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601"/>
  <workbookPr/>
  <mc:AlternateContent xmlns:mc="http://schemas.openxmlformats.org/markup-compatibility/2006">
    <mc:Choice Requires="x15">
      <x15ac:absPath xmlns:x15ac="http://schemas.microsoft.com/office/spreadsheetml/2010/11/ac" url="\\LS510D887\Public\新disk\【下水道事業】\㉟経営比較分析表\R7\提出\"/>
    </mc:Choice>
  </mc:AlternateContent>
  <xr:revisionPtr revIDLastSave="0" documentId="13_ncr:1_{7C38EA63-A3FC-4332-A0AA-5F1FCF4DB7DE}" xr6:coauthVersionLast="47" xr6:coauthVersionMax="47" xr10:uidLastSave="{00000000-0000-0000-0000-000000000000}"/>
  <workbookProtection workbookAlgorithmName="SHA-512" workbookHashValue="4lZ+v8J9hOR9T5q/mNn7GQ51qwN2umAns0oFqHyNVCFAgwzf4NyfAreizA8+DAAXdSNCBbaT3c3JKBDB8xkb2w==" workbookSaltValue="htM21zcZL9yJqrdj4y/0Wg==" workbookSpinCount="100000" lockStructure="1"/>
  <bookViews>
    <workbookView xWindow="-120" yWindow="-120" windowWidth="20730" windowHeight="11760" xr2:uid="{00000000-000D-0000-FFFF-FFFF00000000}"/>
  </bookViews>
  <sheets>
    <sheet name="法適用_水道事業" sheetId="4" r:id="rId1"/>
    <sheet name="データ" sheetId="5" state="hidden" r:id="rId2"/>
  </sheets>
  <calcPr calcId="191029"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K85" i="4" s="1"/>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BB10" i="4" s="1"/>
  <c r="V6" i="5"/>
  <c r="U6" i="5"/>
  <c r="T6" i="5"/>
  <c r="S6" i="5"/>
  <c r="R6" i="5"/>
  <c r="Q6" i="5"/>
  <c r="P6" i="5"/>
  <c r="P10" i="4" s="1"/>
  <c r="O6" i="5"/>
  <c r="N6" i="5"/>
  <c r="M6" i="5"/>
  <c r="AD8" i="4" s="1"/>
  <c r="L6" i="5"/>
  <c r="W8" i="4" s="1"/>
  <c r="K6" i="5"/>
  <c r="P8" i="4" s="1"/>
  <c r="J6" i="5"/>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L85" i="4"/>
  <c r="J85" i="4"/>
  <c r="I85" i="4"/>
  <c r="F85" i="4"/>
  <c r="E85" i="4"/>
  <c r="AT10" i="4"/>
  <c r="AL10" i="4"/>
  <c r="W10" i="4"/>
  <c r="I10" i="4"/>
  <c r="B10" i="4"/>
  <c r="BB8" i="4"/>
  <c r="AT8" i="4"/>
  <c r="AL8" i="4"/>
  <c r="I8" i="4"/>
  <c r="B8" i="4"/>
  <c r="B6" i="4"/>
</calcChain>
</file>

<file path=xl/sharedStrings.xml><?xml version="1.0" encoding="utf-8"?>
<sst xmlns="http://schemas.openxmlformats.org/spreadsheetml/2006/main" count="231" uniqueCount="112">
  <si>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</si>
  <si>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</si>
  <si>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</si>
  <si>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</si>
  <si>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</si>
  <si>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</si>
  <si>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</si>
  <si>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</si>
  <si>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</si>
  <si>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</si>
  <si>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</si>
  <si>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</si>
  <si>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</si>
  <si>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</si>
  <si>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</si>
  <si>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</si>
  <si>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</si>
  <si>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</si>
  <si>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</si>
  <si>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</si>
  <si>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</si>
  <si>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</si>
  <si>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</si>
  <si>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</si>
  <si>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</si>
  <si>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</si>
  <si>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</si>
  <si>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</si>
  <si>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</si>
  <si>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</si>
  <si>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</si>
  <si>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</si>
  <si>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</si>
  <si>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</si>
  <si>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</si>
  <si>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</si>
  <si>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</si>
  <si>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</si>
  <si>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</si>
  <si>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</si>
  <si>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</si>
  <si>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</si>
  <si>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</si>
  <si>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</si>
  <si>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</si>
  <si>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</si>
  <si>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</si>
  <si>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</si>
  <si>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</si>
  <si>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</si>
  <si>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</si>
  <si>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</si>
  <si>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</si>
  <si>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</si>
  <si>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</si>
  <si>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</si>
  <si>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</si>
  <si>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</si>
  <si>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</si>
  <si>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</si>
  <si>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</si>
  <si>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</si>
  <si>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</si>
  <si>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</si>
  <si>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</si>
  <si>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</si>
  <si>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</si>
  <si>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</si>
  <si>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</si>
  <si>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</si>
  <si>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</si>
  <si>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</si>
  <si>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</si>
  <si>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</si>
  <si>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</si>
  <si>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</si>
  <si>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</si>
  <si>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</si>
  <si>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</si>
  <si>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</si>
  <si>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</si>
  <si>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</si>
  <si>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</si>
  <si>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</si>
  <si>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</si>
  <si>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</si>
  <si>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</si>
  <si>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</si>
  <si>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</si>
  <si>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</si>
  <si>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</si>
  <si>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</si>
  <si>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</si>
  <si>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尾花沢市大石田町環境衛生事業組合（事業会計分）</t>
  </si>
  <si>
    <t>法適用</t>
  </si>
  <si>
    <t>水道事業</t>
  </si>
  <si>
    <t>末端給水事業</t>
  </si>
  <si>
    <t>A7</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</si>
  <si>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</si>
  <si>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</si>
  <si>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</si>
  <si>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</si>
  <si>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</si>
  <si>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</si>
  <si>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</si>
  <si>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</si>
  <si>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</si>
  <si>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</si>
  <si>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←書式設定</t>
    <rPh sb="1" eb="3">
      <t>ショシキ</t>
    </rPh>
    <rPh sb="3" eb="5">
      <t>セッテイ</t>
    </rPh>
    <phoneticPr fontId="4"/>
  </si>
  <si>
    <t>経常収支比率、料金回収率ともに数値が100％を超えているが、給水人口や水需要は年々減少していくことが予想され、給水収益の減少は続くものと考えられる。
更なる費用削減と事業の効率化に努めるとともに、料金改定については、財務基盤の強化を図るため、速やかに料金水準の適正化に向けた検討を行い、安定的な水道料金を確保するための取組が必要である。
また、施設や管路の老朽化が進んでいる状況であり、更新等の費用が増加していく見込みである。
今後も重要度や緊急度等の優先順位と収支バランスを考慮しながら、計画的に事業に取り組んでいく。</t>
    <rPh sb="0" eb="4">
      <t>ケイジョウシュウシ</t>
    </rPh>
    <rPh sb="4" eb="6">
      <t>ヒリツ</t>
    </rPh>
    <phoneticPr fontId="4"/>
  </si>
  <si>
    <t>①経常収支比率は100％を超え黒字ではあるが、年々指標が悪化している。経費削減にも限度があることから料金改訂を視野に入れた経営改善の時期にきている。
②累積欠損金は発生していない。
③流動比率は100％以上であり、類似団体に近い数値となっている。支払い能力は十分にあるが、現金等の流動資産が減少傾向にあることが危惧される。将来を見据えた経営改善が必要である。
④企業債残高対給水収益比率は類似団体の平均より低い。全国平均並みではあるが、今後も投資規模や料金水準が適切かどうかを検証し経営改善を図る必要がある。
⑤料金回収率は前年度より上昇しているが、100％を下回っている状況である。経常収支比率と同様に健全経営を維持するためには料金の見直しを避けては通れない。
⑥給水原価が200円の大台を超えている。経常経費(電力等)の高騰が要因とされるが、有収水量の減少が危惧される。給水人口の増加は見込めないことから料金回収率を上げる改善が必要である。
⑦施設利用率は類似団体の平均値よりも低い数値になっている。将来の給水人口の減少を踏まえて施設規模の検討(統廃合・ダウンサイジング)が必要である。
⑧有収率が全国平均から11ポイントほど下がっている。数値を向上させるために漏水等の原因調査が必要である。</t>
    <rPh sb="1" eb="3">
      <t>ケイジョウ</t>
    </rPh>
    <rPh sb="3" eb="5">
      <t>シュウシ</t>
    </rPh>
    <rPh sb="5" eb="7">
      <t>ヒリツ</t>
    </rPh>
    <rPh sb="13" eb="14">
      <t>コ</t>
    </rPh>
    <rPh sb="15" eb="17">
      <t>クロジ</t>
    </rPh>
    <rPh sb="23" eb="25">
      <t>ネンネン</t>
    </rPh>
    <rPh sb="25" eb="27">
      <t>シヒョウ</t>
    </rPh>
    <rPh sb="28" eb="30">
      <t>アッカ</t>
    </rPh>
    <rPh sb="35" eb="37">
      <t>ケイヒ</t>
    </rPh>
    <rPh sb="37" eb="39">
      <t>サクゲン</t>
    </rPh>
    <rPh sb="41" eb="43">
      <t>ゲンド</t>
    </rPh>
    <rPh sb="50" eb="52">
      <t>リョウキン</t>
    </rPh>
    <rPh sb="52" eb="54">
      <t>カイテイ</t>
    </rPh>
    <rPh sb="55" eb="57">
      <t>シヤ</t>
    </rPh>
    <rPh sb="58" eb="59">
      <t>イ</t>
    </rPh>
    <rPh sb="61" eb="63">
      <t>ケイエイ</t>
    </rPh>
    <rPh sb="63" eb="65">
      <t>カイゼン</t>
    </rPh>
    <rPh sb="66" eb="68">
      <t>ジキ</t>
    </rPh>
    <rPh sb="76" eb="78">
      <t>ルイセキ</t>
    </rPh>
    <rPh sb="78" eb="81">
      <t>ケッソンキン</t>
    </rPh>
    <rPh sb="82" eb="84">
      <t>ハッセイ</t>
    </rPh>
    <rPh sb="92" eb="94">
      <t>リュウドウ</t>
    </rPh>
    <rPh sb="94" eb="96">
      <t>ヒリツ</t>
    </rPh>
    <rPh sb="101" eb="103">
      <t>イジョウ</t>
    </rPh>
    <rPh sb="107" eb="109">
      <t>ルイジ</t>
    </rPh>
    <rPh sb="109" eb="111">
      <t>ダンタイ</t>
    </rPh>
    <rPh sb="112" eb="113">
      <t>チカ</t>
    </rPh>
    <rPh sb="114" eb="116">
      <t>スウチ</t>
    </rPh>
    <rPh sb="123" eb="125">
      <t>シハラ</t>
    </rPh>
    <rPh sb="126" eb="128">
      <t>ノウリョク</t>
    </rPh>
    <rPh sb="129" eb="131">
      <t>ジュウブン</t>
    </rPh>
    <rPh sb="136" eb="139">
      <t>ゲンキントウ</t>
    </rPh>
    <rPh sb="140" eb="142">
      <t>リュウドウ</t>
    </rPh>
    <rPh sb="142" eb="144">
      <t>シサン</t>
    </rPh>
    <rPh sb="145" eb="147">
      <t>ゲンショウ</t>
    </rPh>
    <rPh sb="147" eb="149">
      <t>ケイコウ</t>
    </rPh>
    <rPh sb="155" eb="157">
      <t>キグ</t>
    </rPh>
    <rPh sb="161" eb="163">
      <t>ショウライ</t>
    </rPh>
    <rPh sb="164" eb="166">
      <t>ミス</t>
    </rPh>
    <rPh sb="168" eb="170">
      <t>ケイエイ</t>
    </rPh>
    <rPh sb="170" eb="172">
      <t>カイゼン</t>
    </rPh>
    <rPh sb="173" eb="175">
      <t>ヒツヨウ</t>
    </rPh>
    <rPh sb="181" eb="184">
      <t>キギョウサイ</t>
    </rPh>
    <rPh sb="184" eb="186">
      <t>ザンダカ</t>
    </rPh>
    <rPh sb="186" eb="187">
      <t>タイ</t>
    </rPh>
    <rPh sb="187" eb="189">
      <t>キュウスイ</t>
    </rPh>
    <rPh sb="189" eb="191">
      <t>シュウエキ</t>
    </rPh>
    <rPh sb="191" eb="193">
      <t>ヒリツ</t>
    </rPh>
    <rPh sb="194" eb="198">
      <t>ルイジダンタイ</t>
    </rPh>
    <rPh sb="199" eb="201">
      <t>ヘイキン</t>
    </rPh>
    <rPh sb="203" eb="204">
      <t>ヒク</t>
    </rPh>
    <rPh sb="206" eb="208">
      <t>ゼンコク</t>
    </rPh>
    <rPh sb="208" eb="210">
      <t>ヘイキン</t>
    </rPh>
    <rPh sb="210" eb="211">
      <t>ナ</t>
    </rPh>
    <rPh sb="218" eb="220">
      <t>コンゴ</t>
    </rPh>
    <rPh sb="221" eb="223">
      <t>トウシ</t>
    </rPh>
    <rPh sb="223" eb="225">
      <t>キボ</t>
    </rPh>
    <rPh sb="226" eb="228">
      <t>リョウキン</t>
    </rPh>
    <rPh sb="228" eb="230">
      <t>スイジュン</t>
    </rPh>
    <rPh sb="231" eb="233">
      <t>テキセツ</t>
    </rPh>
    <rPh sb="238" eb="240">
      <t>ケンショウ</t>
    </rPh>
    <rPh sb="241" eb="243">
      <t>ケイエイ</t>
    </rPh>
    <rPh sb="243" eb="245">
      <t>カイゼン</t>
    </rPh>
    <rPh sb="246" eb="247">
      <t>ハカ</t>
    </rPh>
    <rPh sb="248" eb="250">
      <t>ヒツヨウ</t>
    </rPh>
    <rPh sb="256" eb="258">
      <t>リョウキン</t>
    </rPh>
    <rPh sb="258" eb="261">
      <t>カイシュウリツ</t>
    </rPh>
    <rPh sb="262" eb="265">
      <t>ゼンネンド</t>
    </rPh>
    <rPh sb="267" eb="269">
      <t>ジョウショウ</t>
    </rPh>
    <rPh sb="280" eb="282">
      <t>シタマワ</t>
    </rPh>
    <rPh sb="286" eb="288">
      <t>ジョウキョウ</t>
    </rPh>
    <rPh sb="292" eb="294">
      <t>ケイジョウ</t>
    </rPh>
    <rPh sb="294" eb="296">
      <t>シュウシ</t>
    </rPh>
    <rPh sb="296" eb="298">
      <t>ヒリツ</t>
    </rPh>
    <rPh sb="299" eb="301">
      <t>ドウヨウ</t>
    </rPh>
    <rPh sb="302" eb="304">
      <t>ケンゼン</t>
    </rPh>
    <rPh sb="304" eb="306">
      <t>ケイエイ</t>
    </rPh>
    <rPh sb="307" eb="309">
      <t>イジ</t>
    </rPh>
    <rPh sb="315" eb="317">
      <t>リョウキン</t>
    </rPh>
    <rPh sb="333" eb="335">
      <t>キュウスイ</t>
    </rPh>
    <rPh sb="335" eb="337">
      <t>ゲンカ</t>
    </rPh>
    <rPh sb="341" eb="342">
      <t>エン</t>
    </rPh>
    <rPh sb="343" eb="345">
      <t>オオダイ</t>
    </rPh>
    <rPh sb="346" eb="347">
      <t>コ</t>
    </rPh>
    <rPh sb="352" eb="356">
      <t>ケイジョウケイヒ</t>
    </rPh>
    <rPh sb="357" eb="359">
      <t>デンリョク</t>
    </rPh>
    <rPh sb="359" eb="360">
      <t>トウ</t>
    </rPh>
    <rPh sb="362" eb="364">
      <t>コウトウ</t>
    </rPh>
    <rPh sb="365" eb="367">
      <t>ヨウイン</t>
    </rPh>
    <rPh sb="373" eb="374">
      <t>ユウ</t>
    </rPh>
    <rPh sb="374" eb="375">
      <t>シュウ</t>
    </rPh>
    <rPh sb="375" eb="377">
      <t>スイリョウ</t>
    </rPh>
    <rPh sb="378" eb="380">
      <t>ゲンショウ</t>
    </rPh>
    <rPh sb="381" eb="383">
      <t>キグ</t>
    </rPh>
    <rPh sb="387" eb="389">
      <t>キュウスイ</t>
    </rPh>
    <rPh sb="389" eb="391">
      <t>ジンコウ</t>
    </rPh>
    <rPh sb="392" eb="394">
      <t>ゾウカ</t>
    </rPh>
    <rPh sb="395" eb="397">
      <t>ミコ</t>
    </rPh>
    <rPh sb="404" eb="406">
      <t>リョウキン</t>
    </rPh>
    <rPh sb="406" eb="409">
      <t>カイシュウリツ</t>
    </rPh>
    <rPh sb="410" eb="411">
      <t>ア</t>
    </rPh>
    <rPh sb="413" eb="415">
      <t>カイゼン</t>
    </rPh>
    <rPh sb="416" eb="418">
      <t>ヒツヨウ</t>
    </rPh>
    <rPh sb="424" eb="426">
      <t>シセツ</t>
    </rPh>
    <rPh sb="426" eb="429">
      <t>リヨウリツ</t>
    </rPh>
    <rPh sb="430" eb="432">
      <t>ルイジ</t>
    </rPh>
    <rPh sb="432" eb="434">
      <t>ダンタイ</t>
    </rPh>
    <rPh sb="435" eb="437">
      <t>ヘイキン</t>
    </rPh>
    <rPh sb="437" eb="438">
      <t>チ</t>
    </rPh>
    <rPh sb="441" eb="442">
      <t>ヒク</t>
    </rPh>
    <rPh sb="443" eb="445">
      <t>スウチ</t>
    </rPh>
    <rPh sb="452" eb="454">
      <t>ショウライ</t>
    </rPh>
    <rPh sb="455" eb="457">
      <t>キュウスイ</t>
    </rPh>
    <rPh sb="457" eb="459">
      <t>ジンコウ</t>
    </rPh>
    <rPh sb="460" eb="462">
      <t>ゲンショウ</t>
    </rPh>
    <rPh sb="463" eb="464">
      <t>フ</t>
    </rPh>
    <rPh sb="467" eb="469">
      <t>シセツ</t>
    </rPh>
    <rPh sb="469" eb="471">
      <t>キボ</t>
    </rPh>
    <rPh sb="472" eb="474">
      <t>ケントウ</t>
    </rPh>
    <rPh sb="475" eb="478">
      <t>トウハイゴウ</t>
    </rPh>
    <rPh sb="489" eb="491">
      <t>ヒツヨウ</t>
    </rPh>
    <rPh sb="497" eb="499">
      <t>ユウシュウ</t>
    </rPh>
    <rPh sb="499" eb="500">
      <t>リツ</t>
    </rPh>
    <rPh sb="501" eb="503">
      <t>ゼンコク</t>
    </rPh>
    <rPh sb="503" eb="505">
      <t>ヘイキン</t>
    </rPh>
    <rPh sb="515" eb="516">
      <t>サ</t>
    </rPh>
    <rPh sb="522" eb="524">
      <t>スウチ</t>
    </rPh>
    <rPh sb="525" eb="527">
      <t>コウジョウ</t>
    </rPh>
    <rPh sb="533" eb="535">
      <t>ロウスイ</t>
    </rPh>
    <rPh sb="535" eb="536">
      <t>トウ</t>
    </rPh>
    <rPh sb="537" eb="539">
      <t>ゲンイン</t>
    </rPh>
    <rPh sb="539" eb="541">
      <t>チョウサ</t>
    </rPh>
    <rPh sb="542" eb="544">
      <t>ヒツヨウ</t>
    </rPh>
    <phoneticPr fontId="4"/>
  </si>
  <si>
    <t>①有形固定資産減価償却率と②管路経年化率は年々数値が高く、③管路更新率は低くなっており法定耐用年数に近い資産や法定耐用年数を経過した老朽管を保有している状況にある。③管路更新率は類似団体を上回っているが、すべての管路を更新するには130年程掛かる計算になり、かなりのスローペースである。財源の確保を踏まえて計画的かつ効率的な更新が求められる。</t>
    <rPh sb="89" eb="93">
      <t>ルイジダンタイ</t>
    </rPh>
    <rPh sb="95" eb="97">
      <t>コウシン</t>
    </rPh>
    <rPh sb="104" eb="105">
      <t>ネン</t>
    </rPh>
    <rPh sb="105" eb="106">
      <t>ホド</t>
    </rPh>
    <rPh sb="106" eb="107">
      <t>カ</t>
    </rPh>
    <rPh sb="109" eb="111">
      <t>ケイサン</t>
    </rPh>
    <rPh sb="129" eb="131">
      <t>ザイゲン</t>
    </rPh>
    <rPh sb="132" eb="134">
      <t>カクホ</t>
    </rPh>
    <rPh sb="135" eb="136">
      <t>フ</t>
    </rPh>
    <rPh sb="139" eb="142">
      <t>ケイカクテキ</t>
    </rPh>
    <rPh sb="144" eb="147">
      <t>コウリツテキ</t>
    </rPh>
    <rPh sb="148" eb="150">
      <t>コウシン</t>
    </rPh>
    <rPh sb="151" eb="152">
      <t>モト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</si>
</sst>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justify" vertical="top" wrapText="1"/>
      <protection locked="0"/>
    </xf>
    <xf numFmtId="0" fontId="5" fillId="0" borderId="0" xfId="0" applyFont="1" applyAlignment="1" applyProtection="1">
      <alignment horizontal="justify" vertical="top" wrapText="1"/>
      <protection locked="0"/>
    </xf>
    <xf numFmtId="0" fontId="5" fillId="0" borderId="10" xfId="0" applyFont="1" applyBorder="1" applyAlignment="1" applyProtection="1">
      <alignment horizontal="justify"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0.49</c:v>
                </c:pt>
                <c:pt idx="1">
                  <c:v>0.94</c:v>
                </c:pt>
                <c:pt idx="2">
                  <c:v>0.67</c:v>
                </c:pt>
                <c:pt idx="3" formatCode="#,##0.00;&quot;△&quot;#,##0.00">
                  <c:v>0</c:v>
                </c:pt>
                <c:pt idx="4">
                  <c:v>0.36</c:v>
                </c:pt>
              </c:numCache>
            </c:numRef>
          </c:val>
          <c:extLst>
            <c:ext xmlns:c16="http://schemas.microsoft.com/office/drawing/2014/chart" uri="{C3380CC4-5D6E-409C-BE32-E72D297353CC}">
              <c16:uniqueId val="{00000000-E689-4743-8799-FDAAF0FD19C3}"/>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0.53</c:v>
                </c:pt>
                <c:pt idx="1">
                  <c:v>0.48</c:v>
                </c:pt>
                <c:pt idx="2">
                  <c:v>0.5</c:v>
                </c:pt>
                <c:pt idx="3">
                  <c:v>0.41</c:v>
                </c:pt>
                <c:pt idx="4">
                  <c:v>0.39</c:v>
                </c:pt>
              </c:numCache>
            </c:numRef>
          </c:val>
          <c:smooth val="0"/>
          <c:extLst>
            <c:ext xmlns:c16="http://schemas.microsoft.com/office/drawing/2014/chart" uri="{C3380CC4-5D6E-409C-BE32-E72D297353CC}">
              <c16:uniqueId val="{00000001-E689-4743-8799-FDAAF0FD19C3}"/>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119.42</c:v>
                </c:pt>
                <c:pt idx="1">
                  <c:v>122.86</c:v>
                </c:pt>
                <c:pt idx="2">
                  <c:v>111.9</c:v>
                </c:pt>
                <c:pt idx="3">
                  <c:v>106.93</c:v>
                </c:pt>
                <c:pt idx="4">
                  <c:v>105.69</c:v>
                </c:pt>
              </c:numCache>
            </c:numRef>
          </c:val>
          <c:extLst>
            <c:ext xmlns:c16="http://schemas.microsoft.com/office/drawing/2014/chart" uri="{C3380CC4-5D6E-409C-BE32-E72D297353CC}">
              <c16:uniqueId val="{00000000-F1AD-4E65-A9ED-B64C034DD3E2}"/>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108.35</c:v>
                </c:pt>
                <c:pt idx="1">
                  <c:v>108.84</c:v>
                </c:pt>
                <c:pt idx="2">
                  <c:v>105.92</c:v>
                </c:pt>
                <c:pt idx="3">
                  <c:v>106.01</c:v>
                </c:pt>
                <c:pt idx="4">
                  <c:v>105.08</c:v>
                </c:pt>
              </c:numCache>
            </c:numRef>
          </c:val>
          <c:smooth val="0"/>
          <c:extLst>
            <c:ext xmlns:c16="http://schemas.microsoft.com/office/drawing/2014/chart" uri="{C3380CC4-5D6E-409C-BE32-E72D297353CC}">
              <c16:uniqueId val="{00000001-F1AD-4E65-A9ED-B64C034DD3E2}"/>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48.73</c:v>
                </c:pt>
                <c:pt idx="1">
                  <c:v>49.61</c:v>
                </c:pt>
                <c:pt idx="2">
                  <c:v>50.41</c:v>
                </c:pt>
                <c:pt idx="3">
                  <c:v>51.01</c:v>
                </c:pt>
                <c:pt idx="4">
                  <c:v>51.77</c:v>
                </c:pt>
              </c:numCache>
            </c:numRef>
          </c:val>
          <c:extLst>
            <c:ext xmlns:c16="http://schemas.microsoft.com/office/drawing/2014/chart" uri="{C3380CC4-5D6E-409C-BE32-E72D297353CC}">
              <c16:uniqueId val="{00000000-3100-4A4D-88DE-1DF07F8CC2F4}"/>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50.63</c:v>
                </c:pt>
                <c:pt idx="1">
                  <c:v>51.29</c:v>
                </c:pt>
                <c:pt idx="2">
                  <c:v>52.2</c:v>
                </c:pt>
                <c:pt idx="3">
                  <c:v>52.7</c:v>
                </c:pt>
                <c:pt idx="4">
                  <c:v>52.87</c:v>
                </c:pt>
              </c:numCache>
            </c:numRef>
          </c:val>
          <c:smooth val="0"/>
          <c:extLst>
            <c:ext xmlns:c16="http://schemas.microsoft.com/office/drawing/2014/chart" uri="{C3380CC4-5D6E-409C-BE32-E72D297353CC}">
              <c16:uniqueId val="{00000001-3100-4A4D-88DE-1DF07F8CC2F4}"/>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30.89</c:v>
                </c:pt>
                <c:pt idx="1">
                  <c:v>33.409999999999997</c:v>
                </c:pt>
                <c:pt idx="2">
                  <c:v>33.99</c:v>
                </c:pt>
                <c:pt idx="3">
                  <c:v>5.71</c:v>
                </c:pt>
                <c:pt idx="4">
                  <c:v>34.94</c:v>
                </c:pt>
              </c:numCache>
            </c:numRef>
          </c:val>
          <c:extLst>
            <c:ext xmlns:c16="http://schemas.microsoft.com/office/drawing/2014/chart" uri="{C3380CC4-5D6E-409C-BE32-E72D297353CC}">
              <c16:uniqueId val="{00000000-817C-416B-8683-17FE6E40C522}"/>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18.28</c:v>
                </c:pt>
                <c:pt idx="1">
                  <c:v>19.61</c:v>
                </c:pt>
                <c:pt idx="2">
                  <c:v>20.73</c:v>
                </c:pt>
                <c:pt idx="3">
                  <c:v>22.86</c:v>
                </c:pt>
                <c:pt idx="4">
                  <c:v>26.86</c:v>
                </c:pt>
              </c:numCache>
            </c:numRef>
          </c:val>
          <c:smooth val="0"/>
          <c:extLst>
            <c:ext xmlns:c16="http://schemas.microsoft.com/office/drawing/2014/chart" uri="{C3380CC4-5D6E-409C-BE32-E72D297353CC}">
              <c16:uniqueId val="{00000001-817C-416B-8683-17FE6E40C522}"/>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A0DF-4C88-A2C4-FD9477767DE9}"/>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3.98</c:v>
                </c:pt>
                <c:pt idx="1">
                  <c:v>6.02</c:v>
                </c:pt>
                <c:pt idx="2">
                  <c:v>7.78</c:v>
                </c:pt>
                <c:pt idx="3">
                  <c:v>9.59</c:v>
                </c:pt>
                <c:pt idx="4">
                  <c:v>10.8</c:v>
                </c:pt>
              </c:numCache>
            </c:numRef>
          </c:val>
          <c:smooth val="0"/>
          <c:extLst>
            <c:ext xmlns:c16="http://schemas.microsoft.com/office/drawing/2014/chart" uri="{C3380CC4-5D6E-409C-BE32-E72D297353CC}">
              <c16:uniqueId val="{00000001-A0DF-4C88-A2C4-FD9477767DE9}"/>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628.04</c:v>
                </c:pt>
                <c:pt idx="1">
                  <c:v>565.34</c:v>
                </c:pt>
                <c:pt idx="2">
                  <c:v>602.66999999999996</c:v>
                </c:pt>
                <c:pt idx="3">
                  <c:v>478.86</c:v>
                </c:pt>
                <c:pt idx="4">
                  <c:v>360.91</c:v>
                </c:pt>
              </c:numCache>
            </c:numRef>
          </c:val>
          <c:extLst>
            <c:ext xmlns:c16="http://schemas.microsoft.com/office/drawing/2014/chart" uri="{C3380CC4-5D6E-409C-BE32-E72D297353CC}">
              <c16:uniqueId val="{00000000-FB23-4E98-A269-28AEFBA6BAA3}"/>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367.55</c:v>
                </c:pt>
                <c:pt idx="1">
                  <c:v>378.56</c:v>
                </c:pt>
                <c:pt idx="2">
                  <c:v>364.46</c:v>
                </c:pt>
                <c:pt idx="3">
                  <c:v>338.89</c:v>
                </c:pt>
                <c:pt idx="4">
                  <c:v>362.35</c:v>
                </c:pt>
              </c:numCache>
            </c:numRef>
          </c:val>
          <c:smooth val="0"/>
          <c:extLst>
            <c:ext xmlns:c16="http://schemas.microsoft.com/office/drawing/2014/chart" uri="{C3380CC4-5D6E-409C-BE32-E72D297353CC}">
              <c16:uniqueId val="{00000001-FB23-4E98-A269-28AEFBA6BAA3}"/>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291.37</c:v>
                </c:pt>
                <c:pt idx="1">
                  <c:v>270.77</c:v>
                </c:pt>
                <c:pt idx="2">
                  <c:v>261.45999999999998</c:v>
                </c:pt>
                <c:pt idx="3">
                  <c:v>275.76</c:v>
                </c:pt>
                <c:pt idx="4">
                  <c:v>245.19</c:v>
                </c:pt>
              </c:numCache>
            </c:numRef>
          </c:val>
          <c:extLst>
            <c:ext xmlns:c16="http://schemas.microsoft.com/office/drawing/2014/chart" uri="{C3380CC4-5D6E-409C-BE32-E72D297353CC}">
              <c16:uniqueId val="{00000000-1417-4960-8445-5D4466A1CFA3}"/>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418.68</c:v>
                </c:pt>
                <c:pt idx="1">
                  <c:v>395.68</c:v>
                </c:pt>
                <c:pt idx="2">
                  <c:v>403.72</c:v>
                </c:pt>
                <c:pt idx="3">
                  <c:v>400.21</c:v>
                </c:pt>
                <c:pt idx="4">
                  <c:v>429.24</c:v>
                </c:pt>
              </c:numCache>
            </c:numRef>
          </c:val>
          <c:smooth val="0"/>
          <c:extLst>
            <c:ext xmlns:c16="http://schemas.microsoft.com/office/drawing/2014/chart" uri="{C3380CC4-5D6E-409C-BE32-E72D297353CC}">
              <c16:uniqueId val="{00000001-1417-4960-8445-5D4466A1CFA3}"/>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113.28</c:v>
                </c:pt>
                <c:pt idx="1">
                  <c:v>120.29</c:v>
                </c:pt>
                <c:pt idx="2">
                  <c:v>107.73</c:v>
                </c:pt>
                <c:pt idx="3">
                  <c:v>93.73</c:v>
                </c:pt>
                <c:pt idx="4">
                  <c:v>99.93</c:v>
                </c:pt>
              </c:numCache>
            </c:numRef>
          </c:val>
          <c:extLst>
            <c:ext xmlns:c16="http://schemas.microsoft.com/office/drawing/2014/chart" uri="{C3380CC4-5D6E-409C-BE32-E72D297353CC}">
              <c16:uniqueId val="{00000000-3451-4236-8F5F-08AC78A67321}"/>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94.78</c:v>
                </c:pt>
                <c:pt idx="1">
                  <c:v>97.59</c:v>
                </c:pt>
                <c:pt idx="2">
                  <c:v>92.17</c:v>
                </c:pt>
                <c:pt idx="3">
                  <c:v>92.83</c:v>
                </c:pt>
                <c:pt idx="4">
                  <c:v>90.78</c:v>
                </c:pt>
              </c:numCache>
            </c:numRef>
          </c:val>
          <c:smooth val="0"/>
          <c:extLst>
            <c:ext xmlns:c16="http://schemas.microsoft.com/office/drawing/2014/chart" uri="{C3380CC4-5D6E-409C-BE32-E72D297353CC}">
              <c16:uniqueId val="{00000001-3451-4236-8F5F-08AC78A67321}"/>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179.85</c:v>
                </c:pt>
                <c:pt idx="1">
                  <c:v>169.93</c:v>
                </c:pt>
                <c:pt idx="2">
                  <c:v>190.01</c:v>
                </c:pt>
                <c:pt idx="3">
                  <c:v>200.48</c:v>
                </c:pt>
                <c:pt idx="4">
                  <c:v>205.47</c:v>
                </c:pt>
              </c:numCache>
            </c:numRef>
          </c:val>
          <c:extLst>
            <c:ext xmlns:c16="http://schemas.microsoft.com/office/drawing/2014/chart" uri="{C3380CC4-5D6E-409C-BE32-E72D297353CC}">
              <c16:uniqueId val="{00000000-8B8C-4613-9425-B17A520D7988}"/>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181.3</c:v>
                </c:pt>
                <c:pt idx="1">
                  <c:v>181.71</c:v>
                </c:pt>
                <c:pt idx="2">
                  <c:v>188.51</c:v>
                </c:pt>
                <c:pt idx="3">
                  <c:v>189.43</c:v>
                </c:pt>
                <c:pt idx="4">
                  <c:v>202.75</c:v>
                </c:pt>
              </c:numCache>
            </c:numRef>
          </c:val>
          <c:smooth val="0"/>
          <c:extLst>
            <c:ext xmlns:c16="http://schemas.microsoft.com/office/drawing/2014/chart" uri="{C3380CC4-5D6E-409C-BE32-E72D297353CC}">
              <c16:uniqueId val="{00000001-8B8C-4613-9425-B17A520D7988}"/>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52.2</c:v>
                </c:pt>
                <c:pt idx="1">
                  <c:v>52.52</c:v>
                </c:pt>
                <c:pt idx="2">
                  <c:v>49.42</c:v>
                </c:pt>
                <c:pt idx="3">
                  <c:v>48.48</c:v>
                </c:pt>
                <c:pt idx="4">
                  <c:v>48.87</c:v>
                </c:pt>
              </c:numCache>
            </c:numRef>
          </c:val>
          <c:extLst>
            <c:ext xmlns:c16="http://schemas.microsoft.com/office/drawing/2014/chart" uri="{C3380CC4-5D6E-409C-BE32-E72D297353CC}">
              <c16:uniqueId val="{00000000-7A52-4D8E-89EC-8EC6FB1E6898}"/>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55.89</c:v>
                </c:pt>
                <c:pt idx="1">
                  <c:v>55.72</c:v>
                </c:pt>
                <c:pt idx="2">
                  <c:v>55.31</c:v>
                </c:pt>
                <c:pt idx="3">
                  <c:v>55.14</c:v>
                </c:pt>
                <c:pt idx="4">
                  <c:v>55.47</c:v>
                </c:pt>
              </c:numCache>
            </c:numRef>
          </c:val>
          <c:smooth val="0"/>
          <c:extLst>
            <c:ext xmlns:c16="http://schemas.microsoft.com/office/drawing/2014/chart" uri="{C3380CC4-5D6E-409C-BE32-E72D297353CC}">
              <c16:uniqueId val="{00000001-7A52-4D8E-89EC-8EC6FB1E6898}"/>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80.28</c:v>
                </c:pt>
                <c:pt idx="1">
                  <c:v>80.400000000000006</c:v>
                </c:pt>
                <c:pt idx="2">
                  <c:v>82.46</c:v>
                </c:pt>
                <c:pt idx="3">
                  <c:v>80.650000000000006</c:v>
                </c:pt>
                <c:pt idx="4">
                  <c:v>78.010000000000005</c:v>
                </c:pt>
              </c:numCache>
            </c:numRef>
          </c:val>
          <c:extLst>
            <c:ext xmlns:c16="http://schemas.microsoft.com/office/drawing/2014/chart" uri="{C3380CC4-5D6E-409C-BE32-E72D297353CC}">
              <c16:uniqueId val="{00000000-2B3A-4B9A-899C-DA1C3FC296A1}"/>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81.27</c:v>
                </c:pt>
                <c:pt idx="1">
                  <c:v>81.260000000000005</c:v>
                </c:pt>
                <c:pt idx="2">
                  <c:v>80.36</c:v>
                </c:pt>
                <c:pt idx="3">
                  <c:v>80.13</c:v>
                </c:pt>
                <c:pt idx="4">
                  <c:v>76.97</c:v>
                </c:pt>
              </c:numCache>
            </c:numRef>
          </c:val>
          <c:smooth val="0"/>
          <c:extLst>
            <c:ext xmlns:c16="http://schemas.microsoft.com/office/drawing/2014/chart" uri="{C3380CC4-5D6E-409C-BE32-E72D297353CC}">
              <c16:uniqueId val="{00000001-2B3A-4B9A-899C-DA1C3FC296A1}"/>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topLeftCell="AG1" zoomScaleNormal="100" workbookViewId="0">
      <selection activeCell="BL47" sqref="BL47:BZ63"/>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8" t="s">
        <v>0</v>
      </c>
      <c r="C2" s="78"/>
      <c r="D2" s="78"/>
      <c r="E2" s="78"/>
      <c r="F2" s="78"/>
      <c r="G2" s="78"/>
      <c r="H2" s="78"/>
      <c r="I2" s="78"/>
      <c r="J2" s="78"/>
      <c r="K2" s="78"/>
      <c r="L2" s="78"/>
      <c r="M2" s="78"/>
      <c r="N2" s="78"/>
      <c r="O2" s="78"/>
      <c r="P2" s="78"/>
      <c r="Q2" s="78"/>
      <c r="R2" s="78"/>
      <c r="S2" s="78"/>
      <c r="T2" s="78"/>
      <c r="U2" s="78"/>
      <c r="V2" s="78"/>
      <c r="W2" s="78"/>
      <c r="X2" s="78"/>
      <c r="Y2" s="78"/>
      <c r="Z2" s="78"/>
      <c r="AA2" s="78"/>
      <c r="AB2" s="78"/>
      <c r="AC2" s="78"/>
      <c r="AD2" s="78"/>
      <c r="AE2" s="78"/>
      <c r="AF2" s="78"/>
      <c r="AG2" s="78"/>
      <c r="AH2" s="78"/>
      <c r="AI2" s="78"/>
      <c r="AJ2" s="78"/>
      <c r="AK2" s="78"/>
      <c r="AL2" s="78"/>
      <c r="AM2" s="78"/>
      <c r="AN2" s="78"/>
      <c r="AO2" s="78"/>
      <c r="AP2" s="78"/>
      <c r="AQ2" s="78"/>
      <c r="AR2" s="78"/>
      <c r="AS2" s="78"/>
      <c r="AT2" s="78"/>
      <c r="AU2" s="78"/>
      <c r="AV2" s="78"/>
      <c r="AW2" s="78"/>
      <c r="AX2" s="78"/>
      <c r="AY2" s="78"/>
      <c r="AZ2" s="78"/>
      <c r="BA2" s="78"/>
      <c r="BB2" s="78"/>
      <c r="BC2" s="78"/>
      <c r="BD2" s="78"/>
      <c r="BE2" s="78"/>
      <c r="BF2" s="78"/>
      <c r="BG2" s="78"/>
      <c r="BH2" s="78"/>
      <c r="BI2" s="78"/>
      <c r="BJ2" s="78"/>
      <c r="BK2" s="78"/>
      <c r="BL2" s="78"/>
      <c r="BM2" s="78"/>
      <c r="BN2" s="78"/>
      <c r="BO2" s="78"/>
      <c r="BP2" s="78"/>
      <c r="BQ2" s="78"/>
      <c r="BR2" s="78"/>
      <c r="BS2" s="78"/>
      <c r="BT2" s="78"/>
      <c r="BU2" s="78"/>
      <c r="BV2" s="78"/>
      <c r="BW2" s="78"/>
      <c r="BX2" s="78"/>
      <c r="BY2" s="78"/>
      <c r="BZ2" s="78"/>
    </row>
    <row r="3" spans="1:78" ht="9.75" customHeight="1" x14ac:dyDescent="0.15">
      <c r="A3" s="2"/>
      <c r="B3" s="78"/>
      <c r="C3" s="78"/>
      <c r="D3" s="78"/>
      <c r="E3" s="78"/>
      <c r="F3" s="78"/>
      <c r="G3" s="78"/>
      <c r="H3" s="78"/>
      <c r="I3" s="78"/>
      <c r="J3" s="78"/>
      <c r="K3" s="78"/>
      <c r="L3" s="78"/>
      <c r="M3" s="78"/>
      <c r="N3" s="78"/>
      <c r="O3" s="78"/>
      <c r="P3" s="78"/>
      <c r="Q3" s="78"/>
      <c r="R3" s="78"/>
      <c r="S3" s="78"/>
      <c r="T3" s="78"/>
      <c r="U3" s="78"/>
      <c r="V3" s="78"/>
      <c r="W3" s="78"/>
      <c r="X3" s="78"/>
      <c r="Y3" s="78"/>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row>
    <row r="4" spans="1:78" ht="9.75" customHeight="1" x14ac:dyDescent="0.15">
      <c r="A4" s="2"/>
      <c r="B4" s="78"/>
      <c r="C4" s="78"/>
      <c r="D4" s="78"/>
      <c r="E4" s="78"/>
      <c r="F4" s="78"/>
      <c r="G4" s="78"/>
      <c r="H4" s="78"/>
      <c r="I4" s="78"/>
      <c r="J4" s="78"/>
      <c r="K4" s="78"/>
      <c r="L4" s="78"/>
      <c r="M4" s="78"/>
      <c r="N4" s="78"/>
      <c r="O4" s="78"/>
      <c r="P4" s="78"/>
      <c r="Q4" s="78"/>
      <c r="R4" s="78"/>
      <c r="S4" s="78"/>
      <c r="T4" s="78"/>
      <c r="U4" s="78"/>
      <c r="V4" s="78"/>
      <c r="W4" s="78"/>
      <c r="X4" s="78"/>
      <c r="Y4" s="78"/>
      <c r="Z4" s="78"/>
      <c r="AA4" s="78"/>
      <c r="AB4" s="78"/>
      <c r="AC4" s="78"/>
      <c r="AD4" s="78"/>
      <c r="AE4" s="78"/>
      <c r="AF4" s="78"/>
      <c r="AG4" s="78"/>
      <c r="AH4" s="78"/>
      <c r="AI4" s="78"/>
      <c r="AJ4" s="78"/>
      <c r="AK4" s="78"/>
      <c r="AL4" s="78"/>
      <c r="AM4" s="78"/>
      <c r="AN4" s="78"/>
      <c r="AO4" s="78"/>
      <c r="AP4" s="78"/>
      <c r="AQ4" s="78"/>
      <c r="AR4" s="78"/>
      <c r="AS4" s="78"/>
      <c r="AT4" s="78"/>
      <c r="AU4" s="78"/>
      <c r="AV4" s="78"/>
      <c r="AW4" s="78"/>
      <c r="AX4" s="78"/>
      <c r="AY4" s="78"/>
      <c r="AZ4" s="78"/>
      <c r="BA4" s="78"/>
      <c r="BB4" s="78"/>
      <c r="BC4" s="78"/>
      <c r="BD4" s="78"/>
      <c r="BE4" s="78"/>
      <c r="BF4" s="78"/>
      <c r="BG4" s="78"/>
      <c r="BH4" s="78"/>
      <c r="BI4" s="78"/>
      <c r="BJ4" s="78"/>
      <c r="BK4" s="78"/>
      <c r="BL4" s="78"/>
      <c r="BM4" s="78"/>
      <c r="BN4" s="78"/>
      <c r="BO4" s="78"/>
      <c r="BP4" s="78"/>
      <c r="BQ4" s="78"/>
      <c r="BR4" s="78"/>
      <c r="BS4" s="78"/>
      <c r="BT4" s="78"/>
      <c r="BU4" s="78"/>
      <c r="BV4" s="78"/>
      <c r="BW4" s="78"/>
      <c r="BX4" s="78"/>
      <c r="BY4" s="78"/>
      <c r="BZ4" s="78"/>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79" t="str">
        <f>データ!H6</f>
        <v>山形県　尾花沢市大石田町環境衛生事業組合（事業会計分）</v>
      </c>
      <c r="C6" s="79"/>
      <c r="D6" s="79"/>
      <c r="E6" s="79"/>
      <c r="F6" s="79"/>
      <c r="G6" s="79"/>
      <c r="H6" s="79"/>
      <c r="I6" s="79"/>
      <c r="J6" s="79"/>
      <c r="K6" s="79"/>
      <c r="L6" s="79"/>
      <c r="M6" s="79"/>
      <c r="N6" s="79"/>
      <c r="O6" s="79"/>
      <c r="P6" s="79"/>
      <c r="Q6" s="79"/>
      <c r="R6" s="79"/>
      <c r="S6" s="79"/>
      <c r="T6" s="79"/>
      <c r="U6" s="79"/>
      <c r="V6" s="79"/>
      <c r="W6" s="79"/>
      <c r="X6" s="79"/>
      <c r="Y6" s="79"/>
      <c r="Z6" s="79"/>
      <c r="AA6" s="79"/>
      <c r="AB6" s="79"/>
      <c r="AC6" s="79"/>
      <c r="AD6" s="80"/>
      <c r="AE6" s="80"/>
      <c r="AF6" s="80"/>
      <c r="AG6" s="80"/>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4" t="s">
        <v>1</v>
      </c>
      <c r="C7" s="45"/>
      <c r="D7" s="45"/>
      <c r="E7" s="45"/>
      <c r="F7" s="45"/>
      <c r="G7" s="45"/>
      <c r="H7" s="45"/>
      <c r="I7" s="44" t="s">
        <v>2</v>
      </c>
      <c r="J7" s="45"/>
      <c r="K7" s="45"/>
      <c r="L7" s="45"/>
      <c r="M7" s="45"/>
      <c r="N7" s="45"/>
      <c r="O7" s="69"/>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81" t="s">
        <v>9</v>
      </c>
      <c r="BM7" s="82"/>
      <c r="BN7" s="82"/>
      <c r="BO7" s="82"/>
      <c r="BP7" s="82"/>
      <c r="BQ7" s="82"/>
      <c r="BR7" s="82"/>
      <c r="BS7" s="82"/>
      <c r="BT7" s="82"/>
      <c r="BU7" s="82"/>
      <c r="BV7" s="82"/>
      <c r="BW7" s="82"/>
      <c r="BX7" s="82"/>
      <c r="BY7" s="83"/>
    </row>
    <row r="8" spans="1:78" ht="18.75" customHeight="1" x14ac:dyDescent="0.15">
      <c r="A8" s="2"/>
      <c r="B8" s="74" t="str">
        <f>データ!$I$6</f>
        <v>法適用</v>
      </c>
      <c r="C8" s="75"/>
      <c r="D8" s="75"/>
      <c r="E8" s="75"/>
      <c r="F8" s="75"/>
      <c r="G8" s="75"/>
      <c r="H8" s="75"/>
      <c r="I8" s="74" t="str">
        <f>データ!$J$6</f>
        <v>水道事業</v>
      </c>
      <c r="J8" s="75"/>
      <c r="K8" s="75"/>
      <c r="L8" s="75"/>
      <c r="M8" s="75"/>
      <c r="N8" s="75"/>
      <c r="O8" s="76"/>
      <c r="P8" s="77" t="str">
        <f>データ!$K$6</f>
        <v>末端給水事業</v>
      </c>
      <c r="Q8" s="77"/>
      <c r="R8" s="77"/>
      <c r="S8" s="77"/>
      <c r="T8" s="77"/>
      <c r="U8" s="77"/>
      <c r="V8" s="77"/>
      <c r="W8" s="77" t="str">
        <f>データ!$L$6</f>
        <v>A7</v>
      </c>
      <c r="X8" s="77"/>
      <c r="Y8" s="77"/>
      <c r="Z8" s="77"/>
      <c r="AA8" s="77"/>
      <c r="AB8" s="77"/>
      <c r="AC8" s="77"/>
      <c r="AD8" s="77" t="str">
        <f>データ!$M$6</f>
        <v>非設置</v>
      </c>
      <c r="AE8" s="77"/>
      <c r="AF8" s="77"/>
      <c r="AG8" s="77"/>
      <c r="AH8" s="77"/>
      <c r="AI8" s="77"/>
      <c r="AJ8" s="77"/>
      <c r="AK8" s="2"/>
      <c r="AL8" s="68" t="str">
        <f>データ!$R$6</f>
        <v>-</v>
      </c>
      <c r="AM8" s="68"/>
      <c r="AN8" s="68"/>
      <c r="AO8" s="68"/>
      <c r="AP8" s="68"/>
      <c r="AQ8" s="68"/>
      <c r="AR8" s="68"/>
      <c r="AS8" s="68"/>
      <c r="AT8" s="36" t="str">
        <f>データ!$S$6</f>
        <v>-</v>
      </c>
      <c r="AU8" s="37"/>
      <c r="AV8" s="37"/>
      <c r="AW8" s="37"/>
      <c r="AX8" s="37"/>
      <c r="AY8" s="37"/>
      <c r="AZ8" s="37"/>
      <c r="BA8" s="37"/>
      <c r="BB8" s="57" t="str">
        <f>データ!$T$6</f>
        <v>-</v>
      </c>
      <c r="BC8" s="57"/>
      <c r="BD8" s="57"/>
      <c r="BE8" s="57"/>
      <c r="BF8" s="57"/>
      <c r="BG8" s="57"/>
      <c r="BH8" s="57"/>
      <c r="BI8" s="57"/>
      <c r="BJ8" s="3"/>
      <c r="BK8" s="3"/>
      <c r="BL8" s="70" t="s">
        <v>10</v>
      </c>
      <c r="BM8" s="71"/>
      <c r="BN8" s="72" t="s">
        <v>11</v>
      </c>
      <c r="BO8" s="72"/>
      <c r="BP8" s="72"/>
      <c r="BQ8" s="72"/>
      <c r="BR8" s="72"/>
      <c r="BS8" s="72"/>
      <c r="BT8" s="72"/>
      <c r="BU8" s="72"/>
      <c r="BV8" s="72"/>
      <c r="BW8" s="72"/>
      <c r="BX8" s="72"/>
      <c r="BY8" s="73"/>
    </row>
    <row r="9" spans="1:78" ht="18.75" customHeight="1" x14ac:dyDescent="0.15">
      <c r="A9" s="2"/>
      <c r="B9" s="44" t="s">
        <v>12</v>
      </c>
      <c r="C9" s="45"/>
      <c r="D9" s="45"/>
      <c r="E9" s="45"/>
      <c r="F9" s="45"/>
      <c r="G9" s="45"/>
      <c r="H9" s="45"/>
      <c r="I9" s="44" t="s">
        <v>13</v>
      </c>
      <c r="J9" s="45"/>
      <c r="K9" s="45"/>
      <c r="L9" s="45"/>
      <c r="M9" s="45"/>
      <c r="N9" s="45"/>
      <c r="O9" s="69"/>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15">
      <c r="A10" s="2"/>
      <c r="B10" s="36" t="str">
        <f>データ!$N$6</f>
        <v>-</v>
      </c>
      <c r="C10" s="37"/>
      <c r="D10" s="37"/>
      <c r="E10" s="37"/>
      <c r="F10" s="37"/>
      <c r="G10" s="37"/>
      <c r="H10" s="37"/>
      <c r="I10" s="36">
        <f>データ!$O$6</f>
        <v>82.99</v>
      </c>
      <c r="J10" s="37"/>
      <c r="K10" s="37"/>
      <c r="L10" s="37"/>
      <c r="M10" s="37"/>
      <c r="N10" s="37"/>
      <c r="O10" s="67"/>
      <c r="P10" s="57">
        <f>データ!$P$6</f>
        <v>76.14</v>
      </c>
      <c r="Q10" s="57"/>
      <c r="R10" s="57"/>
      <c r="S10" s="57"/>
      <c r="T10" s="57"/>
      <c r="U10" s="57"/>
      <c r="V10" s="57"/>
      <c r="W10" s="68">
        <f>データ!$Q$6</f>
        <v>4400</v>
      </c>
      <c r="X10" s="68"/>
      <c r="Y10" s="68"/>
      <c r="Z10" s="68"/>
      <c r="AA10" s="68"/>
      <c r="AB10" s="68"/>
      <c r="AC10" s="68"/>
      <c r="AD10" s="2"/>
      <c r="AE10" s="2"/>
      <c r="AF10" s="2"/>
      <c r="AG10" s="2"/>
      <c r="AH10" s="2"/>
      <c r="AI10" s="2"/>
      <c r="AJ10" s="2"/>
      <c r="AK10" s="2"/>
      <c r="AL10" s="68">
        <f>データ!$U$6</f>
        <v>14675</v>
      </c>
      <c r="AM10" s="68"/>
      <c r="AN10" s="68"/>
      <c r="AO10" s="68"/>
      <c r="AP10" s="68"/>
      <c r="AQ10" s="68"/>
      <c r="AR10" s="68"/>
      <c r="AS10" s="68"/>
      <c r="AT10" s="36">
        <f>データ!$V$6</f>
        <v>58.88</v>
      </c>
      <c r="AU10" s="37"/>
      <c r="AV10" s="37"/>
      <c r="AW10" s="37"/>
      <c r="AX10" s="37"/>
      <c r="AY10" s="37"/>
      <c r="AZ10" s="37"/>
      <c r="BA10" s="37"/>
      <c r="BB10" s="57">
        <f>データ!$W$6</f>
        <v>249.24</v>
      </c>
      <c r="BC10" s="57"/>
      <c r="BD10" s="57"/>
      <c r="BE10" s="57"/>
      <c r="BF10" s="57"/>
      <c r="BG10" s="57"/>
      <c r="BH10" s="57"/>
      <c r="BI10" s="57"/>
      <c r="BJ10" s="2"/>
      <c r="BK10" s="2"/>
      <c r="BL10" s="58" t="s">
        <v>21</v>
      </c>
      <c r="BM10" s="59"/>
      <c r="BN10" s="60" t="s">
        <v>22</v>
      </c>
      <c r="BO10" s="60"/>
      <c r="BP10" s="60"/>
      <c r="BQ10" s="60"/>
      <c r="BR10" s="60"/>
      <c r="BS10" s="60"/>
      <c r="BT10" s="60"/>
      <c r="BU10" s="60"/>
      <c r="BV10" s="60"/>
      <c r="BW10" s="60"/>
      <c r="BX10" s="60"/>
      <c r="BY10" s="61"/>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2" t="s">
        <v>23</v>
      </c>
      <c r="BM11" s="62"/>
      <c r="BN11" s="62"/>
      <c r="BO11" s="62"/>
      <c r="BP11" s="62"/>
      <c r="BQ11" s="62"/>
      <c r="BR11" s="62"/>
      <c r="BS11" s="62"/>
      <c r="BT11" s="62"/>
      <c r="BU11" s="62"/>
      <c r="BV11" s="62"/>
      <c r="BW11" s="62"/>
      <c r="BX11" s="62"/>
      <c r="BY11" s="62"/>
      <c r="BZ11" s="62"/>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2"/>
      <c r="BM12" s="62"/>
      <c r="BN12" s="62"/>
      <c r="BO12" s="62"/>
      <c r="BP12" s="62"/>
      <c r="BQ12" s="62"/>
      <c r="BR12" s="62"/>
      <c r="BS12" s="62"/>
      <c r="BT12" s="62"/>
      <c r="BU12" s="62"/>
      <c r="BV12" s="62"/>
      <c r="BW12" s="62"/>
      <c r="BX12" s="62"/>
      <c r="BY12" s="62"/>
      <c r="BZ12" s="62"/>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3"/>
      <c r="BM13" s="63"/>
      <c r="BN13" s="63"/>
      <c r="BO13" s="63"/>
      <c r="BP13" s="63"/>
      <c r="BQ13" s="63"/>
      <c r="BR13" s="63"/>
      <c r="BS13" s="63"/>
      <c r="BT13" s="63"/>
      <c r="BU13" s="63"/>
      <c r="BV13" s="63"/>
      <c r="BW13" s="63"/>
      <c r="BX13" s="63"/>
      <c r="BY13" s="63"/>
      <c r="BZ13" s="63"/>
    </row>
    <row r="14" spans="1:78" ht="13.5" customHeight="1" x14ac:dyDescent="0.15">
      <c r="A14" s="2"/>
      <c r="B14" s="64" t="s">
        <v>24</v>
      </c>
      <c r="C14" s="65"/>
      <c r="D14" s="65"/>
      <c r="E14" s="65"/>
      <c r="F14" s="65"/>
      <c r="G14" s="65"/>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6"/>
      <c r="BK14" s="2"/>
      <c r="BL14" s="30" t="s">
        <v>25</v>
      </c>
      <c r="BM14" s="31"/>
      <c r="BN14" s="31"/>
      <c r="BO14" s="31"/>
      <c r="BP14" s="31"/>
      <c r="BQ14" s="31"/>
      <c r="BR14" s="31"/>
      <c r="BS14" s="31"/>
      <c r="BT14" s="31"/>
      <c r="BU14" s="31"/>
      <c r="BV14" s="31"/>
      <c r="BW14" s="31"/>
      <c r="BX14" s="31"/>
      <c r="BY14" s="31"/>
      <c r="BZ14" s="32"/>
    </row>
    <row r="15" spans="1:78" ht="13.5" customHeight="1" x14ac:dyDescent="0.15">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15">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110</v>
      </c>
      <c r="BM16" s="39"/>
      <c r="BN16" s="39"/>
      <c r="BO16" s="39"/>
      <c r="BP16" s="39"/>
      <c r="BQ16" s="39"/>
      <c r="BR16" s="39"/>
      <c r="BS16" s="39"/>
      <c r="BT16" s="39"/>
      <c r="BU16" s="39"/>
      <c r="BV16" s="39"/>
      <c r="BW16" s="39"/>
      <c r="BX16" s="39"/>
      <c r="BY16" s="39"/>
      <c r="BZ16" s="40"/>
    </row>
    <row r="17" spans="1:78" ht="13.5" customHeight="1" x14ac:dyDescent="0.15">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15">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15">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15">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15">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15">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15">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15">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15">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15">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15">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15">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15">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15">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15">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15">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15">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15">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15">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15">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15">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15">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15">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15">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15">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15">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15">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15">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15">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15">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15">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111</v>
      </c>
      <c r="BM47" s="39"/>
      <c r="BN47" s="39"/>
      <c r="BO47" s="39"/>
      <c r="BP47" s="39"/>
      <c r="BQ47" s="39"/>
      <c r="BR47" s="39"/>
      <c r="BS47" s="39"/>
      <c r="BT47" s="39"/>
      <c r="BU47" s="39"/>
      <c r="BV47" s="39"/>
      <c r="BW47" s="39"/>
      <c r="BX47" s="39"/>
      <c r="BY47" s="39"/>
      <c r="BZ47" s="40"/>
    </row>
    <row r="48" spans="1:78" ht="13.5" customHeight="1" x14ac:dyDescent="0.15">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15">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15">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15">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15">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15">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15">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15">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15">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15">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15">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15">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15">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15">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15">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15">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15">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15">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15">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51" t="s">
        <v>109</v>
      </c>
      <c r="BM66" s="52"/>
      <c r="BN66" s="52"/>
      <c r="BO66" s="52"/>
      <c r="BP66" s="52"/>
      <c r="BQ66" s="52"/>
      <c r="BR66" s="52"/>
      <c r="BS66" s="52"/>
      <c r="BT66" s="52"/>
      <c r="BU66" s="52"/>
      <c r="BV66" s="52"/>
      <c r="BW66" s="52"/>
      <c r="BX66" s="52"/>
      <c r="BY66" s="52"/>
      <c r="BZ66" s="53"/>
    </row>
    <row r="67" spans="1:78" ht="13.5" customHeight="1" x14ac:dyDescent="0.15">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51"/>
      <c r="BM67" s="52"/>
      <c r="BN67" s="52"/>
      <c r="BO67" s="52"/>
      <c r="BP67" s="52"/>
      <c r="BQ67" s="52"/>
      <c r="BR67" s="52"/>
      <c r="BS67" s="52"/>
      <c r="BT67" s="52"/>
      <c r="BU67" s="52"/>
      <c r="BV67" s="52"/>
      <c r="BW67" s="52"/>
      <c r="BX67" s="52"/>
      <c r="BY67" s="52"/>
      <c r="BZ67" s="53"/>
    </row>
    <row r="68" spans="1:78" ht="13.5" customHeight="1" x14ac:dyDescent="0.15">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51"/>
      <c r="BM68" s="52"/>
      <c r="BN68" s="52"/>
      <c r="BO68" s="52"/>
      <c r="BP68" s="52"/>
      <c r="BQ68" s="52"/>
      <c r="BR68" s="52"/>
      <c r="BS68" s="52"/>
      <c r="BT68" s="52"/>
      <c r="BU68" s="52"/>
      <c r="BV68" s="52"/>
      <c r="BW68" s="52"/>
      <c r="BX68" s="52"/>
      <c r="BY68" s="52"/>
      <c r="BZ68" s="53"/>
    </row>
    <row r="69" spans="1:78" ht="13.5" customHeight="1" x14ac:dyDescent="0.15">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51"/>
      <c r="BM69" s="52"/>
      <c r="BN69" s="52"/>
      <c r="BO69" s="52"/>
      <c r="BP69" s="52"/>
      <c r="BQ69" s="52"/>
      <c r="BR69" s="52"/>
      <c r="BS69" s="52"/>
      <c r="BT69" s="52"/>
      <c r="BU69" s="52"/>
      <c r="BV69" s="52"/>
      <c r="BW69" s="52"/>
      <c r="BX69" s="52"/>
      <c r="BY69" s="52"/>
      <c r="BZ69" s="53"/>
    </row>
    <row r="70" spans="1:78" ht="13.5" customHeight="1" x14ac:dyDescent="0.15">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51"/>
      <c r="BM70" s="52"/>
      <c r="BN70" s="52"/>
      <c r="BO70" s="52"/>
      <c r="BP70" s="52"/>
      <c r="BQ70" s="52"/>
      <c r="BR70" s="52"/>
      <c r="BS70" s="52"/>
      <c r="BT70" s="52"/>
      <c r="BU70" s="52"/>
      <c r="BV70" s="52"/>
      <c r="BW70" s="52"/>
      <c r="BX70" s="52"/>
      <c r="BY70" s="52"/>
      <c r="BZ70" s="53"/>
    </row>
    <row r="71" spans="1:78" ht="13.5" customHeight="1" x14ac:dyDescent="0.15">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51"/>
      <c r="BM71" s="52"/>
      <c r="BN71" s="52"/>
      <c r="BO71" s="52"/>
      <c r="BP71" s="52"/>
      <c r="BQ71" s="52"/>
      <c r="BR71" s="52"/>
      <c r="BS71" s="52"/>
      <c r="BT71" s="52"/>
      <c r="BU71" s="52"/>
      <c r="BV71" s="52"/>
      <c r="BW71" s="52"/>
      <c r="BX71" s="52"/>
      <c r="BY71" s="52"/>
      <c r="BZ71" s="53"/>
    </row>
    <row r="72" spans="1:78" ht="13.5" customHeight="1" x14ac:dyDescent="0.15">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51"/>
      <c r="BM72" s="52"/>
      <c r="BN72" s="52"/>
      <c r="BO72" s="52"/>
      <c r="BP72" s="52"/>
      <c r="BQ72" s="52"/>
      <c r="BR72" s="52"/>
      <c r="BS72" s="52"/>
      <c r="BT72" s="52"/>
      <c r="BU72" s="52"/>
      <c r="BV72" s="52"/>
      <c r="BW72" s="52"/>
      <c r="BX72" s="52"/>
      <c r="BY72" s="52"/>
      <c r="BZ72" s="53"/>
    </row>
    <row r="73" spans="1:78" ht="13.5" customHeight="1" x14ac:dyDescent="0.15">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51"/>
      <c r="BM73" s="52"/>
      <c r="BN73" s="52"/>
      <c r="BO73" s="52"/>
      <c r="BP73" s="52"/>
      <c r="BQ73" s="52"/>
      <c r="BR73" s="52"/>
      <c r="BS73" s="52"/>
      <c r="BT73" s="52"/>
      <c r="BU73" s="52"/>
      <c r="BV73" s="52"/>
      <c r="BW73" s="52"/>
      <c r="BX73" s="52"/>
      <c r="BY73" s="52"/>
      <c r="BZ73" s="53"/>
    </row>
    <row r="74" spans="1:78" ht="13.5" customHeight="1" x14ac:dyDescent="0.15">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51"/>
      <c r="BM74" s="52"/>
      <c r="BN74" s="52"/>
      <c r="BO74" s="52"/>
      <c r="BP74" s="52"/>
      <c r="BQ74" s="52"/>
      <c r="BR74" s="52"/>
      <c r="BS74" s="52"/>
      <c r="BT74" s="52"/>
      <c r="BU74" s="52"/>
      <c r="BV74" s="52"/>
      <c r="BW74" s="52"/>
      <c r="BX74" s="52"/>
      <c r="BY74" s="52"/>
      <c r="BZ74" s="53"/>
    </row>
    <row r="75" spans="1:78" ht="13.5" customHeight="1" x14ac:dyDescent="0.15">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51"/>
      <c r="BM75" s="52"/>
      <c r="BN75" s="52"/>
      <c r="BO75" s="52"/>
      <c r="BP75" s="52"/>
      <c r="BQ75" s="52"/>
      <c r="BR75" s="52"/>
      <c r="BS75" s="52"/>
      <c r="BT75" s="52"/>
      <c r="BU75" s="52"/>
      <c r="BV75" s="52"/>
      <c r="BW75" s="52"/>
      <c r="BX75" s="52"/>
      <c r="BY75" s="52"/>
      <c r="BZ75" s="53"/>
    </row>
    <row r="76" spans="1:78" ht="13.5" customHeight="1" x14ac:dyDescent="0.15">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51"/>
      <c r="BM76" s="52"/>
      <c r="BN76" s="52"/>
      <c r="BO76" s="52"/>
      <c r="BP76" s="52"/>
      <c r="BQ76" s="52"/>
      <c r="BR76" s="52"/>
      <c r="BS76" s="52"/>
      <c r="BT76" s="52"/>
      <c r="BU76" s="52"/>
      <c r="BV76" s="52"/>
      <c r="BW76" s="52"/>
      <c r="BX76" s="52"/>
      <c r="BY76" s="52"/>
      <c r="BZ76" s="53"/>
    </row>
    <row r="77" spans="1:78" ht="13.5" customHeight="1" x14ac:dyDescent="0.15">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51"/>
      <c r="BM77" s="52"/>
      <c r="BN77" s="52"/>
      <c r="BO77" s="52"/>
      <c r="BP77" s="52"/>
      <c r="BQ77" s="52"/>
      <c r="BR77" s="52"/>
      <c r="BS77" s="52"/>
      <c r="BT77" s="52"/>
      <c r="BU77" s="52"/>
      <c r="BV77" s="52"/>
      <c r="BW77" s="52"/>
      <c r="BX77" s="52"/>
      <c r="BY77" s="52"/>
      <c r="BZ77" s="53"/>
    </row>
    <row r="78" spans="1:78" ht="13.5" customHeight="1" x14ac:dyDescent="0.15">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51"/>
      <c r="BM78" s="52"/>
      <c r="BN78" s="52"/>
      <c r="BO78" s="52"/>
      <c r="BP78" s="52"/>
      <c r="BQ78" s="52"/>
      <c r="BR78" s="52"/>
      <c r="BS78" s="52"/>
      <c r="BT78" s="52"/>
      <c r="BU78" s="52"/>
      <c r="BV78" s="52"/>
      <c r="BW78" s="52"/>
      <c r="BX78" s="52"/>
      <c r="BY78" s="52"/>
      <c r="BZ78" s="53"/>
    </row>
    <row r="79" spans="1:78" ht="13.5" customHeight="1" x14ac:dyDescent="0.15">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51"/>
      <c r="BM79" s="52"/>
      <c r="BN79" s="52"/>
      <c r="BO79" s="52"/>
      <c r="BP79" s="52"/>
      <c r="BQ79" s="52"/>
      <c r="BR79" s="52"/>
      <c r="BS79" s="52"/>
      <c r="BT79" s="52"/>
      <c r="BU79" s="52"/>
      <c r="BV79" s="52"/>
      <c r="BW79" s="52"/>
      <c r="BX79" s="52"/>
      <c r="BY79" s="52"/>
      <c r="BZ79" s="53"/>
    </row>
    <row r="80" spans="1:78" ht="13.5" customHeight="1" x14ac:dyDescent="0.15">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51"/>
      <c r="BM80" s="52"/>
      <c r="BN80" s="52"/>
      <c r="BO80" s="52"/>
      <c r="BP80" s="52"/>
      <c r="BQ80" s="52"/>
      <c r="BR80" s="52"/>
      <c r="BS80" s="52"/>
      <c r="BT80" s="52"/>
      <c r="BU80" s="52"/>
      <c r="BV80" s="52"/>
      <c r="BW80" s="52"/>
      <c r="BX80" s="52"/>
      <c r="BY80" s="52"/>
      <c r="BZ80" s="53"/>
    </row>
    <row r="81" spans="1:78" ht="13.5" customHeight="1" x14ac:dyDescent="0.15">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51"/>
      <c r="BM81" s="52"/>
      <c r="BN81" s="52"/>
      <c r="BO81" s="52"/>
      <c r="BP81" s="52"/>
      <c r="BQ81" s="52"/>
      <c r="BR81" s="52"/>
      <c r="BS81" s="52"/>
      <c r="BT81" s="52"/>
      <c r="BU81" s="52"/>
      <c r="BV81" s="52"/>
      <c r="BW81" s="52"/>
      <c r="BX81" s="52"/>
      <c r="BY81" s="52"/>
      <c r="BZ81" s="53"/>
    </row>
    <row r="82" spans="1:78" ht="13.5" customHeight="1" x14ac:dyDescent="0.15">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4"/>
      <c r="BM82" s="55"/>
      <c r="BN82" s="55"/>
      <c r="BO82" s="55"/>
      <c r="BP82" s="55"/>
      <c r="BQ82" s="55"/>
      <c r="BR82" s="55"/>
      <c r="BS82" s="55"/>
      <c r="BT82" s="55"/>
      <c r="BU82" s="55"/>
      <c r="BV82" s="55"/>
      <c r="BW82" s="55"/>
      <c r="BX82" s="55"/>
      <c r="BY82" s="55"/>
      <c r="BZ82" s="56"/>
    </row>
    <row r="83" spans="1:78" x14ac:dyDescent="0.15">
      <c r="C83" s="12"/>
    </row>
    <row r="84" spans="1:78" hidden="1" x14ac:dyDescent="0.15">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15">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MZuiGCTh82aKf4hngouXaJMBoQmO6IJTwp/vnEDH4rbLn4Uv4RqUMYFGP3aNLaFZVzbBGKXjoPEHpegptYpz1w==" saltValue="qhusR1Qdr7+JWdZ+HIk/Pg=="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5" x14ac:dyDescent="0.15"/>
  <cols>
    <col min="2" max="144" width="11.875" customWidth="1"/>
  </cols>
  <sheetData>
    <row r="1" spans="1:144" x14ac:dyDescent="0.15">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15">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15">
      <c r="A3" s="15" t="s">
        <v>43</v>
      </c>
      <c r="B3" s="16" t="s">
        <v>44</v>
      </c>
      <c r="C3" s="16" t="s">
        <v>45</v>
      </c>
      <c r="D3" s="16" t="s">
        <v>46</v>
      </c>
      <c r="E3" s="16" t="s">
        <v>47</v>
      </c>
      <c r="F3" s="16" t="s">
        <v>48</v>
      </c>
      <c r="G3" s="16" t="s">
        <v>49</v>
      </c>
      <c r="H3" s="85" t="s">
        <v>50</v>
      </c>
      <c r="I3" s="86"/>
      <c r="J3" s="86"/>
      <c r="K3" s="86"/>
      <c r="L3" s="86"/>
      <c r="M3" s="86"/>
      <c r="N3" s="86"/>
      <c r="O3" s="86"/>
      <c r="P3" s="86"/>
      <c r="Q3" s="86"/>
      <c r="R3" s="86"/>
      <c r="S3" s="86"/>
      <c r="T3" s="86"/>
      <c r="U3" s="86"/>
      <c r="V3" s="86"/>
      <c r="W3" s="87"/>
      <c r="X3" s="91" t="s">
        <v>51</v>
      </c>
      <c r="Y3" s="84"/>
      <c r="Z3" s="84"/>
      <c r="AA3" s="84"/>
      <c r="AB3" s="84"/>
      <c r="AC3" s="84"/>
      <c r="AD3" s="84"/>
      <c r="AE3" s="84"/>
      <c r="AF3" s="84"/>
      <c r="AG3" s="84"/>
      <c r="AH3" s="84"/>
      <c r="AI3" s="84"/>
      <c r="AJ3" s="84"/>
      <c r="AK3" s="84"/>
      <c r="AL3" s="84"/>
      <c r="AM3" s="84"/>
      <c r="AN3" s="84"/>
      <c r="AO3" s="84"/>
      <c r="AP3" s="84"/>
      <c r="AQ3" s="84"/>
      <c r="AR3" s="84"/>
      <c r="AS3" s="84"/>
      <c r="AT3" s="84"/>
      <c r="AU3" s="84"/>
      <c r="AV3" s="84"/>
      <c r="AW3" s="84"/>
      <c r="AX3" s="84"/>
      <c r="AY3" s="84"/>
      <c r="AZ3" s="84"/>
      <c r="BA3" s="84"/>
      <c r="BB3" s="84"/>
      <c r="BC3" s="84"/>
      <c r="BD3" s="84"/>
      <c r="BE3" s="84"/>
      <c r="BF3" s="84"/>
      <c r="BG3" s="84"/>
      <c r="BH3" s="84"/>
      <c r="BI3" s="84"/>
      <c r="BJ3" s="84"/>
      <c r="BK3" s="84"/>
      <c r="BL3" s="84"/>
      <c r="BM3" s="84"/>
      <c r="BN3" s="84"/>
      <c r="BO3" s="84"/>
      <c r="BP3" s="84"/>
      <c r="BQ3" s="84"/>
      <c r="BR3" s="84"/>
      <c r="BS3" s="84"/>
      <c r="BT3" s="84"/>
      <c r="BU3" s="84"/>
      <c r="BV3" s="84"/>
      <c r="BW3" s="84"/>
      <c r="BX3" s="84"/>
      <c r="BY3" s="84"/>
      <c r="BZ3" s="84"/>
      <c r="CA3" s="84"/>
      <c r="CB3" s="84"/>
      <c r="CC3" s="84"/>
      <c r="CD3" s="84"/>
      <c r="CE3" s="84"/>
      <c r="CF3" s="84"/>
      <c r="CG3" s="84"/>
      <c r="CH3" s="84"/>
      <c r="CI3" s="84"/>
      <c r="CJ3" s="84"/>
      <c r="CK3" s="84"/>
      <c r="CL3" s="84"/>
      <c r="CM3" s="84"/>
      <c r="CN3" s="84"/>
      <c r="CO3" s="84"/>
      <c r="CP3" s="84"/>
      <c r="CQ3" s="84"/>
      <c r="CR3" s="84"/>
      <c r="CS3" s="84"/>
      <c r="CT3" s="84"/>
      <c r="CU3" s="84"/>
      <c r="CV3" s="84"/>
      <c r="CW3" s="84"/>
      <c r="CX3" s="84"/>
      <c r="CY3" s="84"/>
      <c r="CZ3" s="84"/>
      <c r="DA3" s="84"/>
      <c r="DB3" s="84"/>
      <c r="DC3" s="84"/>
      <c r="DD3" s="84"/>
      <c r="DE3" s="84"/>
      <c r="DF3" s="84"/>
      <c r="DG3" s="84"/>
      <c r="DH3" s="84" t="s">
        <v>52</v>
      </c>
      <c r="DI3" s="84"/>
      <c r="DJ3" s="84"/>
      <c r="DK3" s="84"/>
      <c r="DL3" s="84"/>
      <c r="DM3" s="84"/>
      <c r="DN3" s="84"/>
      <c r="DO3" s="84"/>
      <c r="DP3" s="84"/>
      <c r="DQ3" s="84"/>
      <c r="DR3" s="84"/>
      <c r="DS3" s="84"/>
      <c r="DT3" s="84"/>
      <c r="DU3" s="84"/>
      <c r="DV3" s="84"/>
      <c r="DW3" s="84"/>
      <c r="DX3" s="84"/>
      <c r="DY3" s="84"/>
      <c r="DZ3" s="84"/>
      <c r="EA3" s="84"/>
      <c r="EB3" s="84"/>
      <c r="EC3" s="84"/>
      <c r="ED3" s="84"/>
      <c r="EE3" s="84"/>
      <c r="EF3" s="84"/>
      <c r="EG3" s="84"/>
      <c r="EH3" s="84"/>
      <c r="EI3" s="84"/>
      <c r="EJ3" s="84"/>
      <c r="EK3" s="84"/>
      <c r="EL3" s="84"/>
      <c r="EM3" s="84"/>
      <c r="EN3" s="84"/>
    </row>
    <row r="4" spans="1:144" x14ac:dyDescent="0.15">
      <c r="A4" s="15" t="s">
        <v>53</v>
      </c>
      <c r="B4" s="17"/>
      <c r="C4" s="17"/>
      <c r="D4" s="17"/>
      <c r="E4" s="17"/>
      <c r="F4" s="17"/>
      <c r="G4" s="17"/>
      <c r="H4" s="88"/>
      <c r="I4" s="89"/>
      <c r="J4" s="89"/>
      <c r="K4" s="89"/>
      <c r="L4" s="89"/>
      <c r="M4" s="89"/>
      <c r="N4" s="89"/>
      <c r="O4" s="89"/>
      <c r="P4" s="89"/>
      <c r="Q4" s="89"/>
      <c r="R4" s="89"/>
      <c r="S4" s="89"/>
      <c r="T4" s="89"/>
      <c r="U4" s="89"/>
      <c r="V4" s="89"/>
      <c r="W4" s="90"/>
      <c r="X4" s="84" t="s">
        <v>54</v>
      </c>
      <c r="Y4" s="84"/>
      <c r="Z4" s="84"/>
      <c r="AA4" s="84"/>
      <c r="AB4" s="84"/>
      <c r="AC4" s="84"/>
      <c r="AD4" s="84"/>
      <c r="AE4" s="84"/>
      <c r="AF4" s="84"/>
      <c r="AG4" s="84"/>
      <c r="AH4" s="84"/>
      <c r="AI4" s="84" t="s">
        <v>55</v>
      </c>
      <c r="AJ4" s="84"/>
      <c r="AK4" s="84"/>
      <c r="AL4" s="84"/>
      <c r="AM4" s="84"/>
      <c r="AN4" s="84"/>
      <c r="AO4" s="84"/>
      <c r="AP4" s="84"/>
      <c r="AQ4" s="84"/>
      <c r="AR4" s="84"/>
      <c r="AS4" s="84"/>
      <c r="AT4" s="84" t="s">
        <v>56</v>
      </c>
      <c r="AU4" s="84"/>
      <c r="AV4" s="84"/>
      <c r="AW4" s="84"/>
      <c r="AX4" s="84"/>
      <c r="AY4" s="84"/>
      <c r="AZ4" s="84"/>
      <c r="BA4" s="84"/>
      <c r="BB4" s="84"/>
      <c r="BC4" s="84"/>
      <c r="BD4" s="84"/>
      <c r="BE4" s="84" t="s">
        <v>57</v>
      </c>
      <c r="BF4" s="84"/>
      <c r="BG4" s="84"/>
      <c r="BH4" s="84"/>
      <c r="BI4" s="84"/>
      <c r="BJ4" s="84"/>
      <c r="BK4" s="84"/>
      <c r="BL4" s="84"/>
      <c r="BM4" s="84"/>
      <c r="BN4" s="84"/>
      <c r="BO4" s="84"/>
      <c r="BP4" s="84" t="s">
        <v>58</v>
      </c>
      <c r="BQ4" s="84"/>
      <c r="BR4" s="84"/>
      <c r="BS4" s="84"/>
      <c r="BT4" s="84"/>
      <c r="BU4" s="84"/>
      <c r="BV4" s="84"/>
      <c r="BW4" s="84"/>
      <c r="BX4" s="84"/>
      <c r="BY4" s="84"/>
      <c r="BZ4" s="84"/>
      <c r="CA4" s="84" t="s">
        <v>59</v>
      </c>
      <c r="CB4" s="84"/>
      <c r="CC4" s="84"/>
      <c r="CD4" s="84"/>
      <c r="CE4" s="84"/>
      <c r="CF4" s="84"/>
      <c r="CG4" s="84"/>
      <c r="CH4" s="84"/>
      <c r="CI4" s="84"/>
      <c r="CJ4" s="84"/>
      <c r="CK4" s="84"/>
      <c r="CL4" s="84" t="s">
        <v>60</v>
      </c>
      <c r="CM4" s="84"/>
      <c r="CN4" s="84"/>
      <c r="CO4" s="84"/>
      <c r="CP4" s="84"/>
      <c r="CQ4" s="84"/>
      <c r="CR4" s="84"/>
      <c r="CS4" s="84"/>
      <c r="CT4" s="84"/>
      <c r="CU4" s="84"/>
      <c r="CV4" s="84"/>
      <c r="CW4" s="84" t="s">
        <v>61</v>
      </c>
      <c r="CX4" s="84"/>
      <c r="CY4" s="84"/>
      <c r="CZ4" s="84"/>
      <c r="DA4" s="84"/>
      <c r="DB4" s="84"/>
      <c r="DC4" s="84"/>
      <c r="DD4" s="84"/>
      <c r="DE4" s="84"/>
      <c r="DF4" s="84"/>
      <c r="DG4" s="84"/>
      <c r="DH4" s="84" t="s">
        <v>62</v>
      </c>
      <c r="DI4" s="84"/>
      <c r="DJ4" s="84"/>
      <c r="DK4" s="84"/>
      <c r="DL4" s="84"/>
      <c r="DM4" s="84"/>
      <c r="DN4" s="84"/>
      <c r="DO4" s="84"/>
      <c r="DP4" s="84"/>
      <c r="DQ4" s="84"/>
      <c r="DR4" s="84"/>
      <c r="DS4" s="84" t="s">
        <v>63</v>
      </c>
      <c r="DT4" s="84"/>
      <c r="DU4" s="84"/>
      <c r="DV4" s="84"/>
      <c r="DW4" s="84"/>
      <c r="DX4" s="84"/>
      <c r="DY4" s="84"/>
      <c r="DZ4" s="84"/>
      <c r="EA4" s="84"/>
      <c r="EB4" s="84"/>
      <c r="EC4" s="84"/>
      <c r="ED4" s="84" t="s">
        <v>64</v>
      </c>
      <c r="EE4" s="84"/>
      <c r="EF4" s="84"/>
      <c r="EG4" s="84"/>
      <c r="EH4" s="84"/>
      <c r="EI4" s="84"/>
      <c r="EJ4" s="84"/>
      <c r="EK4" s="84"/>
      <c r="EL4" s="84"/>
      <c r="EM4" s="84"/>
      <c r="EN4" s="84"/>
    </row>
    <row r="5" spans="1:144" x14ac:dyDescent="0.15">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15">
      <c r="A6" s="15" t="s">
        <v>92</v>
      </c>
      <c r="B6" s="20">
        <f>B7</f>
        <v>2024</v>
      </c>
      <c r="C6" s="20">
        <f t="shared" ref="C6:W6" si="3">C7</f>
        <v>69663</v>
      </c>
      <c r="D6" s="20">
        <f t="shared" si="3"/>
        <v>46</v>
      </c>
      <c r="E6" s="20">
        <f t="shared" si="3"/>
        <v>1</v>
      </c>
      <c r="F6" s="20">
        <f t="shared" si="3"/>
        <v>0</v>
      </c>
      <c r="G6" s="20">
        <f t="shared" si="3"/>
        <v>1</v>
      </c>
      <c r="H6" s="20" t="str">
        <f t="shared" si="3"/>
        <v>山形県　尾花沢市大石田町環境衛生事業組合（事業会計分）</v>
      </c>
      <c r="I6" s="20" t="str">
        <f t="shared" si="3"/>
        <v>法適用</v>
      </c>
      <c r="J6" s="20" t="str">
        <f t="shared" si="3"/>
        <v>水道事業</v>
      </c>
      <c r="K6" s="20" t="str">
        <f t="shared" si="3"/>
        <v>末端給水事業</v>
      </c>
      <c r="L6" s="20" t="str">
        <f t="shared" si="3"/>
        <v>A7</v>
      </c>
      <c r="M6" s="20" t="str">
        <f t="shared" si="3"/>
        <v>非設置</v>
      </c>
      <c r="N6" s="21" t="str">
        <f t="shared" si="3"/>
        <v>-</v>
      </c>
      <c r="O6" s="21">
        <f t="shared" si="3"/>
        <v>82.99</v>
      </c>
      <c r="P6" s="21">
        <f t="shared" si="3"/>
        <v>76.14</v>
      </c>
      <c r="Q6" s="21">
        <f t="shared" si="3"/>
        <v>4400</v>
      </c>
      <c r="R6" s="21" t="str">
        <f t="shared" si="3"/>
        <v>-</v>
      </c>
      <c r="S6" s="21" t="str">
        <f t="shared" si="3"/>
        <v>-</v>
      </c>
      <c r="T6" s="21" t="str">
        <f t="shared" si="3"/>
        <v>-</v>
      </c>
      <c r="U6" s="21">
        <f t="shared" si="3"/>
        <v>14675</v>
      </c>
      <c r="V6" s="21">
        <f t="shared" si="3"/>
        <v>58.88</v>
      </c>
      <c r="W6" s="21">
        <f t="shared" si="3"/>
        <v>249.24</v>
      </c>
      <c r="X6" s="22">
        <f>IF(X7="",NA(),X7)</f>
        <v>119.42</v>
      </c>
      <c r="Y6" s="22">
        <f t="shared" ref="Y6:AG6" si="4">IF(Y7="",NA(),Y7)</f>
        <v>122.86</v>
      </c>
      <c r="Z6" s="22">
        <f t="shared" si="4"/>
        <v>111.9</v>
      </c>
      <c r="AA6" s="22">
        <f t="shared" si="4"/>
        <v>106.93</v>
      </c>
      <c r="AB6" s="22">
        <f t="shared" si="4"/>
        <v>105.69</v>
      </c>
      <c r="AC6" s="22">
        <f t="shared" si="4"/>
        <v>108.35</v>
      </c>
      <c r="AD6" s="22">
        <f t="shared" si="4"/>
        <v>108.84</v>
      </c>
      <c r="AE6" s="22">
        <f t="shared" si="4"/>
        <v>105.92</v>
      </c>
      <c r="AF6" s="22">
        <f t="shared" si="4"/>
        <v>106.01</v>
      </c>
      <c r="AG6" s="22">
        <f t="shared" si="4"/>
        <v>105.08</v>
      </c>
      <c r="AH6" s="21" t="str">
        <f>IF(AH7="","",IF(AH7="-","【-】","【"&amp;SUBSTITUTE(TEXT(AH7,"#,##0.00"),"-","△")&amp;"】"))</f>
        <v>【107.26】</v>
      </c>
      <c r="AI6" s="21">
        <f>IF(AI7="",NA(),AI7)</f>
        <v>0</v>
      </c>
      <c r="AJ6" s="21">
        <f t="shared" ref="AJ6:AR6" si="5">IF(AJ7="",NA(),AJ7)</f>
        <v>0</v>
      </c>
      <c r="AK6" s="21">
        <f t="shared" si="5"/>
        <v>0</v>
      </c>
      <c r="AL6" s="21">
        <f t="shared" si="5"/>
        <v>0</v>
      </c>
      <c r="AM6" s="21">
        <f t="shared" si="5"/>
        <v>0</v>
      </c>
      <c r="AN6" s="22">
        <f t="shared" si="5"/>
        <v>3.98</v>
      </c>
      <c r="AO6" s="22">
        <f t="shared" si="5"/>
        <v>6.02</v>
      </c>
      <c r="AP6" s="22">
        <f t="shared" si="5"/>
        <v>7.78</v>
      </c>
      <c r="AQ6" s="22">
        <f t="shared" si="5"/>
        <v>9.59</v>
      </c>
      <c r="AR6" s="22">
        <f t="shared" si="5"/>
        <v>10.8</v>
      </c>
      <c r="AS6" s="21" t="str">
        <f>IF(AS7="","",IF(AS7="-","【-】","【"&amp;SUBSTITUTE(TEXT(AS7,"#,##0.00"),"-","△")&amp;"】"))</f>
        <v>【1.61】</v>
      </c>
      <c r="AT6" s="22">
        <f>IF(AT7="",NA(),AT7)</f>
        <v>628.04</v>
      </c>
      <c r="AU6" s="22">
        <f t="shared" ref="AU6:BC6" si="6">IF(AU7="",NA(),AU7)</f>
        <v>565.34</v>
      </c>
      <c r="AV6" s="22">
        <f t="shared" si="6"/>
        <v>602.66999999999996</v>
      </c>
      <c r="AW6" s="22">
        <f t="shared" si="6"/>
        <v>478.86</v>
      </c>
      <c r="AX6" s="22">
        <f t="shared" si="6"/>
        <v>360.91</v>
      </c>
      <c r="AY6" s="22">
        <f t="shared" si="6"/>
        <v>367.55</v>
      </c>
      <c r="AZ6" s="22">
        <f t="shared" si="6"/>
        <v>378.56</v>
      </c>
      <c r="BA6" s="22">
        <f t="shared" si="6"/>
        <v>364.46</v>
      </c>
      <c r="BB6" s="22">
        <f t="shared" si="6"/>
        <v>338.89</v>
      </c>
      <c r="BC6" s="22">
        <f t="shared" si="6"/>
        <v>362.35</v>
      </c>
      <c r="BD6" s="21" t="str">
        <f>IF(BD7="","",IF(BD7="-","【-】","【"&amp;SUBSTITUTE(TEXT(BD7,"#,##0.00"),"-","△")&amp;"】"))</f>
        <v>【239.69】</v>
      </c>
      <c r="BE6" s="22">
        <f>IF(BE7="",NA(),BE7)</f>
        <v>291.37</v>
      </c>
      <c r="BF6" s="22">
        <f t="shared" ref="BF6:BN6" si="7">IF(BF7="",NA(),BF7)</f>
        <v>270.77</v>
      </c>
      <c r="BG6" s="22">
        <f t="shared" si="7"/>
        <v>261.45999999999998</v>
      </c>
      <c r="BH6" s="22">
        <f t="shared" si="7"/>
        <v>275.76</v>
      </c>
      <c r="BI6" s="22">
        <f t="shared" si="7"/>
        <v>245.19</v>
      </c>
      <c r="BJ6" s="22">
        <f t="shared" si="7"/>
        <v>418.68</v>
      </c>
      <c r="BK6" s="22">
        <f t="shared" si="7"/>
        <v>395.68</v>
      </c>
      <c r="BL6" s="22">
        <f t="shared" si="7"/>
        <v>403.72</v>
      </c>
      <c r="BM6" s="22">
        <f t="shared" si="7"/>
        <v>400.21</v>
      </c>
      <c r="BN6" s="22">
        <f t="shared" si="7"/>
        <v>429.24</v>
      </c>
      <c r="BO6" s="21" t="str">
        <f>IF(BO7="","",IF(BO7="-","【-】","【"&amp;SUBSTITUTE(TEXT(BO7,"#,##0.00"),"-","△")&amp;"】"))</f>
        <v>【264.86】</v>
      </c>
      <c r="BP6" s="22">
        <f>IF(BP7="",NA(),BP7)</f>
        <v>113.28</v>
      </c>
      <c r="BQ6" s="22">
        <f t="shared" ref="BQ6:BY6" si="8">IF(BQ7="",NA(),BQ7)</f>
        <v>120.29</v>
      </c>
      <c r="BR6" s="22">
        <f t="shared" si="8"/>
        <v>107.73</v>
      </c>
      <c r="BS6" s="22">
        <f t="shared" si="8"/>
        <v>93.73</v>
      </c>
      <c r="BT6" s="22">
        <f t="shared" si="8"/>
        <v>99.93</v>
      </c>
      <c r="BU6" s="22">
        <f t="shared" si="8"/>
        <v>94.78</v>
      </c>
      <c r="BV6" s="22">
        <f t="shared" si="8"/>
        <v>97.59</v>
      </c>
      <c r="BW6" s="22">
        <f t="shared" si="8"/>
        <v>92.17</v>
      </c>
      <c r="BX6" s="22">
        <f t="shared" si="8"/>
        <v>92.83</v>
      </c>
      <c r="BY6" s="22">
        <f t="shared" si="8"/>
        <v>90.78</v>
      </c>
      <c r="BZ6" s="21" t="str">
        <f>IF(BZ7="","",IF(BZ7="-","【-】","【"&amp;SUBSTITUTE(TEXT(BZ7,"#,##0.00"),"-","△")&amp;"】"))</f>
        <v>【97.59】</v>
      </c>
      <c r="CA6" s="22">
        <f>IF(CA7="",NA(),CA7)</f>
        <v>179.85</v>
      </c>
      <c r="CB6" s="22">
        <f t="shared" ref="CB6:CJ6" si="9">IF(CB7="",NA(),CB7)</f>
        <v>169.93</v>
      </c>
      <c r="CC6" s="22">
        <f t="shared" si="9"/>
        <v>190.01</v>
      </c>
      <c r="CD6" s="22">
        <f t="shared" si="9"/>
        <v>200.48</v>
      </c>
      <c r="CE6" s="22">
        <f t="shared" si="9"/>
        <v>205.47</v>
      </c>
      <c r="CF6" s="22">
        <f t="shared" si="9"/>
        <v>181.3</v>
      </c>
      <c r="CG6" s="22">
        <f t="shared" si="9"/>
        <v>181.71</v>
      </c>
      <c r="CH6" s="22">
        <f t="shared" si="9"/>
        <v>188.51</v>
      </c>
      <c r="CI6" s="22">
        <f t="shared" si="9"/>
        <v>189.43</v>
      </c>
      <c r="CJ6" s="22">
        <f t="shared" si="9"/>
        <v>202.75</v>
      </c>
      <c r="CK6" s="21" t="str">
        <f>IF(CK7="","",IF(CK7="-","【-】","【"&amp;SUBSTITUTE(TEXT(CK7,"#,##0.00"),"-","△")&amp;"】"))</f>
        <v>【181.66】</v>
      </c>
      <c r="CL6" s="22">
        <f>IF(CL7="",NA(),CL7)</f>
        <v>52.2</v>
      </c>
      <c r="CM6" s="22">
        <f t="shared" ref="CM6:CU6" si="10">IF(CM7="",NA(),CM7)</f>
        <v>52.52</v>
      </c>
      <c r="CN6" s="22">
        <f t="shared" si="10"/>
        <v>49.42</v>
      </c>
      <c r="CO6" s="22">
        <f t="shared" si="10"/>
        <v>48.48</v>
      </c>
      <c r="CP6" s="22">
        <f t="shared" si="10"/>
        <v>48.87</v>
      </c>
      <c r="CQ6" s="22">
        <f t="shared" si="10"/>
        <v>55.89</v>
      </c>
      <c r="CR6" s="22">
        <f t="shared" si="10"/>
        <v>55.72</v>
      </c>
      <c r="CS6" s="22">
        <f t="shared" si="10"/>
        <v>55.31</v>
      </c>
      <c r="CT6" s="22">
        <f t="shared" si="10"/>
        <v>55.14</v>
      </c>
      <c r="CU6" s="22">
        <f t="shared" si="10"/>
        <v>55.47</v>
      </c>
      <c r="CV6" s="21" t="str">
        <f>IF(CV7="","",IF(CV7="-","【-】","【"&amp;SUBSTITUTE(TEXT(CV7,"#,##0.00"),"-","△")&amp;"】"))</f>
        <v>【60.21】</v>
      </c>
      <c r="CW6" s="22">
        <f>IF(CW7="",NA(),CW7)</f>
        <v>80.28</v>
      </c>
      <c r="CX6" s="22">
        <f t="shared" ref="CX6:DF6" si="11">IF(CX7="",NA(),CX7)</f>
        <v>80.400000000000006</v>
      </c>
      <c r="CY6" s="22">
        <f t="shared" si="11"/>
        <v>82.46</v>
      </c>
      <c r="CZ6" s="22">
        <f t="shared" si="11"/>
        <v>80.650000000000006</v>
      </c>
      <c r="DA6" s="22">
        <f t="shared" si="11"/>
        <v>78.010000000000005</v>
      </c>
      <c r="DB6" s="22">
        <f t="shared" si="11"/>
        <v>81.27</v>
      </c>
      <c r="DC6" s="22">
        <f t="shared" si="11"/>
        <v>81.260000000000005</v>
      </c>
      <c r="DD6" s="22">
        <f t="shared" si="11"/>
        <v>80.36</v>
      </c>
      <c r="DE6" s="22">
        <f t="shared" si="11"/>
        <v>80.13</v>
      </c>
      <c r="DF6" s="22">
        <f t="shared" si="11"/>
        <v>76.97</v>
      </c>
      <c r="DG6" s="21" t="str">
        <f>IF(DG7="","",IF(DG7="-","【-】","【"&amp;SUBSTITUTE(TEXT(DG7,"#,##0.00"),"-","△")&amp;"】"))</f>
        <v>【89.21】</v>
      </c>
      <c r="DH6" s="22">
        <f>IF(DH7="",NA(),DH7)</f>
        <v>48.73</v>
      </c>
      <c r="DI6" s="22">
        <f t="shared" ref="DI6:DQ6" si="12">IF(DI7="",NA(),DI7)</f>
        <v>49.61</v>
      </c>
      <c r="DJ6" s="22">
        <f t="shared" si="12"/>
        <v>50.41</v>
      </c>
      <c r="DK6" s="22">
        <f t="shared" si="12"/>
        <v>51.01</v>
      </c>
      <c r="DL6" s="22">
        <f t="shared" si="12"/>
        <v>51.77</v>
      </c>
      <c r="DM6" s="22">
        <f t="shared" si="12"/>
        <v>50.63</v>
      </c>
      <c r="DN6" s="22">
        <f t="shared" si="12"/>
        <v>51.29</v>
      </c>
      <c r="DO6" s="22">
        <f t="shared" si="12"/>
        <v>52.2</v>
      </c>
      <c r="DP6" s="22">
        <f t="shared" si="12"/>
        <v>52.7</v>
      </c>
      <c r="DQ6" s="22">
        <f t="shared" si="12"/>
        <v>52.87</v>
      </c>
      <c r="DR6" s="21" t="str">
        <f>IF(DR7="","",IF(DR7="-","【-】","【"&amp;SUBSTITUTE(TEXT(DR7,"#,##0.00"),"-","△")&amp;"】"))</f>
        <v>【52.41】</v>
      </c>
      <c r="DS6" s="22">
        <f>IF(DS7="",NA(),DS7)</f>
        <v>30.89</v>
      </c>
      <c r="DT6" s="22">
        <f t="shared" ref="DT6:EB6" si="13">IF(DT7="",NA(),DT7)</f>
        <v>33.409999999999997</v>
      </c>
      <c r="DU6" s="22">
        <f t="shared" si="13"/>
        <v>33.99</v>
      </c>
      <c r="DV6" s="22">
        <f t="shared" si="13"/>
        <v>5.71</v>
      </c>
      <c r="DW6" s="22">
        <f t="shared" si="13"/>
        <v>34.94</v>
      </c>
      <c r="DX6" s="22">
        <f t="shared" si="13"/>
        <v>18.28</v>
      </c>
      <c r="DY6" s="22">
        <f t="shared" si="13"/>
        <v>19.61</v>
      </c>
      <c r="DZ6" s="22">
        <f t="shared" si="13"/>
        <v>20.73</v>
      </c>
      <c r="EA6" s="22">
        <f t="shared" si="13"/>
        <v>22.86</v>
      </c>
      <c r="EB6" s="22">
        <f t="shared" si="13"/>
        <v>26.86</v>
      </c>
      <c r="EC6" s="21" t="str">
        <f>IF(EC7="","",IF(EC7="-","【-】","【"&amp;SUBSTITUTE(TEXT(EC7,"#,##0.00"),"-","△")&amp;"】"))</f>
        <v>【26.78】</v>
      </c>
      <c r="ED6" s="22">
        <f>IF(ED7="",NA(),ED7)</f>
        <v>0.49</v>
      </c>
      <c r="EE6" s="22">
        <f t="shared" ref="EE6:EM6" si="14">IF(EE7="",NA(),EE7)</f>
        <v>0.94</v>
      </c>
      <c r="EF6" s="22">
        <f t="shared" si="14"/>
        <v>0.67</v>
      </c>
      <c r="EG6" s="21">
        <f t="shared" si="14"/>
        <v>0</v>
      </c>
      <c r="EH6" s="22">
        <f t="shared" si="14"/>
        <v>0.36</v>
      </c>
      <c r="EI6" s="22">
        <f t="shared" si="14"/>
        <v>0.53</v>
      </c>
      <c r="EJ6" s="22">
        <f t="shared" si="14"/>
        <v>0.48</v>
      </c>
      <c r="EK6" s="22">
        <f t="shared" si="14"/>
        <v>0.5</v>
      </c>
      <c r="EL6" s="22">
        <f t="shared" si="14"/>
        <v>0.41</v>
      </c>
      <c r="EM6" s="22">
        <f t="shared" si="14"/>
        <v>0.39</v>
      </c>
      <c r="EN6" s="21" t="str">
        <f>IF(EN7="","",IF(EN7="-","【-】","【"&amp;SUBSTITUTE(TEXT(EN7,"#,##0.00"),"-","△")&amp;"】"))</f>
        <v>【0.59】</v>
      </c>
    </row>
    <row r="7" spans="1:144" s="23" customFormat="1" x14ac:dyDescent="0.15">
      <c r="A7" s="15"/>
      <c r="B7" s="24">
        <v>2024</v>
      </c>
      <c r="C7" s="24">
        <v>69663</v>
      </c>
      <c r="D7" s="24">
        <v>46</v>
      </c>
      <c r="E7" s="24">
        <v>1</v>
      </c>
      <c r="F7" s="24">
        <v>0</v>
      </c>
      <c r="G7" s="24">
        <v>1</v>
      </c>
      <c r="H7" s="24" t="s">
        <v>93</v>
      </c>
      <c r="I7" s="24" t="s">
        <v>94</v>
      </c>
      <c r="J7" s="24" t="s">
        <v>95</v>
      </c>
      <c r="K7" s="24" t="s">
        <v>96</v>
      </c>
      <c r="L7" s="24" t="s">
        <v>97</v>
      </c>
      <c r="M7" s="24" t="s">
        <v>98</v>
      </c>
      <c r="N7" s="25" t="s">
        <v>99</v>
      </c>
      <c r="O7" s="25">
        <v>82.99</v>
      </c>
      <c r="P7" s="25">
        <v>76.14</v>
      </c>
      <c r="Q7" s="25">
        <v>4400</v>
      </c>
      <c r="R7" s="25" t="s">
        <v>99</v>
      </c>
      <c r="S7" s="25" t="s">
        <v>99</v>
      </c>
      <c r="T7" s="25" t="s">
        <v>99</v>
      </c>
      <c r="U7" s="25">
        <v>14675</v>
      </c>
      <c r="V7" s="25">
        <v>58.88</v>
      </c>
      <c r="W7" s="25">
        <v>249.24</v>
      </c>
      <c r="X7" s="25">
        <v>119.42</v>
      </c>
      <c r="Y7" s="25">
        <v>122.86</v>
      </c>
      <c r="Z7" s="25">
        <v>111.9</v>
      </c>
      <c r="AA7" s="25">
        <v>106.93</v>
      </c>
      <c r="AB7" s="25">
        <v>105.69</v>
      </c>
      <c r="AC7" s="25">
        <v>108.35</v>
      </c>
      <c r="AD7" s="25">
        <v>108.84</v>
      </c>
      <c r="AE7" s="25">
        <v>105.92</v>
      </c>
      <c r="AF7" s="25">
        <v>106.01</v>
      </c>
      <c r="AG7" s="25">
        <v>105.08</v>
      </c>
      <c r="AH7" s="25">
        <v>107.26</v>
      </c>
      <c r="AI7" s="25">
        <v>0</v>
      </c>
      <c r="AJ7" s="25">
        <v>0</v>
      </c>
      <c r="AK7" s="25">
        <v>0</v>
      </c>
      <c r="AL7" s="25">
        <v>0</v>
      </c>
      <c r="AM7" s="25">
        <v>0</v>
      </c>
      <c r="AN7" s="25">
        <v>3.98</v>
      </c>
      <c r="AO7" s="25">
        <v>6.02</v>
      </c>
      <c r="AP7" s="25">
        <v>7.78</v>
      </c>
      <c r="AQ7" s="25">
        <v>9.59</v>
      </c>
      <c r="AR7" s="25">
        <v>10.8</v>
      </c>
      <c r="AS7" s="25">
        <v>1.61</v>
      </c>
      <c r="AT7" s="25">
        <v>628.04</v>
      </c>
      <c r="AU7" s="25">
        <v>565.34</v>
      </c>
      <c r="AV7" s="25">
        <v>602.66999999999996</v>
      </c>
      <c r="AW7" s="25">
        <v>478.86</v>
      </c>
      <c r="AX7" s="25">
        <v>360.91</v>
      </c>
      <c r="AY7" s="25">
        <v>367.55</v>
      </c>
      <c r="AZ7" s="25">
        <v>378.56</v>
      </c>
      <c r="BA7" s="25">
        <v>364.46</v>
      </c>
      <c r="BB7" s="25">
        <v>338.89</v>
      </c>
      <c r="BC7" s="25">
        <v>362.35</v>
      </c>
      <c r="BD7" s="25">
        <v>239.69</v>
      </c>
      <c r="BE7" s="25">
        <v>291.37</v>
      </c>
      <c r="BF7" s="25">
        <v>270.77</v>
      </c>
      <c r="BG7" s="25">
        <v>261.45999999999998</v>
      </c>
      <c r="BH7" s="25">
        <v>275.76</v>
      </c>
      <c r="BI7" s="25">
        <v>245.19</v>
      </c>
      <c r="BJ7" s="25">
        <v>418.68</v>
      </c>
      <c r="BK7" s="25">
        <v>395.68</v>
      </c>
      <c r="BL7" s="25">
        <v>403.72</v>
      </c>
      <c r="BM7" s="25">
        <v>400.21</v>
      </c>
      <c r="BN7" s="25">
        <v>429.24</v>
      </c>
      <c r="BO7" s="25">
        <v>264.86</v>
      </c>
      <c r="BP7" s="25">
        <v>113.28</v>
      </c>
      <c r="BQ7" s="25">
        <v>120.29</v>
      </c>
      <c r="BR7" s="25">
        <v>107.73</v>
      </c>
      <c r="BS7" s="25">
        <v>93.73</v>
      </c>
      <c r="BT7" s="25">
        <v>99.93</v>
      </c>
      <c r="BU7" s="25">
        <v>94.78</v>
      </c>
      <c r="BV7" s="25">
        <v>97.59</v>
      </c>
      <c r="BW7" s="25">
        <v>92.17</v>
      </c>
      <c r="BX7" s="25">
        <v>92.83</v>
      </c>
      <c r="BY7" s="25">
        <v>90.78</v>
      </c>
      <c r="BZ7" s="25">
        <v>97.59</v>
      </c>
      <c r="CA7" s="25">
        <v>179.85</v>
      </c>
      <c r="CB7" s="25">
        <v>169.93</v>
      </c>
      <c r="CC7" s="25">
        <v>190.01</v>
      </c>
      <c r="CD7" s="25">
        <v>200.48</v>
      </c>
      <c r="CE7" s="25">
        <v>205.47</v>
      </c>
      <c r="CF7" s="25">
        <v>181.3</v>
      </c>
      <c r="CG7" s="25">
        <v>181.71</v>
      </c>
      <c r="CH7" s="25">
        <v>188.51</v>
      </c>
      <c r="CI7" s="25">
        <v>189.43</v>
      </c>
      <c r="CJ7" s="25">
        <v>202.75</v>
      </c>
      <c r="CK7" s="25">
        <v>181.66</v>
      </c>
      <c r="CL7" s="25">
        <v>52.2</v>
      </c>
      <c r="CM7" s="25">
        <v>52.52</v>
      </c>
      <c r="CN7" s="25">
        <v>49.42</v>
      </c>
      <c r="CO7" s="25">
        <v>48.48</v>
      </c>
      <c r="CP7" s="25">
        <v>48.87</v>
      </c>
      <c r="CQ7" s="25">
        <v>55.89</v>
      </c>
      <c r="CR7" s="25">
        <v>55.72</v>
      </c>
      <c r="CS7" s="25">
        <v>55.31</v>
      </c>
      <c r="CT7" s="25">
        <v>55.14</v>
      </c>
      <c r="CU7" s="25">
        <v>55.47</v>
      </c>
      <c r="CV7" s="25">
        <v>60.21</v>
      </c>
      <c r="CW7" s="25">
        <v>80.28</v>
      </c>
      <c r="CX7" s="25">
        <v>80.400000000000006</v>
      </c>
      <c r="CY7" s="25">
        <v>82.46</v>
      </c>
      <c r="CZ7" s="25">
        <v>80.650000000000006</v>
      </c>
      <c r="DA7" s="25">
        <v>78.010000000000005</v>
      </c>
      <c r="DB7" s="25">
        <v>81.27</v>
      </c>
      <c r="DC7" s="25">
        <v>81.260000000000005</v>
      </c>
      <c r="DD7" s="25">
        <v>80.36</v>
      </c>
      <c r="DE7" s="25">
        <v>80.13</v>
      </c>
      <c r="DF7" s="25">
        <v>76.97</v>
      </c>
      <c r="DG7" s="25">
        <v>89.21</v>
      </c>
      <c r="DH7" s="25">
        <v>48.73</v>
      </c>
      <c r="DI7" s="25">
        <v>49.61</v>
      </c>
      <c r="DJ7" s="25">
        <v>50.41</v>
      </c>
      <c r="DK7" s="25">
        <v>51.01</v>
      </c>
      <c r="DL7" s="25">
        <v>51.77</v>
      </c>
      <c r="DM7" s="25">
        <v>50.63</v>
      </c>
      <c r="DN7" s="25">
        <v>51.29</v>
      </c>
      <c r="DO7" s="25">
        <v>52.2</v>
      </c>
      <c r="DP7" s="25">
        <v>52.7</v>
      </c>
      <c r="DQ7" s="25">
        <v>52.87</v>
      </c>
      <c r="DR7" s="25">
        <v>52.41</v>
      </c>
      <c r="DS7" s="25">
        <v>30.89</v>
      </c>
      <c r="DT7" s="25">
        <v>33.409999999999997</v>
      </c>
      <c r="DU7" s="25">
        <v>33.99</v>
      </c>
      <c r="DV7" s="25">
        <v>5.71</v>
      </c>
      <c r="DW7" s="25">
        <v>34.94</v>
      </c>
      <c r="DX7" s="25">
        <v>18.28</v>
      </c>
      <c r="DY7" s="25">
        <v>19.61</v>
      </c>
      <c r="DZ7" s="25">
        <v>20.73</v>
      </c>
      <c r="EA7" s="25">
        <v>22.86</v>
      </c>
      <c r="EB7" s="25">
        <v>26.86</v>
      </c>
      <c r="EC7" s="25">
        <v>26.78</v>
      </c>
      <c r="ED7" s="25">
        <v>0.49</v>
      </c>
      <c r="EE7" s="25">
        <v>0.94</v>
      </c>
      <c r="EF7" s="25">
        <v>0.67</v>
      </c>
      <c r="EG7" s="25">
        <v>0</v>
      </c>
      <c r="EH7" s="25">
        <v>0.36</v>
      </c>
      <c r="EI7" s="25">
        <v>0.53</v>
      </c>
      <c r="EJ7" s="25">
        <v>0.48</v>
      </c>
      <c r="EK7" s="25">
        <v>0.5</v>
      </c>
      <c r="EL7" s="25">
        <v>0.41</v>
      </c>
      <c r="EM7" s="25">
        <v>0.39</v>
      </c>
      <c r="EN7" s="25">
        <v>0.59</v>
      </c>
    </row>
    <row r="8" spans="1:144" x14ac:dyDescent="0.15">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15">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15">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15">
      <c r="B11">
        <v>22</v>
      </c>
      <c r="C11">
        <v>21</v>
      </c>
      <c r="D11">
        <v>20</v>
      </c>
      <c r="E11">
        <v>19</v>
      </c>
      <c r="F11">
        <v>18</v>
      </c>
      <c r="G11" t="s">
        <v>105</v>
      </c>
    </row>
    <row r="12" spans="1:144" x14ac:dyDescent="0.15">
      <c r="B12">
        <v>1</v>
      </c>
      <c r="C12">
        <v>1</v>
      </c>
      <c r="D12">
        <v>1</v>
      </c>
      <c r="E12">
        <v>1</v>
      </c>
      <c r="F12">
        <v>1</v>
      </c>
      <c r="G12" t="s">
        <v>106</v>
      </c>
    </row>
    <row r="13" spans="1:144" x14ac:dyDescent="0.15">
      <c r="B13" t="s">
        <v>107</v>
      </c>
      <c r="C13" t="s">
        <v>107</v>
      </c>
      <c r="D13" t="s">
        <v>107</v>
      </c>
      <c r="E13" t="s">
        <v>107</v>
      </c>
      <c r="F13" t="s">
        <v>107</v>
      </c>
      <c r="G13" t="s">
        <v>108</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UF007</cp:lastModifiedBy>
  <cp:lastPrinted>2026-02-03T01:26:34Z</cp:lastPrinted>
  <dcterms:created xsi:type="dcterms:W3CDTF">2025-12-12T09:12:13Z</dcterms:created>
  <dcterms:modified xsi:type="dcterms:W3CDTF">2026-02-04T05:39:28Z</dcterms:modified>
  <cp:category/>
</cp:coreProperties>
</file>