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92.168.10.251\農村整備課\○上下水道係○\1【水道】\【調査物関係】\R7年度\【8.2.4】公営企業に係る経営比較分析表(令和６年度決算)の分析等について\"/>
    </mc:Choice>
  </mc:AlternateContent>
  <xr:revisionPtr revIDLastSave="0" documentId="13_ncr:1_{7ABDF582-C01D-46DA-97CA-27152B84F1ED}" xr6:coauthVersionLast="47" xr6:coauthVersionMax="47" xr10:uidLastSave="{00000000-0000-0000-0000-000000000000}"/>
  <workbookProtection workbookAlgorithmName="SHA-512" workbookHashValue="WyMBss2/ofJyzGiYheKf148r7k3GB8q8iijU3EI9S6GExGk5Lj6EYIHcNulvRxtBKRECl1Kwk1sNq3m0JkpXhA==" workbookSaltValue="jCVtiJq7wXoFsjSdnkHZYw==" workbookSpinCount="100000" lockStructure="1"/>
  <bookViews>
    <workbookView xWindow="-108" yWindow="-108" windowWidth="23256" windowHeight="12456"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BB10" i="4" s="1"/>
  <c r="V6" i="5"/>
  <c r="AT10" i="4" s="1"/>
  <c r="U6" i="5"/>
  <c r="AL10" i="4" s="1"/>
  <c r="T6" i="5"/>
  <c r="BB8" i="4" s="1"/>
  <c r="S6" i="5"/>
  <c r="R6" i="5"/>
  <c r="Q6" i="5"/>
  <c r="P6" i="5"/>
  <c r="P10" i="4" s="1"/>
  <c r="O6" i="5"/>
  <c r="N6" i="5"/>
  <c r="M6" i="5"/>
  <c r="L6" i="5"/>
  <c r="K6" i="5"/>
  <c r="P8" i="4" s="1"/>
  <c r="J6" i="5"/>
  <c r="I8" i="4" s="1"/>
  <c r="I6" i="5"/>
  <c r="B8" i="4" s="1"/>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J85" i="4"/>
  <c r="H85" i="4"/>
  <c r="W10" i="4"/>
  <c r="I10" i="4"/>
  <c r="B10" i="4"/>
  <c r="AT8" i="4"/>
  <c r="AL8" i="4"/>
  <c r="AD8" i="4"/>
  <c r="W8" i="4"/>
</calcChain>
</file>

<file path=xl/sharedStrings.xml><?xml version="1.0" encoding="utf-8"?>
<sst xmlns="http://schemas.openxmlformats.org/spreadsheetml/2006/main" count="316" uniqueCount="113">
  <si>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</si>
  <si>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</si>
  <si>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</si>
  <si>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</si>
  <si>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</si>
  <si>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</si>
  <si>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</si>
  <si>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</si>
  <si>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</si>
  <si>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</si>
  <si>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</si>
  <si>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</si>
  <si>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</si>
  <si>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</si>
  <si>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</si>
  <si>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</si>
  <si>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</si>
  <si>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</si>
  <si>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</si>
  <si>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</si>
  <si>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</si>
  <si>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</si>
  <si>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</si>
  <si>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</si>
  <si>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</si>
  <si>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</si>
  <si>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</si>
  <si>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</si>
  <si>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</si>
  <si>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</si>
  <si>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</si>
  <si>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</si>
  <si>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</si>
  <si>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</si>
  <si>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</si>
  <si>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</si>
  <si>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</si>
  <si>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</si>
  <si>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</si>
  <si>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</si>
  <si>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</si>
  <si>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</si>
  <si>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</si>
  <si>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</si>
  <si>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</si>
  <si>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</si>
  <si>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</si>
  <si>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</si>
  <si>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</si>
  <si>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</si>
  <si>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</si>
  <si>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</si>
  <si>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</si>
  <si>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</si>
  <si>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</si>
  <si>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</si>
  <si>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</si>
  <si>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</si>
  <si>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</si>
  <si>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</si>
  <si>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</si>
  <si>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</si>
  <si>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</si>
  <si>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</si>
  <si>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</si>
  <si>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</si>
  <si>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</si>
  <si>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</si>
  <si>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</si>
  <si>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</si>
  <si>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</si>
  <si>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</si>
  <si>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</si>
  <si>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</si>
  <si>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</si>
  <si>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</si>
  <si>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</si>
  <si>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</si>
  <si>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</si>
  <si>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</si>
  <si>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</si>
  <si>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</si>
  <si>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</si>
  <si>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</si>
  <si>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</si>
  <si>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</si>
  <si>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</si>
  <si>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</si>
  <si>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</si>
  <si>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</si>
  <si>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</si>
  <si>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</si>
  <si>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</si>
  <si>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鮭川村</t>
  </si>
  <si>
    <t>法適用</t>
  </si>
  <si>
    <t>水道事業</t>
  </si>
  <si>
    <t>簡易水道事業</t>
  </si>
  <si>
    <t>C3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</si>
  <si>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</si>
  <si>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</si>
  <si>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</si>
  <si>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</si>
  <si>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</si>
  <si>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</si>
  <si>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</si>
  <si>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</si>
  <si>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</si>
  <si>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</si>
  <si>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</si>
  <si>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</si>
  <si>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水道施設や管路において老朽化による故障や漏水が増加している状況であり、アセットマネジメントを考えながら今後の施設の更新を計画検討し、経常経費の削減に取り組んでいく必要がある。
　また、収納対策、料金改定、漏水の早期発見・解消等で安定して継続可能な経営を目指して事業に取り組んでいく。</t>
    <phoneticPr fontId="4"/>
  </si>
  <si>
    <t>　令和6年度より簡易水道事業が法適用となったため、グラフの数値は今回からのものとなる。　
　経営については、水道会計の職員数を最小限とし抑制しているが、年々人口が減少し料金収入も減少傾向にある。さらに、施設修繕や漏水の増加等支出が増加しており、料金回収率は約62%に留まっており欠損金が生じている等、苦しい経営となっている。
　現状では資金の不足分については一般会計からの繰入金で補っているため、料金改定を視野に入れ、料金回収率の改善を目指し水道会計の安定運営を図る方針である。
　施設利用率は高いものの更新が必要な施設を先送りにしている状況である。また、有収率が低いことについては、漏水が多発していることが大きな原因であり、いずれも計画的な施設更新の検討しながら安定経営を目指す。</t>
    <rPh sb="1" eb="3">
      <t>レイワ</t>
    </rPh>
    <rPh sb="4" eb="6">
      <t>ネンド</t>
    </rPh>
    <rPh sb="8" eb="14">
      <t>カンイスイドウジギョウ</t>
    </rPh>
    <rPh sb="15" eb="18">
      <t>ホウテキヨウ</t>
    </rPh>
    <rPh sb="29" eb="31">
      <t>スウチ</t>
    </rPh>
    <rPh sb="32" eb="34">
      <t>コンカイ</t>
    </rPh>
    <rPh sb="120" eb="121">
      <t>クル</t>
    </rPh>
    <rPh sb="122" eb="127">
      <t>リョウキンカイシュウリツ</t>
    </rPh>
    <rPh sb="128" eb="129">
      <t>ヤク</t>
    </rPh>
    <rPh sb="133" eb="134">
      <t>トド</t>
    </rPh>
    <rPh sb="139" eb="142">
      <t>ケッソンキン</t>
    </rPh>
    <rPh sb="143" eb="144">
      <t>ショウ</t>
    </rPh>
    <rPh sb="148" eb="149">
      <t>トウ</t>
    </rPh>
    <rPh sb="152" eb="154">
      <t>ケイエイ</t>
    </rPh>
    <rPh sb="185" eb="188">
      <t>クリイレキン</t>
    </rPh>
    <rPh sb="189" eb="190">
      <t>オギナ</t>
    </rPh>
    <rPh sb="215" eb="217">
      <t>カイゼン</t>
    </rPh>
    <rPh sb="233" eb="235">
      <t>ホウシン</t>
    </rPh>
    <rPh sb="240" eb="242">
      <t>シセツ</t>
    </rPh>
    <rPh sb="242" eb="245">
      <t>リヨウリツ</t>
    </rPh>
    <rPh sb="246" eb="247">
      <t>タカ</t>
    </rPh>
    <rPh sb="251" eb="253">
      <t>コウシン</t>
    </rPh>
    <rPh sb="254" eb="256">
      <t>ヒツヨウ</t>
    </rPh>
    <rPh sb="257" eb="259">
      <t>シセツ</t>
    </rPh>
    <rPh sb="260" eb="262">
      <t>サキオク</t>
    </rPh>
    <rPh sb="268" eb="270">
      <t>ジョウキョウ</t>
    </rPh>
    <rPh sb="277" eb="280">
      <t>ユウシュウリツ</t>
    </rPh>
    <rPh sb="282" eb="283">
      <t>ヒク</t>
    </rPh>
    <rPh sb="291" eb="293">
      <t>ロウスイ</t>
    </rPh>
    <rPh sb="294" eb="296">
      <t>タハツ</t>
    </rPh>
    <rPh sb="303" eb="304">
      <t>オオ</t>
    </rPh>
    <rPh sb="306" eb="308">
      <t>ゲンイン</t>
    </rPh>
    <rPh sb="316" eb="319">
      <t>ケイカクテキ</t>
    </rPh>
    <rPh sb="320" eb="322">
      <t>シセツ</t>
    </rPh>
    <rPh sb="322" eb="324">
      <t>コウシン</t>
    </rPh>
    <rPh sb="325" eb="327">
      <t>ケントウ</t>
    </rPh>
    <rPh sb="331" eb="335">
      <t>アンテイケイエイ</t>
    </rPh>
    <rPh sb="336" eb="338">
      <t>メザ</t>
    </rPh>
    <phoneticPr fontId="4"/>
  </si>
  <si>
    <t>　鮭川村水道管布設当初の管路・施設が老朽化しており、管路経年化率は高い状態となっている。平成26年度から平成28年度に更新事業を実施し、石綿管については耐震管へ更新したが、石綿管以外の管路についても更新時期にきている。また、ポンプ等の施設についても更新を行い、安全な水道水の供給を図る必要がある。今後の水道会計の償還金等の推移を考慮しながら、ダウンサイジングも含めて施設設備等の更新計画を立てていく。</t>
    <rPh sb="26" eb="32">
      <t>カンロケイネンカリツ</t>
    </rPh>
    <rPh sb="33" eb="34">
      <t>タカ</t>
    </rPh>
    <rPh sb="35" eb="37">
      <t>ジョウタイ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</si>
</sst>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EEE6-49BF-A4CC-B109B2984826}"/>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c:v>
                </c:pt>
                <c:pt idx="4">
                  <c:v>0.32</c:v>
                </c:pt>
              </c:numCache>
            </c:numRef>
          </c:val>
          <c:smooth val="0"/>
          <c:extLst>
            <c:ext xmlns:c16="http://schemas.microsoft.com/office/drawing/2014/chart" uri="{C3380CC4-5D6E-409C-BE32-E72D297353CC}">
              <c16:uniqueId val="{00000001-EEE6-49BF-A4CC-B109B2984826}"/>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0</c:v>
                </c:pt>
                <c:pt idx="1">
                  <c:v>0</c:v>
                </c:pt>
                <c:pt idx="2">
                  <c:v>0</c:v>
                </c:pt>
                <c:pt idx="3">
                  <c:v>0</c:v>
                </c:pt>
                <c:pt idx="4">
                  <c:v>77.66</c:v>
                </c:pt>
              </c:numCache>
            </c:numRef>
          </c:val>
          <c:extLst>
            <c:ext xmlns:c16="http://schemas.microsoft.com/office/drawing/2014/chart" uri="{C3380CC4-5D6E-409C-BE32-E72D297353CC}">
              <c16:uniqueId val="{00000000-A4C6-4487-8870-D37285F60D03}"/>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0</c:v>
                </c:pt>
                <c:pt idx="2">
                  <c:v>0</c:v>
                </c:pt>
                <c:pt idx="3">
                  <c:v>0</c:v>
                </c:pt>
                <c:pt idx="4">
                  <c:v>101.77</c:v>
                </c:pt>
              </c:numCache>
            </c:numRef>
          </c:val>
          <c:smooth val="0"/>
          <c:extLst>
            <c:ext xmlns:c16="http://schemas.microsoft.com/office/drawing/2014/chart" uri="{C3380CC4-5D6E-409C-BE32-E72D297353CC}">
              <c16:uniqueId val="{00000001-A4C6-4487-8870-D37285F60D03}"/>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0</c:v>
                </c:pt>
                <c:pt idx="1">
                  <c:v>0</c:v>
                </c:pt>
                <c:pt idx="2">
                  <c:v>0</c:v>
                </c:pt>
                <c:pt idx="3">
                  <c:v>0</c:v>
                </c:pt>
                <c:pt idx="4">
                  <c:v>2.25</c:v>
                </c:pt>
              </c:numCache>
            </c:numRef>
          </c:val>
          <c:extLst>
            <c:ext xmlns:c16="http://schemas.microsoft.com/office/drawing/2014/chart" uri="{C3380CC4-5D6E-409C-BE32-E72D297353CC}">
              <c16:uniqueId val="{00000000-54D3-44D5-8159-7C6D709A0ADE}"/>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0</c:v>
                </c:pt>
                <c:pt idx="2">
                  <c:v>0</c:v>
                </c:pt>
                <c:pt idx="3">
                  <c:v>0</c:v>
                </c:pt>
                <c:pt idx="4">
                  <c:v>37.1</c:v>
                </c:pt>
              </c:numCache>
            </c:numRef>
          </c:val>
          <c:smooth val="0"/>
          <c:extLst>
            <c:ext xmlns:c16="http://schemas.microsoft.com/office/drawing/2014/chart" uri="{C3380CC4-5D6E-409C-BE32-E72D297353CC}">
              <c16:uniqueId val="{00000001-54D3-44D5-8159-7C6D709A0ADE}"/>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0</c:v>
                </c:pt>
                <c:pt idx="1">
                  <c:v>0</c:v>
                </c:pt>
                <c:pt idx="2">
                  <c:v>0</c:v>
                </c:pt>
                <c:pt idx="3">
                  <c:v>0</c:v>
                </c:pt>
                <c:pt idx="4">
                  <c:v>38.17</c:v>
                </c:pt>
              </c:numCache>
            </c:numRef>
          </c:val>
          <c:extLst>
            <c:ext xmlns:c16="http://schemas.microsoft.com/office/drawing/2014/chart" uri="{C3380CC4-5D6E-409C-BE32-E72D297353CC}">
              <c16:uniqueId val="{00000000-DAD9-4803-97DF-1390D8471273}"/>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c:v>0</c:v>
                </c:pt>
                <c:pt idx="4">
                  <c:v>18.22</c:v>
                </c:pt>
              </c:numCache>
            </c:numRef>
          </c:val>
          <c:smooth val="0"/>
          <c:extLst>
            <c:ext xmlns:c16="http://schemas.microsoft.com/office/drawing/2014/chart" uri="{C3380CC4-5D6E-409C-BE32-E72D297353CC}">
              <c16:uniqueId val="{00000001-DAD9-4803-97DF-1390D8471273}"/>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53.39</c:v>
                </c:pt>
              </c:numCache>
            </c:numRef>
          </c:val>
          <c:extLst>
            <c:ext xmlns:c16="http://schemas.microsoft.com/office/drawing/2014/chart" uri="{C3380CC4-5D6E-409C-BE32-E72D297353CC}">
              <c16:uniqueId val="{00000000-82A1-494C-B8C6-643B9F54B07B}"/>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c:v>0</c:v>
                </c:pt>
                <c:pt idx="4">
                  <c:v>16.12</c:v>
                </c:pt>
              </c:numCache>
            </c:numRef>
          </c:val>
          <c:smooth val="0"/>
          <c:extLst>
            <c:ext xmlns:c16="http://schemas.microsoft.com/office/drawing/2014/chart" uri="{C3380CC4-5D6E-409C-BE32-E72D297353CC}">
              <c16:uniqueId val="{00000001-82A1-494C-B8C6-643B9F54B07B}"/>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0</c:v>
                </c:pt>
                <c:pt idx="1">
                  <c:v>0</c:v>
                </c:pt>
                <c:pt idx="2">
                  <c:v>0</c:v>
                </c:pt>
                <c:pt idx="3">
                  <c:v>0</c:v>
                </c:pt>
                <c:pt idx="4">
                  <c:v>101.28</c:v>
                </c:pt>
              </c:numCache>
            </c:numRef>
          </c:val>
          <c:extLst>
            <c:ext xmlns:c16="http://schemas.microsoft.com/office/drawing/2014/chart" uri="{C3380CC4-5D6E-409C-BE32-E72D297353CC}">
              <c16:uniqueId val="{00000000-E293-4EA4-AFDD-BB451477BBF5}"/>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0</c:v>
                </c:pt>
                <c:pt idx="2">
                  <c:v>0</c:v>
                </c:pt>
                <c:pt idx="3">
                  <c:v>0</c:v>
                </c:pt>
                <c:pt idx="4">
                  <c:v>157.71</c:v>
                </c:pt>
              </c:numCache>
            </c:numRef>
          </c:val>
          <c:smooth val="0"/>
          <c:extLst>
            <c:ext xmlns:c16="http://schemas.microsoft.com/office/drawing/2014/chart" uri="{C3380CC4-5D6E-409C-BE32-E72D297353CC}">
              <c16:uniqueId val="{00000001-E293-4EA4-AFDD-BB451477BBF5}"/>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0</c:v>
                </c:pt>
                <c:pt idx="1">
                  <c:v>0</c:v>
                </c:pt>
                <c:pt idx="2">
                  <c:v>0</c:v>
                </c:pt>
                <c:pt idx="3">
                  <c:v>0</c:v>
                </c:pt>
                <c:pt idx="4">
                  <c:v>672.37</c:v>
                </c:pt>
              </c:numCache>
            </c:numRef>
          </c:val>
          <c:extLst>
            <c:ext xmlns:c16="http://schemas.microsoft.com/office/drawing/2014/chart" uri="{C3380CC4-5D6E-409C-BE32-E72D297353CC}">
              <c16:uniqueId val="{00000000-3280-4F7E-AEBA-50587C159722}"/>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0</c:v>
                </c:pt>
                <c:pt idx="3">
                  <c:v>0</c:v>
                </c:pt>
                <c:pt idx="4">
                  <c:v>958.97</c:v>
                </c:pt>
              </c:numCache>
            </c:numRef>
          </c:val>
          <c:smooth val="0"/>
          <c:extLst>
            <c:ext xmlns:c16="http://schemas.microsoft.com/office/drawing/2014/chart" uri="{C3380CC4-5D6E-409C-BE32-E72D297353CC}">
              <c16:uniqueId val="{00000001-3280-4F7E-AEBA-50587C159722}"/>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0</c:v>
                </c:pt>
                <c:pt idx="1">
                  <c:v>0</c:v>
                </c:pt>
                <c:pt idx="2">
                  <c:v>0</c:v>
                </c:pt>
                <c:pt idx="3">
                  <c:v>0</c:v>
                </c:pt>
                <c:pt idx="4">
                  <c:v>61.79</c:v>
                </c:pt>
              </c:numCache>
            </c:numRef>
          </c:val>
          <c:extLst>
            <c:ext xmlns:c16="http://schemas.microsoft.com/office/drawing/2014/chart" uri="{C3380CC4-5D6E-409C-BE32-E72D297353CC}">
              <c16:uniqueId val="{00000000-AC4A-4C59-814A-790892FF790D}"/>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0</c:v>
                </c:pt>
                <c:pt idx="3">
                  <c:v>0</c:v>
                </c:pt>
                <c:pt idx="4">
                  <c:v>61.25</c:v>
                </c:pt>
              </c:numCache>
            </c:numRef>
          </c:val>
          <c:smooth val="0"/>
          <c:extLst>
            <c:ext xmlns:c16="http://schemas.microsoft.com/office/drawing/2014/chart" uri="{C3380CC4-5D6E-409C-BE32-E72D297353CC}">
              <c16:uniqueId val="{00000001-AC4A-4C59-814A-790892FF790D}"/>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0</c:v>
                </c:pt>
                <c:pt idx="1">
                  <c:v>0</c:v>
                </c:pt>
                <c:pt idx="2">
                  <c:v>0</c:v>
                </c:pt>
                <c:pt idx="3">
                  <c:v>0</c:v>
                </c:pt>
                <c:pt idx="4">
                  <c:v>391.23</c:v>
                </c:pt>
              </c:numCache>
            </c:numRef>
          </c:val>
          <c:extLst>
            <c:ext xmlns:c16="http://schemas.microsoft.com/office/drawing/2014/chart" uri="{C3380CC4-5D6E-409C-BE32-E72D297353CC}">
              <c16:uniqueId val="{00000000-529B-4D7B-AFB3-50B3A20819D4}"/>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0</c:v>
                </c:pt>
                <c:pt idx="3">
                  <c:v>0</c:v>
                </c:pt>
                <c:pt idx="4">
                  <c:v>279.83</c:v>
                </c:pt>
              </c:numCache>
            </c:numRef>
          </c:val>
          <c:smooth val="0"/>
          <c:extLst>
            <c:ext xmlns:c16="http://schemas.microsoft.com/office/drawing/2014/chart" uri="{C3380CC4-5D6E-409C-BE32-E72D297353CC}">
              <c16:uniqueId val="{00000001-529B-4D7B-AFB3-50B3A20819D4}"/>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0</c:v>
                </c:pt>
                <c:pt idx="1">
                  <c:v>0</c:v>
                </c:pt>
                <c:pt idx="2">
                  <c:v>0</c:v>
                </c:pt>
                <c:pt idx="3">
                  <c:v>0</c:v>
                </c:pt>
                <c:pt idx="4">
                  <c:v>87.37</c:v>
                </c:pt>
              </c:numCache>
            </c:numRef>
          </c:val>
          <c:extLst>
            <c:ext xmlns:c16="http://schemas.microsoft.com/office/drawing/2014/chart" uri="{C3380CC4-5D6E-409C-BE32-E72D297353CC}">
              <c16:uniqueId val="{00000000-8017-4335-A4CE-7F2031FA8998}"/>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0</c:v>
                </c:pt>
                <c:pt idx="3">
                  <c:v>0</c:v>
                </c:pt>
                <c:pt idx="4">
                  <c:v>54.69</c:v>
                </c:pt>
              </c:numCache>
            </c:numRef>
          </c:val>
          <c:smooth val="0"/>
          <c:extLst>
            <c:ext xmlns:c16="http://schemas.microsoft.com/office/drawing/2014/chart" uri="{C3380CC4-5D6E-409C-BE32-E72D297353CC}">
              <c16:uniqueId val="{00000001-8017-4335-A4CE-7F2031FA8998}"/>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0</c:v>
                </c:pt>
                <c:pt idx="1">
                  <c:v>0</c:v>
                </c:pt>
                <c:pt idx="2">
                  <c:v>0</c:v>
                </c:pt>
                <c:pt idx="3">
                  <c:v>0</c:v>
                </c:pt>
                <c:pt idx="4">
                  <c:v>63.37</c:v>
                </c:pt>
              </c:numCache>
            </c:numRef>
          </c:val>
          <c:extLst>
            <c:ext xmlns:c16="http://schemas.microsoft.com/office/drawing/2014/chart" uri="{C3380CC4-5D6E-409C-BE32-E72D297353CC}">
              <c16:uniqueId val="{00000000-DB53-4FE6-A2C8-A87146ACBDAB}"/>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0</c:v>
                </c:pt>
                <c:pt idx="3">
                  <c:v>0</c:v>
                </c:pt>
                <c:pt idx="4">
                  <c:v>71.44</c:v>
                </c:pt>
              </c:numCache>
            </c:numRef>
          </c:val>
          <c:smooth val="0"/>
          <c:extLst>
            <c:ext xmlns:c16="http://schemas.microsoft.com/office/drawing/2014/chart" uri="{C3380CC4-5D6E-409C-BE32-E72D297353CC}">
              <c16:uniqueId val="{00000001-DB53-4FE6-A2C8-A87146ACBDAB}"/>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【26.96】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【48.33】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【285.60】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【35.50】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D1" zoomScale="75" zoomScaleNormal="75" workbookViewId="0">
      <selection activeCell="BL66" sqref="BL66:BZ82"/>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2">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2">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6" t="str">
        <f>データ!H6</f>
        <v>山形県　鮭川村</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2">
      <c r="A8" s="2"/>
      <c r="B8" s="71" t="str">
        <f>データ!$I$6</f>
        <v>法適用</v>
      </c>
      <c r="C8" s="72"/>
      <c r="D8" s="72"/>
      <c r="E8" s="72"/>
      <c r="F8" s="72"/>
      <c r="G8" s="72"/>
      <c r="H8" s="72"/>
      <c r="I8" s="71" t="str">
        <f>データ!$J$6</f>
        <v>水道事業</v>
      </c>
      <c r="J8" s="72"/>
      <c r="K8" s="72"/>
      <c r="L8" s="72"/>
      <c r="M8" s="72"/>
      <c r="N8" s="72"/>
      <c r="O8" s="73"/>
      <c r="P8" s="74" t="str">
        <f>データ!$K$6</f>
        <v>簡易水道事業</v>
      </c>
      <c r="Q8" s="74"/>
      <c r="R8" s="74"/>
      <c r="S8" s="74"/>
      <c r="T8" s="74"/>
      <c r="U8" s="74"/>
      <c r="V8" s="74"/>
      <c r="W8" s="74" t="str">
        <f>データ!$L$6</f>
        <v>C3</v>
      </c>
      <c r="X8" s="74"/>
      <c r="Y8" s="74"/>
      <c r="Z8" s="74"/>
      <c r="AA8" s="74"/>
      <c r="AB8" s="74"/>
      <c r="AC8" s="74"/>
      <c r="AD8" s="74" t="str">
        <f>データ!$M$6</f>
        <v>非設置</v>
      </c>
      <c r="AE8" s="74"/>
      <c r="AF8" s="74"/>
      <c r="AG8" s="74"/>
      <c r="AH8" s="74"/>
      <c r="AI8" s="74"/>
      <c r="AJ8" s="74"/>
      <c r="AK8" s="2"/>
      <c r="AL8" s="65">
        <f>データ!$R$6</f>
        <v>3659</v>
      </c>
      <c r="AM8" s="65"/>
      <c r="AN8" s="65"/>
      <c r="AO8" s="65"/>
      <c r="AP8" s="65"/>
      <c r="AQ8" s="65"/>
      <c r="AR8" s="65"/>
      <c r="AS8" s="65"/>
      <c r="AT8" s="36">
        <f>データ!$S$6</f>
        <v>122.14</v>
      </c>
      <c r="AU8" s="37"/>
      <c r="AV8" s="37"/>
      <c r="AW8" s="37"/>
      <c r="AX8" s="37"/>
      <c r="AY8" s="37"/>
      <c r="AZ8" s="37"/>
      <c r="BA8" s="37"/>
      <c r="BB8" s="54">
        <f>データ!$T$6</f>
        <v>29.96</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2">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2">
      <c r="A10" s="2"/>
      <c r="B10" s="36" t="str">
        <f>データ!$N$6</f>
        <v>-</v>
      </c>
      <c r="C10" s="37"/>
      <c r="D10" s="37"/>
      <c r="E10" s="37"/>
      <c r="F10" s="37"/>
      <c r="G10" s="37"/>
      <c r="H10" s="37"/>
      <c r="I10" s="36">
        <f>データ!$O$6</f>
        <v>82.08</v>
      </c>
      <c r="J10" s="37"/>
      <c r="K10" s="37"/>
      <c r="L10" s="37"/>
      <c r="M10" s="37"/>
      <c r="N10" s="37"/>
      <c r="O10" s="64"/>
      <c r="P10" s="54">
        <f>データ!$P$6</f>
        <v>96.83</v>
      </c>
      <c r="Q10" s="54"/>
      <c r="R10" s="54"/>
      <c r="S10" s="54"/>
      <c r="T10" s="54"/>
      <c r="U10" s="54"/>
      <c r="V10" s="54"/>
      <c r="W10" s="65">
        <f>データ!$Q$6</f>
        <v>4600</v>
      </c>
      <c r="X10" s="65"/>
      <c r="Y10" s="65"/>
      <c r="Z10" s="65"/>
      <c r="AA10" s="65"/>
      <c r="AB10" s="65"/>
      <c r="AC10" s="65"/>
      <c r="AD10" s="2"/>
      <c r="AE10" s="2"/>
      <c r="AF10" s="2"/>
      <c r="AG10" s="2"/>
      <c r="AH10" s="2"/>
      <c r="AI10" s="2"/>
      <c r="AJ10" s="2"/>
      <c r="AK10" s="2"/>
      <c r="AL10" s="65">
        <f>データ!$U$6</f>
        <v>3481</v>
      </c>
      <c r="AM10" s="65"/>
      <c r="AN10" s="65"/>
      <c r="AO10" s="65"/>
      <c r="AP10" s="65"/>
      <c r="AQ10" s="65"/>
      <c r="AR10" s="65"/>
      <c r="AS10" s="65"/>
      <c r="AT10" s="36">
        <f>データ!$V$6</f>
        <v>36.799999999999997</v>
      </c>
      <c r="AU10" s="37"/>
      <c r="AV10" s="37"/>
      <c r="AW10" s="37"/>
      <c r="AX10" s="37"/>
      <c r="AY10" s="37"/>
      <c r="AZ10" s="37"/>
      <c r="BA10" s="37"/>
      <c r="BB10" s="54">
        <f>データ!$W$6</f>
        <v>94.59</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2">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2">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111</v>
      </c>
      <c r="BM16" s="39"/>
      <c r="BN16" s="39"/>
      <c r="BO16" s="39"/>
      <c r="BP16" s="39"/>
      <c r="BQ16" s="39"/>
      <c r="BR16" s="39"/>
      <c r="BS16" s="39"/>
      <c r="BT16" s="39"/>
      <c r="BU16" s="39"/>
      <c r="BV16" s="39"/>
      <c r="BW16" s="39"/>
      <c r="BX16" s="39"/>
      <c r="BY16" s="39"/>
      <c r="BZ16" s="40"/>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112</v>
      </c>
      <c r="BM47" s="39"/>
      <c r="BN47" s="39"/>
      <c r="BO47" s="39"/>
      <c r="BP47" s="39"/>
      <c r="BQ47" s="39"/>
      <c r="BR47" s="39"/>
      <c r="BS47" s="39"/>
      <c r="BT47" s="39"/>
      <c r="BU47" s="39"/>
      <c r="BV47" s="39"/>
      <c r="BW47" s="39"/>
      <c r="BX47" s="39"/>
      <c r="BY47" s="39"/>
      <c r="BZ47" s="40"/>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2">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2">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110</v>
      </c>
      <c r="BM66" s="39"/>
      <c r="BN66" s="39"/>
      <c r="BO66" s="39"/>
      <c r="BP66" s="39"/>
      <c r="BQ66" s="39"/>
      <c r="BR66" s="39"/>
      <c r="BS66" s="39"/>
      <c r="BT66" s="39"/>
      <c r="BU66" s="39"/>
      <c r="BV66" s="39"/>
      <c r="BW66" s="39"/>
      <c r="BX66" s="39"/>
      <c r="BY66" s="39"/>
      <c r="BZ66" s="40"/>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【102.02】</v>
      </c>
      <c r="F85" s="13" t="str">
        <f>データ!AS6</f>
        <v>【26.96】</v>
      </c>
      <c r="G85" s="13" t="str">
        <f>データ!BD6</f>
        <v>【142.39】</v>
      </c>
      <c r="H85" s="13" t="str">
        <f>データ!BO6</f>
        <v>【1,043.36】</v>
      </c>
      <c r="I85" s="13" t="str">
        <f>データ!BZ6</f>
        <v>【56.19】</v>
      </c>
      <c r="J85" s="13" t="str">
        <f>データ!CK6</f>
        <v>【285.60】</v>
      </c>
      <c r="K85" s="13" t="str">
        <f>データ!CV6</f>
        <v>【48.33】</v>
      </c>
      <c r="L85" s="13" t="str">
        <f>データ!DG6</f>
        <v>【70.34】</v>
      </c>
      <c r="M85" s="13" t="str">
        <f>データ!DR6</f>
        <v>【35.50】</v>
      </c>
      <c r="N85" s="13" t="str">
        <f>データ!EC6</f>
        <v>【16.16】</v>
      </c>
      <c r="O85" s="13" t="str">
        <f>データ!EN6</f>
        <v>【0.28】</v>
      </c>
    </row>
  </sheetData>
  <sheetProtection algorithmName="SHA-512" hashValue="otqoVXiasnVrI9r1rlUiGvPYgIcX5OwxPEyhlj0waWEnRUE3OnIXMejNpLidURBRSPv6dYOaPYmIy6DdwIVubw==" saltValue="YgeV/5dUVNNBgUXl/DEEkQ=="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2024</v>
      </c>
      <c r="C6" s="20">
        <f t="shared" ref="C6:W6" si="3">C7</f>
        <v>63665</v>
      </c>
      <c r="D6" s="20">
        <f t="shared" si="3"/>
        <v>46</v>
      </c>
      <c r="E6" s="20">
        <f t="shared" si="3"/>
        <v>1</v>
      </c>
      <c r="F6" s="20">
        <f t="shared" si="3"/>
        <v>0</v>
      </c>
      <c r="G6" s="20">
        <f t="shared" si="3"/>
        <v>5</v>
      </c>
      <c r="H6" s="20" t="str">
        <f t="shared" si="3"/>
        <v>山形県　鮭川村</v>
      </c>
      <c r="I6" s="20" t="str">
        <f t="shared" si="3"/>
        <v>法適用</v>
      </c>
      <c r="J6" s="20" t="str">
        <f t="shared" si="3"/>
        <v>水道事業</v>
      </c>
      <c r="K6" s="20" t="str">
        <f t="shared" si="3"/>
        <v>簡易水道事業</v>
      </c>
      <c r="L6" s="20" t="str">
        <f t="shared" si="3"/>
        <v>C3</v>
      </c>
      <c r="M6" s="20" t="str">
        <f t="shared" si="3"/>
        <v>非設置</v>
      </c>
      <c r="N6" s="21" t="str">
        <f t="shared" si="3"/>
        <v>-</v>
      </c>
      <c r="O6" s="21">
        <f t="shared" si="3"/>
        <v>82.08</v>
      </c>
      <c r="P6" s="21">
        <f t="shared" si="3"/>
        <v>96.83</v>
      </c>
      <c r="Q6" s="21">
        <f t="shared" si="3"/>
        <v>4600</v>
      </c>
      <c r="R6" s="21">
        <f t="shared" si="3"/>
        <v>3659</v>
      </c>
      <c r="S6" s="21">
        <f t="shared" si="3"/>
        <v>122.14</v>
      </c>
      <c r="T6" s="21">
        <f t="shared" si="3"/>
        <v>29.96</v>
      </c>
      <c r="U6" s="21">
        <f t="shared" si="3"/>
        <v>3481</v>
      </c>
      <c r="V6" s="21">
        <f t="shared" si="3"/>
        <v>36.799999999999997</v>
      </c>
      <c r="W6" s="21">
        <f t="shared" si="3"/>
        <v>94.59</v>
      </c>
      <c r="X6" s="22" t="str">
        <f>IF(X7="",NA(),X7)</f>
        <v>-</v>
      </c>
      <c r="Y6" s="22" t="str">
        <f t="shared" ref="Y6:AG6" si="4">IF(Y7="",NA(),Y7)</f>
        <v>-</v>
      </c>
      <c r="Z6" s="22" t="str">
        <f t="shared" si="4"/>
        <v>-</v>
      </c>
      <c r="AA6" s="22" t="str">
        <f t="shared" si="4"/>
        <v>-</v>
      </c>
      <c r="AB6" s="22">
        <f t="shared" si="4"/>
        <v>77.66</v>
      </c>
      <c r="AC6" s="22" t="str">
        <f t="shared" si="4"/>
        <v>-</v>
      </c>
      <c r="AD6" s="22" t="str">
        <f t="shared" si="4"/>
        <v>-</v>
      </c>
      <c r="AE6" s="22" t="str">
        <f t="shared" si="4"/>
        <v>-</v>
      </c>
      <c r="AF6" s="22" t="str">
        <f t="shared" si="4"/>
        <v>-</v>
      </c>
      <c r="AG6" s="22">
        <f t="shared" si="4"/>
        <v>101.77</v>
      </c>
      <c r="AH6" s="21" t="str">
        <f>IF(AH7="","",IF(AH7="-","【-】","【"&amp;SUBSTITUTE(TEXT(AH7,"#,##0.00"),"-","△")&amp;"】"))</f>
        <v>【102.02】</v>
      </c>
      <c r="AI6" s="22" t="str">
        <f>IF(AI7="",NA(),AI7)</f>
        <v>-</v>
      </c>
      <c r="AJ6" s="22" t="str">
        <f t="shared" ref="AJ6:AR6" si="5">IF(AJ7="",NA(),AJ7)</f>
        <v>-</v>
      </c>
      <c r="AK6" s="22" t="str">
        <f t="shared" si="5"/>
        <v>-</v>
      </c>
      <c r="AL6" s="22" t="str">
        <f t="shared" si="5"/>
        <v>-</v>
      </c>
      <c r="AM6" s="22">
        <f t="shared" si="5"/>
        <v>53.39</v>
      </c>
      <c r="AN6" s="22" t="str">
        <f t="shared" si="5"/>
        <v>-</v>
      </c>
      <c r="AO6" s="22" t="str">
        <f t="shared" si="5"/>
        <v>-</v>
      </c>
      <c r="AP6" s="22" t="str">
        <f t="shared" si="5"/>
        <v>-</v>
      </c>
      <c r="AQ6" s="22" t="str">
        <f t="shared" si="5"/>
        <v>-</v>
      </c>
      <c r="AR6" s="22">
        <f t="shared" si="5"/>
        <v>16.12</v>
      </c>
      <c r="AS6" s="21" t="str">
        <f>IF(AS7="","",IF(AS7="-","【-】","【"&amp;SUBSTITUTE(TEXT(AS7,"#,##0.00"),"-","△")&amp;"】"))</f>
        <v>【26.96】</v>
      </c>
      <c r="AT6" s="22" t="str">
        <f>IF(AT7="",NA(),AT7)</f>
        <v>-</v>
      </c>
      <c r="AU6" s="22" t="str">
        <f t="shared" ref="AU6:BC6" si="6">IF(AU7="",NA(),AU7)</f>
        <v>-</v>
      </c>
      <c r="AV6" s="22" t="str">
        <f t="shared" si="6"/>
        <v>-</v>
      </c>
      <c r="AW6" s="22" t="str">
        <f t="shared" si="6"/>
        <v>-</v>
      </c>
      <c r="AX6" s="22">
        <f t="shared" si="6"/>
        <v>101.28</v>
      </c>
      <c r="AY6" s="22" t="str">
        <f t="shared" si="6"/>
        <v>-</v>
      </c>
      <c r="AZ6" s="22" t="str">
        <f t="shared" si="6"/>
        <v>-</v>
      </c>
      <c r="BA6" s="22" t="str">
        <f t="shared" si="6"/>
        <v>-</v>
      </c>
      <c r="BB6" s="22" t="str">
        <f t="shared" si="6"/>
        <v>-</v>
      </c>
      <c r="BC6" s="22">
        <f t="shared" si="6"/>
        <v>157.71</v>
      </c>
      <c r="BD6" s="21" t="str">
        <f>IF(BD7="","",IF(BD7="-","【-】","【"&amp;SUBSTITUTE(TEXT(BD7,"#,##0.00"),"-","△")&amp;"】"))</f>
        <v>【142.39】</v>
      </c>
      <c r="BE6" s="22" t="str">
        <f>IF(BE7="",NA(),BE7)</f>
        <v>-</v>
      </c>
      <c r="BF6" s="22" t="str">
        <f t="shared" ref="BF6:BN6" si="7">IF(BF7="",NA(),BF7)</f>
        <v>-</v>
      </c>
      <c r="BG6" s="22" t="str">
        <f t="shared" si="7"/>
        <v>-</v>
      </c>
      <c r="BH6" s="22" t="str">
        <f t="shared" si="7"/>
        <v>-</v>
      </c>
      <c r="BI6" s="22">
        <f t="shared" si="7"/>
        <v>672.37</v>
      </c>
      <c r="BJ6" s="22" t="str">
        <f t="shared" si="7"/>
        <v>-</v>
      </c>
      <c r="BK6" s="22" t="str">
        <f t="shared" si="7"/>
        <v>-</v>
      </c>
      <c r="BL6" s="22" t="str">
        <f t="shared" si="7"/>
        <v>-</v>
      </c>
      <c r="BM6" s="22" t="str">
        <f t="shared" si="7"/>
        <v>-</v>
      </c>
      <c r="BN6" s="22">
        <f t="shared" si="7"/>
        <v>958.97</v>
      </c>
      <c r="BO6" s="21" t="str">
        <f>IF(BO7="","",IF(BO7="-","【-】","【"&amp;SUBSTITUTE(TEXT(BO7,"#,##0.00"),"-","△")&amp;"】"))</f>
        <v>【1,043.36】</v>
      </c>
      <c r="BP6" s="22" t="str">
        <f>IF(BP7="",NA(),BP7)</f>
        <v>-</v>
      </c>
      <c r="BQ6" s="22" t="str">
        <f t="shared" ref="BQ6:BY6" si="8">IF(BQ7="",NA(),BQ7)</f>
        <v>-</v>
      </c>
      <c r="BR6" s="22" t="str">
        <f t="shared" si="8"/>
        <v>-</v>
      </c>
      <c r="BS6" s="22" t="str">
        <f t="shared" si="8"/>
        <v>-</v>
      </c>
      <c r="BT6" s="22">
        <f t="shared" si="8"/>
        <v>61.79</v>
      </c>
      <c r="BU6" s="22" t="str">
        <f t="shared" si="8"/>
        <v>-</v>
      </c>
      <c r="BV6" s="22" t="str">
        <f t="shared" si="8"/>
        <v>-</v>
      </c>
      <c r="BW6" s="22" t="str">
        <f t="shared" si="8"/>
        <v>-</v>
      </c>
      <c r="BX6" s="22" t="str">
        <f t="shared" si="8"/>
        <v>-</v>
      </c>
      <c r="BY6" s="22">
        <f t="shared" si="8"/>
        <v>61.25</v>
      </c>
      <c r="BZ6" s="21" t="str">
        <f>IF(BZ7="","",IF(BZ7="-","【-】","【"&amp;SUBSTITUTE(TEXT(BZ7,"#,##0.00"),"-","△")&amp;"】"))</f>
        <v>【56.19】</v>
      </c>
      <c r="CA6" s="22" t="str">
        <f>IF(CA7="",NA(),CA7)</f>
        <v>-</v>
      </c>
      <c r="CB6" s="22" t="str">
        <f t="shared" ref="CB6:CJ6" si="9">IF(CB7="",NA(),CB7)</f>
        <v>-</v>
      </c>
      <c r="CC6" s="22" t="str">
        <f t="shared" si="9"/>
        <v>-</v>
      </c>
      <c r="CD6" s="22" t="str">
        <f t="shared" si="9"/>
        <v>-</v>
      </c>
      <c r="CE6" s="22">
        <f t="shared" si="9"/>
        <v>391.23</v>
      </c>
      <c r="CF6" s="22" t="str">
        <f t="shared" si="9"/>
        <v>-</v>
      </c>
      <c r="CG6" s="22" t="str">
        <f t="shared" si="9"/>
        <v>-</v>
      </c>
      <c r="CH6" s="22" t="str">
        <f t="shared" si="9"/>
        <v>-</v>
      </c>
      <c r="CI6" s="22" t="str">
        <f t="shared" si="9"/>
        <v>-</v>
      </c>
      <c r="CJ6" s="22">
        <f t="shared" si="9"/>
        <v>279.83</v>
      </c>
      <c r="CK6" s="21" t="str">
        <f>IF(CK7="","",IF(CK7="-","【-】","【"&amp;SUBSTITUTE(TEXT(CK7,"#,##0.00"),"-","△")&amp;"】"))</f>
        <v>【285.60】</v>
      </c>
      <c r="CL6" s="22" t="str">
        <f>IF(CL7="",NA(),CL7)</f>
        <v>-</v>
      </c>
      <c r="CM6" s="22" t="str">
        <f t="shared" ref="CM6:CU6" si="10">IF(CM7="",NA(),CM7)</f>
        <v>-</v>
      </c>
      <c r="CN6" s="22" t="str">
        <f t="shared" si="10"/>
        <v>-</v>
      </c>
      <c r="CO6" s="22" t="str">
        <f t="shared" si="10"/>
        <v>-</v>
      </c>
      <c r="CP6" s="22">
        <f t="shared" si="10"/>
        <v>87.37</v>
      </c>
      <c r="CQ6" s="22" t="str">
        <f t="shared" si="10"/>
        <v>-</v>
      </c>
      <c r="CR6" s="22" t="str">
        <f t="shared" si="10"/>
        <v>-</v>
      </c>
      <c r="CS6" s="22" t="str">
        <f t="shared" si="10"/>
        <v>-</v>
      </c>
      <c r="CT6" s="22" t="str">
        <f t="shared" si="10"/>
        <v>-</v>
      </c>
      <c r="CU6" s="22">
        <f t="shared" si="10"/>
        <v>54.69</v>
      </c>
      <c r="CV6" s="21" t="str">
        <f>IF(CV7="","",IF(CV7="-","【-】","【"&amp;SUBSTITUTE(TEXT(CV7,"#,##0.00"),"-","△")&amp;"】"))</f>
        <v>【48.33】</v>
      </c>
      <c r="CW6" s="22" t="str">
        <f>IF(CW7="",NA(),CW7)</f>
        <v>-</v>
      </c>
      <c r="CX6" s="22" t="str">
        <f t="shared" ref="CX6:DF6" si="11">IF(CX7="",NA(),CX7)</f>
        <v>-</v>
      </c>
      <c r="CY6" s="22" t="str">
        <f t="shared" si="11"/>
        <v>-</v>
      </c>
      <c r="CZ6" s="22" t="str">
        <f t="shared" si="11"/>
        <v>-</v>
      </c>
      <c r="DA6" s="22">
        <f t="shared" si="11"/>
        <v>63.37</v>
      </c>
      <c r="DB6" s="22" t="str">
        <f t="shared" si="11"/>
        <v>-</v>
      </c>
      <c r="DC6" s="22" t="str">
        <f t="shared" si="11"/>
        <v>-</v>
      </c>
      <c r="DD6" s="22" t="str">
        <f t="shared" si="11"/>
        <v>-</v>
      </c>
      <c r="DE6" s="22" t="str">
        <f t="shared" si="11"/>
        <v>-</v>
      </c>
      <c r="DF6" s="22">
        <f t="shared" si="11"/>
        <v>71.44</v>
      </c>
      <c r="DG6" s="21" t="str">
        <f>IF(DG7="","",IF(DG7="-","【-】","【"&amp;SUBSTITUTE(TEXT(DG7,"#,##0.00"),"-","△")&amp;"】"))</f>
        <v>【70.34】</v>
      </c>
      <c r="DH6" s="22" t="str">
        <f>IF(DH7="",NA(),DH7)</f>
        <v>-</v>
      </c>
      <c r="DI6" s="22" t="str">
        <f t="shared" ref="DI6:DQ6" si="12">IF(DI7="",NA(),DI7)</f>
        <v>-</v>
      </c>
      <c r="DJ6" s="22" t="str">
        <f t="shared" si="12"/>
        <v>-</v>
      </c>
      <c r="DK6" s="22" t="str">
        <f t="shared" si="12"/>
        <v>-</v>
      </c>
      <c r="DL6" s="22">
        <f t="shared" si="12"/>
        <v>2.25</v>
      </c>
      <c r="DM6" s="22" t="str">
        <f t="shared" si="12"/>
        <v>-</v>
      </c>
      <c r="DN6" s="22" t="str">
        <f t="shared" si="12"/>
        <v>-</v>
      </c>
      <c r="DO6" s="22" t="str">
        <f t="shared" si="12"/>
        <v>-</v>
      </c>
      <c r="DP6" s="22" t="str">
        <f t="shared" si="12"/>
        <v>-</v>
      </c>
      <c r="DQ6" s="22">
        <f t="shared" si="12"/>
        <v>37.1</v>
      </c>
      <c r="DR6" s="21" t="str">
        <f>IF(DR7="","",IF(DR7="-","【-】","【"&amp;SUBSTITUTE(TEXT(DR7,"#,##0.00"),"-","△")&amp;"】"))</f>
        <v>【35.50】</v>
      </c>
      <c r="DS6" s="22" t="str">
        <f>IF(DS7="",NA(),DS7)</f>
        <v>-</v>
      </c>
      <c r="DT6" s="22" t="str">
        <f t="shared" ref="DT6:EB6" si="13">IF(DT7="",NA(),DT7)</f>
        <v>-</v>
      </c>
      <c r="DU6" s="22" t="str">
        <f t="shared" si="13"/>
        <v>-</v>
      </c>
      <c r="DV6" s="22" t="str">
        <f t="shared" si="13"/>
        <v>-</v>
      </c>
      <c r="DW6" s="22">
        <f t="shared" si="13"/>
        <v>38.17</v>
      </c>
      <c r="DX6" s="22" t="str">
        <f t="shared" si="13"/>
        <v>-</v>
      </c>
      <c r="DY6" s="22" t="str">
        <f t="shared" si="13"/>
        <v>-</v>
      </c>
      <c r="DZ6" s="22" t="str">
        <f t="shared" si="13"/>
        <v>-</v>
      </c>
      <c r="EA6" s="22" t="str">
        <f t="shared" si="13"/>
        <v>-</v>
      </c>
      <c r="EB6" s="22">
        <f t="shared" si="13"/>
        <v>18.22</v>
      </c>
      <c r="EC6" s="21" t="str">
        <f>IF(EC7="","",IF(EC7="-","【-】","【"&amp;SUBSTITUTE(TEXT(EC7,"#,##0.00"),"-","△")&amp;"】"))</f>
        <v>【16.16】</v>
      </c>
      <c r="ED6" s="22" t="str">
        <f>IF(ED7="",NA(),ED7)</f>
        <v>-</v>
      </c>
      <c r="EE6" s="22" t="str">
        <f t="shared" ref="EE6:EM6" si="14">IF(EE7="",NA(),EE7)</f>
        <v>-</v>
      </c>
      <c r="EF6" s="22" t="str">
        <f t="shared" si="14"/>
        <v>-</v>
      </c>
      <c r="EG6" s="22" t="str">
        <f t="shared" si="14"/>
        <v>-</v>
      </c>
      <c r="EH6" s="21">
        <f t="shared" si="14"/>
        <v>0</v>
      </c>
      <c r="EI6" s="22" t="str">
        <f t="shared" si="14"/>
        <v>-</v>
      </c>
      <c r="EJ6" s="22" t="str">
        <f t="shared" si="14"/>
        <v>-</v>
      </c>
      <c r="EK6" s="22" t="str">
        <f t="shared" si="14"/>
        <v>-</v>
      </c>
      <c r="EL6" s="22" t="str">
        <f t="shared" si="14"/>
        <v>-</v>
      </c>
      <c r="EM6" s="22">
        <f t="shared" si="14"/>
        <v>0.32</v>
      </c>
      <c r="EN6" s="21" t="str">
        <f>IF(EN7="","",IF(EN7="-","【-】","【"&amp;SUBSTITUTE(TEXT(EN7,"#,##0.00"),"-","△")&amp;"】"))</f>
        <v>【0.28】</v>
      </c>
    </row>
    <row r="7" spans="1:144" s="23" customFormat="1" x14ac:dyDescent="0.2">
      <c r="A7" s="15"/>
      <c r="B7" s="24">
        <v>2024</v>
      </c>
      <c r="C7" s="24">
        <v>63665</v>
      </c>
      <c r="D7" s="24">
        <v>46</v>
      </c>
      <c r="E7" s="24">
        <v>1</v>
      </c>
      <c r="F7" s="24">
        <v>0</v>
      </c>
      <c r="G7" s="24">
        <v>5</v>
      </c>
      <c r="H7" s="24" t="s">
        <v>93</v>
      </c>
      <c r="I7" s="24" t="s">
        <v>94</v>
      </c>
      <c r="J7" s="24" t="s">
        <v>95</v>
      </c>
      <c r="K7" s="24" t="s">
        <v>96</v>
      </c>
      <c r="L7" s="24" t="s">
        <v>97</v>
      </c>
      <c r="M7" s="24" t="s">
        <v>98</v>
      </c>
      <c r="N7" s="25" t="s">
        <v>99</v>
      </c>
      <c r="O7" s="25">
        <v>82.08</v>
      </c>
      <c r="P7" s="25">
        <v>96.83</v>
      </c>
      <c r="Q7" s="25">
        <v>4600</v>
      </c>
      <c r="R7" s="25">
        <v>3659</v>
      </c>
      <c r="S7" s="25">
        <v>122.14</v>
      </c>
      <c r="T7" s="25">
        <v>29.96</v>
      </c>
      <c r="U7" s="25">
        <v>3481</v>
      </c>
      <c r="V7" s="25">
        <v>36.799999999999997</v>
      </c>
      <c r="W7" s="25">
        <v>94.59</v>
      </c>
      <c r="X7" s="25" t="s">
        <v>99</v>
      </c>
      <c r="Y7" s="25" t="s">
        <v>99</v>
      </c>
      <c r="Z7" s="25" t="s">
        <v>99</v>
      </c>
      <c r="AA7" s="25" t="s">
        <v>99</v>
      </c>
      <c r="AB7" s="25">
        <v>77.66</v>
      </c>
      <c r="AC7" s="25" t="s">
        <v>99</v>
      </c>
      <c r="AD7" s="25" t="s">
        <v>99</v>
      </c>
      <c r="AE7" s="25" t="s">
        <v>99</v>
      </c>
      <c r="AF7" s="25" t="s">
        <v>99</v>
      </c>
      <c r="AG7" s="25">
        <v>101.77</v>
      </c>
      <c r="AH7" s="25">
        <v>102.02</v>
      </c>
      <c r="AI7" s="25" t="s">
        <v>99</v>
      </c>
      <c r="AJ7" s="25" t="s">
        <v>99</v>
      </c>
      <c r="AK7" s="25" t="s">
        <v>99</v>
      </c>
      <c r="AL7" s="25" t="s">
        <v>99</v>
      </c>
      <c r="AM7" s="25">
        <v>53.39</v>
      </c>
      <c r="AN7" s="25" t="s">
        <v>99</v>
      </c>
      <c r="AO7" s="25" t="s">
        <v>99</v>
      </c>
      <c r="AP7" s="25" t="s">
        <v>99</v>
      </c>
      <c r="AQ7" s="25" t="s">
        <v>99</v>
      </c>
      <c r="AR7" s="25">
        <v>16.12</v>
      </c>
      <c r="AS7" s="25">
        <v>26.96</v>
      </c>
      <c r="AT7" s="25" t="s">
        <v>99</v>
      </c>
      <c r="AU7" s="25" t="s">
        <v>99</v>
      </c>
      <c r="AV7" s="25" t="s">
        <v>99</v>
      </c>
      <c r="AW7" s="25" t="s">
        <v>99</v>
      </c>
      <c r="AX7" s="25">
        <v>101.28</v>
      </c>
      <c r="AY7" s="25" t="s">
        <v>99</v>
      </c>
      <c r="AZ7" s="25" t="s">
        <v>99</v>
      </c>
      <c r="BA7" s="25" t="s">
        <v>99</v>
      </c>
      <c r="BB7" s="25" t="s">
        <v>99</v>
      </c>
      <c r="BC7" s="25">
        <v>157.71</v>
      </c>
      <c r="BD7" s="25">
        <v>142.38999999999999</v>
      </c>
      <c r="BE7" s="25" t="s">
        <v>99</v>
      </c>
      <c r="BF7" s="25" t="s">
        <v>99</v>
      </c>
      <c r="BG7" s="25" t="s">
        <v>99</v>
      </c>
      <c r="BH7" s="25" t="s">
        <v>99</v>
      </c>
      <c r="BI7" s="25">
        <v>672.37</v>
      </c>
      <c r="BJ7" s="25" t="s">
        <v>99</v>
      </c>
      <c r="BK7" s="25" t="s">
        <v>99</v>
      </c>
      <c r="BL7" s="25" t="s">
        <v>99</v>
      </c>
      <c r="BM7" s="25" t="s">
        <v>99</v>
      </c>
      <c r="BN7" s="25">
        <v>958.97</v>
      </c>
      <c r="BO7" s="25">
        <v>1043.3599999999999</v>
      </c>
      <c r="BP7" s="25" t="s">
        <v>99</v>
      </c>
      <c r="BQ7" s="25" t="s">
        <v>99</v>
      </c>
      <c r="BR7" s="25" t="s">
        <v>99</v>
      </c>
      <c r="BS7" s="25" t="s">
        <v>99</v>
      </c>
      <c r="BT7" s="25">
        <v>61.79</v>
      </c>
      <c r="BU7" s="25" t="s">
        <v>99</v>
      </c>
      <c r="BV7" s="25" t="s">
        <v>99</v>
      </c>
      <c r="BW7" s="25" t="s">
        <v>99</v>
      </c>
      <c r="BX7" s="25" t="s">
        <v>99</v>
      </c>
      <c r="BY7" s="25">
        <v>61.25</v>
      </c>
      <c r="BZ7" s="25">
        <v>56.19</v>
      </c>
      <c r="CA7" s="25" t="s">
        <v>99</v>
      </c>
      <c r="CB7" s="25" t="s">
        <v>99</v>
      </c>
      <c r="CC7" s="25" t="s">
        <v>99</v>
      </c>
      <c r="CD7" s="25" t="s">
        <v>99</v>
      </c>
      <c r="CE7" s="25">
        <v>391.23</v>
      </c>
      <c r="CF7" s="25" t="s">
        <v>99</v>
      </c>
      <c r="CG7" s="25" t="s">
        <v>99</v>
      </c>
      <c r="CH7" s="25" t="s">
        <v>99</v>
      </c>
      <c r="CI7" s="25" t="s">
        <v>99</v>
      </c>
      <c r="CJ7" s="25">
        <v>279.83</v>
      </c>
      <c r="CK7" s="25">
        <v>285.60000000000002</v>
      </c>
      <c r="CL7" s="25" t="s">
        <v>99</v>
      </c>
      <c r="CM7" s="25" t="s">
        <v>99</v>
      </c>
      <c r="CN7" s="25" t="s">
        <v>99</v>
      </c>
      <c r="CO7" s="25" t="s">
        <v>99</v>
      </c>
      <c r="CP7" s="25">
        <v>87.37</v>
      </c>
      <c r="CQ7" s="25" t="s">
        <v>99</v>
      </c>
      <c r="CR7" s="25" t="s">
        <v>99</v>
      </c>
      <c r="CS7" s="25" t="s">
        <v>99</v>
      </c>
      <c r="CT7" s="25" t="s">
        <v>99</v>
      </c>
      <c r="CU7" s="25">
        <v>54.69</v>
      </c>
      <c r="CV7" s="25">
        <v>48.33</v>
      </c>
      <c r="CW7" s="25" t="s">
        <v>99</v>
      </c>
      <c r="CX7" s="25" t="s">
        <v>99</v>
      </c>
      <c r="CY7" s="25" t="s">
        <v>99</v>
      </c>
      <c r="CZ7" s="25" t="s">
        <v>99</v>
      </c>
      <c r="DA7" s="25">
        <v>63.37</v>
      </c>
      <c r="DB7" s="25" t="s">
        <v>99</v>
      </c>
      <c r="DC7" s="25" t="s">
        <v>99</v>
      </c>
      <c r="DD7" s="25" t="s">
        <v>99</v>
      </c>
      <c r="DE7" s="25" t="s">
        <v>99</v>
      </c>
      <c r="DF7" s="25">
        <v>71.44</v>
      </c>
      <c r="DG7" s="25">
        <v>70.34</v>
      </c>
      <c r="DH7" s="25" t="s">
        <v>99</v>
      </c>
      <c r="DI7" s="25" t="s">
        <v>99</v>
      </c>
      <c r="DJ7" s="25" t="s">
        <v>99</v>
      </c>
      <c r="DK7" s="25" t="s">
        <v>99</v>
      </c>
      <c r="DL7" s="25">
        <v>2.25</v>
      </c>
      <c r="DM7" s="25" t="s">
        <v>99</v>
      </c>
      <c r="DN7" s="25" t="s">
        <v>99</v>
      </c>
      <c r="DO7" s="25" t="s">
        <v>99</v>
      </c>
      <c r="DP7" s="25" t="s">
        <v>99</v>
      </c>
      <c r="DQ7" s="25">
        <v>37.1</v>
      </c>
      <c r="DR7" s="25">
        <v>35.5</v>
      </c>
      <c r="DS7" s="25" t="s">
        <v>99</v>
      </c>
      <c r="DT7" s="25" t="s">
        <v>99</v>
      </c>
      <c r="DU7" s="25" t="s">
        <v>99</v>
      </c>
      <c r="DV7" s="25" t="s">
        <v>99</v>
      </c>
      <c r="DW7" s="25">
        <v>38.17</v>
      </c>
      <c r="DX7" s="25" t="s">
        <v>99</v>
      </c>
      <c r="DY7" s="25" t="s">
        <v>99</v>
      </c>
      <c r="DZ7" s="25" t="s">
        <v>99</v>
      </c>
      <c r="EA7" s="25" t="s">
        <v>99</v>
      </c>
      <c r="EB7" s="25">
        <v>18.22</v>
      </c>
      <c r="EC7" s="25">
        <v>16.16</v>
      </c>
      <c r="ED7" s="25" t="s">
        <v>99</v>
      </c>
      <c r="EE7" s="25" t="s">
        <v>99</v>
      </c>
      <c r="EF7" s="25" t="s">
        <v>99</v>
      </c>
      <c r="EG7" s="25" t="s">
        <v>99</v>
      </c>
      <c r="EH7" s="25">
        <v>0</v>
      </c>
      <c r="EI7" s="25" t="s">
        <v>99</v>
      </c>
      <c r="EJ7" s="25" t="s">
        <v>99</v>
      </c>
      <c r="EK7" s="25" t="s">
        <v>99</v>
      </c>
      <c r="EL7" s="25" t="s">
        <v>99</v>
      </c>
      <c r="EM7" s="25">
        <v>0.32</v>
      </c>
      <c r="EN7" s="25">
        <v>0.28000000000000003</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107</v>
      </c>
      <c r="D13" t="s">
        <v>107</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農村整備課ユーザ</cp:lastModifiedBy>
  <cp:lastPrinted>2026-02-05T06:23:59Z</cp:lastPrinted>
  <dcterms:modified xsi:type="dcterms:W3CDTF">2026-02-05T06:24:05Z</dcterms:modified>
</cp:coreProperties>
</file>