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172.17.1.131\共有フォルダ\01総務課\06財政係\09.公営企業関係\R07\R08.02.04〆公営企業に係る経営比較分析表(令和６年度決算)の分析等について\各課回答\水道\"/>
    </mc:Choice>
  </mc:AlternateContent>
  <xr:revisionPtr revIDLastSave="0" documentId="13_ncr:1_{91DD30E6-3899-4CFF-9584-AABAEF9D4E03}" xr6:coauthVersionLast="36" xr6:coauthVersionMax="36" xr10:uidLastSave="{00000000-0000-0000-0000-000000000000}"/>
  <workbookProtection workbookAlgorithmName="SHA-512" workbookHashValue="E/4Be7nHmAE8fwftwf+9/wFALN9rAa9D5G3BiOAkYYwOdgo7f+CHJLtpnke5Q+DZx83NP7gJGSn7GY6MZUoe+w==" workbookSaltValue="V1/v3dU4nJb5nCXmBvb6DA==" workbookSpinCount="100000" lockStructure="1"/>
  <bookViews>
    <workbookView xWindow="0" yWindow="0" windowWidth="23040" windowHeight="8964"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P6" i="5"/>
  <c r="O6" i="5"/>
  <c r="I10" i="4" s="1"/>
  <c r="N6" i="5"/>
  <c r="B10" i="4" s="1"/>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J85" i="4"/>
  <c r="F85" i="4"/>
  <c r="BB10" i="4"/>
  <c r="AT10" i="4"/>
  <c r="AL10" i="4"/>
  <c r="W10" i="4"/>
  <c r="P10" i="4"/>
  <c r="AD8" i="4"/>
  <c r="W8" i="4"/>
  <c r="P8" i="4"/>
  <c r="I8" i="4"/>
  <c r="B8" i="4"/>
</calcChain>
</file>

<file path=xl/sharedStrings.xml><?xml version="1.0" encoding="utf-8"?>
<sst xmlns="http://schemas.openxmlformats.org/spreadsheetml/2006/main" count="228" uniqueCount="114">
  <si>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</si>
  <si>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</si>
  <si>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</si>
  <si>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</si>
  <si>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</si>
  <si>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</si>
  <si>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</si>
  <si>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</si>
  <si>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</si>
  <si>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</si>
  <si>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</si>
  <si>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</si>
  <si>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</si>
  <si>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</si>
  <si>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</si>
  <si>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</si>
  <si>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</si>
  <si>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</si>
  <si>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</si>
  <si>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</si>
  <si>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</si>
  <si>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</si>
  <si>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</si>
  <si>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</si>
  <si>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</si>
  <si>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</si>
  <si>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</si>
  <si>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</si>
  <si>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</si>
  <si>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</si>
  <si>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</si>
  <si>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</si>
  <si>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</si>
  <si>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</si>
  <si>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</si>
  <si>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</si>
  <si>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</si>
  <si>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</si>
  <si>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</si>
  <si>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</si>
  <si>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</si>
  <si>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</si>
  <si>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</si>
  <si>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</si>
  <si>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</si>
  <si>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</si>
  <si>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</si>
  <si>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</si>
  <si>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</si>
  <si>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</si>
  <si>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</si>
  <si>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</si>
  <si>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</si>
  <si>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</si>
  <si>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</si>
  <si>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</si>
  <si>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</si>
  <si>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</si>
  <si>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</si>
  <si>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</si>
  <si>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</si>
  <si>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</si>
  <si>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</si>
  <si>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</si>
  <si>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</si>
  <si>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</si>
  <si>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</si>
  <si>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</si>
  <si>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</si>
  <si>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</si>
  <si>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</si>
  <si>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</si>
  <si>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</si>
  <si>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</si>
  <si>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</si>
  <si>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</si>
  <si>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</si>
  <si>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</si>
  <si>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</si>
  <si>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</si>
  <si>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</si>
  <si>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</si>
  <si>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</si>
  <si>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</si>
  <si>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</si>
  <si>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</si>
  <si>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</si>
  <si>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</si>
  <si>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</si>
  <si>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</si>
  <si>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</si>
  <si>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</si>
  <si>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</si>
  <si>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</si>
  <si>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</si>
  <si>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</si>
  <si>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</si>
  <si>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</si>
  <si>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</si>
  <si>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</si>
  <si>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</si>
  <si>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</si>
  <si>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</si>
  <si>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</si>
  <si>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</si>
  <si>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</si>
  <si>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</si>
  <si>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</si>
  <si>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</si>
  <si>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"R"yy</t>
    <phoneticPr fontId="4"/>
  </si>
  <si>
    <t>←書式設定</t>
    <rPh sb="1" eb="3">
      <t>ショシキ</t>
    </rPh>
    <rPh sb="3" eb="5">
      <t>セッテイ</t>
    </rPh>
    <phoneticPr fontId="4"/>
  </si>
  <si>
    <t>当町は周囲を山々に囲まれた地形であることから、集落が点在しているため、管路延長が長く、複数の自己水源により給水を行っている。
今後は人口減少により水需要の低下も想定されるため、施設の統廃合や県水受水区域の拡大、近隣市町村との広域連携などによる経営の効率化を図っていく必要がある。</t>
    <phoneticPr fontId="4"/>
  </si>
  <si>
    <r>
      <t>経常収支比率については令和6年度で100％を切ることとなった。料金回収率は依然として低いままであり、一般会計からの繰入により収支を保っている状況にある。これは、当町は給水区域が山々を隔てて点在しており、自己水源の浄水設備の維持管理費用がかかることによるものであるため、今後は自己水源の数を減らし、県水の受水区域を拡大することで維持管理にかかる費用を少しでも抑えることを想定しており、令和6年度より町内秋山浄水場の廃止及び県水受水区域の拡大を行うべく予算計上している。
企業債残高対給水収益比率については、年々減少傾向にあり、概ね平均値となっているが、今後設備の更新工事が予定されており、資本費の平準化を図るため、企業債の借入も想定している。
有収率については、類似団体平均値よりも低い状態となっており、災害等の影響により前年度比</t>
    </r>
    <r>
      <rPr>
        <sz val="11"/>
        <rFont val="ＭＳ ゴシック"/>
        <family val="3"/>
        <charset val="128"/>
      </rPr>
      <t>7</t>
    </r>
    <r>
      <rPr>
        <sz val="11"/>
        <color theme="1"/>
        <rFont val="ＭＳ ゴシック"/>
        <family val="3"/>
        <charset val="128"/>
      </rPr>
      <t>.51ポイントの減少となった。今後も老朽管の更新や定期的な漏水調査等により、有収率の向上を図っていく。</t>
    </r>
    <rPh sb="11" eb="13">
      <t>レイワ</t>
    </rPh>
    <rPh sb="14" eb="16">
      <t>ネンド</t>
    </rPh>
    <rPh sb="22" eb="23">
      <t>キ</t>
    </rPh>
    <rPh sb="340" eb="341">
      <t>ヒク</t>
    </rPh>
    <rPh sb="342" eb="344">
      <t>ジョウタイ</t>
    </rPh>
    <rPh sb="351" eb="353">
      <t>サイガイ</t>
    </rPh>
    <phoneticPr fontId="4"/>
  </si>
  <si>
    <t>有形固定資産減価償却率については、昭和50年代より取得していた資産が順次耐用年数を経過しているため、今後も増加していくことが見込まれる。老朽管の更新については、これまでに国庫補助金や企業債等の財源を活用しながら事業を実施している。今後は長寿命化計画に基づき、管路や水道施設の更新を行っ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</si>
</sst>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0.35</c:v>
                </c:pt>
                <c:pt idx="1">
                  <c:v>0.1</c:v>
                </c:pt>
                <c:pt idx="2">
                  <c:v>0.13</c:v>
                </c:pt>
                <c:pt idx="3">
                  <c:v>0.13</c:v>
                </c:pt>
                <c:pt idx="4">
                  <c:v>0.13</c:v>
                </c:pt>
              </c:numCache>
            </c:numRef>
          </c:val>
          <c:extLst>
            <c:ext xmlns:c16="http://schemas.microsoft.com/office/drawing/2014/chart" uri="{C3380CC4-5D6E-409C-BE32-E72D297353CC}">
              <c16:uniqueId val="{00000000-0071-4D65-85B2-6131CD940D70}"/>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0.56999999999999995</c:v>
                </c:pt>
                <c:pt idx="3">
                  <c:v>0.56000000000000005</c:v>
                </c:pt>
                <c:pt idx="4">
                  <c:v>0.54</c:v>
                </c:pt>
              </c:numCache>
            </c:numRef>
          </c:val>
          <c:smooth val="0"/>
          <c:extLst>
            <c:ext xmlns:c16="http://schemas.microsoft.com/office/drawing/2014/chart" uri="{C3380CC4-5D6E-409C-BE32-E72D297353CC}">
              <c16:uniqueId val="{00000001-0071-4D65-85B2-6131CD940D70}"/>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100.65</c:v>
                </c:pt>
                <c:pt idx="1">
                  <c:v>100.51</c:v>
                </c:pt>
                <c:pt idx="2">
                  <c:v>101.21</c:v>
                </c:pt>
                <c:pt idx="3">
                  <c:v>101.28</c:v>
                </c:pt>
                <c:pt idx="4">
                  <c:v>99.35</c:v>
                </c:pt>
              </c:numCache>
            </c:numRef>
          </c:val>
          <c:extLst>
            <c:ext xmlns:c16="http://schemas.microsoft.com/office/drawing/2014/chart" uri="{C3380CC4-5D6E-409C-BE32-E72D297353CC}">
              <c16:uniqueId val="{00000000-9F7D-49D6-AE71-9D5CCAB0163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105.34</c:v>
                </c:pt>
                <c:pt idx="1">
                  <c:v>105.77</c:v>
                </c:pt>
                <c:pt idx="2">
                  <c:v>104.82</c:v>
                </c:pt>
                <c:pt idx="3">
                  <c:v>106.46</c:v>
                </c:pt>
                <c:pt idx="4">
                  <c:v>103.41</c:v>
                </c:pt>
              </c:numCache>
            </c:numRef>
          </c:val>
          <c:smooth val="0"/>
          <c:extLst>
            <c:ext xmlns:c16="http://schemas.microsoft.com/office/drawing/2014/chart" uri="{C3380CC4-5D6E-409C-BE32-E72D297353CC}">
              <c16:uniqueId val="{00000001-9F7D-49D6-AE71-9D5CCAB0163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55.88</c:v>
                </c:pt>
                <c:pt idx="1">
                  <c:v>58.02</c:v>
                </c:pt>
                <c:pt idx="2">
                  <c:v>60.16</c:v>
                </c:pt>
                <c:pt idx="3">
                  <c:v>62.42</c:v>
                </c:pt>
                <c:pt idx="4">
                  <c:v>64.41</c:v>
                </c:pt>
              </c:numCache>
            </c:numRef>
          </c:val>
          <c:extLst>
            <c:ext xmlns:c16="http://schemas.microsoft.com/office/drawing/2014/chart" uri="{C3380CC4-5D6E-409C-BE32-E72D297353CC}">
              <c16:uniqueId val="{00000000-1F84-47CF-A90A-B1A0BB31F95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47.5</c:v>
                </c:pt>
                <c:pt idx="1">
                  <c:v>48.41</c:v>
                </c:pt>
                <c:pt idx="2">
                  <c:v>50.02</c:v>
                </c:pt>
                <c:pt idx="3">
                  <c:v>51.38</c:v>
                </c:pt>
                <c:pt idx="4">
                  <c:v>52.3</c:v>
                </c:pt>
              </c:numCache>
            </c:numRef>
          </c:val>
          <c:smooth val="0"/>
          <c:extLst>
            <c:ext xmlns:c16="http://schemas.microsoft.com/office/drawing/2014/chart" uri="{C3380CC4-5D6E-409C-BE32-E72D297353CC}">
              <c16:uniqueId val="{00000001-1F84-47CF-A90A-B1A0BB31F95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1.1599999999999999</c:v>
                </c:pt>
                <c:pt idx="1">
                  <c:v>5.58</c:v>
                </c:pt>
                <c:pt idx="2">
                  <c:v>4.54</c:v>
                </c:pt>
                <c:pt idx="3">
                  <c:v>4.54</c:v>
                </c:pt>
                <c:pt idx="4">
                  <c:v>4.54</c:v>
                </c:pt>
              </c:numCache>
            </c:numRef>
          </c:val>
          <c:extLst>
            <c:ext xmlns:c16="http://schemas.microsoft.com/office/drawing/2014/chart" uri="{C3380CC4-5D6E-409C-BE32-E72D297353CC}">
              <c16:uniqueId val="{00000000-685D-4C6E-988E-46D29C27208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17.399999999999999</c:v>
                </c:pt>
                <c:pt idx="1">
                  <c:v>18.64</c:v>
                </c:pt>
                <c:pt idx="2">
                  <c:v>19.510000000000002</c:v>
                </c:pt>
                <c:pt idx="3">
                  <c:v>21.6</c:v>
                </c:pt>
                <c:pt idx="4">
                  <c:v>23.36</c:v>
                </c:pt>
              </c:numCache>
            </c:numRef>
          </c:val>
          <c:smooth val="0"/>
          <c:extLst>
            <c:ext xmlns:c16="http://schemas.microsoft.com/office/drawing/2014/chart" uri="{C3380CC4-5D6E-409C-BE32-E72D297353CC}">
              <c16:uniqueId val="{00000001-685D-4C6E-988E-46D29C27208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quot;-&quot;">
                  <c:v>1.35</c:v>
                </c:pt>
              </c:numCache>
            </c:numRef>
          </c:val>
          <c:extLst>
            <c:ext xmlns:c16="http://schemas.microsoft.com/office/drawing/2014/chart" uri="{C3380CC4-5D6E-409C-BE32-E72D297353CC}">
              <c16:uniqueId val="{00000000-A378-48DF-9477-412D1543AE9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24.04</c:v>
                </c:pt>
                <c:pt idx="1">
                  <c:v>28.03</c:v>
                </c:pt>
                <c:pt idx="2">
                  <c:v>26.73</c:v>
                </c:pt>
                <c:pt idx="3">
                  <c:v>27.85</c:v>
                </c:pt>
                <c:pt idx="4">
                  <c:v>28</c:v>
                </c:pt>
              </c:numCache>
            </c:numRef>
          </c:val>
          <c:smooth val="0"/>
          <c:extLst>
            <c:ext xmlns:c16="http://schemas.microsoft.com/office/drawing/2014/chart" uri="{C3380CC4-5D6E-409C-BE32-E72D297353CC}">
              <c16:uniqueId val="{00000001-A378-48DF-9477-412D1543AE9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180.55</c:v>
                </c:pt>
                <c:pt idx="1">
                  <c:v>159.94999999999999</c:v>
                </c:pt>
                <c:pt idx="2">
                  <c:v>182.71</c:v>
                </c:pt>
                <c:pt idx="3">
                  <c:v>202.36</c:v>
                </c:pt>
                <c:pt idx="4">
                  <c:v>187.26</c:v>
                </c:pt>
              </c:numCache>
            </c:numRef>
          </c:val>
          <c:extLst>
            <c:ext xmlns:c16="http://schemas.microsoft.com/office/drawing/2014/chart" uri="{C3380CC4-5D6E-409C-BE32-E72D297353CC}">
              <c16:uniqueId val="{00000000-62BA-49B9-9EE5-07E3339B89B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305.08</c:v>
                </c:pt>
                <c:pt idx="1">
                  <c:v>305.33999999999997</c:v>
                </c:pt>
                <c:pt idx="2">
                  <c:v>310.01</c:v>
                </c:pt>
                <c:pt idx="3">
                  <c:v>311.12</c:v>
                </c:pt>
                <c:pt idx="4">
                  <c:v>293.51</c:v>
                </c:pt>
              </c:numCache>
            </c:numRef>
          </c:val>
          <c:smooth val="0"/>
          <c:extLst>
            <c:ext xmlns:c16="http://schemas.microsoft.com/office/drawing/2014/chart" uri="{C3380CC4-5D6E-409C-BE32-E72D297353CC}">
              <c16:uniqueId val="{00000001-62BA-49B9-9EE5-07E3339B89B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687.74</c:v>
                </c:pt>
                <c:pt idx="1">
                  <c:v>625.9</c:v>
                </c:pt>
                <c:pt idx="2">
                  <c:v>550.29999999999995</c:v>
                </c:pt>
                <c:pt idx="3">
                  <c:v>501.46</c:v>
                </c:pt>
                <c:pt idx="4">
                  <c:v>465.14</c:v>
                </c:pt>
              </c:numCache>
            </c:numRef>
          </c:val>
          <c:extLst>
            <c:ext xmlns:c16="http://schemas.microsoft.com/office/drawing/2014/chart" uri="{C3380CC4-5D6E-409C-BE32-E72D297353CC}">
              <c16:uniqueId val="{00000000-2833-4C2E-A7B8-834A51FFCA5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585.59</c:v>
                </c:pt>
                <c:pt idx="1">
                  <c:v>561.34</c:v>
                </c:pt>
                <c:pt idx="2">
                  <c:v>538.33000000000004</c:v>
                </c:pt>
                <c:pt idx="3">
                  <c:v>515.14</c:v>
                </c:pt>
                <c:pt idx="4">
                  <c:v>498.34</c:v>
                </c:pt>
              </c:numCache>
            </c:numRef>
          </c:val>
          <c:smooth val="0"/>
          <c:extLst>
            <c:ext xmlns:c16="http://schemas.microsoft.com/office/drawing/2014/chart" uri="{C3380CC4-5D6E-409C-BE32-E72D297353CC}">
              <c16:uniqueId val="{00000001-2833-4C2E-A7B8-834A51FFCA5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55.86</c:v>
                </c:pt>
                <c:pt idx="1">
                  <c:v>66.88</c:v>
                </c:pt>
                <c:pt idx="2">
                  <c:v>58.95</c:v>
                </c:pt>
                <c:pt idx="3">
                  <c:v>59.15</c:v>
                </c:pt>
                <c:pt idx="4">
                  <c:v>56.29</c:v>
                </c:pt>
              </c:numCache>
            </c:numRef>
          </c:val>
          <c:extLst>
            <c:ext xmlns:c16="http://schemas.microsoft.com/office/drawing/2014/chart" uri="{C3380CC4-5D6E-409C-BE32-E72D297353CC}">
              <c16:uniqueId val="{00000000-DF98-48F7-A2DC-AC0004E0D98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82.78</c:v>
                </c:pt>
                <c:pt idx="1">
                  <c:v>84.82</c:v>
                </c:pt>
                <c:pt idx="2">
                  <c:v>82.29</c:v>
                </c:pt>
                <c:pt idx="3">
                  <c:v>84.16</c:v>
                </c:pt>
                <c:pt idx="4">
                  <c:v>81.45</c:v>
                </c:pt>
              </c:numCache>
            </c:numRef>
          </c:val>
          <c:smooth val="0"/>
          <c:extLst>
            <c:ext xmlns:c16="http://schemas.microsoft.com/office/drawing/2014/chart" uri="{C3380CC4-5D6E-409C-BE32-E72D297353CC}">
              <c16:uniqueId val="{00000001-DF98-48F7-A2DC-AC0004E0D98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499.71</c:v>
                </c:pt>
                <c:pt idx="1">
                  <c:v>418.69</c:v>
                </c:pt>
                <c:pt idx="2">
                  <c:v>470.49</c:v>
                </c:pt>
                <c:pt idx="3">
                  <c:v>469.08</c:v>
                </c:pt>
                <c:pt idx="4">
                  <c:v>493.47</c:v>
                </c:pt>
              </c:numCache>
            </c:numRef>
          </c:val>
          <c:extLst>
            <c:ext xmlns:c16="http://schemas.microsoft.com/office/drawing/2014/chart" uri="{C3380CC4-5D6E-409C-BE32-E72D297353CC}">
              <c16:uniqueId val="{00000000-2F26-4FB7-858E-D59E10F39B6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225.09</c:v>
                </c:pt>
                <c:pt idx="1">
                  <c:v>224.82</c:v>
                </c:pt>
                <c:pt idx="2">
                  <c:v>230.85</c:v>
                </c:pt>
                <c:pt idx="3">
                  <c:v>230.21</c:v>
                </c:pt>
                <c:pt idx="4">
                  <c:v>240.31</c:v>
                </c:pt>
              </c:numCache>
            </c:numRef>
          </c:val>
          <c:smooth val="0"/>
          <c:extLst>
            <c:ext xmlns:c16="http://schemas.microsoft.com/office/drawing/2014/chart" uri="{C3380CC4-5D6E-409C-BE32-E72D297353CC}">
              <c16:uniqueId val="{00000001-2F26-4FB7-858E-D59E10F39B6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57.84</c:v>
                </c:pt>
                <c:pt idx="1">
                  <c:v>56.82</c:v>
                </c:pt>
                <c:pt idx="2">
                  <c:v>54.35</c:v>
                </c:pt>
                <c:pt idx="3">
                  <c:v>53.97</c:v>
                </c:pt>
                <c:pt idx="4">
                  <c:v>56.75</c:v>
                </c:pt>
              </c:numCache>
            </c:numRef>
          </c:val>
          <c:extLst>
            <c:ext xmlns:c16="http://schemas.microsoft.com/office/drawing/2014/chart" uri="{C3380CC4-5D6E-409C-BE32-E72D297353CC}">
              <c16:uniqueId val="{00000000-8608-4617-8DBB-3169543CF48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49.38</c:v>
                </c:pt>
                <c:pt idx="1">
                  <c:v>50.09</c:v>
                </c:pt>
                <c:pt idx="2">
                  <c:v>50.1</c:v>
                </c:pt>
                <c:pt idx="3">
                  <c:v>49.76</c:v>
                </c:pt>
                <c:pt idx="4">
                  <c:v>49.74</c:v>
                </c:pt>
              </c:numCache>
            </c:numRef>
          </c:val>
          <c:smooth val="0"/>
          <c:extLst>
            <c:ext xmlns:c16="http://schemas.microsoft.com/office/drawing/2014/chart" uri="{C3380CC4-5D6E-409C-BE32-E72D297353CC}">
              <c16:uniqueId val="{00000001-8608-4617-8DBB-3169543CF48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71.709999999999994</c:v>
                </c:pt>
                <c:pt idx="1">
                  <c:v>72.55</c:v>
                </c:pt>
                <c:pt idx="2">
                  <c:v>78.03</c:v>
                </c:pt>
                <c:pt idx="3">
                  <c:v>76.22</c:v>
                </c:pt>
                <c:pt idx="4">
                  <c:v>68.709999999999994</c:v>
                </c:pt>
              </c:numCache>
            </c:numRef>
          </c:val>
          <c:extLst>
            <c:ext xmlns:c16="http://schemas.microsoft.com/office/drawing/2014/chart" uri="{C3380CC4-5D6E-409C-BE32-E72D297353CC}">
              <c16:uniqueId val="{00000000-BD36-49AE-B9A3-C94187BD00A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78.010000000000005</c:v>
                </c:pt>
                <c:pt idx="1">
                  <c:v>77.599999999999994</c:v>
                </c:pt>
                <c:pt idx="2">
                  <c:v>77.3</c:v>
                </c:pt>
                <c:pt idx="3">
                  <c:v>76.64</c:v>
                </c:pt>
                <c:pt idx="4">
                  <c:v>75.37</c:v>
                </c:pt>
              </c:numCache>
            </c:numRef>
          </c:val>
          <c:smooth val="0"/>
          <c:extLst>
            <c:ext xmlns:c16="http://schemas.microsoft.com/office/drawing/2014/chart" uri="{C3380CC4-5D6E-409C-BE32-E72D297353CC}">
              <c16:uniqueId val="{00000001-BD36-49AE-B9A3-C94187BD00A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34" zoomScale="70" zoomScaleNormal="7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山形県　真室川町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A8</v>
      </c>
      <c r="X8" s="43"/>
      <c r="Y8" s="43"/>
      <c r="Z8" s="43"/>
      <c r="AA8" s="43"/>
      <c r="AB8" s="43"/>
      <c r="AC8" s="43"/>
      <c r="AD8" s="43" t="str">
        <f>データ!$M$6</f>
        <v>非設置</v>
      </c>
      <c r="AE8" s="43"/>
      <c r="AF8" s="43"/>
      <c r="AG8" s="43"/>
      <c r="AH8" s="43"/>
      <c r="AI8" s="43"/>
      <c r="AJ8" s="43"/>
      <c r="AK8" s="2"/>
      <c r="AL8" s="44">
        <f>データ!$R$6</f>
        <v>6481</v>
      </c>
      <c r="AM8" s="44"/>
      <c r="AN8" s="44"/>
      <c r="AO8" s="44"/>
      <c r="AP8" s="44"/>
      <c r="AQ8" s="44"/>
      <c r="AR8" s="44"/>
      <c r="AS8" s="44"/>
      <c r="AT8" s="45">
        <f>データ!$S$6</f>
        <v>374.22</v>
      </c>
      <c r="AU8" s="46"/>
      <c r="AV8" s="46"/>
      <c r="AW8" s="46"/>
      <c r="AX8" s="46"/>
      <c r="AY8" s="46"/>
      <c r="AZ8" s="46"/>
      <c r="BA8" s="46"/>
      <c r="BB8" s="47">
        <f>データ!$T$6</f>
        <v>17.32</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75.13</v>
      </c>
      <c r="J10" s="46"/>
      <c r="K10" s="46"/>
      <c r="L10" s="46"/>
      <c r="M10" s="46"/>
      <c r="N10" s="46"/>
      <c r="O10" s="80"/>
      <c r="P10" s="47">
        <f>データ!$P$6</f>
        <v>98.45</v>
      </c>
      <c r="Q10" s="47"/>
      <c r="R10" s="47"/>
      <c r="S10" s="47"/>
      <c r="T10" s="47"/>
      <c r="U10" s="47"/>
      <c r="V10" s="47"/>
      <c r="W10" s="44">
        <f>データ!$Q$6</f>
        <v>5225</v>
      </c>
      <c r="X10" s="44"/>
      <c r="Y10" s="44"/>
      <c r="Z10" s="44"/>
      <c r="AA10" s="44"/>
      <c r="AB10" s="44"/>
      <c r="AC10" s="44"/>
      <c r="AD10" s="2"/>
      <c r="AE10" s="2"/>
      <c r="AF10" s="2"/>
      <c r="AG10" s="2"/>
      <c r="AH10" s="2"/>
      <c r="AI10" s="2"/>
      <c r="AJ10" s="2"/>
      <c r="AK10" s="2"/>
      <c r="AL10" s="44">
        <f>データ!$U$6</f>
        <v>6153</v>
      </c>
      <c r="AM10" s="44"/>
      <c r="AN10" s="44"/>
      <c r="AO10" s="44"/>
      <c r="AP10" s="44"/>
      <c r="AQ10" s="44"/>
      <c r="AR10" s="44"/>
      <c r="AS10" s="44"/>
      <c r="AT10" s="45">
        <f>データ!$V$6</f>
        <v>42.1</v>
      </c>
      <c r="AU10" s="46"/>
      <c r="AV10" s="46"/>
      <c r="AW10" s="46"/>
      <c r="AX10" s="46"/>
      <c r="AY10" s="46"/>
      <c r="AZ10" s="46"/>
      <c r="BA10" s="46"/>
      <c r="BB10" s="47">
        <f>データ!$W$6</f>
        <v>146.15</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112</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113</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aA5WU5m/8Xat+H7Udt2gZexLo3C1VXha2BSsG9xPWRE/SICeL03JSDejYJaUYWvfgPCaBn3oTanVHRJ7hNUWhg==" saltValue="RijGskuk+M7I6O/pUPC4E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2024</v>
      </c>
      <c r="C6" s="20">
        <f t="shared" ref="C6:W6" si="3">C7</f>
        <v>63649</v>
      </c>
      <c r="D6" s="20">
        <f t="shared" si="3"/>
        <v>46</v>
      </c>
      <c r="E6" s="20">
        <f t="shared" si="3"/>
        <v>1</v>
      </c>
      <c r="F6" s="20">
        <f t="shared" si="3"/>
        <v>0</v>
      </c>
      <c r="G6" s="20">
        <f t="shared" si="3"/>
        <v>1</v>
      </c>
      <c r="H6" s="20" t="str">
        <f t="shared" si="3"/>
        <v>山形県　真室川町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75.13</v>
      </c>
      <c r="P6" s="21">
        <f t="shared" si="3"/>
        <v>98.45</v>
      </c>
      <c r="Q6" s="21">
        <f t="shared" si="3"/>
        <v>5225</v>
      </c>
      <c r="R6" s="21">
        <f t="shared" si="3"/>
        <v>6481</v>
      </c>
      <c r="S6" s="21">
        <f t="shared" si="3"/>
        <v>374.22</v>
      </c>
      <c r="T6" s="21">
        <f t="shared" si="3"/>
        <v>17.32</v>
      </c>
      <c r="U6" s="21">
        <f t="shared" si="3"/>
        <v>6153</v>
      </c>
      <c r="V6" s="21">
        <f t="shared" si="3"/>
        <v>42.1</v>
      </c>
      <c r="W6" s="21">
        <f t="shared" si="3"/>
        <v>146.15</v>
      </c>
      <c r="X6" s="22">
        <f>IF(X7="",NA(),X7)</f>
        <v>100.65</v>
      </c>
      <c r="Y6" s="22">
        <f t="shared" ref="Y6:AG6" si="4">IF(Y7="",NA(),Y7)</f>
        <v>100.51</v>
      </c>
      <c r="Z6" s="22">
        <f t="shared" si="4"/>
        <v>101.21</v>
      </c>
      <c r="AA6" s="22">
        <f t="shared" si="4"/>
        <v>101.28</v>
      </c>
      <c r="AB6" s="22">
        <f t="shared" si="4"/>
        <v>99.35</v>
      </c>
      <c r="AC6" s="22">
        <f t="shared" si="4"/>
        <v>105.34</v>
      </c>
      <c r="AD6" s="22">
        <f t="shared" si="4"/>
        <v>105.77</v>
      </c>
      <c r="AE6" s="22">
        <f t="shared" si="4"/>
        <v>104.82</v>
      </c>
      <c r="AF6" s="22">
        <f t="shared" si="4"/>
        <v>106.46</v>
      </c>
      <c r="AG6" s="22">
        <f t="shared" si="4"/>
        <v>103.41</v>
      </c>
      <c r="AH6" s="21" t="str">
        <f>IF(AH7="","",IF(AH7="-","【-】","【"&amp;SUBSTITUTE(TEXT(AH7,"#,##0.00"),"-","△")&amp;"】"))</f>
        <v>【107.26】</v>
      </c>
      <c r="AI6" s="21">
        <f>IF(AI7="",NA(),AI7)</f>
        <v>0</v>
      </c>
      <c r="AJ6" s="21">
        <f t="shared" ref="AJ6:AR6" si="5">IF(AJ7="",NA(),AJ7)</f>
        <v>0</v>
      </c>
      <c r="AK6" s="21">
        <f t="shared" si="5"/>
        <v>0</v>
      </c>
      <c r="AL6" s="21">
        <f t="shared" si="5"/>
        <v>0</v>
      </c>
      <c r="AM6" s="22">
        <f t="shared" si="5"/>
        <v>1.35</v>
      </c>
      <c r="AN6" s="22">
        <f t="shared" si="5"/>
        <v>24.04</v>
      </c>
      <c r="AO6" s="22">
        <f t="shared" si="5"/>
        <v>28.03</v>
      </c>
      <c r="AP6" s="22">
        <f t="shared" si="5"/>
        <v>26.73</v>
      </c>
      <c r="AQ6" s="22">
        <f t="shared" si="5"/>
        <v>27.85</v>
      </c>
      <c r="AR6" s="22">
        <f t="shared" si="5"/>
        <v>28</v>
      </c>
      <c r="AS6" s="21" t="str">
        <f>IF(AS7="","",IF(AS7="-","【-】","【"&amp;SUBSTITUTE(TEXT(AS7,"#,##0.00"),"-","△")&amp;"】"))</f>
        <v>【1.61】</v>
      </c>
      <c r="AT6" s="22">
        <f>IF(AT7="",NA(),AT7)</f>
        <v>180.55</v>
      </c>
      <c r="AU6" s="22">
        <f t="shared" ref="AU6:BC6" si="6">IF(AU7="",NA(),AU7)</f>
        <v>159.94999999999999</v>
      </c>
      <c r="AV6" s="22">
        <f t="shared" si="6"/>
        <v>182.71</v>
      </c>
      <c r="AW6" s="22">
        <f t="shared" si="6"/>
        <v>202.36</v>
      </c>
      <c r="AX6" s="22">
        <f t="shared" si="6"/>
        <v>187.26</v>
      </c>
      <c r="AY6" s="22">
        <f t="shared" si="6"/>
        <v>305.08</v>
      </c>
      <c r="AZ6" s="22">
        <f t="shared" si="6"/>
        <v>305.33999999999997</v>
      </c>
      <c r="BA6" s="22">
        <f t="shared" si="6"/>
        <v>310.01</v>
      </c>
      <c r="BB6" s="22">
        <f t="shared" si="6"/>
        <v>311.12</v>
      </c>
      <c r="BC6" s="22">
        <f t="shared" si="6"/>
        <v>293.51</v>
      </c>
      <c r="BD6" s="21" t="str">
        <f>IF(BD7="","",IF(BD7="-","【-】","【"&amp;SUBSTITUTE(TEXT(BD7,"#,##0.00"),"-","△")&amp;"】"))</f>
        <v>【239.69】</v>
      </c>
      <c r="BE6" s="22">
        <f>IF(BE7="",NA(),BE7)</f>
        <v>687.74</v>
      </c>
      <c r="BF6" s="22">
        <f t="shared" ref="BF6:BN6" si="7">IF(BF7="",NA(),BF7)</f>
        <v>625.9</v>
      </c>
      <c r="BG6" s="22">
        <f t="shared" si="7"/>
        <v>550.29999999999995</v>
      </c>
      <c r="BH6" s="22">
        <f t="shared" si="7"/>
        <v>501.46</v>
      </c>
      <c r="BI6" s="22">
        <f t="shared" si="7"/>
        <v>465.14</v>
      </c>
      <c r="BJ6" s="22">
        <f t="shared" si="7"/>
        <v>585.59</v>
      </c>
      <c r="BK6" s="22">
        <f t="shared" si="7"/>
        <v>561.34</v>
      </c>
      <c r="BL6" s="22">
        <f t="shared" si="7"/>
        <v>538.33000000000004</v>
      </c>
      <c r="BM6" s="22">
        <f t="shared" si="7"/>
        <v>515.14</v>
      </c>
      <c r="BN6" s="22">
        <f t="shared" si="7"/>
        <v>498.34</v>
      </c>
      <c r="BO6" s="21" t="str">
        <f>IF(BO7="","",IF(BO7="-","【-】","【"&amp;SUBSTITUTE(TEXT(BO7,"#,##0.00"),"-","△")&amp;"】"))</f>
        <v>【264.86】</v>
      </c>
      <c r="BP6" s="22">
        <f>IF(BP7="",NA(),BP7)</f>
        <v>55.86</v>
      </c>
      <c r="BQ6" s="22">
        <f t="shared" ref="BQ6:BY6" si="8">IF(BQ7="",NA(),BQ7)</f>
        <v>66.88</v>
      </c>
      <c r="BR6" s="22">
        <f t="shared" si="8"/>
        <v>58.95</v>
      </c>
      <c r="BS6" s="22">
        <f t="shared" si="8"/>
        <v>59.15</v>
      </c>
      <c r="BT6" s="22">
        <f t="shared" si="8"/>
        <v>56.29</v>
      </c>
      <c r="BU6" s="22">
        <f t="shared" si="8"/>
        <v>82.78</v>
      </c>
      <c r="BV6" s="22">
        <f t="shared" si="8"/>
        <v>84.82</v>
      </c>
      <c r="BW6" s="22">
        <f t="shared" si="8"/>
        <v>82.29</v>
      </c>
      <c r="BX6" s="22">
        <f t="shared" si="8"/>
        <v>84.16</v>
      </c>
      <c r="BY6" s="22">
        <f t="shared" si="8"/>
        <v>81.45</v>
      </c>
      <c r="BZ6" s="21" t="str">
        <f>IF(BZ7="","",IF(BZ7="-","【-】","【"&amp;SUBSTITUTE(TEXT(BZ7,"#,##0.00"),"-","△")&amp;"】"))</f>
        <v>【97.59】</v>
      </c>
      <c r="CA6" s="22">
        <f>IF(CA7="",NA(),CA7)</f>
        <v>499.71</v>
      </c>
      <c r="CB6" s="22">
        <f t="shared" ref="CB6:CJ6" si="9">IF(CB7="",NA(),CB7)</f>
        <v>418.69</v>
      </c>
      <c r="CC6" s="22">
        <f t="shared" si="9"/>
        <v>470.49</v>
      </c>
      <c r="CD6" s="22">
        <f t="shared" si="9"/>
        <v>469.08</v>
      </c>
      <c r="CE6" s="22">
        <f t="shared" si="9"/>
        <v>493.47</v>
      </c>
      <c r="CF6" s="22">
        <f t="shared" si="9"/>
        <v>225.09</v>
      </c>
      <c r="CG6" s="22">
        <f t="shared" si="9"/>
        <v>224.82</v>
      </c>
      <c r="CH6" s="22">
        <f t="shared" si="9"/>
        <v>230.85</v>
      </c>
      <c r="CI6" s="22">
        <f t="shared" si="9"/>
        <v>230.21</v>
      </c>
      <c r="CJ6" s="22">
        <f t="shared" si="9"/>
        <v>240.31</v>
      </c>
      <c r="CK6" s="21" t="str">
        <f>IF(CK7="","",IF(CK7="-","【-】","【"&amp;SUBSTITUTE(TEXT(CK7,"#,##0.00"),"-","△")&amp;"】"))</f>
        <v>【181.66】</v>
      </c>
      <c r="CL6" s="22">
        <f>IF(CL7="",NA(),CL7)</f>
        <v>57.84</v>
      </c>
      <c r="CM6" s="22">
        <f t="shared" ref="CM6:CU6" si="10">IF(CM7="",NA(),CM7)</f>
        <v>56.82</v>
      </c>
      <c r="CN6" s="22">
        <f t="shared" si="10"/>
        <v>54.35</v>
      </c>
      <c r="CO6" s="22">
        <f t="shared" si="10"/>
        <v>53.97</v>
      </c>
      <c r="CP6" s="22">
        <f t="shared" si="10"/>
        <v>56.75</v>
      </c>
      <c r="CQ6" s="22">
        <f t="shared" si="10"/>
        <v>49.38</v>
      </c>
      <c r="CR6" s="22">
        <f t="shared" si="10"/>
        <v>50.09</v>
      </c>
      <c r="CS6" s="22">
        <f t="shared" si="10"/>
        <v>50.1</v>
      </c>
      <c r="CT6" s="22">
        <f t="shared" si="10"/>
        <v>49.76</v>
      </c>
      <c r="CU6" s="22">
        <f t="shared" si="10"/>
        <v>49.74</v>
      </c>
      <c r="CV6" s="21" t="str">
        <f>IF(CV7="","",IF(CV7="-","【-】","【"&amp;SUBSTITUTE(TEXT(CV7,"#,##0.00"),"-","△")&amp;"】"))</f>
        <v>【60.21】</v>
      </c>
      <c r="CW6" s="22">
        <f>IF(CW7="",NA(),CW7)</f>
        <v>71.709999999999994</v>
      </c>
      <c r="CX6" s="22">
        <f t="shared" ref="CX6:DF6" si="11">IF(CX7="",NA(),CX7)</f>
        <v>72.55</v>
      </c>
      <c r="CY6" s="22">
        <f t="shared" si="11"/>
        <v>78.03</v>
      </c>
      <c r="CZ6" s="22">
        <f t="shared" si="11"/>
        <v>76.22</v>
      </c>
      <c r="DA6" s="22">
        <f t="shared" si="11"/>
        <v>68.709999999999994</v>
      </c>
      <c r="DB6" s="22">
        <f t="shared" si="11"/>
        <v>78.010000000000005</v>
      </c>
      <c r="DC6" s="22">
        <f t="shared" si="11"/>
        <v>77.599999999999994</v>
      </c>
      <c r="DD6" s="22">
        <f t="shared" si="11"/>
        <v>77.3</v>
      </c>
      <c r="DE6" s="22">
        <f t="shared" si="11"/>
        <v>76.64</v>
      </c>
      <c r="DF6" s="22">
        <f t="shared" si="11"/>
        <v>75.37</v>
      </c>
      <c r="DG6" s="21" t="str">
        <f>IF(DG7="","",IF(DG7="-","【-】","【"&amp;SUBSTITUTE(TEXT(DG7,"#,##0.00"),"-","△")&amp;"】"))</f>
        <v>【89.21】</v>
      </c>
      <c r="DH6" s="22">
        <f>IF(DH7="",NA(),DH7)</f>
        <v>55.88</v>
      </c>
      <c r="DI6" s="22">
        <f t="shared" ref="DI6:DQ6" si="12">IF(DI7="",NA(),DI7)</f>
        <v>58.02</v>
      </c>
      <c r="DJ6" s="22">
        <f t="shared" si="12"/>
        <v>60.16</v>
      </c>
      <c r="DK6" s="22">
        <f t="shared" si="12"/>
        <v>62.42</v>
      </c>
      <c r="DL6" s="22">
        <f t="shared" si="12"/>
        <v>64.41</v>
      </c>
      <c r="DM6" s="22">
        <f t="shared" si="12"/>
        <v>47.5</v>
      </c>
      <c r="DN6" s="22">
        <f t="shared" si="12"/>
        <v>48.41</v>
      </c>
      <c r="DO6" s="22">
        <f t="shared" si="12"/>
        <v>50.02</v>
      </c>
      <c r="DP6" s="22">
        <f t="shared" si="12"/>
        <v>51.38</v>
      </c>
      <c r="DQ6" s="22">
        <f t="shared" si="12"/>
        <v>52.3</v>
      </c>
      <c r="DR6" s="21" t="str">
        <f>IF(DR7="","",IF(DR7="-","【-】","【"&amp;SUBSTITUTE(TEXT(DR7,"#,##0.00"),"-","△")&amp;"】"))</f>
        <v>【52.41】</v>
      </c>
      <c r="DS6" s="22">
        <f>IF(DS7="",NA(),DS7)</f>
        <v>1.1599999999999999</v>
      </c>
      <c r="DT6" s="22">
        <f t="shared" ref="DT6:EB6" si="13">IF(DT7="",NA(),DT7)</f>
        <v>5.58</v>
      </c>
      <c r="DU6" s="22">
        <f t="shared" si="13"/>
        <v>4.54</v>
      </c>
      <c r="DV6" s="22">
        <f t="shared" si="13"/>
        <v>4.54</v>
      </c>
      <c r="DW6" s="22">
        <f t="shared" si="13"/>
        <v>4.54</v>
      </c>
      <c r="DX6" s="22">
        <f t="shared" si="13"/>
        <v>17.399999999999999</v>
      </c>
      <c r="DY6" s="22">
        <f t="shared" si="13"/>
        <v>18.64</v>
      </c>
      <c r="DZ6" s="22">
        <f t="shared" si="13"/>
        <v>19.510000000000002</v>
      </c>
      <c r="EA6" s="22">
        <f t="shared" si="13"/>
        <v>21.6</v>
      </c>
      <c r="EB6" s="22">
        <f t="shared" si="13"/>
        <v>23.36</v>
      </c>
      <c r="EC6" s="21" t="str">
        <f>IF(EC7="","",IF(EC7="-","【-】","【"&amp;SUBSTITUTE(TEXT(EC7,"#,##0.00"),"-","△")&amp;"】"))</f>
        <v>【26.78】</v>
      </c>
      <c r="ED6" s="22">
        <f>IF(ED7="",NA(),ED7)</f>
        <v>0.35</v>
      </c>
      <c r="EE6" s="22">
        <f t="shared" ref="EE6:EM6" si="14">IF(EE7="",NA(),EE7)</f>
        <v>0.1</v>
      </c>
      <c r="EF6" s="22">
        <f t="shared" si="14"/>
        <v>0.13</v>
      </c>
      <c r="EG6" s="22">
        <f t="shared" si="14"/>
        <v>0.13</v>
      </c>
      <c r="EH6" s="22">
        <f t="shared" si="14"/>
        <v>0.13</v>
      </c>
      <c r="EI6" s="22">
        <f t="shared" si="14"/>
        <v>0.4</v>
      </c>
      <c r="EJ6" s="22">
        <f t="shared" si="14"/>
        <v>0.36</v>
      </c>
      <c r="EK6" s="22">
        <f t="shared" si="14"/>
        <v>0.56999999999999995</v>
      </c>
      <c r="EL6" s="22">
        <f t="shared" si="14"/>
        <v>0.56000000000000005</v>
      </c>
      <c r="EM6" s="22">
        <f t="shared" si="14"/>
        <v>0.54</v>
      </c>
      <c r="EN6" s="21" t="str">
        <f>IF(EN7="","",IF(EN7="-","【-】","【"&amp;SUBSTITUTE(TEXT(EN7,"#,##0.00"),"-","△")&amp;"】"))</f>
        <v>【0.59】</v>
      </c>
    </row>
    <row r="7" spans="1:144" s="23" customFormat="1" x14ac:dyDescent="0.2">
      <c r="A7" s="15"/>
      <c r="B7" s="24">
        <v>2024</v>
      </c>
      <c r="C7" s="24">
        <v>63649</v>
      </c>
      <c r="D7" s="24">
        <v>46</v>
      </c>
      <c r="E7" s="24">
        <v>1</v>
      </c>
      <c r="F7" s="24">
        <v>0</v>
      </c>
      <c r="G7" s="24">
        <v>1</v>
      </c>
      <c r="H7" s="24" t="s">
        <v>92</v>
      </c>
      <c r="I7" s="24" t="s">
        <v>93</v>
      </c>
      <c r="J7" s="24" t="s">
        <v>94</v>
      </c>
      <c r="K7" s="24" t="s">
        <v>95</v>
      </c>
      <c r="L7" s="24" t="s">
        <v>96</v>
      </c>
      <c r="M7" s="24" t="s">
        <v>97</v>
      </c>
      <c r="N7" s="25" t="s">
        <v>98</v>
      </c>
      <c r="O7" s="25">
        <v>75.13</v>
      </c>
      <c r="P7" s="25">
        <v>98.45</v>
      </c>
      <c r="Q7" s="25">
        <v>5225</v>
      </c>
      <c r="R7" s="25">
        <v>6481</v>
      </c>
      <c r="S7" s="25">
        <v>374.22</v>
      </c>
      <c r="T7" s="25">
        <v>17.32</v>
      </c>
      <c r="U7" s="25">
        <v>6153</v>
      </c>
      <c r="V7" s="25">
        <v>42.1</v>
      </c>
      <c r="W7" s="25">
        <v>146.15</v>
      </c>
      <c r="X7" s="25">
        <v>100.65</v>
      </c>
      <c r="Y7" s="25">
        <v>100.51</v>
      </c>
      <c r="Z7" s="25">
        <v>101.21</v>
      </c>
      <c r="AA7" s="25">
        <v>101.28</v>
      </c>
      <c r="AB7" s="25">
        <v>99.35</v>
      </c>
      <c r="AC7" s="25">
        <v>105.34</v>
      </c>
      <c r="AD7" s="25">
        <v>105.77</v>
      </c>
      <c r="AE7" s="25">
        <v>104.82</v>
      </c>
      <c r="AF7" s="25">
        <v>106.46</v>
      </c>
      <c r="AG7" s="25">
        <v>103.41</v>
      </c>
      <c r="AH7" s="25">
        <v>107.26</v>
      </c>
      <c r="AI7" s="25">
        <v>0</v>
      </c>
      <c r="AJ7" s="25">
        <v>0</v>
      </c>
      <c r="AK7" s="25">
        <v>0</v>
      </c>
      <c r="AL7" s="25">
        <v>0</v>
      </c>
      <c r="AM7" s="25">
        <v>1.35</v>
      </c>
      <c r="AN7" s="25">
        <v>24.04</v>
      </c>
      <c r="AO7" s="25">
        <v>28.03</v>
      </c>
      <c r="AP7" s="25">
        <v>26.73</v>
      </c>
      <c r="AQ7" s="25">
        <v>27.85</v>
      </c>
      <c r="AR7" s="25">
        <v>28</v>
      </c>
      <c r="AS7" s="25">
        <v>1.61</v>
      </c>
      <c r="AT7" s="25">
        <v>180.55</v>
      </c>
      <c r="AU7" s="25">
        <v>159.94999999999999</v>
      </c>
      <c r="AV7" s="25">
        <v>182.71</v>
      </c>
      <c r="AW7" s="25">
        <v>202.36</v>
      </c>
      <c r="AX7" s="25">
        <v>187.26</v>
      </c>
      <c r="AY7" s="25">
        <v>305.08</v>
      </c>
      <c r="AZ7" s="25">
        <v>305.33999999999997</v>
      </c>
      <c r="BA7" s="25">
        <v>310.01</v>
      </c>
      <c r="BB7" s="25">
        <v>311.12</v>
      </c>
      <c r="BC7" s="25">
        <v>293.51</v>
      </c>
      <c r="BD7" s="25">
        <v>239.69</v>
      </c>
      <c r="BE7" s="25">
        <v>687.74</v>
      </c>
      <c r="BF7" s="25">
        <v>625.9</v>
      </c>
      <c r="BG7" s="25">
        <v>550.29999999999995</v>
      </c>
      <c r="BH7" s="25">
        <v>501.46</v>
      </c>
      <c r="BI7" s="25">
        <v>465.14</v>
      </c>
      <c r="BJ7" s="25">
        <v>585.59</v>
      </c>
      <c r="BK7" s="25">
        <v>561.34</v>
      </c>
      <c r="BL7" s="25">
        <v>538.33000000000004</v>
      </c>
      <c r="BM7" s="25">
        <v>515.14</v>
      </c>
      <c r="BN7" s="25">
        <v>498.34</v>
      </c>
      <c r="BO7" s="25">
        <v>264.86</v>
      </c>
      <c r="BP7" s="25">
        <v>55.86</v>
      </c>
      <c r="BQ7" s="25">
        <v>66.88</v>
      </c>
      <c r="BR7" s="25">
        <v>58.95</v>
      </c>
      <c r="BS7" s="25">
        <v>59.15</v>
      </c>
      <c r="BT7" s="25">
        <v>56.29</v>
      </c>
      <c r="BU7" s="25">
        <v>82.78</v>
      </c>
      <c r="BV7" s="25">
        <v>84.82</v>
      </c>
      <c r="BW7" s="25">
        <v>82.29</v>
      </c>
      <c r="BX7" s="25">
        <v>84.16</v>
      </c>
      <c r="BY7" s="25">
        <v>81.45</v>
      </c>
      <c r="BZ7" s="25">
        <v>97.59</v>
      </c>
      <c r="CA7" s="25">
        <v>499.71</v>
      </c>
      <c r="CB7" s="25">
        <v>418.69</v>
      </c>
      <c r="CC7" s="25">
        <v>470.49</v>
      </c>
      <c r="CD7" s="25">
        <v>469.08</v>
      </c>
      <c r="CE7" s="25">
        <v>493.47</v>
      </c>
      <c r="CF7" s="25">
        <v>225.09</v>
      </c>
      <c r="CG7" s="25">
        <v>224.82</v>
      </c>
      <c r="CH7" s="25">
        <v>230.85</v>
      </c>
      <c r="CI7" s="25">
        <v>230.21</v>
      </c>
      <c r="CJ7" s="25">
        <v>240.31</v>
      </c>
      <c r="CK7" s="25">
        <v>181.66</v>
      </c>
      <c r="CL7" s="25">
        <v>57.84</v>
      </c>
      <c r="CM7" s="25">
        <v>56.82</v>
      </c>
      <c r="CN7" s="25">
        <v>54.35</v>
      </c>
      <c r="CO7" s="25">
        <v>53.97</v>
      </c>
      <c r="CP7" s="25">
        <v>56.75</v>
      </c>
      <c r="CQ7" s="25">
        <v>49.38</v>
      </c>
      <c r="CR7" s="25">
        <v>50.09</v>
      </c>
      <c r="CS7" s="25">
        <v>50.1</v>
      </c>
      <c r="CT7" s="25">
        <v>49.76</v>
      </c>
      <c r="CU7" s="25">
        <v>49.74</v>
      </c>
      <c r="CV7" s="25">
        <v>60.21</v>
      </c>
      <c r="CW7" s="25">
        <v>71.709999999999994</v>
      </c>
      <c r="CX7" s="25">
        <v>72.55</v>
      </c>
      <c r="CY7" s="25">
        <v>78.03</v>
      </c>
      <c r="CZ7" s="25">
        <v>76.22</v>
      </c>
      <c r="DA7" s="25">
        <v>68.709999999999994</v>
      </c>
      <c r="DB7" s="25">
        <v>78.010000000000005</v>
      </c>
      <c r="DC7" s="25">
        <v>77.599999999999994</v>
      </c>
      <c r="DD7" s="25">
        <v>77.3</v>
      </c>
      <c r="DE7" s="25">
        <v>76.64</v>
      </c>
      <c r="DF7" s="25">
        <v>75.37</v>
      </c>
      <c r="DG7" s="25">
        <v>89.21</v>
      </c>
      <c r="DH7" s="25">
        <v>55.88</v>
      </c>
      <c r="DI7" s="25">
        <v>58.02</v>
      </c>
      <c r="DJ7" s="25">
        <v>60.16</v>
      </c>
      <c r="DK7" s="25">
        <v>62.42</v>
      </c>
      <c r="DL7" s="25">
        <v>64.41</v>
      </c>
      <c r="DM7" s="25">
        <v>47.5</v>
      </c>
      <c r="DN7" s="25">
        <v>48.41</v>
      </c>
      <c r="DO7" s="25">
        <v>50.02</v>
      </c>
      <c r="DP7" s="25">
        <v>51.38</v>
      </c>
      <c r="DQ7" s="25">
        <v>52.3</v>
      </c>
      <c r="DR7" s="25">
        <v>52.41</v>
      </c>
      <c r="DS7" s="25">
        <v>1.1599999999999999</v>
      </c>
      <c r="DT7" s="25">
        <v>5.58</v>
      </c>
      <c r="DU7" s="25">
        <v>4.54</v>
      </c>
      <c r="DV7" s="25">
        <v>4.54</v>
      </c>
      <c r="DW7" s="25">
        <v>4.54</v>
      </c>
      <c r="DX7" s="25">
        <v>17.399999999999999</v>
      </c>
      <c r="DY7" s="25">
        <v>18.64</v>
      </c>
      <c r="DZ7" s="25">
        <v>19.510000000000002</v>
      </c>
      <c r="EA7" s="25">
        <v>21.6</v>
      </c>
      <c r="EB7" s="25">
        <v>23.36</v>
      </c>
      <c r="EC7" s="25">
        <v>26.78</v>
      </c>
      <c r="ED7" s="25">
        <v>0.35</v>
      </c>
      <c r="EE7" s="25">
        <v>0.1</v>
      </c>
      <c r="EF7" s="25">
        <v>0.13</v>
      </c>
      <c r="EG7" s="25">
        <v>0.13</v>
      </c>
      <c r="EH7" s="25">
        <v>0.13</v>
      </c>
      <c r="EI7" s="25">
        <v>0.4</v>
      </c>
      <c r="EJ7" s="25">
        <v>0.36</v>
      </c>
      <c r="EK7" s="25">
        <v>0.56999999999999995</v>
      </c>
      <c r="EL7" s="25">
        <v>0.56000000000000005</v>
      </c>
      <c r="EM7" s="25">
        <v>0.54</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104</v>
      </c>
    </row>
    <row r="12" spans="1:144" x14ac:dyDescent="0.2">
      <c r="B12">
        <v>1</v>
      </c>
      <c r="C12">
        <v>1</v>
      </c>
      <c r="D12">
        <v>1</v>
      </c>
      <c r="E12">
        <v>1</v>
      </c>
      <c r="F12">
        <v>1</v>
      </c>
      <c r="G12" t="s">
        <v>105</v>
      </c>
    </row>
    <row r="13" spans="1:144" x14ac:dyDescent="0.2">
      <c r="B13" t="s">
        <v>106</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2025-12-12T09:12:06Z</dcterms:created>
  <dcterms:modified xsi:type="dcterms:W3CDTF">2026-02-05T04:41:49Z</dcterms:modified>
  <cp:category/>
</cp:coreProperties>
</file>