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95.1.1.6\0000$\00 全課 00 共通\01総務企画課\02財務行革推進室\01 財務関係\01　地方公営企業\R07\18【2.4】　公営企業に係る経営比較分析表(令和6年度決算)の分析等\2.提出\水道\"/>
    </mc:Choice>
  </mc:AlternateContent>
  <xr:revisionPtr revIDLastSave="0" documentId="13_ncr:1_{9C5B4379-9816-4EDE-9508-05EF62E0E24C}" xr6:coauthVersionLast="47" xr6:coauthVersionMax="47" xr10:uidLastSave="{00000000-0000-0000-0000-000000000000}"/>
  <workbookProtection workbookAlgorithmName="SHA-512" workbookHashValue="WyAHvf73miRxRj2WFPj7FIsd7AtLlDy7l5M+plyiBCVi6YyXBDIJCCSHkfEndS/U8r+LwCx/JWsOCqDtPVNlEg==" workbookSaltValue="l0wCHJCKq8Ne21jMGAveMw==" workbookSpinCount="100000" lockStructure="1"/>
  <bookViews>
    <workbookView xWindow="2868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AT8" i="4" s="1"/>
  <c r="R6" i="5"/>
  <c r="AL8" i="4" s="1"/>
  <c r="Q6" i="5"/>
  <c r="P6" i="5"/>
  <c r="P10" i="4" s="1"/>
  <c r="O6" i="5"/>
  <c r="N6" i="5"/>
  <c r="M6" i="5"/>
  <c r="AD8" i="4" s="1"/>
  <c r="L6" i="5"/>
  <c r="W8" i="4" s="1"/>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BB10" i="4"/>
  <c r="AT10" i="4"/>
  <c r="AL10" i="4"/>
  <c r="W10" i="4"/>
  <c r="I10" i="4"/>
  <c r="B10" i="4"/>
  <c r="BB8" i="4"/>
  <c r="P8" i="4"/>
  <c r="I8" i="4"/>
  <c r="B8" i="4"/>
  <c r="B6" i="4"/>
</calcChain>
</file>

<file path=xl/sharedStrings.xml><?xml version="1.0" encoding="utf-8"?>
<sst xmlns="http://schemas.openxmlformats.org/spreadsheetml/2006/main" count="228" uniqueCount="114">
  <si>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</si>
  <si>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</si>
  <si>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</si>
  <si>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</si>
  <si>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</si>
  <si>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</si>
  <si>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</si>
  <si>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</si>
  <si>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</si>
  <si>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</si>
  <si>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</si>
  <si>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</si>
  <si>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</si>
  <si>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</si>
  <si>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</si>
  <si>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</si>
  <si>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</si>
  <si>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</si>
  <si>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</si>
  <si>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</si>
  <si>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</si>
  <si>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</si>
  <si>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</si>
  <si>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</si>
  <si>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</si>
  <si>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</si>
  <si>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</si>
  <si>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</si>
  <si>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</si>
  <si>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</si>
  <si>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</si>
  <si>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</si>
  <si>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</si>
  <si>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</si>
  <si>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</si>
  <si>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</si>
  <si>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</si>
  <si>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</si>
  <si>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</si>
  <si>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</si>
  <si>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</si>
  <si>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</si>
  <si>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</si>
  <si>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</si>
  <si>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</si>
  <si>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</si>
  <si>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</si>
  <si>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</si>
  <si>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</si>
  <si>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</si>
  <si>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</si>
  <si>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</si>
  <si>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</si>
  <si>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</si>
  <si>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</si>
  <si>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</si>
  <si>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</si>
  <si>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</si>
  <si>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</si>
  <si>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</si>
  <si>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</si>
  <si>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</si>
  <si>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</si>
  <si>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</si>
  <si>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</si>
  <si>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</si>
  <si>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</si>
  <si>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</si>
  <si>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</si>
  <si>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</si>
  <si>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</si>
  <si>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</si>
  <si>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</si>
  <si>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</si>
  <si>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</si>
  <si>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</si>
  <si>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</si>
  <si>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</si>
  <si>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</si>
  <si>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</si>
  <si>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</si>
  <si>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</si>
  <si>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</si>
  <si>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</si>
  <si>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</si>
  <si>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</si>
  <si>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</si>
  <si>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</si>
  <si>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</si>
  <si>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</si>
  <si>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</si>
  <si>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</si>
  <si>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</si>
  <si>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最上町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</si>
  <si>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</si>
  <si>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</si>
  <si>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</si>
  <si>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</si>
  <si>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</si>
  <si>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</si>
  <si>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</si>
  <si>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</si>
  <si>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</si>
  <si>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</si>
  <si>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</si>
  <si>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</si>
  <si>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</si>
  <si>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</si>
  <si>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</si>
  <si>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</si>
  <si>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</si>
  <si>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 xml:space="preserve">  経常収支比率については、簡易水道と統合し維持管理費が増加しているのに対し、旧簡易水道区域が管渠の長さや施設の数に見合うほどの人口密度ではないため、維持管理費の増加分を料金収入で賄えていない状況である。
　また料金収入については、給水区域内の人口が減少している為、大幅な増加は見込めない。旧簡易水道地区において接続率の低い地区もある為、接続への啓蒙などを行って施設利用率及び料金収入の増加に努めていきたい。
　平成初期の大規模な更新から30年程度が経過し、今後の更新を見据えた料金改定も考えて行かなければならない。
　流動比率については、簡易水道分の負債が増えたが、それに見合う分の料金収入の増加がない為、流動資産が年々減少傾向にある。また、令和4年に起債の償還のピークを迎えたため、その後は徐々に回復することか見込まれる。</t>
    <rPh sb="206" eb="208">
      <t>ヘイセイ</t>
    </rPh>
    <rPh sb="208" eb="210">
      <t>ショキ</t>
    </rPh>
    <rPh sb="211" eb="214">
      <t>ダイキボ</t>
    </rPh>
    <rPh sb="215" eb="217">
      <t>コウシン</t>
    </rPh>
    <rPh sb="221" eb="222">
      <t>ネン</t>
    </rPh>
    <rPh sb="222" eb="224">
      <t>テイド</t>
    </rPh>
    <rPh sb="225" eb="227">
      <t>ケイカ</t>
    </rPh>
    <rPh sb="232" eb="234">
      <t>コウシン</t>
    </rPh>
    <rPh sb="235" eb="237">
      <t>ミス</t>
    </rPh>
    <phoneticPr fontId="4"/>
  </si>
  <si>
    <t>　平成10年前後に更新を行ってきた為、現在40年を経過している管路は無い。
　電気機械設備等については、更新の時期を迎えるものもある為、順次更新工事を行っていく予定。
　今後の給水人口の減少も見据え更新時に過大にならないように検討していきたい。</t>
    <rPh sb="5" eb="6">
      <t>ネン</t>
    </rPh>
    <rPh sb="6" eb="8">
      <t>ゼンゴ</t>
    </rPh>
    <rPh sb="113" eb="115">
      <t>ケントウ</t>
    </rPh>
    <phoneticPr fontId="4"/>
  </si>
  <si>
    <t>　旧簡易水道と統合した事により、簡易水道分の維持管理費が増加しているが、その増加分を給水収益で賄われていない状態である。
　要因としては、旧簡易水道地区においては、地理的要因が大きく影響しており、管渠等が長く、水源施設も点在している事から維持管理費等が大きい。
　旧簡易水道の建設改良に伴う元利償還金に対する一般会計からの繰入金も年々減少していく事が考えられる。
　また、令和4年度に起債の償還のピークを迎えた為、経費の削減に努めていきたい。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</si>
</sst>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825-4B71-8D94-A3C80FE3E658}"/>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c:v>
                </c:pt>
                <c:pt idx="1">
                  <c:v>0.36</c:v>
                </c:pt>
                <c:pt idx="2">
                  <c:v>0.56999999999999995</c:v>
                </c:pt>
                <c:pt idx="3">
                  <c:v>0.56000000000000005</c:v>
                </c:pt>
                <c:pt idx="4">
                  <c:v>0.54</c:v>
                </c:pt>
              </c:numCache>
            </c:numRef>
          </c:val>
          <c:smooth val="0"/>
          <c:extLst>
            <c:ext xmlns:c16="http://schemas.microsoft.com/office/drawing/2014/chart" uri="{C3380CC4-5D6E-409C-BE32-E72D297353CC}">
              <c16:uniqueId val="{00000001-B825-4B71-8D94-A3C80FE3E658}"/>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94.31</c:v>
                </c:pt>
                <c:pt idx="1">
                  <c:v>101.31</c:v>
                </c:pt>
                <c:pt idx="2">
                  <c:v>104.98</c:v>
                </c:pt>
                <c:pt idx="3">
                  <c:v>98.32</c:v>
                </c:pt>
                <c:pt idx="4">
                  <c:v>101.29</c:v>
                </c:pt>
              </c:numCache>
            </c:numRef>
          </c:val>
          <c:extLst>
            <c:ext xmlns:c16="http://schemas.microsoft.com/office/drawing/2014/chart" uri="{C3380CC4-5D6E-409C-BE32-E72D297353CC}">
              <c16:uniqueId val="{00000000-7BC6-4AA0-B7AF-F8C5E246864B}"/>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105.34</c:v>
                </c:pt>
                <c:pt idx="1">
                  <c:v>105.77</c:v>
                </c:pt>
                <c:pt idx="2">
                  <c:v>104.82</c:v>
                </c:pt>
                <c:pt idx="3">
                  <c:v>106.46</c:v>
                </c:pt>
                <c:pt idx="4">
                  <c:v>103.41</c:v>
                </c:pt>
              </c:numCache>
            </c:numRef>
          </c:val>
          <c:smooth val="0"/>
          <c:extLst>
            <c:ext xmlns:c16="http://schemas.microsoft.com/office/drawing/2014/chart" uri="{C3380CC4-5D6E-409C-BE32-E72D297353CC}">
              <c16:uniqueId val="{00000001-7BC6-4AA0-B7AF-F8C5E246864B}"/>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30.84</c:v>
                </c:pt>
                <c:pt idx="1">
                  <c:v>33.68</c:v>
                </c:pt>
                <c:pt idx="2">
                  <c:v>36.07</c:v>
                </c:pt>
                <c:pt idx="3">
                  <c:v>37.89</c:v>
                </c:pt>
                <c:pt idx="4">
                  <c:v>40.26</c:v>
                </c:pt>
              </c:numCache>
            </c:numRef>
          </c:val>
          <c:extLst>
            <c:ext xmlns:c16="http://schemas.microsoft.com/office/drawing/2014/chart" uri="{C3380CC4-5D6E-409C-BE32-E72D297353CC}">
              <c16:uniqueId val="{00000000-D59D-4F4E-87B5-E0A5C5340054}"/>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47.5</c:v>
                </c:pt>
                <c:pt idx="1">
                  <c:v>48.41</c:v>
                </c:pt>
                <c:pt idx="2">
                  <c:v>50.02</c:v>
                </c:pt>
                <c:pt idx="3">
                  <c:v>51.38</c:v>
                </c:pt>
                <c:pt idx="4">
                  <c:v>52.3</c:v>
                </c:pt>
              </c:numCache>
            </c:numRef>
          </c:val>
          <c:smooth val="0"/>
          <c:extLst>
            <c:ext xmlns:c16="http://schemas.microsoft.com/office/drawing/2014/chart" uri="{C3380CC4-5D6E-409C-BE32-E72D297353CC}">
              <c16:uniqueId val="{00000001-D59D-4F4E-87B5-E0A5C5340054}"/>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5DB-4BD9-855F-71F8A09F57CE}"/>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17.399999999999999</c:v>
                </c:pt>
                <c:pt idx="1">
                  <c:v>18.64</c:v>
                </c:pt>
                <c:pt idx="2">
                  <c:v>19.510000000000002</c:v>
                </c:pt>
                <c:pt idx="3">
                  <c:v>21.6</c:v>
                </c:pt>
                <c:pt idx="4">
                  <c:v>23.36</c:v>
                </c:pt>
              </c:numCache>
            </c:numRef>
          </c:val>
          <c:smooth val="0"/>
          <c:extLst>
            <c:ext xmlns:c16="http://schemas.microsoft.com/office/drawing/2014/chart" uri="{C3380CC4-5D6E-409C-BE32-E72D297353CC}">
              <c16:uniqueId val="{00000001-B5DB-4BD9-855F-71F8A09F57CE}"/>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3A4-49E6-8DA3-EB7ED561881D}"/>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24.04</c:v>
                </c:pt>
                <c:pt idx="1">
                  <c:v>28.03</c:v>
                </c:pt>
                <c:pt idx="2">
                  <c:v>26.73</c:v>
                </c:pt>
                <c:pt idx="3">
                  <c:v>27.85</c:v>
                </c:pt>
                <c:pt idx="4">
                  <c:v>28</c:v>
                </c:pt>
              </c:numCache>
            </c:numRef>
          </c:val>
          <c:smooth val="0"/>
          <c:extLst>
            <c:ext xmlns:c16="http://schemas.microsoft.com/office/drawing/2014/chart" uri="{C3380CC4-5D6E-409C-BE32-E72D297353CC}">
              <c16:uniqueId val="{00000001-83A4-49E6-8DA3-EB7ED561881D}"/>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170.84</c:v>
                </c:pt>
                <c:pt idx="1">
                  <c:v>152.88999999999999</c:v>
                </c:pt>
                <c:pt idx="2">
                  <c:v>136.86000000000001</c:v>
                </c:pt>
                <c:pt idx="3">
                  <c:v>111.25</c:v>
                </c:pt>
                <c:pt idx="4">
                  <c:v>100.1</c:v>
                </c:pt>
              </c:numCache>
            </c:numRef>
          </c:val>
          <c:extLst>
            <c:ext xmlns:c16="http://schemas.microsoft.com/office/drawing/2014/chart" uri="{C3380CC4-5D6E-409C-BE32-E72D297353CC}">
              <c16:uniqueId val="{00000000-0D30-41EC-B6B6-36ABB05FC444}"/>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305.08</c:v>
                </c:pt>
                <c:pt idx="1">
                  <c:v>305.33999999999997</c:v>
                </c:pt>
                <c:pt idx="2">
                  <c:v>310.01</c:v>
                </c:pt>
                <c:pt idx="3">
                  <c:v>311.12</c:v>
                </c:pt>
                <c:pt idx="4">
                  <c:v>293.51</c:v>
                </c:pt>
              </c:numCache>
            </c:numRef>
          </c:val>
          <c:smooth val="0"/>
          <c:extLst>
            <c:ext xmlns:c16="http://schemas.microsoft.com/office/drawing/2014/chart" uri="{C3380CC4-5D6E-409C-BE32-E72D297353CC}">
              <c16:uniqueId val="{00000001-0D30-41EC-B6B6-36ABB05FC444}"/>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819.01</c:v>
                </c:pt>
                <c:pt idx="1">
                  <c:v>720.61</c:v>
                </c:pt>
                <c:pt idx="2">
                  <c:v>698.94</c:v>
                </c:pt>
                <c:pt idx="3">
                  <c:v>671.75</c:v>
                </c:pt>
                <c:pt idx="4">
                  <c:v>626.97</c:v>
                </c:pt>
              </c:numCache>
            </c:numRef>
          </c:val>
          <c:extLst>
            <c:ext xmlns:c16="http://schemas.microsoft.com/office/drawing/2014/chart" uri="{C3380CC4-5D6E-409C-BE32-E72D297353CC}">
              <c16:uniqueId val="{00000000-F2C1-4B61-8057-093F8DEAE39A}"/>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585.59</c:v>
                </c:pt>
                <c:pt idx="1">
                  <c:v>561.34</c:v>
                </c:pt>
                <c:pt idx="2">
                  <c:v>538.33000000000004</c:v>
                </c:pt>
                <c:pt idx="3">
                  <c:v>515.14</c:v>
                </c:pt>
                <c:pt idx="4">
                  <c:v>498.34</c:v>
                </c:pt>
              </c:numCache>
            </c:numRef>
          </c:val>
          <c:smooth val="0"/>
          <c:extLst>
            <c:ext xmlns:c16="http://schemas.microsoft.com/office/drawing/2014/chart" uri="{C3380CC4-5D6E-409C-BE32-E72D297353CC}">
              <c16:uniqueId val="{00000001-F2C1-4B61-8057-093F8DEAE39A}"/>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86.77</c:v>
                </c:pt>
                <c:pt idx="1">
                  <c:v>96.32</c:v>
                </c:pt>
                <c:pt idx="2">
                  <c:v>82.35</c:v>
                </c:pt>
                <c:pt idx="3">
                  <c:v>86.65</c:v>
                </c:pt>
                <c:pt idx="4">
                  <c:v>86.21</c:v>
                </c:pt>
              </c:numCache>
            </c:numRef>
          </c:val>
          <c:extLst>
            <c:ext xmlns:c16="http://schemas.microsoft.com/office/drawing/2014/chart" uri="{C3380CC4-5D6E-409C-BE32-E72D297353CC}">
              <c16:uniqueId val="{00000000-EC69-4CEF-B9A5-DEB0A2F1DA6A}"/>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82.78</c:v>
                </c:pt>
                <c:pt idx="1">
                  <c:v>84.82</c:v>
                </c:pt>
                <c:pt idx="2">
                  <c:v>82.29</c:v>
                </c:pt>
                <c:pt idx="3">
                  <c:v>84.16</c:v>
                </c:pt>
                <c:pt idx="4">
                  <c:v>81.45</c:v>
                </c:pt>
              </c:numCache>
            </c:numRef>
          </c:val>
          <c:smooth val="0"/>
          <c:extLst>
            <c:ext xmlns:c16="http://schemas.microsoft.com/office/drawing/2014/chart" uri="{C3380CC4-5D6E-409C-BE32-E72D297353CC}">
              <c16:uniqueId val="{00000001-EC69-4CEF-B9A5-DEB0A2F1DA6A}"/>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235.96</c:v>
                </c:pt>
                <c:pt idx="1">
                  <c:v>210.13</c:v>
                </c:pt>
                <c:pt idx="2">
                  <c:v>250.8</c:v>
                </c:pt>
                <c:pt idx="3">
                  <c:v>236.75</c:v>
                </c:pt>
                <c:pt idx="4">
                  <c:v>237.79</c:v>
                </c:pt>
              </c:numCache>
            </c:numRef>
          </c:val>
          <c:extLst>
            <c:ext xmlns:c16="http://schemas.microsoft.com/office/drawing/2014/chart" uri="{C3380CC4-5D6E-409C-BE32-E72D297353CC}">
              <c16:uniqueId val="{00000000-D1AF-4916-9149-9586FC0358DD}"/>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225.09</c:v>
                </c:pt>
                <c:pt idx="1">
                  <c:v>224.82</c:v>
                </c:pt>
                <c:pt idx="2">
                  <c:v>230.85</c:v>
                </c:pt>
                <c:pt idx="3">
                  <c:v>230.21</c:v>
                </c:pt>
                <c:pt idx="4">
                  <c:v>240.31</c:v>
                </c:pt>
              </c:numCache>
            </c:numRef>
          </c:val>
          <c:smooth val="0"/>
          <c:extLst>
            <c:ext xmlns:c16="http://schemas.microsoft.com/office/drawing/2014/chart" uri="{C3380CC4-5D6E-409C-BE32-E72D297353CC}">
              <c16:uniqueId val="{00000001-D1AF-4916-9149-9586FC0358DD}"/>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46.84</c:v>
                </c:pt>
                <c:pt idx="1">
                  <c:v>47.23</c:v>
                </c:pt>
                <c:pt idx="2">
                  <c:v>47.03</c:v>
                </c:pt>
                <c:pt idx="3">
                  <c:v>46.75</c:v>
                </c:pt>
                <c:pt idx="4">
                  <c:v>46.63</c:v>
                </c:pt>
              </c:numCache>
            </c:numRef>
          </c:val>
          <c:extLst>
            <c:ext xmlns:c16="http://schemas.microsoft.com/office/drawing/2014/chart" uri="{C3380CC4-5D6E-409C-BE32-E72D297353CC}">
              <c16:uniqueId val="{00000000-5CB7-42C9-AC01-5A53E78A34F5}"/>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49.38</c:v>
                </c:pt>
                <c:pt idx="1">
                  <c:v>50.09</c:v>
                </c:pt>
                <c:pt idx="2">
                  <c:v>50.1</c:v>
                </c:pt>
                <c:pt idx="3">
                  <c:v>49.76</c:v>
                </c:pt>
                <c:pt idx="4">
                  <c:v>49.74</c:v>
                </c:pt>
              </c:numCache>
            </c:numRef>
          </c:val>
          <c:smooth val="0"/>
          <c:extLst>
            <c:ext xmlns:c16="http://schemas.microsoft.com/office/drawing/2014/chart" uri="{C3380CC4-5D6E-409C-BE32-E72D297353CC}">
              <c16:uniqueId val="{00000001-5CB7-42C9-AC01-5A53E78A34F5}"/>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80</c:v>
                </c:pt>
                <c:pt idx="1">
                  <c:v>82.36</c:v>
                </c:pt>
                <c:pt idx="2">
                  <c:v>78.150000000000006</c:v>
                </c:pt>
                <c:pt idx="3">
                  <c:v>78.540000000000006</c:v>
                </c:pt>
                <c:pt idx="4">
                  <c:v>75.7</c:v>
                </c:pt>
              </c:numCache>
            </c:numRef>
          </c:val>
          <c:extLst>
            <c:ext xmlns:c16="http://schemas.microsoft.com/office/drawing/2014/chart" uri="{C3380CC4-5D6E-409C-BE32-E72D297353CC}">
              <c16:uniqueId val="{00000000-5A8E-4AF3-876A-49AD88A34CC7}"/>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78.010000000000005</c:v>
                </c:pt>
                <c:pt idx="1">
                  <c:v>77.599999999999994</c:v>
                </c:pt>
                <c:pt idx="2">
                  <c:v>77.3</c:v>
                </c:pt>
                <c:pt idx="3">
                  <c:v>76.64</c:v>
                </c:pt>
                <c:pt idx="4">
                  <c:v>75.37</c:v>
                </c:pt>
              </c:numCache>
            </c:numRef>
          </c:val>
          <c:smooth val="0"/>
          <c:extLst>
            <c:ext xmlns:c16="http://schemas.microsoft.com/office/drawing/2014/chart" uri="{C3380CC4-5D6E-409C-BE32-E72D297353CC}">
              <c16:uniqueId val="{00000001-5A8E-4AF3-876A-49AD88A34CC7}"/>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70" zoomScaleNormal="70"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2">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2">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6" t="str">
        <f>データ!H6</f>
        <v>山形県　最上町</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7" t="s">
        <v>1</v>
      </c>
      <c r="C7" s="48"/>
      <c r="D7" s="48"/>
      <c r="E7" s="48"/>
      <c r="F7" s="48"/>
      <c r="G7" s="48"/>
      <c r="H7" s="48"/>
      <c r="I7" s="47" t="s">
        <v>2</v>
      </c>
      <c r="J7" s="48"/>
      <c r="K7" s="48"/>
      <c r="L7" s="48"/>
      <c r="M7" s="48"/>
      <c r="N7" s="48"/>
      <c r="O7" s="66"/>
      <c r="P7" s="49" t="s">
        <v>3</v>
      </c>
      <c r="Q7" s="49"/>
      <c r="R7" s="49"/>
      <c r="S7" s="49"/>
      <c r="T7" s="49"/>
      <c r="U7" s="49"/>
      <c r="V7" s="49"/>
      <c r="W7" s="49" t="s">
        <v>4</v>
      </c>
      <c r="X7" s="49"/>
      <c r="Y7" s="49"/>
      <c r="Z7" s="49"/>
      <c r="AA7" s="49"/>
      <c r="AB7" s="49"/>
      <c r="AC7" s="49"/>
      <c r="AD7" s="49" t="s">
        <v>5</v>
      </c>
      <c r="AE7" s="49"/>
      <c r="AF7" s="49"/>
      <c r="AG7" s="49"/>
      <c r="AH7" s="49"/>
      <c r="AI7" s="49"/>
      <c r="AJ7" s="49"/>
      <c r="AK7" s="2"/>
      <c r="AL7" s="49" t="s">
        <v>6</v>
      </c>
      <c r="AM7" s="49"/>
      <c r="AN7" s="49"/>
      <c r="AO7" s="49"/>
      <c r="AP7" s="49"/>
      <c r="AQ7" s="49"/>
      <c r="AR7" s="49"/>
      <c r="AS7" s="49"/>
      <c r="AT7" s="47" t="s">
        <v>7</v>
      </c>
      <c r="AU7" s="48"/>
      <c r="AV7" s="48"/>
      <c r="AW7" s="48"/>
      <c r="AX7" s="48"/>
      <c r="AY7" s="48"/>
      <c r="AZ7" s="48"/>
      <c r="BA7" s="48"/>
      <c r="BB7" s="49" t="s">
        <v>8</v>
      </c>
      <c r="BC7" s="49"/>
      <c r="BD7" s="49"/>
      <c r="BE7" s="49"/>
      <c r="BF7" s="49"/>
      <c r="BG7" s="49"/>
      <c r="BH7" s="49"/>
      <c r="BI7" s="49"/>
      <c r="BJ7" s="3"/>
      <c r="BK7" s="3"/>
      <c r="BL7" s="78" t="s">
        <v>9</v>
      </c>
      <c r="BM7" s="79"/>
      <c r="BN7" s="79"/>
      <c r="BO7" s="79"/>
      <c r="BP7" s="79"/>
      <c r="BQ7" s="79"/>
      <c r="BR7" s="79"/>
      <c r="BS7" s="79"/>
      <c r="BT7" s="79"/>
      <c r="BU7" s="79"/>
      <c r="BV7" s="79"/>
      <c r="BW7" s="79"/>
      <c r="BX7" s="79"/>
      <c r="BY7" s="80"/>
    </row>
    <row r="8" spans="1:78" ht="18.75" customHeight="1" x14ac:dyDescent="0.2">
      <c r="A8" s="2"/>
      <c r="B8" s="71" t="str">
        <f>データ!$I$6</f>
        <v>法適用</v>
      </c>
      <c r="C8" s="72"/>
      <c r="D8" s="72"/>
      <c r="E8" s="72"/>
      <c r="F8" s="72"/>
      <c r="G8" s="72"/>
      <c r="H8" s="72"/>
      <c r="I8" s="71" t="str">
        <f>データ!$J$6</f>
        <v>水道事業</v>
      </c>
      <c r="J8" s="72"/>
      <c r="K8" s="72"/>
      <c r="L8" s="72"/>
      <c r="M8" s="72"/>
      <c r="N8" s="72"/>
      <c r="O8" s="73"/>
      <c r="P8" s="74" t="str">
        <f>データ!$K$6</f>
        <v>末端給水事業</v>
      </c>
      <c r="Q8" s="74"/>
      <c r="R8" s="74"/>
      <c r="S8" s="74"/>
      <c r="T8" s="74"/>
      <c r="U8" s="74"/>
      <c r="V8" s="74"/>
      <c r="W8" s="74" t="str">
        <f>データ!$L$6</f>
        <v>A8</v>
      </c>
      <c r="X8" s="74"/>
      <c r="Y8" s="74"/>
      <c r="Z8" s="74"/>
      <c r="AA8" s="74"/>
      <c r="AB8" s="74"/>
      <c r="AC8" s="74"/>
      <c r="AD8" s="74" t="str">
        <f>データ!$M$6</f>
        <v>非設置</v>
      </c>
      <c r="AE8" s="74"/>
      <c r="AF8" s="74"/>
      <c r="AG8" s="74"/>
      <c r="AH8" s="74"/>
      <c r="AI8" s="74"/>
      <c r="AJ8" s="74"/>
      <c r="AK8" s="2"/>
      <c r="AL8" s="65">
        <f>データ!$R$6</f>
        <v>7358</v>
      </c>
      <c r="AM8" s="65"/>
      <c r="AN8" s="65"/>
      <c r="AO8" s="65"/>
      <c r="AP8" s="65"/>
      <c r="AQ8" s="65"/>
      <c r="AR8" s="65"/>
      <c r="AS8" s="65"/>
      <c r="AT8" s="36">
        <f>データ!$S$6</f>
        <v>330.37</v>
      </c>
      <c r="AU8" s="37"/>
      <c r="AV8" s="37"/>
      <c r="AW8" s="37"/>
      <c r="AX8" s="37"/>
      <c r="AY8" s="37"/>
      <c r="AZ8" s="37"/>
      <c r="BA8" s="37"/>
      <c r="BB8" s="54">
        <f>データ!$T$6</f>
        <v>22.27</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2">
      <c r="A9" s="2"/>
      <c r="B9" s="47" t="s">
        <v>12</v>
      </c>
      <c r="C9" s="48"/>
      <c r="D9" s="48"/>
      <c r="E9" s="48"/>
      <c r="F9" s="48"/>
      <c r="G9" s="48"/>
      <c r="H9" s="48"/>
      <c r="I9" s="47" t="s">
        <v>13</v>
      </c>
      <c r="J9" s="48"/>
      <c r="K9" s="48"/>
      <c r="L9" s="48"/>
      <c r="M9" s="48"/>
      <c r="N9" s="48"/>
      <c r="O9" s="66"/>
      <c r="P9" s="49" t="s">
        <v>14</v>
      </c>
      <c r="Q9" s="49"/>
      <c r="R9" s="49"/>
      <c r="S9" s="49"/>
      <c r="T9" s="49"/>
      <c r="U9" s="49"/>
      <c r="V9" s="49"/>
      <c r="W9" s="49" t="s">
        <v>15</v>
      </c>
      <c r="X9" s="49"/>
      <c r="Y9" s="49"/>
      <c r="Z9" s="49"/>
      <c r="AA9" s="49"/>
      <c r="AB9" s="49"/>
      <c r="AC9" s="49"/>
      <c r="AD9" s="2"/>
      <c r="AE9" s="2"/>
      <c r="AF9" s="2"/>
      <c r="AG9" s="2"/>
      <c r="AH9" s="2"/>
      <c r="AI9" s="2"/>
      <c r="AJ9" s="2"/>
      <c r="AK9" s="2"/>
      <c r="AL9" s="49" t="s">
        <v>16</v>
      </c>
      <c r="AM9" s="49"/>
      <c r="AN9" s="49"/>
      <c r="AO9" s="49"/>
      <c r="AP9" s="49"/>
      <c r="AQ9" s="49"/>
      <c r="AR9" s="49"/>
      <c r="AS9" s="49"/>
      <c r="AT9" s="47" t="s">
        <v>17</v>
      </c>
      <c r="AU9" s="48"/>
      <c r="AV9" s="48"/>
      <c r="AW9" s="48"/>
      <c r="AX9" s="48"/>
      <c r="AY9" s="48"/>
      <c r="AZ9" s="48"/>
      <c r="BA9" s="48"/>
      <c r="BB9" s="49" t="s">
        <v>18</v>
      </c>
      <c r="BC9" s="49"/>
      <c r="BD9" s="49"/>
      <c r="BE9" s="49"/>
      <c r="BF9" s="49"/>
      <c r="BG9" s="49"/>
      <c r="BH9" s="49"/>
      <c r="BI9" s="49"/>
      <c r="BJ9" s="3"/>
      <c r="BK9" s="3"/>
      <c r="BL9" s="50" t="s">
        <v>19</v>
      </c>
      <c r="BM9" s="51"/>
      <c r="BN9" s="52" t="s">
        <v>20</v>
      </c>
      <c r="BO9" s="52"/>
      <c r="BP9" s="52"/>
      <c r="BQ9" s="52"/>
      <c r="BR9" s="52"/>
      <c r="BS9" s="52"/>
      <c r="BT9" s="52"/>
      <c r="BU9" s="52"/>
      <c r="BV9" s="52"/>
      <c r="BW9" s="52"/>
      <c r="BX9" s="52"/>
      <c r="BY9" s="53"/>
    </row>
    <row r="10" spans="1:78" ht="18.75" customHeight="1" x14ac:dyDescent="0.2">
      <c r="A10" s="2"/>
      <c r="B10" s="36" t="str">
        <f>データ!$N$6</f>
        <v>-</v>
      </c>
      <c r="C10" s="37"/>
      <c r="D10" s="37"/>
      <c r="E10" s="37"/>
      <c r="F10" s="37"/>
      <c r="G10" s="37"/>
      <c r="H10" s="37"/>
      <c r="I10" s="36">
        <f>データ!$O$6</f>
        <v>69.47</v>
      </c>
      <c r="J10" s="37"/>
      <c r="K10" s="37"/>
      <c r="L10" s="37"/>
      <c r="M10" s="37"/>
      <c r="N10" s="37"/>
      <c r="O10" s="64"/>
      <c r="P10" s="54">
        <f>データ!$P$6</f>
        <v>97.73</v>
      </c>
      <c r="Q10" s="54"/>
      <c r="R10" s="54"/>
      <c r="S10" s="54"/>
      <c r="T10" s="54"/>
      <c r="U10" s="54"/>
      <c r="V10" s="54"/>
      <c r="W10" s="65">
        <f>データ!$Q$6</f>
        <v>4490</v>
      </c>
      <c r="X10" s="65"/>
      <c r="Y10" s="65"/>
      <c r="Z10" s="65"/>
      <c r="AA10" s="65"/>
      <c r="AB10" s="65"/>
      <c r="AC10" s="65"/>
      <c r="AD10" s="2"/>
      <c r="AE10" s="2"/>
      <c r="AF10" s="2"/>
      <c r="AG10" s="2"/>
      <c r="AH10" s="2"/>
      <c r="AI10" s="2"/>
      <c r="AJ10" s="2"/>
      <c r="AK10" s="2"/>
      <c r="AL10" s="65">
        <f>データ!$U$6</f>
        <v>7061</v>
      </c>
      <c r="AM10" s="65"/>
      <c r="AN10" s="65"/>
      <c r="AO10" s="65"/>
      <c r="AP10" s="65"/>
      <c r="AQ10" s="65"/>
      <c r="AR10" s="65"/>
      <c r="AS10" s="65"/>
      <c r="AT10" s="36">
        <f>データ!$V$6</f>
        <v>20.46</v>
      </c>
      <c r="AU10" s="37"/>
      <c r="AV10" s="37"/>
      <c r="AW10" s="37"/>
      <c r="AX10" s="37"/>
      <c r="AY10" s="37"/>
      <c r="AZ10" s="37"/>
      <c r="BA10" s="37"/>
      <c r="BB10" s="54">
        <f>データ!$W$6</f>
        <v>345.11</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2">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2">
      <c r="A15" s="2"/>
      <c r="B15" s="44"/>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6"/>
      <c r="BK15" s="2"/>
      <c r="BL15" s="33"/>
      <c r="BM15" s="34"/>
      <c r="BN15" s="34"/>
      <c r="BO15" s="34"/>
      <c r="BP15" s="34"/>
      <c r="BQ15" s="34"/>
      <c r="BR15" s="34"/>
      <c r="BS15" s="34"/>
      <c r="BT15" s="34"/>
      <c r="BU15" s="34"/>
      <c r="BV15" s="34"/>
      <c r="BW15" s="34"/>
      <c r="BX15" s="34"/>
      <c r="BY15" s="34"/>
      <c r="BZ15" s="35"/>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111</v>
      </c>
      <c r="BM16" s="39"/>
      <c r="BN16" s="39"/>
      <c r="BO16" s="39"/>
      <c r="BP16" s="39"/>
      <c r="BQ16" s="39"/>
      <c r="BR16" s="39"/>
      <c r="BS16" s="39"/>
      <c r="BT16" s="39"/>
      <c r="BU16" s="39"/>
      <c r="BV16" s="39"/>
      <c r="BW16" s="39"/>
      <c r="BX16" s="39"/>
      <c r="BY16" s="39"/>
      <c r="BZ16" s="40"/>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112</v>
      </c>
      <c r="BM47" s="39"/>
      <c r="BN47" s="39"/>
      <c r="BO47" s="39"/>
      <c r="BP47" s="39"/>
      <c r="BQ47" s="39"/>
      <c r="BR47" s="39"/>
      <c r="BS47" s="39"/>
      <c r="BT47" s="39"/>
      <c r="BU47" s="39"/>
      <c r="BV47" s="39"/>
      <c r="BW47" s="39"/>
      <c r="BX47" s="39"/>
      <c r="BY47" s="39"/>
      <c r="BZ47" s="4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2">
      <c r="A60" s="2"/>
      <c r="B60" s="44" t="s">
        <v>27</v>
      </c>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6"/>
      <c r="BK60" s="2"/>
      <c r="BL60" s="38"/>
      <c r="BM60" s="39"/>
      <c r="BN60" s="39"/>
      <c r="BO60" s="39"/>
      <c r="BP60" s="39"/>
      <c r="BQ60" s="39"/>
      <c r="BR60" s="39"/>
      <c r="BS60" s="39"/>
      <c r="BT60" s="39"/>
      <c r="BU60" s="39"/>
      <c r="BV60" s="39"/>
      <c r="BW60" s="39"/>
      <c r="BX60" s="39"/>
      <c r="BY60" s="39"/>
      <c r="BZ60" s="40"/>
    </row>
    <row r="61" spans="1:78" ht="13.5" customHeight="1" x14ac:dyDescent="0.2">
      <c r="A61" s="2"/>
      <c r="B61" s="44"/>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6"/>
      <c r="BK61" s="2"/>
      <c r="BL61" s="38"/>
      <c r="BM61" s="39"/>
      <c r="BN61" s="39"/>
      <c r="BO61" s="39"/>
      <c r="BP61" s="39"/>
      <c r="BQ61" s="39"/>
      <c r="BR61" s="39"/>
      <c r="BS61" s="39"/>
      <c r="BT61" s="39"/>
      <c r="BU61" s="39"/>
      <c r="BV61" s="39"/>
      <c r="BW61" s="39"/>
      <c r="BX61" s="39"/>
      <c r="BY61" s="39"/>
      <c r="BZ61" s="4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41"/>
      <c r="BM63" s="42"/>
      <c r="BN63" s="42"/>
      <c r="BO63" s="42"/>
      <c r="BP63" s="42"/>
      <c r="BQ63" s="42"/>
      <c r="BR63" s="42"/>
      <c r="BS63" s="42"/>
      <c r="BT63" s="42"/>
      <c r="BU63" s="42"/>
      <c r="BV63" s="42"/>
      <c r="BW63" s="42"/>
      <c r="BX63" s="42"/>
      <c r="BY63" s="42"/>
      <c r="BZ63" s="4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113</v>
      </c>
      <c r="BM66" s="39"/>
      <c r="BN66" s="39"/>
      <c r="BO66" s="39"/>
      <c r="BP66" s="39"/>
      <c r="BQ66" s="39"/>
      <c r="BR66" s="39"/>
      <c r="BS66" s="39"/>
      <c r="BT66" s="39"/>
      <c r="BU66" s="39"/>
      <c r="BV66" s="39"/>
      <c r="BW66" s="39"/>
      <c r="BX66" s="39"/>
      <c r="BY66" s="39"/>
      <c r="BZ66" s="40"/>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1"/>
      <c r="BM82" s="42"/>
      <c r="BN82" s="42"/>
      <c r="BO82" s="42"/>
      <c r="BP82" s="42"/>
      <c r="BQ82" s="42"/>
      <c r="BR82" s="42"/>
      <c r="BS82" s="42"/>
      <c r="BT82" s="42"/>
      <c r="BU82" s="42"/>
      <c r="BV82" s="42"/>
      <c r="BW82" s="42"/>
      <c r="BX82" s="42"/>
      <c r="BY82" s="42"/>
      <c r="BZ82" s="43"/>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IcjkmuOmmVAScGScmBHq7jZtq0tx6S0CMxWtd3rnxaP4CvpylOB961FBuuR7yLIOoIlieWNLr1Qt8q5Hd3f1vg==" saltValue="HF02Vh22vOIEVahFRjNxd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63622</v>
      </c>
      <c r="D6" s="20">
        <f t="shared" si="3"/>
        <v>46</v>
      </c>
      <c r="E6" s="20">
        <f t="shared" si="3"/>
        <v>1</v>
      </c>
      <c r="F6" s="20">
        <f t="shared" si="3"/>
        <v>0</v>
      </c>
      <c r="G6" s="20">
        <f t="shared" si="3"/>
        <v>1</v>
      </c>
      <c r="H6" s="20" t="str">
        <f t="shared" si="3"/>
        <v>山形県　最上町</v>
      </c>
      <c r="I6" s="20" t="str">
        <f t="shared" si="3"/>
        <v>法適用</v>
      </c>
      <c r="J6" s="20" t="str">
        <f t="shared" si="3"/>
        <v>水道事業</v>
      </c>
      <c r="K6" s="20" t="str">
        <f t="shared" si="3"/>
        <v>末端給水事業</v>
      </c>
      <c r="L6" s="20" t="str">
        <f t="shared" si="3"/>
        <v>A8</v>
      </c>
      <c r="M6" s="20" t="str">
        <f t="shared" si="3"/>
        <v>非設置</v>
      </c>
      <c r="N6" s="21" t="str">
        <f t="shared" si="3"/>
        <v>-</v>
      </c>
      <c r="O6" s="21">
        <f t="shared" si="3"/>
        <v>69.47</v>
      </c>
      <c r="P6" s="21">
        <f t="shared" si="3"/>
        <v>97.73</v>
      </c>
      <c r="Q6" s="21">
        <f t="shared" si="3"/>
        <v>4490</v>
      </c>
      <c r="R6" s="21">
        <f t="shared" si="3"/>
        <v>7358</v>
      </c>
      <c r="S6" s="21">
        <f t="shared" si="3"/>
        <v>330.37</v>
      </c>
      <c r="T6" s="21">
        <f t="shared" si="3"/>
        <v>22.27</v>
      </c>
      <c r="U6" s="21">
        <f t="shared" si="3"/>
        <v>7061</v>
      </c>
      <c r="V6" s="21">
        <f t="shared" si="3"/>
        <v>20.46</v>
      </c>
      <c r="W6" s="21">
        <f t="shared" si="3"/>
        <v>345.11</v>
      </c>
      <c r="X6" s="22">
        <f>IF(X7="",NA(),X7)</f>
        <v>94.31</v>
      </c>
      <c r="Y6" s="22">
        <f t="shared" ref="Y6:AG6" si="4">IF(Y7="",NA(),Y7)</f>
        <v>101.31</v>
      </c>
      <c r="Z6" s="22">
        <f t="shared" si="4"/>
        <v>104.98</v>
      </c>
      <c r="AA6" s="22">
        <f t="shared" si="4"/>
        <v>98.32</v>
      </c>
      <c r="AB6" s="22">
        <f t="shared" si="4"/>
        <v>101.29</v>
      </c>
      <c r="AC6" s="22">
        <f t="shared" si="4"/>
        <v>105.34</v>
      </c>
      <c r="AD6" s="22">
        <f t="shared" si="4"/>
        <v>105.77</v>
      </c>
      <c r="AE6" s="22">
        <f t="shared" si="4"/>
        <v>104.82</v>
      </c>
      <c r="AF6" s="22">
        <f t="shared" si="4"/>
        <v>106.46</v>
      </c>
      <c r="AG6" s="22">
        <f t="shared" si="4"/>
        <v>103.41</v>
      </c>
      <c r="AH6" s="21" t="str">
        <f>IF(AH7="","",IF(AH7="-","【-】","【"&amp;SUBSTITUTE(TEXT(AH7,"#,##0.00"),"-","△")&amp;"】"))</f>
        <v>【107.26】</v>
      </c>
      <c r="AI6" s="21">
        <f>IF(AI7="",NA(),AI7)</f>
        <v>0</v>
      </c>
      <c r="AJ6" s="21">
        <f t="shared" ref="AJ6:AR6" si="5">IF(AJ7="",NA(),AJ7)</f>
        <v>0</v>
      </c>
      <c r="AK6" s="21">
        <f t="shared" si="5"/>
        <v>0</v>
      </c>
      <c r="AL6" s="21">
        <f t="shared" si="5"/>
        <v>0</v>
      </c>
      <c r="AM6" s="21">
        <f t="shared" si="5"/>
        <v>0</v>
      </c>
      <c r="AN6" s="22">
        <f t="shared" si="5"/>
        <v>24.04</v>
      </c>
      <c r="AO6" s="22">
        <f t="shared" si="5"/>
        <v>28.03</v>
      </c>
      <c r="AP6" s="22">
        <f t="shared" si="5"/>
        <v>26.73</v>
      </c>
      <c r="AQ6" s="22">
        <f t="shared" si="5"/>
        <v>27.85</v>
      </c>
      <c r="AR6" s="22">
        <f t="shared" si="5"/>
        <v>28</v>
      </c>
      <c r="AS6" s="21" t="str">
        <f>IF(AS7="","",IF(AS7="-","【-】","【"&amp;SUBSTITUTE(TEXT(AS7,"#,##0.00"),"-","△")&amp;"】"))</f>
        <v>【1.61】</v>
      </c>
      <c r="AT6" s="22">
        <f>IF(AT7="",NA(),AT7)</f>
        <v>170.84</v>
      </c>
      <c r="AU6" s="22">
        <f t="shared" ref="AU6:BC6" si="6">IF(AU7="",NA(),AU7)</f>
        <v>152.88999999999999</v>
      </c>
      <c r="AV6" s="22">
        <f t="shared" si="6"/>
        <v>136.86000000000001</v>
      </c>
      <c r="AW6" s="22">
        <f t="shared" si="6"/>
        <v>111.25</v>
      </c>
      <c r="AX6" s="22">
        <f t="shared" si="6"/>
        <v>100.1</v>
      </c>
      <c r="AY6" s="22">
        <f t="shared" si="6"/>
        <v>305.08</v>
      </c>
      <c r="AZ6" s="22">
        <f t="shared" si="6"/>
        <v>305.33999999999997</v>
      </c>
      <c r="BA6" s="22">
        <f t="shared" si="6"/>
        <v>310.01</v>
      </c>
      <c r="BB6" s="22">
        <f t="shared" si="6"/>
        <v>311.12</v>
      </c>
      <c r="BC6" s="22">
        <f t="shared" si="6"/>
        <v>293.51</v>
      </c>
      <c r="BD6" s="21" t="str">
        <f>IF(BD7="","",IF(BD7="-","【-】","【"&amp;SUBSTITUTE(TEXT(BD7,"#,##0.00"),"-","△")&amp;"】"))</f>
        <v>【239.69】</v>
      </c>
      <c r="BE6" s="22">
        <f>IF(BE7="",NA(),BE7)</f>
        <v>819.01</v>
      </c>
      <c r="BF6" s="22">
        <f t="shared" ref="BF6:BN6" si="7">IF(BF7="",NA(),BF7)</f>
        <v>720.61</v>
      </c>
      <c r="BG6" s="22">
        <f t="shared" si="7"/>
        <v>698.94</v>
      </c>
      <c r="BH6" s="22">
        <f t="shared" si="7"/>
        <v>671.75</v>
      </c>
      <c r="BI6" s="22">
        <f t="shared" si="7"/>
        <v>626.97</v>
      </c>
      <c r="BJ6" s="22">
        <f t="shared" si="7"/>
        <v>585.59</v>
      </c>
      <c r="BK6" s="22">
        <f t="shared" si="7"/>
        <v>561.34</v>
      </c>
      <c r="BL6" s="22">
        <f t="shared" si="7"/>
        <v>538.33000000000004</v>
      </c>
      <c r="BM6" s="22">
        <f t="shared" si="7"/>
        <v>515.14</v>
      </c>
      <c r="BN6" s="22">
        <f t="shared" si="7"/>
        <v>498.34</v>
      </c>
      <c r="BO6" s="21" t="str">
        <f>IF(BO7="","",IF(BO7="-","【-】","【"&amp;SUBSTITUTE(TEXT(BO7,"#,##0.00"),"-","△")&amp;"】"))</f>
        <v>【264.86】</v>
      </c>
      <c r="BP6" s="22">
        <f>IF(BP7="",NA(),BP7)</f>
        <v>86.77</v>
      </c>
      <c r="BQ6" s="22">
        <f t="shared" ref="BQ6:BY6" si="8">IF(BQ7="",NA(),BQ7)</f>
        <v>96.32</v>
      </c>
      <c r="BR6" s="22">
        <f t="shared" si="8"/>
        <v>82.35</v>
      </c>
      <c r="BS6" s="22">
        <f t="shared" si="8"/>
        <v>86.65</v>
      </c>
      <c r="BT6" s="22">
        <f t="shared" si="8"/>
        <v>86.21</v>
      </c>
      <c r="BU6" s="22">
        <f t="shared" si="8"/>
        <v>82.78</v>
      </c>
      <c r="BV6" s="22">
        <f t="shared" si="8"/>
        <v>84.82</v>
      </c>
      <c r="BW6" s="22">
        <f t="shared" si="8"/>
        <v>82.29</v>
      </c>
      <c r="BX6" s="22">
        <f t="shared" si="8"/>
        <v>84.16</v>
      </c>
      <c r="BY6" s="22">
        <f t="shared" si="8"/>
        <v>81.45</v>
      </c>
      <c r="BZ6" s="21" t="str">
        <f>IF(BZ7="","",IF(BZ7="-","【-】","【"&amp;SUBSTITUTE(TEXT(BZ7,"#,##0.00"),"-","△")&amp;"】"))</f>
        <v>【97.59】</v>
      </c>
      <c r="CA6" s="22">
        <f>IF(CA7="",NA(),CA7)</f>
        <v>235.96</v>
      </c>
      <c r="CB6" s="22">
        <f t="shared" ref="CB6:CJ6" si="9">IF(CB7="",NA(),CB7)</f>
        <v>210.13</v>
      </c>
      <c r="CC6" s="22">
        <f t="shared" si="9"/>
        <v>250.8</v>
      </c>
      <c r="CD6" s="22">
        <f t="shared" si="9"/>
        <v>236.75</v>
      </c>
      <c r="CE6" s="22">
        <f t="shared" si="9"/>
        <v>237.79</v>
      </c>
      <c r="CF6" s="22">
        <f t="shared" si="9"/>
        <v>225.09</v>
      </c>
      <c r="CG6" s="22">
        <f t="shared" si="9"/>
        <v>224.82</v>
      </c>
      <c r="CH6" s="22">
        <f t="shared" si="9"/>
        <v>230.85</v>
      </c>
      <c r="CI6" s="22">
        <f t="shared" si="9"/>
        <v>230.21</v>
      </c>
      <c r="CJ6" s="22">
        <f t="shared" si="9"/>
        <v>240.31</v>
      </c>
      <c r="CK6" s="21" t="str">
        <f>IF(CK7="","",IF(CK7="-","【-】","【"&amp;SUBSTITUTE(TEXT(CK7,"#,##0.00"),"-","△")&amp;"】"))</f>
        <v>【181.66】</v>
      </c>
      <c r="CL6" s="22">
        <f>IF(CL7="",NA(),CL7)</f>
        <v>46.84</v>
      </c>
      <c r="CM6" s="22">
        <f t="shared" ref="CM6:CU6" si="10">IF(CM7="",NA(),CM7)</f>
        <v>47.23</v>
      </c>
      <c r="CN6" s="22">
        <f t="shared" si="10"/>
        <v>47.03</v>
      </c>
      <c r="CO6" s="22">
        <f t="shared" si="10"/>
        <v>46.75</v>
      </c>
      <c r="CP6" s="22">
        <f t="shared" si="10"/>
        <v>46.63</v>
      </c>
      <c r="CQ6" s="22">
        <f t="shared" si="10"/>
        <v>49.38</v>
      </c>
      <c r="CR6" s="22">
        <f t="shared" si="10"/>
        <v>50.09</v>
      </c>
      <c r="CS6" s="22">
        <f t="shared" si="10"/>
        <v>50.1</v>
      </c>
      <c r="CT6" s="22">
        <f t="shared" si="10"/>
        <v>49.76</v>
      </c>
      <c r="CU6" s="22">
        <f t="shared" si="10"/>
        <v>49.74</v>
      </c>
      <c r="CV6" s="21" t="str">
        <f>IF(CV7="","",IF(CV7="-","【-】","【"&amp;SUBSTITUTE(TEXT(CV7,"#,##0.00"),"-","△")&amp;"】"))</f>
        <v>【60.21】</v>
      </c>
      <c r="CW6" s="22">
        <f>IF(CW7="",NA(),CW7)</f>
        <v>80</v>
      </c>
      <c r="CX6" s="22">
        <f t="shared" ref="CX6:DF6" si="11">IF(CX7="",NA(),CX7)</f>
        <v>82.36</v>
      </c>
      <c r="CY6" s="22">
        <f t="shared" si="11"/>
        <v>78.150000000000006</v>
      </c>
      <c r="CZ6" s="22">
        <f t="shared" si="11"/>
        <v>78.540000000000006</v>
      </c>
      <c r="DA6" s="22">
        <f t="shared" si="11"/>
        <v>75.7</v>
      </c>
      <c r="DB6" s="22">
        <f t="shared" si="11"/>
        <v>78.010000000000005</v>
      </c>
      <c r="DC6" s="22">
        <f t="shared" si="11"/>
        <v>77.599999999999994</v>
      </c>
      <c r="DD6" s="22">
        <f t="shared" si="11"/>
        <v>77.3</v>
      </c>
      <c r="DE6" s="22">
        <f t="shared" si="11"/>
        <v>76.64</v>
      </c>
      <c r="DF6" s="22">
        <f t="shared" si="11"/>
        <v>75.37</v>
      </c>
      <c r="DG6" s="21" t="str">
        <f>IF(DG7="","",IF(DG7="-","【-】","【"&amp;SUBSTITUTE(TEXT(DG7,"#,##0.00"),"-","△")&amp;"】"))</f>
        <v>【89.21】</v>
      </c>
      <c r="DH6" s="22">
        <f>IF(DH7="",NA(),DH7)</f>
        <v>30.84</v>
      </c>
      <c r="DI6" s="22">
        <f t="shared" ref="DI6:DQ6" si="12">IF(DI7="",NA(),DI7)</f>
        <v>33.68</v>
      </c>
      <c r="DJ6" s="22">
        <f t="shared" si="12"/>
        <v>36.07</v>
      </c>
      <c r="DK6" s="22">
        <f t="shared" si="12"/>
        <v>37.89</v>
      </c>
      <c r="DL6" s="22">
        <f t="shared" si="12"/>
        <v>40.26</v>
      </c>
      <c r="DM6" s="22">
        <f t="shared" si="12"/>
        <v>47.5</v>
      </c>
      <c r="DN6" s="22">
        <f t="shared" si="12"/>
        <v>48.41</v>
      </c>
      <c r="DO6" s="22">
        <f t="shared" si="12"/>
        <v>50.02</v>
      </c>
      <c r="DP6" s="22">
        <f t="shared" si="12"/>
        <v>51.38</v>
      </c>
      <c r="DQ6" s="22">
        <f t="shared" si="12"/>
        <v>52.3</v>
      </c>
      <c r="DR6" s="21" t="str">
        <f>IF(DR7="","",IF(DR7="-","【-】","【"&amp;SUBSTITUTE(TEXT(DR7,"#,##0.00"),"-","△")&amp;"】"))</f>
        <v>【52.41】</v>
      </c>
      <c r="DS6" s="21">
        <f>IF(DS7="",NA(),DS7)</f>
        <v>0</v>
      </c>
      <c r="DT6" s="21">
        <f t="shared" ref="DT6:EB6" si="13">IF(DT7="",NA(),DT7)</f>
        <v>0</v>
      </c>
      <c r="DU6" s="21">
        <f t="shared" si="13"/>
        <v>0</v>
      </c>
      <c r="DV6" s="21">
        <f t="shared" si="13"/>
        <v>0</v>
      </c>
      <c r="DW6" s="21">
        <f t="shared" si="13"/>
        <v>0</v>
      </c>
      <c r="DX6" s="22">
        <f t="shared" si="13"/>
        <v>17.399999999999999</v>
      </c>
      <c r="DY6" s="22">
        <f t="shared" si="13"/>
        <v>18.64</v>
      </c>
      <c r="DZ6" s="22">
        <f t="shared" si="13"/>
        <v>19.510000000000002</v>
      </c>
      <c r="EA6" s="22">
        <f t="shared" si="13"/>
        <v>21.6</v>
      </c>
      <c r="EB6" s="22">
        <f t="shared" si="13"/>
        <v>23.36</v>
      </c>
      <c r="EC6" s="21" t="str">
        <f>IF(EC7="","",IF(EC7="-","【-】","【"&amp;SUBSTITUTE(TEXT(EC7,"#,##0.00"),"-","△")&amp;"】"))</f>
        <v>【26.78】</v>
      </c>
      <c r="ED6" s="21">
        <f>IF(ED7="",NA(),ED7)</f>
        <v>0</v>
      </c>
      <c r="EE6" s="21">
        <f t="shared" ref="EE6:EM6" si="14">IF(EE7="",NA(),EE7)</f>
        <v>0</v>
      </c>
      <c r="EF6" s="21">
        <f t="shared" si="14"/>
        <v>0</v>
      </c>
      <c r="EG6" s="21">
        <f t="shared" si="14"/>
        <v>0</v>
      </c>
      <c r="EH6" s="21">
        <f t="shared" si="14"/>
        <v>0</v>
      </c>
      <c r="EI6" s="22">
        <f t="shared" si="14"/>
        <v>0.4</v>
      </c>
      <c r="EJ6" s="22">
        <f t="shared" si="14"/>
        <v>0.36</v>
      </c>
      <c r="EK6" s="22">
        <f t="shared" si="14"/>
        <v>0.56999999999999995</v>
      </c>
      <c r="EL6" s="22">
        <f t="shared" si="14"/>
        <v>0.56000000000000005</v>
      </c>
      <c r="EM6" s="22">
        <f t="shared" si="14"/>
        <v>0.54</v>
      </c>
      <c r="EN6" s="21" t="str">
        <f>IF(EN7="","",IF(EN7="-","【-】","【"&amp;SUBSTITUTE(TEXT(EN7,"#,##0.00"),"-","△")&amp;"】"))</f>
        <v>【0.59】</v>
      </c>
    </row>
    <row r="7" spans="1:144" s="23" customFormat="1" x14ac:dyDescent="0.2">
      <c r="A7" s="15"/>
      <c r="B7" s="24">
        <v>2024</v>
      </c>
      <c r="C7" s="24">
        <v>63622</v>
      </c>
      <c r="D7" s="24">
        <v>46</v>
      </c>
      <c r="E7" s="24">
        <v>1</v>
      </c>
      <c r="F7" s="24">
        <v>0</v>
      </c>
      <c r="G7" s="24">
        <v>1</v>
      </c>
      <c r="H7" s="24" t="s">
        <v>93</v>
      </c>
      <c r="I7" s="24" t="s">
        <v>94</v>
      </c>
      <c r="J7" s="24" t="s">
        <v>95</v>
      </c>
      <c r="K7" s="24" t="s">
        <v>96</v>
      </c>
      <c r="L7" s="24" t="s">
        <v>97</v>
      </c>
      <c r="M7" s="24" t="s">
        <v>98</v>
      </c>
      <c r="N7" s="25" t="s">
        <v>99</v>
      </c>
      <c r="O7" s="25">
        <v>69.47</v>
      </c>
      <c r="P7" s="25">
        <v>97.73</v>
      </c>
      <c r="Q7" s="25">
        <v>4490</v>
      </c>
      <c r="R7" s="25">
        <v>7358</v>
      </c>
      <c r="S7" s="25">
        <v>330.37</v>
      </c>
      <c r="T7" s="25">
        <v>22.27</v>
      </c>
      <c r="U7" s="25">
        <v>7061</v>
      </c>
      <c r="V7" s="25">
        <v>20.46</v>
      </c>
      <c r="W7" s="25">
        <v>345.11</v>
      </c>
      <c r="X7" s="25">
        <v>94.31</v>
      </c>
      <c r="Y7" s="25">
        <v>101.31</v>
      </c>
      <c r="Z7" s="25">
        <v>104.98</v>
      </c>
      <c r="AA7" s="25">
        <v>98.32</v>
      </c>
      <c r="AB7" s="25">
        <v>101.29</v>
      </c>
      <c r="AC7" s="25">
        <v>105.34</v>
      </c>
      <c r="AD7" s="25">
        <v>105.77</v>
      </c>
      <c r="AE7" s="25">
        <v>104.82</v>
      </c>
      <c r="AF7" s="25">
        <v>106.46</v>
      </c>
      <c r="AG7" s="25">
        <v>103.41</v>
      </c>
      <c r="AH7" s="25">
        <v>107.26</v>
      </c>
      <c r="AI7" s="25">
        <v>0</v>
      </c>
      <c r="AJ7" s="25">
        <v>0</v>
      </c>
      <c r="AK7" s="25">
        <v>0</v>
      </c>
      <c r="AL7" s="25">
        <v>0</v>
      </c>
      <c r="AM7" s="25">
        <v>0</v>
      </c>
      <c r="AN7" s="25">
        <v>24.04</v>
      </c>
      <c r="AO7" s="25">
        <v>28.03</v>
      </c>
      <c r="AP7" s="25">
        <v>26.73</v>
      </c>
      <c r="AQ7" s="25">
        <v>27.85</v>
      </c>
      <c r="AR7" s="25">
        <v>28</v>
      </c>
      <c r="AS7" s="25">
        <v>1.61</v>
      </c>
      <c r="AT7" s="25">
        <v>170.84</v>
      </c>
      <c r="AU7" s="25">
        <v>152.88999999999999</v>
      </c>
      <c r="AV7" s="25">
        <v>136.86000000000001</v>
      </c>
      <c r="AW7" s="25">
        <v>111.25</v>
      </c>
      <c r="AX7" s="25">
        <v>100.1</v>
      </c>
      <c r="AY7" s="25">
        <v>305.08</v>
      </c>
      <c r="AZ7" s="25">
        <v>305.33999999999997</v>
      </c>
      <c r="BA7" s="25">
        <v>310.01</v>
      </c>
      <c r="BB7" s="25">
        <v>311.12</v>
      </c>
      <c r="BC7" s="25">
        <v>293.51</v>
      </c>
      <c r="BD7" s="25">
        <v>239.69</v>
      </c>
      <c r="BE7" s="25">
        <v>819.01</v>
      </c>
      <c r="BF7" s="25">
        <v>720.61</v>
      </c>
      <c r="BG7" s="25">
        <v>698.94</v>
      </c>
      <c r="BH7" s="25">
        <v>671.75</v>
      </c>
      <c r="BI7" s="25">
        <v>626.97</v>
      </c>
      <c r="BJ7" s="25">
        <v>585.59</v>
      </c>
      <c r="BK7" s="25">
        <v>561.34</v>
      </c>
      <c r="BL7" s="25">
        <v>538.33000000000004</v>
      </c>
      <c r="BM7" s="25">
        <v>515.14</v>
      </c>
      <c r="BN7" s="25">
        <v>498.34</v>
      </c>
      <c r="BO7" s="25">
        <v>264.86</v>
      </c>
      <c r="BP7" s="25">
        <v>86.77</v>
      </c>
      <c r="BQ7" s="25">
        <v>96.32</v>
      </c>
      <c r="BR7" s="25">
        <v>82.35</v>
      </c>
      <c r="BS7" s="25">
        <v>86.65</v>
      </c>
      <c r="BT7" s="25">
        <v>86.21</v>
      </c>
      <c r="BU7" s="25">
        <v>82.78</v>
      </c>
      <c r="BV7" s="25">
        <v>84.82</v>
      </c>
      <c r="BW7" s="25">
        <v>82.29</v>
      </c>
      <c r="BX7" s="25">
        <v>84.16</v>
      </c>
      <c r="BY7" s="25">
        <v>81.45</v>
      </c>
      <c r="BZ7" s="25">
        <v>97.59</v>
      </c>
      <c r="CA7" s="25">
        <v>235.96</v>
      </c>
      <c r="CB7" s="25">
        <v>210.13</v>
      </c>
      <c r="CC7" s="25">
        <v>250.8</v>
      </c>
      <c r="CD7" s="25">
        <v>236.75</v>
      </c>
      <c r="CE7" s="25">
        <v>237.79</v>
      </c>
      <c r="CF7" s="25">
        <v>225.09</v>
      </c>
      <c r="CG7" s="25">
        <v>224.82</v>
      </c>
      <c r="CH7" s="25">
        <v>230.85</v>
      </c>
      <c r="CI7" s="25">
        <v>230.21</v>
      </c>
      <c r="CJ7" s="25">
        <v>240.31</v>
      </c>
      <c r="CK7" s="25">
        <v>181.66</v>
      </c>
      <c r="CL7" s="25">
        <v>46.84</v>
      </c>
      <c r="CM7" s="25">
        <v>47.23</v>
      </c>
      <c r="CN7" s="25">
        <v>47.03</v>
      </c>
      <c r="CO7" s="25">
        <v>46.75</v>
      </c>
      <c r="CP7" s="25">
        <v>46.63</v>
      </c>
      <c r="CQ7" s="25">
        <v>49.38</v>
      </c>
      <c r="CR7" s="25">
        <v>50.09</v>
      </c>
      <c r="CS7" s="25">
        <v>50.1</v>
      </c>
      <c r="CT7" s="25">
        <v>49.76</v>
      </c>
      <c r="CU7" s="25">
        <v>49.74</v>
      </c>
      <c r="CV7" s="25">
        <v>60.21</v>
      </c>
      <c r="CW7" s="25">
        <v>80</v>
      </c>
      <c r="CX7" s="25">
        <v>82.36</v>
      </c>
      <c r="CY7" s="25">
        <v>78.150000000000006</v>
      </c>
      <c r="CZ7" s="25">
        <v>78.540000000000006</v>
      </c>
      <c r="DA7" s="25">
        <v>75.7</v>
      </c>
      <c r="DB7" s="25">
        <v>78.010000000000005</v>
      </c>
      <c r="DC7" s="25">
        <v>77.599999999999994</v>
      </c>
      <c r="DD7" s="25">
        <v>77.3</v>
      </c>
      <c r="DE7" s="25">
        <v>76.64</v>
      </c>
      <c r="DF7" s="25">
        <v>75.37</v>
      </c>
      <c r="DG7" s="25">
        <v>89.21</v>
      </c>
      <c r="DH7" s="25">
        <v>30.84</v>
      </c>
      <c r="DI7" s="25">
        <v>33.68</v>
      </c>
      <c r="DJ7" s="25">
        <v>36.07</v>
      </c>
      <c r="DK7" s="25">
        <v>37.89</v>
      </c>
      <c r="DL7" s="25">
        <v>40.26</v>
      </c>
      <c r="DM7" s="25">
        <v>47.5</v>
      </c>
      <c r="DN7" s="25">
        <v>48.41</v>
      </c>
      <c r="DO7" s="25">
        <v>50.02</v>
      </c>
      <c r="DP7" s="25">
        <v>51.38</v>
      </c>
      <c r="DQ7" s="25">
        <v>52.3</v>
      </c>
      <c r="DR7" s="25">
        <v>52.41</v>
      </c>
      <c r="DS7" s="25">
        <v>0</v>
      </c>
      <c r="DT7" s="25">
        <v>0</v>
      </c>
      <c r="DU7" s="25">
        <v>0</v>
      </c>
      <c r="DV7" s="25">
        <v>0</v>
      </c>
      <c r="DW7" s="25">
        <v>0</v>
      </c>
      <c r="DX7" s="25">
        <v>17.399999999999999</v>
      </c>
      <c r="DY7" s="25">
        <v>18.64</v>
      </c>
      <c r="DZ7" s="25">
        <v>19.510000000000002</v>
      </c>
      <c r="EA7" s="25">
        <v>21.6</v>
      </c>
      <c r="EB7" s="25">
        <v>23.36</v>
      </c>
      <c r="EC7" s="25">
        <v>26.78</v>
      </c>
      <c r="ED7" s="25">
        <v>0</v>
      </c>
      <c r="EE7" s="25">
        <v>0</v>
      </c>
      <c r="EF7" s="25">
        <v>0</v>
      </c>
      <c r="EG7" s="25">
        <v>0</v>
      </c>
      <c r="EH7" s="25">
        <v>0</v>
      </c>
      <c r="EI7" s="25">
        <v>0.4</v>
      </c>
      <c r="EJ7" s="25">
        <v>0.36</v>
      </c>
      <c r="EK7" s="25">
        <v>0.56999999999999995</v>
      </c>
      <c r="EL7" s="25">
        <v>0.56000000000000005</v>
      </c>
      <c r="EM7" s="25">
        <v>0.54</v>
      </c>
      <c r="EN7" s="25">
        <v>0.59</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107</v>
      </c>
      <c r="D13" t="s">
        <v>108</v>
      </c>
      <c r="E13" t="s">
        <v>109</v>
      </c>
      <c r="F13" t="s">
        <v>108</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R0708-13</cp:lastModifiedBy>
  <dcterms:created xsi:type="dcterms:W3CDTF">2025-12-12T09:12:04Z</dcterms:created>
  <dcterms:modified xsi:type="dcterms:W3CDTF">2026-02-03T23:42:37Z</dcterms:modified>
  <cp:category/>
</cp:coreProperties>
</file>