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\\192.168.100.233\07_建設水道課\03_水道係\07業務関係\11調査・アンケート関係\01水道関係\R07\1.19経営比較分析\"/>
    </mc:Choice>
  </mc:AlternateContent>
  <xr:revisionPtr revIDLastSave="0" documentId="13_ncr:1_{7D12BC09-DD77-4EFC-838E-762C2F865624}" xr6:coauthVersionLast="36" xr6:coauthVersionMax="36" xr10:uidLastSave="{00000000-0000-0000-0000-000000000000}"/>
  <workbookProtection workbookAlgorithmName="SHA-512" workbookHashValue="WNws3PQcgXj3kq6wOruLxGCDvwt06UwS+mfEUW2BCtLd1xZB8iyYqh1Ba08c/Udse1x7QANc0i2O2MQF3YP5Lw==" workbookSaltValue="S6MoodL6/Z+ULs8nicFW6A==" workbookSpinCount="100000" lockStructure="1"/>
  <bookViews>
    <workbookView xWindow="0" yWindow="0" windowWidth="28800" windowHeight="12225" xr2:uid="{00000000-000D-0000-FFFF-FFFF00000000}"/>
  </bookViews>
  <sheets>
    <sheet name="法適用_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O85" i="4" s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M85" i="4" s="1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K85" i="4" s="1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I85" i="4" s="1"/>
  <c r="BY6" i="5"/>
  <c r="BX6" i="5"/>
  <c r="BW6" i="5"/>
  <c r="BV6" i="5"/>
  <c r="BU6" i="5"/>
  <c r="BT6" i="5"/>
  <c r="BS6" i="5"/>
  <c r="BR6" i="5"/>
  <c r="BQ6" i="5"/>
  <c r="BP6" i="5"/>
  <c r="BO6" i="5"/>
  <c r="H85" i="4" s="1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E85" i="4" s="1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BB8" i="4" s="1"/>
  <c r="S6" i="5"/>
  <c r="R6" i="5"/>
  <c r="Q6" i="5"/>
  <c r="P6" i="5"/>
  <c r="P10" i="4" s="1"/>
  <c r="O6" i="5"/>
  <c r="N6" i="5"/>
  <c r="B10" i="4" s="1"/>
  <c r="M6" i="5"/>
  <c r="L6" i="5"/>
  <c r="W8" i="4" s="1"/>
  <c r="K6" i="5"/>
  <c r="J6" i="5"/>
  <c r="I6" i="5"/>
  <c r="H6" i="5"/>
  <c r="B6" i="4" s="1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N85" i="4"/>
  <c r="L85" i="4"/>
  <c r="J85" i="4"/>
  <c r="G85" i="4"/>
  <c r="F85" i="4"/>
  <c r="BB10" i="4"/>
  <c r="AT10" i="4"/>
  <c r="AL10" i="4"/>
  <c r="W10" i="4"/>
  <c r="I10" i="4"/>
  <c r="AT8" i="4"/>
  <c r="AL8" i="4"/>
  <c r="AD8" i="4"/>
  <c r="P8" i="4"/>
  <c r="I8" i="4"/>
  <c r="B8" i="4"/>
</calcChain>
</file>

<file path=xl/sharedStrings.xml><?xml version="1.0" encoding="utf-8"?>
<sst xmlns="http://schemas.openxmlformats.org/spreadsheetml/2006/main" count="228" uniqueCount="114">
  <si>
    <t>経営比較分析表（令和6年度決算）</t>
    <rPh sb="8" eb="10">
      <t>レイワ</t>
    </rPh>
    <rPh sb="11" eb="13">
      <t>ネンド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</si>
  <si>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</si>
  <si>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</si>
  <si>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</si>
  <si>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</si>
  <si>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</si>
  <si>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</si>
  <si>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</si>
  <si>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</si>
  <si>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</si>
  <si>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</si>
  <si>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</si>
  <si>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</si>
  <si>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</si>
  <si>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</si>
  <si>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</si>
  <si>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</si>
  <si>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</si>
  <si>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</si>
  <si>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</si>
  <si>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</si>
  <si>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</si>
  <si>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令和6年度全国平均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</si>
  <si>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</si>
  <si>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</si>
  <si>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</si>
  <si>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</si>
  <si>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</si>
  <si>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</si>
  <si>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</si>
  <si>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</si>
  <si>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</si>
  <si>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</si>
  <si>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</si>
  <si>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</si>
  <si>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</si>
  <si>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</si>
  <si>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</si>
  <si>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</si>
  <si>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</si>
  <si>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</si>
  <si>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</si>
  <si>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</si>
  <si>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</si>
  <si>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</si>
  <si>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</si>
  <si>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</si>
  <si>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</si>
  <si>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</si>
  <si>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</si>
  <si>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</si>
  <si>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</si>
  <si>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</si>
  <si>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</si>
  <si>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</si>
  <si>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</si>
  <si>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</si>
  <si>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</si>
  <si>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</si>
  <si>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</si>
  <si>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</si>
  <si>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</si>
  <si>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</si>
  <si>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</si>
  <si>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</si>
  <si>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</si>
  <si>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</si>
  <si>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</si>
  <si>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</si>
  <si>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</si>
  <si>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</si>
  <si>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</si>
  <si>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</si>
  <si>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</si>
  <si>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</si>
  <si>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</si>
  <si>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</si>
  <si>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</si>
  <si>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</si>
  <si>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</si>
  <si>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</si>
  <si>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</si>
  <si>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</si>
  <si>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</si>
  <si>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</si>
  <si>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</si>
  <si>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</si>
  <si>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</si>
  <si>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</si>
  <si>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</si>
  <si>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</si>
  <si>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</si>
  <si>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</si>
  <si>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朝日町</t>
  </si>
  <si>
    <t>法適用</t>
  </si>
  <si>
    <t>水道事業</t>
  </si>
  <si>
    <t>末端給水事業</t>
  </si>
  <si>
    <t>A8</t>
  </si>
  <si>
    <t>非設置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</si>
  <si>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</si>
  <si>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</si>
  <si>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</si>
  <si>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</si>
  <si>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</si>
  <si>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</si>
  <si>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</si>
  <si>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</si>
  <si>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"R"yy</t>
    <phoneticPr fontId="4"/>
  </si>
  <si>
    <t>"R"yy</t>
    <phoneticPr fontId="4"/>
  </si>
  <si>
    <t>"R"yy</t>
    <phoneticPr fontId="4"/>
  </si>
  <si>
    <t>←書式設定</t>
    <rPh sb="1" eb="3">
      <t>ショシキ</t>
    </rPh>
    <rPh sb="3" eb="5">
      <t>セッテイ</t>
    </rPh>
    <phoneticPr fontId="4"/>
  </si>
  <si>
    <t>・法定耐用年数を向かえた資産を多く有するため、有形固定資産減価償却率が高い状況にあり、管路や施設などの更新を計画的に行っていく必要がある。</t>
    <phoneticPr fontId="4"/>
  </si>
  <si>
    <t>・経常収支比率は100%を超えているものの、今後も引き続き健全経営に努めていく。
・企業債残高対給水収益比率については、新規の企業債発行を行っており、数値が悪化している。
・料金回収率については、収入の減少、費用の増加により数値が悪化傾向にある。
・給水原価は、全国平均より高いので、今後も経費削減や業務の効率化、有収率の向上に努める必要がある。
・施設利用率は、全国・類団平均値とほぼ変わりないので、適正な施設規模と考える。</t>
    <rPh sb="75" eb="77">
      <t>スウチ</t>
    </rPh>
    <rPh sb="78" eb="80">
      <t>アッカ</t>
    </rPh>
    <rPh sb="98" eb="100">
      <t>シュウニュウ</t>
    </rPh>
    <rPh sb="101" eb="103">
      <t>ゲンショウ</t>
    </rPh>
    <rPh sb="104" eb="106">
      <t>ヒヨウ</t>
    </rPh>
    <rPh sb="107" eb="109">
      <t>ゾウカ</t>
    </rPh>
    <rPh sb="112" eb="114">
      <t>スウチ</t>
    </rPh>
    <rPh sb="115" eb="117">
      <t>アッカ</t>
    </rPh>
    <rPh sb="117" eb="119">
      <t>ケイコウ</t>
    </rPh>
    <phoneticPr fontId="4"/>
  </si>
  <si>
    <t>・給水人口の減少に伴う収益の減、物価高騰等に伴う費用の増と厳しい状況となっているが、これまで以上に経費の削減、業務の効率化、有収率の向上に努め、健全経営を維持していく。
・アセットマネジメントの改訂版に基づき、管路や施設を計画的に更新していく。</t>
    <rPh sb="97" eb="100">
      <t>カイテイバン</t>
    </rPh>
    <rPh sb="101" eb="102">
      <t>モト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</si>
</sst>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R&quot;yy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5" fillId="0" borderId="3" xfId="0" applyFont="1" applyBorder="1" applyAlignment="1" applyProtection="1">
      <alignment horizontal="center" vertical="center" shrinkToFit="1"/>
      <protection hidden="1"/>
    </xf>
    <xf numFmtId="0" fontId="5" fillId="0" borderId="4" xfId="0" applyFont="1" applyBorder="1" applyAlignment="1" applyProtection="1">
      <alignment horizontal="center" vertical="center" shrinkToFit="1"/>
      <protection hidden="1"/>
    </xf>
    <xf numFmtId="0" fontId="5" fillId="0" borderId="5" xfId="0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Alignment="1" applyProtection="1">
      <alignment horizontal="left" vertical="center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1.07</c:v>
                </c:pt>
                <c:pt idx="1">
                  <c:v>0.47</c:v>
                </c:pt>
                <c:pt idx="2">
                  <c:v>0.04</c:v>
                </c:pt>
                <c:pt idx="3">
                  <c:v>0.37</c:v>
                </c:pt>
                <c:pt idx="4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C2-4C7E-BDDD-9B1F6237F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0.4</c:v>
                </c:pt>
                <c:pt idx="1">
                  <c:v>0.36</c:v>
                </c:pt>
                <c:pt idx="2">
                  <c:v>0.56999999999999995</c:v>
                </c:pt>
                <c:pt idx="3">
                  <c:v>0.56000000000000005</c:v>
                </c:pt>
                <c:pt idx="4">
                  <c:v>0.54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C2-4C7E-BDDD-9B1F6237F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112.38</c:v>
                </c:pt>
                <c:pt idx="1">
                  <c:v>123.27</c:v>
                </c:pt>
                <c:pt idx="2">
                  <c:v>120.99</c:v>
                </c:pt>
                <c:pt idx="3">
                  <c:v>121.98</c:v>
                </c:pt>
                <c:pt idx="4">
                  <c:v>116.92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E3-46A2-9CA6-DB480A39D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105.34</c:v>
                </c:pt>
                <c:pt idx="1">
                  <c:v>105.77</c:v>
                </c:pt>
                <c:pt idx="2">
                  <c:v>104.82</c:v>
                </c:pt>
                <c:pt idx="3">
                  <c:v>106.46</c:v>
                </c:pt>
                <c:pt idx="4">
                  <c:v>103.41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E3-46A2-9CA6-DB480A39D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57.74</c:v>
                </c:pt>
                <c:pt idx="1">
                  <c:v>58.65</c:v>
                </c:pt>
                <c:pt idx="2">
                  <c:v>59.32</c:v>
                </c:pt>
                <c:pt idx="3">
                  <c:v>59.13</c:v>
                </c:pt>
                <c:pt idx="4">
                  <c:v>59.99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DF-4AEB-A396-1E3375E9C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47.5</c:v>
                </c:pt>
                <c:pt idx="1">
                  <c:v>48.41</c:v>
                </c:pt>
                <c:pt idx="2">
                  <c:v>50.02</c:v>
                </c:pt>
                <c:pt idx="3">
                  <c:v>51.38</c:v>
                </c:pt>
                <c:pt idx="4">
                  <c:v>52.3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DF-4AEB-A396-1E3375E9C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26.03</c:v>
                </c:pt>
                <c:pt idx="1">
                  <c:v>12.94</c:v>
                </c:pt>
                <c:pt idx="2">
                  <c:v>15.41</c:v>
                </c:pt>
                <c:pt idx="3">
                  <c:v>17.39</c:v>
                </c:pt>
                <c:pt idx="4">
                  <c:v>24.53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F-47DA-8025-C8DA1F881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17.399999999999999</c:v>
                </c:pt>
                <c:pt idx="1">
                  <c:v>18.64</c:v>
                </c:pt>
                <c:pt idx="2">
                  <c:v>19.510000000000002</c:v>
                </c:pt>
                <c:pt idx="3">
                  <c:v>21.6</c:v>
                </c:pt>
                <c:pt idx="4">
                  <c:v>23.36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2F-47DA-8025-C8DA1F881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58-48EB-96CB-13D873C76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24.04</c:v>
                </c:pt>
                <c:pt idx="1">
                  <c:v>28.03</c:v>
                </c:pt>
                <c:pt idx="2">
                  <c:v>26.73</c:v>
                </c:pt>
                <c:pt idx="3">
                  <c:v>27.85</c:v>
                </c:pt>
                <c:pt idx="4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58-48EB-96CB-13D873C76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1768.47</c:v>
                </c:pt>
                <c:pt idx="1">
                  <c:v>1524.93</c:v>
                </c:pt>
                <c:pt idx="2">
                  <c:v>1501.81</c:v>
                </c:pt>
                <c:pt idx="3">
                  <c:v>3000.51</c:v>
                </c:pt>
                <c:pt idx="4">
                  <c:v>321.39999999999998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C-4028-98B0-B569A00AFA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305.08</c:v>
                </c:pt>
                <c:pt idx="1">
                  <c:v>305.33999999999997</c:v>
                </c:pt>
                <c:pt idx="2">
                  <c:v>310.01</c:v>
                </c:pt>
                <c:pt idx="3">
                  <c:v>311.12</c:v>
                </c:pt>
                <c:pt idx="4">
                  <c:v>293.51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5C-4028-98B0-B569A00AFA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49.31</c:v>
                </c:pt>
                <c:pt idx="1">
                  <c:v>34.35</c:v>
                </c:pt>
                <c:pt idx="2">
                  <c:v>25.72</c:v>
                </c:pt>
                <c:pt idx="3">
                  <c:v>12.61</c:v>
                </c:pt>
                <c:pt idx="4">
                  <c:v>99.74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FC-43B6-9FDE-07C08D5A7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585.59</c:v>
                </c:pt>
                <c:pt idx="1">
                  <c:v>561.34</c:v>
                </c:pt>
                <c:pt idx="2">
                  <c:v>538.33000000000004</c:v>
                </c:pt>
                <c:pt idx="3">
                  <c:v>515.14</c:v>
                </c:pt>
                <c:pt idx="4">
                  <c:v>498.34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FC-43B6-9FDE-07C08D5A7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85.96</c:v>
                </c:pt>
                <c:pt idx="1">
                  <c:v>105.71</c:v>
                </c:pt>
                <c:pt idx="2">
                  <c:v>93.5</c:v>
                </c:pt>
                <c:pt idx="3">
                  <c:v>119.6</c:v>
                </c:pt>
                <c:pt idx="4">
                  <c:v>114.64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57-415A-8B3D-100D0AED4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82.78</c:v>
                </c:pt>
                <c:pt idx="1">
                  <c:v>84.82</c:v>
                </c:pt>
                <c:pt idx="2">
                  <c:v>82.29</c:v>
                </c:pt>
                <c:pt idx="3">
                  <c:v>84.16</c:v>
                </c:pt>
                <c:pt idx="4">
                  <c:v>81.45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57-415A-8B3D-100D0AED4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212.95</c:v>
                </c:pt>
                <c:pt idx="1">
                  <c:v>191.62</c:v>
                </c:pt>
                <c:pt idx="2">
                  <c:v>197.08</c:v>
                </c:pt>
                <c:pt idx="3">
                  <c:v>196.1</c:v>
                </c:pt>
                <c:pt idx="4">
                  <c:v>206.13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2B-4C22-AE34-C9A68CD5C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225.09</c:v>
                </c:pt>
                <c:pt idx="1">
                  <c:v>224.82</c:v>
                </c:pt>
                <c:pt idx="2">
                  <c:v>230.85</c:v>
                </c:pt>
                <c:pt idx="3">
                  <c:v>230.21</c:v>
                </c:pt>
                <c:pt idx="4">
                  <c:v>240.31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2B-4C22-AE34-C9A68CD5C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61.14</c:v>
                </c:pt>
                <c:pt idx="1">
                  <c:v>60.4</c:v>
                </c:pt>
                <c:pt idx="2">
                  <c:v>59.98</c:v>
                </c:pt>
                <c:pt idx="3">
                  <c:v>58.65</c:v>
                </c:pt>
                <c:pt idx="4">
                  <c:v>55.9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9F-493E-B599-A52DF1A38C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49.38</c:v>
                </c:pt>
                <c:pt idx="1">
                  <c:v>50.09</c:v>
                </c:pt>
                <c:pt idx="2">
                  <c:v>50.1</c:v>
                </c:pt>
                <c:pt idx="3">
                  <c:v>49.76</c:v>
                </c:pt>
                <c:pt idx="4">
                  <c:v>49.74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9F-493E-B599-A52DF1A38C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75.010000000000005</c:v>
                </c:pt>
                <c:pt idx="1">
                  <c:v>75.06</c:v>
                </c:pt>
                <c:pt idx="2">
                  <c:v>75.180000000000007</c:v>
                </c:pt>
                <c:pt idx="3">
                  <c:v>75.27</c:v>
                </c:pt>
                <c:pt idx="4">
                  <c:v>75.319999999999993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84-4857-9608-EB89EF7B2B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78.010000000000005</c:v>
                </c:pt>
                <c:pt idx="1">
                  <c:v>77.599999999999994</c:v>
                </c:pt>
                <c:pt idx="2">
                  <c:v>77.3</c:v>
                </c:pt>
                <c:pt idx="3">
                  <c:v>76.64</c:v>
                </c:pt>
                <c:pt idx="4">
                  <c:v>75.37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84-4857-9608-EB89EF7B2B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419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3281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214361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21005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419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3281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2143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21005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419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235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8051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3873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【107.26】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2735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【1.61】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1597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【239.69】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50459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【264.86】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0459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【89.21】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1159743" y="6616065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【60.21】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2735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【181.66】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3873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【97.59】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4236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【52.41】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9622386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【26.78】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47868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5"/>
  <sheetViews>
    <sheetView showGridLines="0" tabSelected="1" topLeftCell="P1" zoomScaleNormal="100" workbookViewId="0">
      <selection activeCell="CA66" sqref="CA66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78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</row>
    <row r="3" spans="1:78" ht="9.75" customHeight="1" x14ac:dyDescent="0.15">
      <c r="A3" s="2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</row>
    <row r="4" spans="1:78" ht="9.75" customHeight="1" x14ac:dyDescent="0.15">
      <c r="A4" s="2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79" t="str">
        <f>データ!H6</f>
        <v>山形県　朝日町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80"/>
      <c r="AE6" s="80"/>
      <c r="AF6" s="80"/>
      <c r="AG6" s="80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61" t="s">
        <v>1</v>
      </c>
      <c r="C7" s="62"/>
      <c r="D7" s="62"/>
      <c r="E7" s="62"/>
      <c r="F7" s="62"/>
      <c r="G7" s="62"/>
      <c r="H7" s="62"/>
      <c r="I7" s="61" t="s">
        <v>2</v>
      </c>
      <c r="J7" s="62"/>
      <c r="K7" s="62"/>
      <c r="L7" s="62"/>
      <c r="M7" s="62"/>
      <c r="N7" s="62"/>
      <c r="O7" s="63"/>
      <c r="P7" s="64" t="s">
        <v>3</v>
      </c>
      <c r="Q7" s="64"/>
      <c r="R7" s="64"/>
      <c r="S7" s="64"/>
      <c r="T7" s="64"/>
      <c r="U7" s="64"/>
      <c r="V7" s="64"/>
      <c r="W7" s="64" t="s">
        <v>4</v>
      </c>
      <c r="X7" s="64"/>
      <c r="Y7" s="64"/>
      <c r="Z7" s="64"/>
      <c r="AA7" s="64"/>
      <c r="AB7" s="64"/>
      <c r="AC7" s="64"/>
      <c r="AD7" s="64" t="s">
        <v>5</v>
      </c>
      <c r="AE7" s="64"/>
      <c r="AF7" s="64"/>
      <c r="AG7" s="64"/>
      <c r="AH7" s="64"/>
      <c r="AI7" s="64"/>
      <c r="AJ7" s="64"/>
      <c r="AK7" s="2"/>
      <c r="AL7" s="64" t="s">
        <v>6</v>
      </c>
      <c r="AM7" s="64"/>
      <c r="AN7" s="64"/>
      <c r="AO7" s="64"/>
      <c r="AP7" s="64"/>
      <c r="AQ7" s="64"/>
      <c r="AR7" s="64"/>
      <c r="AS7" s="64"/>
      <c r="AT7" s="61" t="s">
        <v>7</v>
      </c>
      <c r="AU7" s="62"/>
      <c r="AV7" s="62"/>
      <c r="AW7" s="62"/>
      <c r="AX7" s="62"/>
      <c r="AY7" s="62"/>
      <c r="AZ7" s="62"/>
      <c r="BA7" s="62"/>
      <c r="BB7" s="64" t="s">
        <v>8</v>
      </c>
      <c r="BC7" s="64"/>
      <c r="BD7" s="64"/>
      <c r="BE7" s="64"/>
      <c r="BF7" s="64"/>
      <c r="BG7" s="64"/>
      <c r="BH7" s="64"/>
      <c r="BI7" s="64"/>
      <c r="BJ7" s="3"/>
      <c r="BK7" s="3"/>
      <c r="BL7" s="69" t="s">
        <v>9</v>
      </c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1"/>
    </row>
    <row r="8" spans="1:78" ht="18.75" customHeight="1" x14ac:dyDescent="0.15">
      <c r="A8" s="2"/>
      <c r="B8" s="72" t="str">
        <f>データ!$I$6</f>
        <v>法適用</v>
      </c>
      <c r="C8" s="73"/>
      <c r="D8" s="73"/>
      <c r="E8" s="73"/>
      <c r="F8" s="73"/>
      <c r="G8" s="73"/>
      <c r="H8" s="73"/>
      <c r="I8" s="72" t="str">
        <f>データ!$J$6</f>
        <v>水道事業</v>
      </c>
      <c r="J8" s="73"/>
      <c r="K8" s="73"/>
      <c r="L8" s="73"/>
      <c r="M8" s="73"/>
      <c r="N8" s="73"/>
      <c r="O8" s="74"/>
      <c r="P8" s="75" t="str">
        <f>データ!$K$6</f>
        <v>末端給水事業</v>
      </c>
      <c r="Q8" s="75"/>
      <c r="R8" s="75"/>
      <c r="S8" s="75"/>
      <c r="T8" s="75"/>
      <c r="U8" s="75"/>
      <c r="V8" s="75"/>
      <c r="W8" s="75" t="str">
        <f>データ!$L$6</f>
        <v>A8</v>
      </c>
      <c r="X8" s="75"/>
      <c r="Y8" s="75"/>
      <c r="Z8" s="75"/>
      <c r="AA8" s="75"/>
      <c r="AB8" s="75"/>
      <c r="AC8" s="75"/>
      <c r="AD8" s="75" t="str">
        <f>データ!$M$6</f>
        <v>非設置</v>
      </c>
      <c r="AE8" s="75"/>
      <c r="AF8" s="75"/>
      <c r="AG8" s="75"/>
      <c r="AH8" s="75"/>
      <c r="AI8" s="75"/>
      <c r="AJ8" s="75"/>
      <c r="AK8" s="2"/>
      <c r="AL8" s="58">
        <f>データ!$R$6</f>
        <v>5782</v>
      </c>
      <c r="AM8" s="58"/>
      <c r="AN8" s="58"/>
      <c r="AO8" s="58"/>
      <c r="AP8" s="58"/>
      <c r="AQ8" s="58"/>
      <c r="AR8" s="58"/>
      <c r="AS8" s="58"/>
      <c r="AT8" s="55">
        <f>データ!$S$6</f>
        <v>196.81</v>
      </c>
      <c r="AU8" s="56"/>
      <c r="AV8" s="56"/>
      <c r="AW8" s="56"/>
      <c r="AX8" s="56"/>
      <c r="AY8" s="56"/>
      <c r="AZ8" s="56"/>
      <c r="BA8" s="56"/>
      <c r="BB8" s="45">
        <f>データ!$T$6</f>
        <v>29.38</v>
      </c>
      <c r="BC8" s="45"/>
      <c r="BD8" s="45"/>
      <c r="BE8" s="45"/>
      <c r="BF8" s="45"/>
      <c r="BG8" s="45"/>
      <c r="BH8" s="45"/>
      <c r="BI8" s="45"/>
      <c r="BJ8" s="3"/>
      <c r="BK8" s="3"/>
      <c r="BL8" s="76" t="s">
        <v>10</v>
      </c>
      <c r="BM8" s="77"/>
      <c r="BN8" s="59" t="s">
        <v>11</v>
      </c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60"/>
    </row>
    <row r="9" spans="1:78" ht="18.75" customHeight="1" x14ac:dyDescent="0.15">
      <c r="A9" s="2"/>
      <c r="B9" s="61" t="s">
        <v>12</v>
      </c>
      <c r="C9" s="62"/>
      <c r="D9" s="62"/>
      <c r="E9" s="62"/>
      <c r="F9" s="62"/>
      <c r="G9" s="62"/>
      <c r="H9" s="62"/>
      <c r="I9" s="61" t="s">
        <v>13</v>
      </c>
      <c r="J9" s="62"/>
      <c r="K9" s="62"/>
      <c r="L9" s="62"/>
      <c r="M9" s="62"/>
      <c r="N9" s="62"/>
      <c r="O9" s="63"/>
      <c r="P9" s="64" t="s">
        <v>14</v>
      </c>
      <c r="Q9" s="64"/>
      <c r="R9" s="64"/>
      <c r="S9" s="64"/>
      <c r="T9" s="64"/>
      <c r="U9" s="64"/>
      <c r="V9" s="64"/>
      <c r="W9" s="64" t="s">
        <v>15</v>
      </c>
      <c r="X9" s="64"/>
      <c r="Y9" s="64"/>
      <c r="Z9" s="64"/>
      <c r="AA9" s="64"/>
      <c r="AB9" s="64"/>
      <c r="AC9" s="64"/>
      <c r="AD9" s="2"/>
      <c r="AE9" s="2"/>
      <c r="AF9" s="2"/>
      <c r="AG9" s="2"/>
      <c r="AH9" s="2"/>
      <c r="AI9" s="2"/>
      <c r="AJ9" s="2"/>
      <c r="AK9" s="2"/>
      <c r="AL9" s="64" t="s">
        <v>16</v>
      </c>
      <c r="AM9" s="64"/>
      <c r="AN9" s="64"/>
      <c r="AO9" s="64"/>
      <c r="AP9" s="64"/>
      <c r="AQ9" s="64"/>
      <c r="AR9" s="64"/>
      <c r="AS9" s="64"/>
      <c r="AT9" s="61" t="s">
        <v>17</v>
      </c>
      <c r="AU9" s="62"/>
      <c r="AV9" s="62"/>
      <c r="AW9" s="62"/>
      <c r="AX9" s="62"/>
      <c r="AY9" s="62"/>
      <c r="AZ9" s="62"/>
      <c r="BA9" s="62"/>
      <c r="BB9" s="64" t="s">
        <v>18</v>
      </c>
      <c r="BC9" s="64"/>
      <c r="BD9" s="64"/>
      <c r="BE9" s="64"/>
      <c r="BF9" s="64"/>
      <c r="BG9" s="64"/>
      <c r="BH9" s="64"/>
      <c r="BI9" s="64"/>
      <c r="BJ9" s="3"/>
      <c r="BK9" s="3"/>
      <c r="BL9" s="65" t="s">
        <v>19</v>
      </c>
      <c r="BM9" s="66"/>
      <c r="BN9" s="67" t="s">
        <v>20</v>
      </c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8"/>
    </row>
    <row r="10" spans="1:78" ht="18.75" customHeight="1" x14ac:dyDescent="0.15">
      <c r="A10" s="2"/>
      <c r="B10" s="55" t="str">
        <f>データ!$N$6</f>
        <v>-</v>
      </c>
      <c r="C10" s="56"/>
      <c r="D10" s="56"/>
      <c r="E10" s="56"/>
      <c r="F10" s="56"/>
      <c r="G10" s="56"/>
      <c r="H10" s="56"/>
      <c r="I10" s="55">
        <f>データ!$O$6</f>
        <v>82.92</v>
      </c>
      <c r="J10" s="56"/>
      <c r="K10" s="56"/>
      <c r="L10" s="56"/>
      <c r="M10" s="56"/>
      <c r="N10" s="56"/>
      <c r="O10" s="57"/>
      <c r="P10" s="45">
        <f>データ!$P$6</f>
        <v>97.57</v>
      </c>
      <c r="Q10" s="45"/>
      <c r="R10" s="45"/>
      <c r="S10" s="45"/>
      <c r="T10" s="45"/>
      <c r="U10" s="45"/>
      <c r="V10" s="45"/>
      <c r="W10" s="58">
        <f>データ!$Q$6</f>
        <v>4587</v>
      </c>
      <c r="X10" s="58"/>
      <c r="Y10" s="58"/>
      <c r="Z10" s="58"/>
      <c r="AA10" s="58"/>
      <c r="AB10" s="58"/>
      <c r="AC10" s="58"/>
      <c r="AD10" s="2"/>
      <c r="AE10" s="2"/>
      <c r="AF10" s="2"/>
      <c r="AG10" s="2"/>
      <c r="AH10" s="2"/>
      <c r="AI10" s="2"/>
      <c r="AJ10" s="2"/>
      <c r="AK10" s="2"/>
      <c r="AL10" s="58">
        <f>データ!$U$6</f>
        <v>5587</v>
      </c>
      <c r="AM10" s="58"/>
      <c r="AN10" s="58"/>
      <c r="AO10" s="58"/>
      <c r="AP10" s="58"/>
      <c r="AQ10" s="58"/>
      <c r="AR10" s="58"/>
      <c r="AS10" s="58"/>
      <c r="AT10" s="55">
        <f>データ!$V$6</f>
        <v>19.5</v>
      </c>
      <c r="AU10" s="56"/>
      <c r="AV10" s="56"/>
      <c r="AW10" s="56"/>
      <c r="AX10" s="56"/>
      <c r="AY10" s="56"/>
      <c r="AZ10" s="56"/>
      <c r="BA10" s="56"/>
      <c r="BB10" s="45">
        <f>データ!$W$6</f>
        <v>286.51</v>
      </c>
      <c r="BC10" s="45"/>
      <c r="BD10" s="45"/>
      <c r="BE10" s="45"/>
      <c r="BF10" s="45"/>
      <c r="BG10" s="45"/>
      <c r="BH10" s="45"/>
      <c r="BI10" s="45"/>
      <c r="BJ10" s="2"/>
      <c r="BK10" s="2"/>
      <c r="BL10" s="46" t="s">
        <v>21</v>
      </c>
      <c r="BM10" s="47"/>
      <c r="BN10" s="48" t="s">
        <v>22</v>
      </c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9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0" t="s">
        <v>23</v>
      </c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</row>
    <row r="14" spans="1:78" ht="13.5" customHeight="1" x14ac:dyDescent="0.15">
      <c r="A14" s="2"/>
      <c r="B14" s="52" t="s">
        <v>24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4"/>
      <c r="BK14" s="2"/>
      <c r="BL14" s="33" t="s">
        <v>25</v>
      </c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5"/>
    </row>
    <row r="15" spans="1:78" ht="13.5" customHeight="1" x14ac:dyDescent="0.15">
      <c r="A15" s="2"/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1"/>
      <c r="BK15" s="2"/>
      <c r="BL15" s="36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8"/>
    </row>
    <row r="16" spans="1:78" ht="13.5" customHeight="1" x14ac:dyDescent="0.1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30" t="s">
        <v>112</v>
      </c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2"/>
    </row>
    <row r="17" spans="1:78" ht="13.5" customHeight="1" x14ac:dyDescent="0.1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30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2"/>
    </row>
    <row r="18" spans="1:78" ht="13.5" customHeight="1" x14ac:dyDescent="0.15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30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2"/>
    </row>
    <row r="19" spans="1:78" ht="13.5" customHeight="1" x14ac:dyDescent="0.1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30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2"/>
    </row>
    <row r="20" spans="1:78" ht="13.5" customHeight="1" x14ac:dyDescent="0.1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30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2"/>
    </row>
    <row r="21" spans="1:78" ht="13.5" customHeight="1" x14ac:dyDescent="0.1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30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2"/>
    </row>
    <row r="22" spans="1:78" ht="13.5" customHeight="1" x14ac:dyDescent="0.1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30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2"/>
    </row>
    <row r="23" spans="1:78" ht="13.5" customHeight="1" x14ac:dyDescent="0.1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30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2"/>
    </row>
    <row r="24" spans="1:78" ht="13.5" customHeight="1" x14ac:dyDescent="0.1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30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2"/>
    </row>
    <row r="25" spans="1:78" ht="13.5" customHeight="1" x14ac:dyDescent="0.1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30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2"/>
    </row>
    <row r="26" spans="1:78" ht="13.5" customHeight="1" x14ac:dyDescent="0.1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30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2"/>
    </row>
    <row r="27" spans="1:78" ht="13.5" customHeight="1" x14ac:dyDescent="0.1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30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2"/>
    </row>
    <row r="28" spans="1:78" ht="13.5" customHeight="1" x14ac:dyDescent="0.1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30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2"/>
    </row>
    <row r="29" spans="1:78" ht="13.5" customHeight="1" x14ac:dyDescent="0.1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30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2"/>
    </row>
    <row r="30" spans="1:78" ht="13.5" customHeight="1" x14ac:dyDescent="0.15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30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2"/>
    </row>
    <row r="31" spans="1:78" ht="13.5" customHeight="1" x14ac:dyDescent="0.1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30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2"/>
    </row>
    <row r="32" spans="1:78" ht="13.5" customHeight="1" x14ac:dyDescent="0.1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30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2"/>
    </row>
    <row r="33" spans="1:78" ht="13.5" customHeight="1" x14ac:dyDescent="0.1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30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2"/>
    </row>
    <row r="34" spans="1:78" ht="13.5" customHeight="1" x14ac:dyDescent="0.15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30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2"/>
    </row>
    <row r="35" spans="1:78" ht="13.5" customHeight="1" x14ac:dyDescent="0.15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30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2"/>
    </row>
    <row r="36" spans="1:78" ht="13.5" customHeight="1" x14ac:dyDescent="0.1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30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2"/>
    </row>
    <row r="37" spans="1:78" ht="13.5" customHeight="1" x14ac:dyDescent="0.1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30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2"/>
    </row>
    <row r="38" spans="1:78" ht="13.5" customHeight="1" x14ac:dyDescent="0.1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30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2"/>
    </row>
    <row r="39" spans="1:78" ht="13.5" customHeight="1" x14ac:dyDescent="0.1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30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2"/>
    </row>
    <row r="40" spans="1:78" ht="13.5" customHeight="1" x14ac:dyDescent="0.1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30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2"/>
    </row>
    <row r="41" spans="1:78" ht="13.5" customHeight="1" x14ac:dyDescent="0.1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30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2"/>
    </row>
    <row r="42" spans="1:78" ht="13.5" customHeight="1" x14ac:dyDescent="0.1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30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2"/>
    </row>
    <row r="43" spans="1:78" ht="13.5" customHeight="1" x14ac:dyDescent="0.1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30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2"/>
    </row>
    <row r="44" spans="1:78" ht="13.5" customHeight="1" x14ac:dyDescent="0.1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30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2"/>
    </row>
    <row r="45" spans="1:78" ht="13.5" customHeight="1" x14ac:dyDescent="0.1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33" t="s">
        <v>26</v>
      </c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5"/>
    </row>
    <row r="46" spans="1:78" ht="13.5" customHeight="1" x14ac:dyDescent="0.1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36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8"/>
    </row>
    <row r="47" spans="1:78" ht="13.5" customHeight="1" x14ac:dyDescent="0.1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30" t="s">
        <v>111</v>
      </c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2"/>
    </row>
    <row r="48" spans="1:78" ht="13.5" customHeight="1" x14ac:dyDescent="0.1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30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2"/>
    </row>
    <row r="49" spans="1:78" ht="13.5" customHeight="1" x14ac:dyDescent="0.1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30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2"/>
    </row>
    <row r="50" spans="1:78" ht="13.5" customHeight="1" x14ac:dyDescent="0.1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30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2"/>
    </row>
    <row r="51" spans="1:78" ht="13.5" customHeight="1" x14ac:dyDescent="0.1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30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2"/>
    </row>
    <row r="52" spans="1:78" ht="13.5" customHeight="1" x14ac:dyDescent="0.1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30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2"/>
    </row>
    <row r="53" spans="1:78" ht="13.5" customHeight="1" x14ac:dyDescent="0.1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30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2"/>
    </row>
    <row r="54" spans="1:78" ht="13.5" customHeight="1" x14ac:dyDescent="0.1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30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2"/>
    </row>
    <row r="55" spans="1:78" ht="13.5" customHeight="1" x14ac:dyDescent="0.1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30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2"/>
    </row>
    <row r="56" spans="1:78" ht="13.5" customHeight="1" x14ac:dyDescent="0.15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30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2"/>
    </row>
    <row r="57" spans="1:78" ht="13.5" customHeight="1" x14ac:dyDescent="0.15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30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2"/>
    </row>
    <row r="58" spans="1:78" ht="13.5" customHeight="1" x14ac:dyDescent="0.15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30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2"/>
    </row>
    <row r="59" spans="1:78" ht="13.5" customHeight="1" x14ac:dyDescent="0.15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30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2"/>
    </row>
    <row r="60" spans="1:78" ht="13.5" customHeight="1" x14ac:dyDescent="0.15">
      <c r="A60" s="2"/>
      <c r="B60" s="39" t="s">
        <v>27</v>
      </c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1"/>
      <c r="BK60" s="2"/>
      <c r="BL60" s="30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2"/>
    </row>
    <row r="61" spans="1:78" ht="13.5" customHeight="1" x14ac:dyDescent="0.15">
      <c r="A61" s="2"/>
      <c r="B61" s="39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1"/>
      <c r="BK61" s="2"/>
      <c r="BL61" s="30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2"/>
    </row>
    <row r="62" spans="1:78" ht="13.5" customHeight="1" x14ac:dyDescent="0.1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30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2"/>
    </row>
    <row r="63" spans="1:78" ht="13.5" customHeight="1" x14ac:dyDescent="0.1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30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2"/>
    </row>
    <row r="64" spans="1:78" ht="13.5" customHeight="1" x14ac:dyDescent="0.1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33" t="s">
        <v>28</v>
      </c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5"/>
    </row>
    <row r="65" spans="1:78" ht="13.5" customHeight="1" x14ac:dyDescent="0.1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36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8"/>
    </row>
    <row r="66" spans="1:78" ht="13.5" customHeight="1" x14ac:dyDescent="0.1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30" t="s">
        <v>113</v>
      </c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2"/>
    </row>
    <row r="67" spans="1:78" ht="13.5" customHeight="1" x14ac:dyDescent="0.1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30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2"/>
    </row>
    <row r="68" spans="1:78" ht="13.5" customHeight="1" x14ac:dyDescent="0.1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30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2"/>
    </row>
    <row r="69" spans="1:78" ht="13.5" customHeight="1" x14ac:dyDescent="0.1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30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2"/>
    </row>
    <row r="70" spans="1:78" ht="13.5" customHeight="1" x14ac:dyDescent="0.1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30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2"/>
    </row>
    <row r="71" spans="1:78" ht="13.5" customHeight="1" x14ac:dyDescent="0.1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30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2"/>
    </row>
    <row r="72" spans="1:78" ht="13.5" customHeight="1" x14ac:dyDescent="0.1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30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2"/>
    </row>
    <row r="73" spans="1:78" ht="13.5" customHeight="1" x14ac:dyDescent="0.1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30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2"/>
    </row>
    <row r="74" spans="1:78" ht="13.5" customHeight="1" x14ac:dyDescent="0.1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30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2"/>
    </row>
    <row r="75" spans="1:78" ht="13.5" customHeight="1" x14ac:dyDescent="0.1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30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2"/>
    </row>
    <row r="76" spans="1:78" ht="13.5" customHeight="1" x14ac:dyDescent="0.1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30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2"/>
    </row>
    <row r="77" spans="1:78" ht="13.5" customHeight="1" x14ac:dyDescent="0.1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30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2"/>
    </row>
    <row r="78" spans="1:78" ht="13.5" customHeight="1" x14ac:dyDescent="0.1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30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2"/>
    </row>
    <row r="79" spans="1:78" ht="13.5" customHeight="1" x14ac:dyDescent="0.15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30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2"/>
    </row>
    <row r="80" spans="1:78" ht="13.5" customHeight="1" x14ac:dyDescent="0.15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30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2"/>
    </row>
    <row r="81" spans="1:78" ht="13.5" customHeight="1" x14ac:dyDescent="0.15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30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2"/>
    </row>
    <row r="82" spans="1:78" ht="13.5" customHeight="1" x14ac:dyDescent="0.15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42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4"/>
    </row>
    <row r="83" spans="1:78" x14ac:dyDescent="0.15">
      <c r="C83" s="12"/>
    </row>
    <row r="84" spans="1:78" hidden="1" x14ac:dyDescent="0.15">
      <c r="B84" s="13" t="s">
        <v>29</v>
      </c>
      <c r="C84" s="13"/>
      <c r="D84" s="13"/>
      <c r="E84" s="13" t="s">
        <v>30</v>
      </c>
      <c r="F84" s="13" t="s">
        <v>31</v>
      </c>
      <c r="G84" s="13" t="s">
        <v>32</v>
      </c>
      <c r="H84" s="13" t="s">
        <v>33</v>
      </c>
      <c r="I84" s="13" t="s">
        <v>34</v>
      </c>
      <c r="J84" s="13" t="s">
        <v>35</v>
      </c>
      <c r="K84" s="13" t="s">
        <v>36</v>
      </c>
      <c r="L84" s="13" t="s">
        <v>37</v>
      </c>
      <c r="M84" s="13" t="s">
        <v>38</v>
      </c>
      <c r="N84" s="13" t="s">
        <v>39</v>
      </c>
      <c r="O84" s="13" t="s">
        <v>40</v>
      </c>
    </row>
    <row r="85" spans="1:78" hidden="1" x14ac:dyDescent="0.15">
      <c r="B85" s="13"/>
      <c r="C85" s="13"/>
      <c r="D85" s="13"/>
      <c r="E85" s="13" t="str">
        <f>データ!AH6</f>
        <v>【107.26】</v>
      </c>
      <c r="F85" s="13" t="str">
        <f>データ!AS6</f>
        <v>【1.61】</v>
      </c>
      <c r="G85" s="13" t="str">
        <f>データ!BD6</f>
        <v>【239.69】</v>
      </c>
      <c r="H85" s="13" t="str">
        <f>データ!BO6</f>
        <v>【264.86】</v>
      </c>
      <c r="I85" s="13" t="str">
        <f>データ!BZ6</f>
        <v>【97.59】</v>
      </c>
      <c r="J85" s="13" t="str">
        <f>データ!CK6</f>
        <v>【181.66】</v>
      </c>
      <c r="K85" s="13" t="str">
        <f>データ!CV6</f>
        <v>【60.21】</v>
      </c>
      <c r="L85" s="13" t="str">
        <f>データ!DG6</f>
        <v>【89.21】</v>
      </c>
      <c r="M85" s="13" t="str">
        <f>データ!DR6</f>
        <v>【52.41】</v>
      </c>
      <c r="N85" s="13" t="str">
        <f>データ!EC6</f>
        <v>【26.78】</v>
      </c>
      <c r="O85" s="13" t="str">
        <f>データ!EN6</f>
        <v>【0.59】</v>
      </c>
    </row>
  </sheetData>
  <sheetProtection algorithmName="SHA-512" hashValue="HlPdRw1SRsQEUc3pYY65G+NLLU4m+ylO/ltloOznA0QSw9LgeJ26lEZdkmwu4cxjY/7dTKasEG7npkfCxzO6Ew==" saltValue="qZQvQ7em0ZJbVN0SfzLiFw==" spinCount="100000" sheet="1" objects="1" scenarios="1" formatCells="0" formatColumns="0" formatRows="0"/>
  <mergeCells count="48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BL7:BY7"/>
    <mergeCell ref="B8:H8"/>
    <mergeCell ref="I8:O8"/>
    <mergeCell ref="P8:V8"/>
    <mergeCell ref="W8:AC8"/>
    <mergeCell ref="AD8:AJ8"/>
    <mergeCell ref="AL8:AS8"/>
    <mergeCell ref="AT8:BA8"/>
    <mergeCell ref="BB8:BI8"/>
    <mergeCell ref="BL8:BM8"/>
    <mergeCell ref="BN8:BY8"/>
    <mergeCell ref="B9:H9"/>
    <mergeCell ref="I9:O9"/>
    <mergeCell ref="P9:V9"/>
    <mergeCell ref="W9:AC9"/>
    <mergeCell ref="AL9:AS9"/>
    <mergeCell ref="AT9:BA9"/>
    <mergeCell ref="BB9:BI9"/>
    <mergeCell ref="BL9:BM9"/>
    <mergeCell ref="BN9:BY9"/>
    <mergeCell ref="BL66:BZ82"/>
    <mergeCell ref="BB10:BI10"/>
    <mergeCell ref="BL10:BM10"/>
    <mergeCell ref="BN10:BY10"/>
    <mergeCell ref="BL11:BZ13"/>
    <mergeCell ref="B14:BJ15"/>
    <mergeCell ref="BL14:BZ15"/>
    <mergeCell ref="B10:H10"/>
    <mergeCell ref="I10:O10"/>
    <mergeCell ref="P10:V10"/>
    <mergeCell ref="W10:AC10"/>
    <mergeCell ref="AL10:AS10"/>
    <mergeCell ref="AT10:BA10"/>
    <mergeCell ref="BL16:BZ44"/>
    <mergeCell ref="BL45:BZ46"/>
    <mergeCell ref="BL47:BZ63"/>
    <mergeCell ref="B60:BJ61"/>
    <mergeCell ref="BL64:BZ65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>
        <v>1</v>
      </c>
      <c r="Y1" s="14">
        <v>1</v>
      </c>
      <c r="Z1" s="14">
        <v>1</v>
      </c>
      <c r="AA1" s="14">
        <v>1</v>
      </c>
      <c r="AB1" s="14">
        <v>1</v>
      </c>
      <c r="AC1" s="14">
        <v>1</v>
      </c>
      <c r="AD1" s="14">
        <v>1</v>
      </c>
      <c r="AE1" s="14">
        <v>1</v>
      </c>
      <c r="AF1" s="14">
        <v>1</v>
      </c>
      <c r="AG1" s="14">
        <v>1</v>
      </c>
      <c r="AH1" s="14"/>
      <c r="AI1" s="14">
        <v>1</v>
      </c>
      <c r="AJ1" s="14">
        <v>1</v>
      </c>
      <c r="AK1" s="14">
        <v>1</v>
      </c>
      <c r="AL1" s="14">
        <v>1</v>
      </c>
      <c r="AM1" s="14">
        <v>1</v>
      </c>
      <c r="AN1" s="14">
        <v>1</v>
      </c>
      <c r="AO1" s="14">
        <v>1</v>
      </c>
      <c r="AP1" s="14">
        <v>1</v>
      </c>
      <c r="AQ1" s="14">
        <v>1</v>
      </c>
      <c r="AR1" s="14">
        <v>1</v>
      </c>
      <c r="AS1" s="14"/>
      <c r="AT1" s="14">
        <v>1</v>
      </c>
      <c r="AU1" s="14">
        <v>1</v>
      </c>
      <c r="AV1" s="14">
        <v>1</v>
      </c>
      <c r="AW1" s="14">
        <v>1</v>
      </c>
      <c r="AX1" s="14">
        <v>1</v>
      </c>
      <c r="AY1" s="14">
        <v>1</v>
      </c>
      <c r="AZ1" s="14">
        <v>1</v>
      </c>
      <c r="BA1" s="14">
        <v>1</v>
      </c>
      <c r="BB1" s="14">
        <v>1</v>
      </c>
      <c r="BC1" s="14">
        <v>1</v>
      </c>
      <c r="BD1" s="14"/>
      <c r="BE1" s="14">
        <v>1</v>
      </c>
      <c r="BF1" s="14">
        <v>1</v>
      </c>
      <c r="BG1" s="14">
        <v>1</v>
      </c>
      <c r="BH1" s="14">
        <v>1</v>
      </c>
      <c r="BI1" s="14">
        <v>1</v>
      </c>
      <c r="BJ1" s="14">
        <v>1</v>
      </c>
      <c r="BK1" s="14">
        <v>1</v>
      </c>
      <c r="BL1" s="14">
        <v>1</v>
      </c>
      <c r="BM1" s="14">
        <v>1</v>
      </c>
      <c r="BN1" s="14">
        <v>1</v>
      </c>
      <c r="BO1" s="14"/>
      <c r="BP1" s="14">
        <v>1</v>
      </c>
      <c r="BQ1" s="14">
        <v>1</v>
      </c>
      <c r="BR1" s="14">
        <v>1</v>
      </c>
      <c r="BS1" s="14">
        <v>1</v>
      </c>
      <c r="BT1" s="14">
        <v>1</v>
      </c>
      <c r="BU1" s="14">
        <v>1</v>
      </c>
      <c r="BV1" s="14">
        <v>1</v>
      </c>
      <c r="BW1" s="14">
        <v>1</v>
      </c>
      <c r="BX1" s="14">
        <v>1</v>
      </c>
      <c r="BY1" s="14">
        <v>1</v>
      </c>
      <c r="BZ1" s="14"/>
      <c r="CA1" s="14">
        <v>1</v>
      </c>
      <c r="CB1" s="14">
        <v>1</v>
      </c>
      <c r="CC1" s="14">
        <v>1</v>
      </c>
      <c r="CD1" s="14">
        <v>1</v>
      </c>
      <c r="CE1" s="14">
        <v>1</v>
      </c>
      <c r="CF1" s="14">
        <v>1</v>
      </c>
      <c r="CG1" s="14">
        <v>1</v>
      </c>
      <c r="CH1" s="14">
        <v>1</v>
      </c>
      <c r="CI1" s="14">
        <v>1</v>
      </c>
      <c r="CJ1" s="14">
        <v>1</v>
      </c>
      <c r="CK1" s="14"/>
      <c r="CL1" s="14">
        <v>1</v>
      </c>
      <c r="CM1" s="14">
        <v>1</v>
      </c>
      <c r="CN1" s="14">
        <v>1</v>
      </c>
      <c r="CO1" s="14">
        <v>1</v>
      </c>
      <c r="CP1" s="14">
        <v>1</v>
      </c>
      <c r="CQ1" s="14">
        <v>1</v>
      </c>
      <c r="CR1" s="14">
        <v>1</v>
      </c>
      <c r="CS1" s="14">
        <v>1</v>
      </c>
      <c r="CT1" s="14">
        <v>1</v>
      </c>
      <c r="CU1" s="14">
        <v>1</v>
      </c>
      <c r="CV1" s="14"/>
      <c r="CW1" s="14">
        <v>1</v>
      </c>
      <c r="CX1" s="14">
        <v>1</v>
      </c>
      <c r="CY1" s="14">
        <v>1</v>
      </c>
      <c r="CZ1" s="14">
        <v>1</v>
      </c>
      <c r="DA1" s="14">
        <v>1</v>
      </c>
      <c r="DB1" s="14">
        <v>1</v>
      </c>
      <c r="DC1" s="14">
        <v>1</v>
      </c>
      <c r="DD1" s="14">
        <v>1</v>
      </c>
      <c r="DE1" s="14">
        <v>1</v>
      </c>
      <c r="DF1" s="14">
        <v>1</v>
      </c>
      <c r="DG1" s="14"/>
      <c r="DH1" s="14">
        <v>1</v>
      </c>
      <c r="DI1" s="14">
        <v>1</v>
      </c>
      <c r="DJ1" s="14">
        <v>1</v>
      </c>
      <c r="DK1" s="14">
        <v>1</v>
      </c>
      <c r="DL1" s="14">
        <v>1</v>
      </c>
      <c r="DM1" s="14">
        <v>1</v>
      </c>
      <c r="DN1" s="14">
        <v>1</v>
      </c>
      <c r="DO1" s="14">
        <v>1</v>
      </c>
      <c r="DP1" s="14">
        <v>1</v>
      </c>
      <c r="DQ1" s="14">
        <v>1</v>
      </c>
      <c r="DR1" s="14"/>
      <c r="DS1" s="14">
        <v>1</v>
      </c>
      <c r="DT1" s="14">
        <v>1</v>
      </c>
      <c r="DU1" s="14">
        <v>1</v>
      </c>
      <c r="DV1" s="14">
        <v>1</v>
      </c>
      <c r="DW1" s="14">
        <v>1</v>
      </c>
      <c r="DX1" s="14">
        <v>1</v>
      </c>
      <c r="DY1" s="14">
        <v>1</v>
      </c>
      <c r="DZ1" s="14">
        <v>1</v>
      </c>
      <c r="EA1" s="14">
        <v>1</v>
      </c>
      <c r="EB1" s="14">
        <v>1</v>
      </c>
      <c r="EC1" s="14"/>
      <c r="ED1" s="14">
        <v>1</v>
      </c>
      <c r="EE1" s="14">
        <v>1</v>
      </c>
      <c r="EF1" s="14">
        <v>1</v>
      </c>
      <c r="EG1" s="14">
        <v>1</v>
      </c>
      <c r="EH1" s="14">
        <v>1</v>
      </c>
      <c r="EI1" s="14">
        <v>1</v>
      </c>
      <c r="EJ1" s="14">
        <v>1</v>
      </c>
      <c r="EK1" s="14">
        <v>1</v>
      </c>
      <c r="EL1" s="14">
        <v>1</v>
      </c>
      <c r="EM1" s="14">
        <v>1</v>
      </c>
      <c r="EN1" s="14"/>
    </row>
    <row r="2" spans="1:144" x14ac:dyDescent="0.15">
      <c r="A2" s="15" t="s">
        <v>42</v>
      </c>
      <c r="B2" s="15">
        <f>COLUMN()-1</f>
        <v>1</v>
      </c>
      <c r="C2" s="15">
        <f t="shared" ref="C2:BR2" si="0">COLUMN()-1</f>
        <v>2</v>
      </c>
      <c r="D2" s="15">
        <f t="shared" si="0"/>
        <v>3</v>
      </c>
      <c r="E2" s="15">
        <f t="shared" si="0"/>
        <v>4</v>
      </c>
      <c r="F2" s="15">
        <f t="shared" si="0"/>
        <v>5</v>
      </c>
      <c r="G2" s="15">
        <f t="shared" si="0"/>
        <v>6</v>
      </c>
      <c r="H2" s="15">
        <f t="shared" si="0"/>
        <v>7</v>
      </c>
      <c r="I2" s="15">
        <f t="shared" si="0"/>
        <v>8</v>
      </c>
      <c r="J2" s="15">
        <f t="shared" si="0"/>
        <v>9</v>
      </c>
      <c r="K2" s="15">
        <f t="shared" si="0"/>
        <v>10</v>
      </c>
      <c r="L2" s="15">
        <f t="shared" si="0"/>
        <v>11</v>
      </c>
      <c r="M2" s="15">
        <f t="shared" si="0"/>
        <v>12</v>
      </c>
      <c r="N2" s="15">
        <f t="shared" si="0"/>
        <v>13</v>
      </c>
      <c r="O2" s="15">
        <f t="shared" si="0"/>
        <v>14</v>
      </c>
      <c r="P2" s="15">
        <f t="shared" si="0"/>
        <v>15</v>
      </c>
      <c r="Q2" s="15">
        <f t="shared" si="0"/>
        <v>16</v>
      </c>
      <c r="R2" s="15">
        <f t="shared" si="0"/>
        <v>17</v>
      </c>
      <c r="S2" s="15">
        <f t="shared" si="0"/>
        <v>18</v>
      </c>
      <c r="T2" s="15">
        <f t="shared" si="0"/>
        <v>19</v>
      </c>
      <c r="U2" s="15">
        <f t="shared" si="0"/>
        <v>20</v>
      </c>
      <c r="V2" s="15">
        <f t="shared" si="0"/>
        <v>21</v>
      </c>
      <c r="W2" s="15">
        <f t="shared" si="0"/>
        <v>22</v>
      </c>
      <c r="X2" s="15">
        <f t="shared" si="0"/>
        <v>23</v>
      </c>
      <c r="Y2" s="15">
        <f t="shared" si="0"/>
        <v>24</v>
      </c>
      <c r="Z2" s="15">
        <f t="shared" si="0"/>
        <v>25</v>
      </c>
      <c r="AA2" s="15">
        <f t="shared" si="0"/>
        <v>26</v>
      </c>
      <c r="AB2" s="15">
        <f t="shared" si="0"/>
        <v>27</v>
      </c>
      <c r="AC2" s="15">
        <f t="shared" si="0"/>
        <v>28</v>
      </c>
      <c r="AD2" s="15">
        <f t="shared" si="0"/>
        <v>29</v>
      </c>
      <c r="AE2" s="15">
        <f t="shared" si="0"/>
        <v>30</v>
      </c>
      <c r="AF2" s="15">
        <f t="shared" si="0"/>
        <v>31</v>
      </c>
      <c r="AG2" s="15">
        <f t="shared" si="0"/>
        <v>32</v>
      </c>
      <c r="AH2" s="15">
        <f t="shared" si="0"/>
        <v>33</v>
      </c>
      <c r="AI2" s="15">
        <f t="shared" si="0"/>
        <v>34</v>
      </c>
      <c r="AJ2" s="15">
        <f t="shared" si="0"/>
        <v>35</v>
      </c>
      <c r="AK2" s="15">
        <f t="shared" si="0"/>
        <v>36</v>
      </c>
      <c r="AL2" s="15">
        <f t="shared" si="0"/>
        <v>37</v>
      </c>
      <c r="AM2" s="15">
        <f t="shared" si="0"/>
        <v>38</v>
      </c>
      <c r="AN2" s="15">
        <f t="shared" si="0"/>
        <v>39</v>
      </c>
      <c r="AO2" s="15">
        <f t="shared" si="0"/>
        <v>40</v>
      </c>
      <c r="AP2" s="15">
        <f t="shared" si="0"/>
        <v>41</v>
      </c>
      <c r="AQ2" s="15">
        <f t="shared" si="0"/>
        <v>42</v>
      </c>
      <c r="AR2" s="15">
        <f t="shared" si="0"/>
        <v>43</v>
      </c>
      <c r="AS2" s="15">
        <f t="shared" si="0"/>
        <v>44</v>
      </c>
      <c r="AT2" s="15">
        <f t="shared" si="0"/>
        <v>45</v>
      </c>
      <c r="AU2" s="15">
        <f t="shared" si="0"/>
        <v>46</v>
      </c>
      <c r="AV2" s="15">
        <f t="shared" si="0"/>
        <v>47</v>
      </c>
      <c r="AW2" s="15">
        <f t="shared" si="0"/>
        <v>48</v>
      </c>
      <c r="AX2" s="15">
        <f t="shared" si="0"/>
        <v>49</v>
      </c>
      <c r="AY2" s="15">
        <f t="shared" si="0"/>
        <v>50</v>
      </c>
      <c r="AZ2" s="15">
        <f t="shared" si="0"/>
        <v>51</v>
      </c>
      <c r="BA2" s="15">
        <f t="shared" si="0"/>
        <v>52</v>
      </c>
      <c r="BB2" s="15">
        <f t="shared" si="0"/>
        <v>53</v>
      </c>
      <c r="BC2" s="15">
        <f t="shared" si="0"/>
        <v>54</v>
      </c>
      <c r="BD2" s="15">
        <f t="shared" si="0"/>
        <v>55</v>
      </c>
      <c r="BE2" s="15">
        <f t="shared" si="0"/>
        <v>56</v>
      </c>
      <c r="BF2" s="15">
        <f t="shared" si="0"/>
        <v>57</v>
      </c>
      <c r="BG2" s="15">
        <f t="shared" si="0"/>
        <v>58</v>
      </c>
      <c r="BH2" s="15">
        <f t="shared" si="0"/>
        <v>59</v>
      </c>
      <c r="BI2" s="15">
        <f t="shared" si="0"/>
        <v>60</v>
      </c>
      <c r="BJ2" s="15">
        <f t="shared" si="0"/>
        <v>61</v>
      </c>
      <c r="BK2" s="15">
        <f t="shared" si="0"/>
        <v>62</v>
      </c>
      <c r="BL2" s="15">
        <f t="shared" si="0"/>
        <v>63</v>
      </c>
      <c r="BM2" s="15">
        <f t="shared" si="0"/>
        <v>64</v>
      </c>
      <c r="BN2" s="15">
        <f t="shared" si="0"/>
        <v>65</v>
      </c>
      <c r="BO2" s="15">
        <f t="shared" si="0"/>
        <v>66</v>
      </c>
      <c r="BP2" s="15">
        <f t="shared" si="0"/>
        <v>67</v>
      </c>
      <c r="BQ2" s="15">
        <f t="shared" si="0"/>
        <v>68</v>
      </c>
      <c r="BR2" s="15">
        <f t="shared" si="0"/>
        <v>69</v>
      </c>
      <c r="BS2" s="15">
        <f t="shared" ref="BS2:ED2" si="1">COLUMN()-1</f>
        <v>70</v>
      </c>
      <c r="BT2" s="15">
        <f t="shared" si="1"/>
        <v>71</v>
      </c>
      <c r="BU2" s="15">
        <f t="shared" si="1"/>
        <v>72</v>
      </c>
      <c r="BV2" s="15">
        <f t="shared" si="1"/>
        <v>73</v>
      </c>
      <c r="BW2" s="15">
        <f t="shared" si="1"/>
        <v>74</v>
      </c>
      <c r="BX2" s="15">
        <f t="shared" si="1"/>
        <v>75</v>
      </c>
      <c r="BY2" s="15">
        <f t="shared" si="1"/>
        <v>76</v>
      </c>
      <c r="BZ2" s="15">
        <f t="shared" si="1"/>
        <v>77</v>
      </c>
      <c r="CA2" s="15">
        <f t="shared" si="1"/>
        <v>78</v>
      </c>
      <c r="CB2" s="15">
        <f t="shared" si="1"/>
        <v>79</v>
      </c>
      <c r="CC2" s="15">
        <f t="shared" si="1"/>
        <v>80</v>
      </c>
      <c r="CD2" s="15">
        <f t="shared" si="1"/>
        <v>81</v>
      </c>
      <c r="CE2" s="15">
        <f t="shared" si="1"/>
        <v>82</v>
      </c>
      <c r="CF2" s="15">
        <f t="shared" si="1"/>
        <v>83</v>
      </c>
      <c r="CG2" s="15">
        <f t="shared" si="1"/>
        <v>84</v>
      </c>
      <c r="CH2" s="15">
        <f t="shared" si="1"/>
        <v>85</v>
      </c>
      <c r="CI2" s="15">
        <f t="shared" si="1"/>
        <v>86</v>
      </c>
      <c r="CJ2" s="15">
        <f t="shared" si="1"/>
        <v>87</v>
      </c>
      <c r="CK2" s="15">
        <f t="shared" si="1"/>
        <v>88</v>
      </c>
      <c r="CL2" s="15">
        <f t="shared" si="1"/>
        <v>89</v>
      </c>
      <c r="CM2" s="15">
        <f t="shared" si="1"/>
        <v>90</v>
      </c>
      <c r="CN2" s="15">
        <f t="shared" si="1"/>
        <v>91</v>
      </c>
      <c r="CO2" s="15">
        <f t="shared" si="1"/>
        <v>92</v>
      </c>
      <c r="CP2" s="15">
        <f t="shared" si="1"/>
        <v>93</v>
      </c>
      <c r="CQ2" s="15">
        <f t="shared" si="1"/>
        <v>94</v>
      </c>
      <c r="CR2" s="15">
        <f t="shared" si="1"/>
        <v>95</v>
      </c>
      <c r="CS2" s="15">
        <f t="shared" si="1"/>
        <v>96</v>
      </c>
      <c r="CT2" s="15">
        <f t="shared" si="1"/>
        <v>97</v>
      </c>
      <c r="CU2" s="15">
        <f t="shared" si="1"/>
        <v>98</v>
      </c>
      <c r="CV2" s="15">
        <f t="shared" si="1"/>
        <v>99</v>
      </c>
      <c r="CW2" s="15">
        <f t="shared" si="1"/>
        <v>100</v>
      </c>
      <c r="CX2" s="15">
        <f t="shared" si="1"/>
        <v>101</v>
      </c>
      <c r="CY2" s="15">
        <f t="shared" si="1"/>
        <v>102</v>
      </c>
      <c r="CZ2" s="15">
        <f t="shared" si="1"/>
        <v>103</v>
      </c>
      <c r="DA2" s="15">
        <f t="shared" si="1"/>
        <v>104</v>
      </c>
      <c r="DB2" s="15">
        <f t="shared" si="1"/>
        <v>105</v>
      </c>
      <c r="DC2" s="15">
        <f t="shared" si="1"/>
        <v>106</v>
      </c>
      <c r="DD2" s="15">
        <f t="shared" si="1"/>
        <v>107</v>
      </c>
      <c r="DE2" s="15">
        <f t="shared" si="1"/>
        <v>108</v>
      </c>
      <c r="DF2" s="15">
        <f t="shared" si="1"/>
        <v>109</v>
      </c>
      <c r="DG2" s="15">
        <f t="shared" si="1"/>
        <v>110</v>
      </c>
      <c r="DH2" s="15">
        <f t="shared" si="1"/>
        <v>111</v>
      </c>
      <c r="DI2" s="15">
        <f t="shared" si="1"/>
        <v>112</v>
      </c>
      <c r="DJ2" s="15">
        <f t="shared" si="1"/>
        <v>113</v>
      </c>
      <c r="DK2" s="15">
        <f t="shared" si="1"/>
        <v>114</v>
      </c>
      <c r="DL2" s="15">
        <f t="shared" si="1"/>
        <v>115</v>
      </c>
      <c r="DM2" s="15">
        <f t="shared" si="1"/>
        <v>116</v>
      </c>
      <c r="DN2" s="15">
        <f t="shared" si="1"/>
        <v>117</v>
      </c>
      <c r="DO2" s="15">
        <f t="shared" si="1"/>
        <v>118</v>
      </c>
      <c r="DP2" s="15">
        <f t="shared" si="1"/>
        <v>119</v>
      </c>
      <c r="DQ2" s="15">
        <f t="shared" si="1"/>
        <v>120</v>
      </c>
      <c r="DR2" s="15">
        <f t="shared" si="1"/>
        <v>121</v>
      </c>
      <c r="DS2" s="15">
        <f t="shared" si="1"/>
        <v>122</v>
      </c>
      <c r="DT2" s="15">
        <f t="shared" si="1"/>
        <v>123</v>
      </c>
      <c r="DU2" s="15">
        <f t="shared" si="1"/>
        <v>124</v>
      </c>
      <c r="DV2" s="15">
        <f t="shared" si="1"/>
        <v>125</v>
      </c>
      <c r="DW2" s="15">
        <f t="shared" si="1"/>
        <v>126</v>
      </c>
      <c r="DX2" s="15">
        <f t="shared" si="1"/>
        <v>127</v>
      </c>
      <c r="DY2" s="15">
        <f t="shared" si="1"/>
        <v>128</v>
      </c>
      <c r="DZ2" s="15">
        <f t="shared" si="1"/>
        <v>129</v>
      </c>
      <c r="EA2" s="15">
        <f t="shared" si="1"/>
        <v>130</v>
      </c>
      <c r="EB2" s="15">
        <f t="shared" si="1"/>
        <v>131</v>
      </c>
      <c r="EC2" s="15">
        <f t="shared" si="1"/>
        <v>132</v>
      </c>
      <c r="ED2" s="15">
        <f t="shared" si="1"/>
        <v>133</v>
      </c>
      <c r="EE2" s="15">
        <f t="shared" ref="EE2:EN2" si="2">COLUMN()-1</f>
        <v>134</v>
      </c>
      <c r="EF2" s="15">
        <f t="shared" si="2"/>
        <v>135</v>
      </c>
      <c r="EG2" s="15">
        <f t="shared" si="2"/>
        <v>136</v>
      </c>
      <c r="EH2" s="15">
        <f t="shared" si="2"/>
        <v>137</v>
      </c>
      <c r="EI2" s="15">
        <f t="shared" si="2"/>
        <v>138</v>
      </c>
      <c r="EJ2" s="15">
        <f t="shared" si="2"/>
        <v>139</v>
      </c>
      <c r="EK2" s="15">
        <f t="shared" si="2"/>
        <v>140</v>
      </c>
      <c r="EL2" s="15">
        <f t="shared" si="2"/>
        <v>141</v>
      </c>
      <c r="EM2" s="15">
        <f t="shared" si="2"/>
        <v>142</v>
      </c>
      <c r="EN2" s="15">
        <f t="shared" si="2"/>
        <v>143</v>
      </c>
    </row>
    <row r="3" spans="1:144" x14ac:dyDescent="0.15">
      <c r="A3" s="15" t="s">
        <v>43</v>
      </c>
      <c r="B3" s="16" t="s">
        <v>44</v>
      </c>
      <c r="C3" s="16" t="s">
        <v>45</v>
      </c>
      <c r="D3" s="16" t="s">
        <v>46</v>
      </c>
      <c r="E3" s="16" t="s">
        <v>47</v>
      </c>
      <c r="F3" s="16" t="s">
        <v>48</v>
      </c>
      <c r="G3" s="16" t="s">
        <v>49</v>
      </c>
      <c r="H3" s="82" t="s">
        <v>50</v>
      </c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4"/>
      <c r="X3" s="88" t="s">
        <v>51</v>
      </c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 t="s">
        <v>52</v>
      </c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</row>
    <row r="4" spans="1:144" x14ac:dyDescent="0.15">
      <c r="A4" s="15" t="s">
        <v>53</v>
      </c>
      <c r="B4" s="17"/>
      <c r="C4" s="17"/>
      <c r="D4" s="17"/>
      <c r="E4" s="17"/>
      <c r="F4" s="17"/>
      <c r="G4" s="17"/>
      <c r="H4" s="85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1" t="s">
        <v>54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 t="s">
        <v>55</v>
      </c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 t="s">
        <v>56</v>
      </c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 t="s">
        <v>57</v>
      </c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 t="s">
        <v>58</v>
      </c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 t="s">
        <v>59</v>
      </c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 t="s">
        <v>60</v>
      </c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 t="s">
        <v>61</v>
      </c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 t="s">
        <v>62</v>
      </c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 t="s">
        <v>63</v>
      </c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 t="s">
        <v>64</v>
      </c>
      <c r="EE4" s="81"/>
      <c r="EF4" s="81"/>
      <c r="EG4" s="81"/>
      <c r="EH4" s="81"/>
      <c r="EI4" s="81"/>
      <c r="EJ4" s="81"/>
      <c r="EK4" s="81"/>
      <c r="EL4" s="81"/>
      <c r="EM4" s="81"/>
      <c r="EN4" s="81"/>
    </row>
    <row r="5" spans="1:144" x14ac:dyDescent="0.15">
      <c r="A5" s="15" t="s">
        <v>65</v>
      </c>
      <c r="B5" s="18"/>
      <c r="C5" s="18"/>
      <c r="D5" s="18"/>
      <c r="E5" s="18"/>
      <c r="F5" s="18"/>
      <c r="G5" s="18"/>
      <c r="H5" s="19" t="s">
        <v>66</v>
      </c>
      <c r="I5" s="19" t="s">
        <v>67</v>
      </c>
      <c r="J5" s="19" t="s">
        <v>68</v>
      </c>
      <c r="K5" s="19" t="s">
        <v>69</v>
      </c>
      <c r="L5" s="19" t="s">
        <v>70</v>
      </c>
      <c r="M5" s="19" t="s">
        <v>5</v>
      </c>
      <c r="N5" s="19" t="s">
        <v>71</v>
      </c>
      <c r="O5" s="19" t="s">
        <v>72</v>
      </c>
      <c r="P5" s="19" t="s">
        <v>73</v>
      </c>
      <c r="Q5" s="19" t="s">
        <v>74</v>
      </c>
      <c r="R5" s="19" t="s">
        <v>75</v>
      </c>
      <c r="S5" s="19" t="s">
        <v>76</v>
      </c>
      <c r="T5" s="19" t="s">
        <v>77</v>
      </c>
      <c r="U5" s="19" t="s">
        <v>78</v>
      </c>
      <c r="V5" s="19" t="s">
        <v>79</v>
      </c>
      <c r="W5" s="19" t="s">
        <v>80</v>
      </c>
      <c r="X5" s="19" t="s">
        <v>81</v>
      </c>
      <c r="Y5" s="19" t="s">
        <v>82</v>
      </c>
      <c r="Z5" s="19" t="s">
        <v>83</v>
      </c>
      <c r="AA5" s="19" t="s">
        <v>84</v>
      </c>
      <c r="AB5" s="19" t="s">
        <v>85</v>
      </c>
      <c r="AC5" s="19" t="s">
        <v>86</v>
      </c>
      <c r="AD5" s="19" t="s">
        <v>87</v>
      </c>
      <c r="AE5" s="19" t="s">
        <v>88</v>
      </c>
      <c r="AF5" s="19" t="s">
        <v>89</v>
      </c>
      <c r="AG5" s="19" t="s">
        <v>90</v>
      </c>
      <c r="AH5" s="19" t="s">
        <v>29</v>
      </c>
      <c r="AI5" s="19" t="s">
        <v>81</v>
      </c>
      <c r="AJ5" s="19" t="s">
        <v>82</v>
      </c>
      <c r="AK5" s="19" t="s">
        <v>83</v>
      </c>
      <c r="AL5" s="19" t="s">
        <v>84</v>
      </c>
      <c r="AM5" s="19" t="s">
        <v>85</v>
      </c>
      <c r="AN5" s="19" t="s">
        <v>86</v>
      </c>
      <c r="AO5" s="19" t="s">
        <v>87</v>
      </c>
      <c r="AP5" s="19" t="s">
        <v>88</v>
      </c>
      <c r="AQ5" s="19" t="s">
        <v>89</v>
      </c>
      <c r="AR5" s="19" t="s">
        <v>90</v>
      </c>
      <c r="AS5" s="19" t="s">
        <v>91</v>
      </c>
      <c r="AT5" s="19" t="s">
        <v>81</v>
      </c>
      <c r="AU5" s="19" t="s">
        <v>82</v>
      </c>
      <c r="AV5" s="19" t="s">
        <v>83</v>
      </c>
      <c r="AW5" s="19" t="s">
        <v>84</v>
      </c>
      <c r="AX5" s="19" t="s">
        <v>85</v>
      </c>
      <c r="AY5" s="19" t="s">
        <v>86</v>
      </c>
      <c r="AZ5" s="19" t="s">
        <v>87</v>
      </c>
      <c r="BA5" s="19" t="s">
        <v>88</v>
      </c>
      <c r="BB5" s="19" t="s">
        <v>89</v>
      </c>
      <c r="BC5" s="19" t="s">
        <v>90</v>
      </c>
      <c r="BD5" s="19" t="s">
        <v>91</v>
      </c>
      <c r="BE5" s="19" t="s">
        <v>81</v>
      </c>
      <c r="BF5" s="19" t="s">
        <v>82</v>
      </c>
      <c r="BG5" s="19" t="s">
        <v>83</v>
      </c>
      <c r="BH5" s="19" t="s">
        <v>84</v>
      </c>
      <c r="BI5" s="19" t="s">
        <v>85</v>
      </c>
      <c r="BJ5" s="19" t="s">
        <v>86</v>
      </c>
      <c r="BK5" s="19" t="s">
        <v>87</v>
      </c>
      <c r="BL5" s="19" t="s">
        <v>88</v>
      </c>
      <c r="BM5" s="19" t="s">
        <v>89</v>
      </c>
      <c r="BN5" s="19" t="s">
        <v>90</v>
      </c>
      <c r="BO5" s="19" t="s">
        <v>91</v>
      </c>
      <c r="BP5" s="19" t="s">
        <v>81</v>
      </c>
      <c r="BQ5" s="19" t="s">
        <v>82</v>
      </c>
      <c r="BR5" s="19" t="s">
        <v>83</v>
      </c>
      <c r="BS5" s="19" t="s">
        <v>84</v>
      </c>
      <c r="BT5" s="19" t="s">
        <v>85</v>
      </c>
      <c r="BU5" s="19" t="s">
        <v>86</v>
      </c>
      <c r="BV5" s="19" t="s">
        <v>87</v>
      </c>
      <c r="BW5" s="19" t="s">
        <v>88</v>
      </c>
      <c r="BX5" s="19" t="s">
        <v>89</v>
      </c>
      <c r="BY5" s="19" t="s">
        <v>90</v>
      </c>
      <c r="BZ5" s="19" t="s">
        <v>91</v>
      </c>
      <c r="CA5" s="19" t="s">
        <v>81</v>
      </c>
      <c r="CB5" s="19" t="s">
        <v>82</v>
      </c>
      <c r="CC5" s="19" t="s">
        <v>83</v>
      </c>
      <c r="CD5" s="19" t="s">
        <v>84</v>
      </c>
      <c r="CE5" s="19" t="s">
        <v>85</v>
      </c>
      <c r="CF5" s="19" t="s">
        <v>86</v>
      </c>
      <c r="CG5" s="19" t="s">
        <v>87</v>
      </c>
      <c r="CH5" s="19" t="s">
        <v>88</v>
      </c>
      <c r="CI5" s="19" t="s">
        <v>89</v>
      </c>
      <c r="CJ5" s="19" t="s">
        <v>90</v>
      </c>
      <c r="CK5" s="19" t="s">
        <v>91</v>
      </c>
      <c r="CL5" s="19" t="s">
        <v>81</v>
      </c>
      <c r="CM5" s="19" t="s">
        <v>82</v>
      </c>
      <c r="CN5" s="19" t="s">
        <v>83</v>
      </c>
      <c r="CO5" s="19" t="s">
        <v>84</v>
      </c>
      <c r="CP5" s="19" t="s">
        <v>85</v>
      </c>
      <c r="CQ5" s="19" t="s">
        <v>86</v>
      </c>
      <c r="CR5" s="19" t="s">
        <v>87</v>
      </c>
      <c r="CS5" s="19" t="s">
        <v>88</v>
      </c>
      <c r="CT5" s="19" t="s">
        <v>89</v>
      </c>
      <c r="CU5" s="19" t="s">
        <v>90</v>
      </c>
      <c r="CV5" s="19" t="s">
        <v>91</v>
      </c>
      <c r="CW5" s="19" t="s">
        <v>81</v>
      </c>
      <c r="CX5" s="19" t="s">
        <v>82</v>
      </c>
      <c r="CY5" s="19" t="s">
        <v>83</v>
      </c>
      <c r="CZ5" s="19" t="s">
        <v>84</v>
      </c>
      <c r="DA5" s="19" t="s">
        <v>85</v>
      </c>
      <c r="DB5" s="19" t="s">
        <v>86</v>
      </c>
      <c r="DC5" s="19" t="s">
        <v>87</v>
      </c>
      <c r="DD5" s="19" t="s">
        <v>88</v>
      </c>
      <c r="DE5" s="19" t="s">
        <v>89</v>
      </c>
      <c r="DF5" s="19" t="s">
        <v>90</v>
      </c>
      <c r="DG5" s="19" t="s">
        <v>91</v>
      </c>
      <c r="DH5" s="19" t="s">
        <v>81</v>
      </c>
      <c r="DI5" s="19" t="s">
        <v>82</v>
      </c>
      <c r="DJ5" s="19" t="s">
        <v>83</v>
      </c>
      <c r="DK5" s="19" t="s">
        <v>84</v>
      </c>
      <c r="DL5" s="19" t="s">
        <v>85</v>
      </c>
      <c r="DM5" s="19" t="s">
        <v>86</v>
      </c>
      <c r="DN5" s="19" t="s">
        <v>87</v>
      </c>
      <c r="DO5" s="19" t="s">
        <v>88</v>
      </c>
      <c r="DP5" s="19" t="s">
        <v>89</v>
      </c>
      <c r="DQ5" s="19" t="s">
        <v>90</v>
      </c>
      <c r="DR5" s="19" t="s">
        <v>91</v>
      </c>
      <c r="DS5" s="19" t="s">
        <v>81</v>
      </c>
      <c r="DT5" s="19" t="s">
        <v>82</v>
      </c>
      <c r="DU5" s="19" t="s">
        <v>83</v>
      </c>
      <c r="DV5" s="19" t="s">
        <v>84</v>
      </c>
      <c r="DW5" s="19" t="s">
        <v>85</v>
      </c>
      <c r="DX5" s="19" t="s">
        <v>86</v>
      </c>
      <c r="DY5" s="19" t="s">
        <v>87</v>
      </c>
      <c r="DZ5" s="19" t="s">
        <v>88</v>
      </c>
      <c r="EA5" s="19" t="s">
        <v>89</v>
      </c>
      <c r="EB5" s="19" t="s">
        <v>90</v>
      </c>
      <c r="EC5" s="19" t="s">
        <v>91</v>
      </c>
      <c r="ED5" s="19" t="s">
        <v>81</v>
      </c>
      <c r="EE5" s="19" t="s">
        <v>82</v>
      </c>
      <c r="EF5" s="19" t="s">
        <v>83</v>
      </c>
      <c r="EG5" s="19" t="s">
        <v>84</v>
      </c>
      <c r="EH5" s="19" t="s">
        <v>85</v>
      </c>
      <c r="EI5" s="19" t="s">
        <v>86</v>
      </c>
      <c r="EJ5" s="19" t="s">
        <v>87</v>
      </c>
      <c r="EK5" s="19" t="s">
        <v>88</v>
      </c>
      <c r="EL5" s="19" t="s">
        <v>89</v>
      </c>
      <c r="EM5" s="19" t="s">
        <v>90</v>
      </c>
      <c r="EN5" s="19" t="s">
        <v>91</v>
      </c>
    </row>
    <row r="6" spans="1:144" s="23" customFormat="1" x14ac:dyDescent="0.15">
      <c r="A6" s="15" t="s">
        <v>92</v>
      </c>
      <c r="B6" s="20">
        <f>B7</f>
        <v>2024</v>
      </c>
      <c r="C6" s="20">
        <f t="shared" ref="C6:W6" si="3">C7</f>
        <v>63231</v>
      </c>
      <c r="D6" s="20">
        <f t="shared" si="3"/>
        <v>46</v>
      </c>
      <c r="E6" s="20">
        <f t="shared" si="3"/>
        <v>1</v>
      </c>
      <c r="F6" s="20">
        <f t="shared" si="3"/>
        <v>0</v>
      </c>
      <c r="G6" s="20">
        <f t="shared" si="3"/>
        <v>1</v>
      </c>
      <c r="H6" s="20" t="str">
        <f t="shared" si="3"/>
        <v>山形県　朝日町</v>
      </c>
      <c r="I6" s="20" t="str">
        <f t="shared" si="3"/>
        <v>法適用</v>
      </c>
      <c r="J6" s="20" t="str">
        <f t="shared" si="3"/>
        <v>水道事業</v>
      </c>
      <c r="K6" s="20" t="str">
        <f t="shared" si="3"/>
        <v>末端給水事業</v>
      </c>
      <c r="L6" s="20" t="str">
        <f t="shared" si="3"/>
        <v>A8</v>
      </c>
      <c r="M6" s="20" t="str">
        <f t="shared" si="3"/>
        <v>非設置</v>
      </c>
      <c r="N6" s="21" t="str">
        <f t="shared" si="3"/>
        <v>-</v>
      </c>
      <c r="O6" s="21">
        <f t="shared" si="3"/>
        <v>82.92</v>
      </c>
      <c r="P6" s="21">
        <f t="shared" si="3"/>
        <v>97.57</v>
      </c>
      <c r="Q6" s="21">
        <f t="shared" si="3"/>
        <v>4587</v>
      </c>
      <c r="R6" s="21">
        <f t="shared" si="3"/>
        <v>5782</v>
      </c>
      <c r="S6" s="21">
        <f t="shared" si="3"/>
        <v>196.81</v>
      </c>
      <c r="T6" s="21">
        <f t="shared" si="3"/>
        <v>29.38</v>
      </c>
      <c r="U6" s="21">
        <f t="shared" si="3"/>
        <v>5587</v>
      </c>
      <c r="V6" s="21">
        <f t="shared" si="3"/>
        <v>19.5</v>
      </c>
      <c r="W6" s="21">
        <f t="shared" si="3"/>
        <v>286.51</v>
      </c>
      <c r="X6" s="22">
        <f>IF(X7="",NA(),X7)</f>
        <v>112.38</v>
      </c>
      <c r="Y6" s="22">
        <f t="shared" ref="Y6:AG6" si="4">IF(Y7="",NA(),Y7)</f>
        <v>123.27</v>
      </c>
      <c r="Z6" s="22">
        <f t="shared" si="4"/>
        <v>120.99</v>
      </c>
      <c r="AA6" s="22">
        <f t="shared" si="4"/>
        <v>121.98</v>
      </c>
      <c r="AB6" s="22">
        <f t="shared" si="4"/>
        <v>116.92</v>
      </c>
      <c r="AC6" s="22">
        <f t="shared" si="4"/>
        <v>105.34</v>
      </c>
      <c r="AD6" s="22">
        <f t="shared" si="4"/>
        <v>105.77</v>
      </c>
      <c r="AE6" s="22">
        <f t="shared" si="4"/>
        <v>104.82</v>
      </c>
      <c r="AF6" s="22">
        <f t="shared" si="4"/>
        <v>106.46</v>
      </c>
      <c r="AG6" s="22">
        <f t="shared" si="4"/>
        <v>103.41</v>
      </c>
      <c r="AH6" s="21" t="str">
        <f>IF(AH7="","",IF(AH7="-","【-】","【"&amp;SUBSTITUTE(TEXT(AH7,"#,##0.00"),"-","△")&amp;"】"))</f>
        <v>【107.26】</v>
      </c>
      <c r="AI6" s="21">
        <f>IF(AI7="",NA(),AI7)</f>
        <v>0</v>
      </c>
      <c r="AJ6" s="21">
        <f t="shared" ref="AJ6:AR6" si="5">IF(AJ7="",NA(),AJ7)</f>
        <v>0</v>
      </c>
      <c r="AK6" s="21">
        <f t="shared" si="5"/>
        <v>0</v>
      </c>
      <c r="AL6" s="21">
        <f t="shared" si="5"/>
        <v>0</v>
      </c>
      <c r="AM6" s="21">
        <f t="shared" si="5"/>
        <v>0</v>
      </c>
      <c r="AN6" s="22">
        <f t="shared" si="5"/>
        <v>24.04</v>
      </c>
      <c r="AO6" s="22">
        <f t="shared" si="5"/>
        <v>28.03</v>
      </c>
      <c r="AP6" s="22">
        <f t="shared" si="5"/>
        <v>26.73</v>
      </c>
      <c r="AQ6" s="22">
        <f t="shared" si="5"/>
        <v>27.85</v>
      </c>
      <c r="AR6" s="22">
        <f t="shared" si="5"/>
        <v>28</v>
      </c>
      <c r="AS6" s="21" t="str">
        <f>IF(AS7="","",IF(AS7="-","【-】","【"&amp;SUBSTITUTE(TEXT(AS7,"#,##0.00"),"-","△")&amp;"】"))</f>
        <v>【1.61】</v>
      </c>
      <c r="AT6" s="22">
        <f>IF(AT7="",NA(),AT7)</f>
        <v>1768.47</v>
      </c>
      <c r="AU6" s="22">
        <f t="shared" ref="AU6:BC6" si="6">IF(AU7="",NA(),AU7)</f>
        <v>1524.93</v>
      </c>
      <c r="AV6" s="22">
        <f t="shared" si="6"/>
        <v>1501.81</v>
      </c>
      <c r="AW6" s="22">
        <f t="shared" si="6"/>
        <v>3000.51</v>
      </c>
      <c r="AX6" s="22">
        <f t="shared" si="6"/>
        <v>321.39999999999998</v>
      </c>
      <c r="AY6" s="22">
        <f t="shared" si="6"/>
        <v>305.08</v>
      </c>
      <c r="AZ6" s="22">
        <f t="shared" si="6"/>
        <v>305.33999999999997</v>
      </c>
      <c r="BA6" s="22">
        <f t="shared" si="6"/>
        <v>310.01</v>
      </c>
      <c r="BB6" s="22">
        <f t="shared" si="6"/>
        <v>311.12</v>
      </c>
      <c r="BC6" s="22">
        <f t="shared" si="6"/>
        <v>293.51</v>
      </c>
      <c r="BD6" s="21" t="str">
        <f>IF(BD7="","",IF(BD7="-","【-】","【"&amp;SUBSTITUTE(TEXT(BD7,"#,##0.00"),"-","△")&amp;"】"))</f>
        <v>【239.69】</v>
      </c>
      <c r="BE6" s="22">
        <f>IF(BE7="",NA(),BE7)</f>
        <v>49.31</v>
      </c>
      <c r="BF6" s="22">
        <f t="shared" ref="BF6:BN6" si="7">IF(BF7="",NA(),BF7)</f>
        <v>34.35</v>
      </c>
      <c r="BG6" s="22">
        <f t="shared" si="7"/>
        <v>25.72</v>
      </c>
      <c r="BH6" s="22">
        <f t="shared" si="7"/>
        <v>12.61</v>
      </c>
      <c r="BI6" s="22">
        <f t="shared" si="7"/>
        <v>99.74</v>
      </c>
      <c r="BJ6" s="22">
        <f t="shared" si="7"/>
        <v>585.59</v>
      </c>
      <c r="BK6" s="22">
        <f t="shared" si="7"/>
        <v>561.34</v>
      </c>
      <c r="BL6" s="22">
        <f t="shared" si="7"/>
        <v>538.33000000000004</v>
      </c>
      <c r="BM6" s="22">
        <f t="shared" si="7"/>
        <v>515.14</v>
      </c>
      <c r="BN6" s="22">
        <f t="shared" si="7"/>
        <v>498.34</v>
      </c>
      <c r="BO6" s="21" t="str">
        <f>IF(BO7="","",IF(BO7="-","【-】","【"&amp;SUBSTITUTE(TEXT(BO7,"#,##0.00"),"-","△")&amp;"】"))</f>
        <v>【264.86】</v>
      </c>
      <c r="BP6" s="22">
        <f>IF(BP7="",NA(),BP7)</f>
        <v>85.96</v>
      </c>
      <c r="BQ6" s="22">
        <f t="shared" ref="BQ6:BY6" si="8">IF(BQ7="",NA(),BQ7)</f>
        <v>105.71</v>
      </c>
      <c r="BR6" s="22">
        <f t="shared" si="8"/>
        <v>93.5</v>
      </c>
      <c r="BS6" s="22">
        <f t="shared" si="8"/>
        <v>119.6</v>
      </c>
      <c r="BT6" s="22">
        <f t="shared" si="8"/>
        <v>114.64</v>
      </c>
      <c r="BU6" s="22">
        <f t="shared" si="8"/>
        <v>82.78</v>
      </c>
      <c r="BV6" s="22">
        <f t="shared" si="8"/>
        <v>84.82</v>
      </c>
      <c r="BW6" s="22">
        <f t="shared" si="8"/>
        <v>82.29</v>
      </c>
      <c r="BX6" s="22">
        <f t="shared" si="8"/>
        <v>84.16</v>
      </c>
      <c r="BY6" s="22">
        <f t="shared" si="8"/>
        <v>81.45</v>
      </c>
      <c r="BZ6" s="21" t="str">
        <f>IF(BZ7="","",IF(BZ7="-","【-】","【"&amp;SUBSTITUTE(TEXT(BZ7,"#,##0.00"),"-","△")&amp;"】"))</f>
        <v>【97.59】</v>
      </c>
      <c r="CA6" s="22">
        <f>IF(CA7="",NA(),CA7)</f>
        <v>212.95</v>
      </c>
      <c r="CB6" s="22">
        <f t="shared" ref="CB6:CJ6" si="9">IF(CB7="",NA(),CB7)</f>
        <v>191.62</v>
      </c>
      <c r="CC6" s="22">
        <f t="shared" si="9"/>
        <v>197.08</v>
      </c>
      <c r="CD6" s="22">
        <f t="shared" si="9"/>
        <v>196.1</v>
      </c>
      <c r="CE6" s="22">
        <f t="shared" si="9"/>
        <v>206.13</v>
      </c>
      <c r="CF6" s="22">
        <f t="shared" si="9"/>
        <v>225.09</v>
      </c>
      <c r="CG6" s="22">
        <f t="shared" si="9"/>
        <v>224.82</v>
      </c>
      <c r="CH6" s="22">
        <f t="shared" si="9"/>
        <v>230.85</v>
      </c>
      <c r="CI6" s="22">
        <f t="shared" si="9"/>
        <v>230.21</v>
      </c>
      <c r="CJ6" s="22">
        <f t="shared" si="9"/>
        <v>240.31</v>
      </c>
      <c r="CK6" s="21" t="str">
        <f>IF(CK7="","",IF(CK7="-","【-】","【"&amp;SUBSTITUTE(TEXT(CK7,"#,##0.00"),"-","△")&amp;"】"))</f>
        <v>【181.66】</v>
      </c>
      <c r="CL6" s="22">
        <f>IF(CL7="",NA(),CL7)</f>
        <v>61.14</v>
      </c>
      <c r="CM6" s="22">
        <f t="shared" ref="CM6:CU6" si="10">IF(CM7="",NA(),CM7)</f>
        <v>60.4</v>
      </c>
      <c r="CN6" s="22">
        <f t="shared" si="10"/>
        <v>59.98</v>
      </c>
      <c r="CO6" s="22">
        <f t="shared" si="10"/>
        <v>58.65</v>
      </c>
      <c r="CP6" s="22">
        <f t="shared" si="10"/>
        <v>55.9</v>
      </c>
      <c r="CQ6" s="22">
        <f t="shared" si="10"/>
        <v>49.38</v>
      </c>
      <c r="CR6" s="22">
        <f t="shared" si="10"/>
        <v>50.09</v>
      </c>
      <c r="CS6" s="22">
        <f t="shared" si="10"/>
        <v>50.1</v>
      </c>
      <c r="CT6" s="22">
        <f t="shared" si="10"/>
        <v>49.76</v>
      </c>
      <c r="CU6" s="22">
        <f t="shared" si="10"/>
        <v>49.74</v>
      </c>
      <c r="CV6" s="21" t="str">
        <f>IF(CV7="","",IF(CV7="-","【-】","【"&amp;SUBSTITUTE(TEXT(CV7,"#,##0.00"),"-","△")&amp;"】"))</f>
        <v>【60.21】</v>
      </c>
      <c r="CW6" s="22">
        <f>IF(CW7="",NA(),CW7)</f>
        <v>75.010000000000005</v>
      </c>
      <c r="CX6" s="22">
        <f t="shared" ref="CX6:DF6" si="11">IF(CX7="",NA(),CX7)</f>
        <v>75.06</v>
      </c>
      <c r="CY6" s="22">
        <f t="shared" si="11"/>
        <v>75.180000000000007</v>
      </c>
      <c r="CZ6" s="22">
        <f t="shared" si="11"/>
        <v>75.27</v>
      </c>
      <c r="DA6" s="22">
        <f t="shared" si="11"/>
        <v>75.319999999999993</v>
      </c>
      <c r="DB6" s="22">
        <f t="shared" si="11"/>
        <v>78.010000000000005</v>
      </c>
      <c r="DC6" s="22">
        <f t="shared" si="11"/>
        <v>77.599999999999994</v>
      </c>
      <c r="DD6" s="22">
        <f t="shared" si="11"/>
        <v>77.3</v>
      </c>
      <c r="DE6" s="22">
        <f t="shared" si="11"/>
        <v>76.64</v>
      </c>
      <c r="DF6" s="22">
        <f t="shared" si="11"/>
        <v>75.37</v>
      </c>
      <c r="DG6" s="21" t="str">
        <f>IF(DG7="","",IF(DG7="-","【-】","【"&amp;SUBSTITUTE(TEXT(DG7,"#,##0.00"),"-","△")&amp;"】"))</f>
        <v>【89.21】</v>
      </c>
      <c r="DH6" s="22">
        <f>IF(DH7="",NA(),DH7)</f>
        <v>57.74</v>
      </c>
      <c r="DI6" s="22">
        <f t="shared" ref="DI6:DQ6" si="12">IF(DI7="",NA(),DI7)</f>
        <v>58.65</v>
      </c>
      <c r="DJ6" s="22">
        <f t="shared" si="12"/>
        <v>59.32</v>
      </c>
      <c r="DK6" s="22">
        <f t="shared" si="12"/>
        <v>59.13</v>
      </c>
      <c r="DL6" s="22">
        <f t="shared" si="12"/>
        <v>59.99</v>
      </c>
      <c r="DM6" s="22">
        <f t="shared" si="12"/>
        <v>47.5</v>
      </c>
      <c r="DN6" s="22">
        <f t="shared" si="12"/>
        <v>48.41</v>
      </c>
      <c r="DO6" s="22">
        <f t="shared" si="12"/>
        <v>50.02</v>
      </c>
      <c r="DP6" s="22">
        <f t="shared" si="12"/>
        <v>51.38</v>
      </c>
      <c r="DQ6" s="22">
        <f t="shared" si="12"/>
        <v>52.3</v>
      </c>
      <c r="DR6" s="21" t="str">
        <f>IF(DR7="","",IF(DR7="-","【-】","【"&amp;SUBSTITUTE(TEXT(DR7,"#,##0.00"),"-","△")&amp;"】"))</f>
        <v>【52.41】</v>
      </c>
      <c r="DS6" s="22">
        <f>IF(DS7="",NA(),DS7)</f>
        <v>26.03</v>
      </c>
      <c r="DT6" s="22">
        <f t="shared" ref="DT6:EB6" si="13">IF(DT7="",NA(),DT7)</f>
        <v>12.94</v>
      </c>
      <c r="DU6" s="22">
        <f t="shared" si="13"/>
        <v>15.41</v>
      </c>
      <c r="DV6" s="22">
        <f t="shared" si="13"/>
        <v>17.39</v>
      </c>
      <c r="DW6" s="22">
        <f t="shared" si="13"/>
        <v>24.53</v>
      </c>
      <c r="DX6" s="22">
        <f t="shared" si="13"/>
        <v>17.399999999999999</v>
      </c>
      <c r="DY6" s="22">
        <f t="shared" si="13"/>
        <v>18.64</v>
      </c>
      <c r="DZ6" s="22">
        <f t="shared" si="13"/>
        <v>19.510000000000002</v>
      </c>
      <c r="EA6" s="22">
        <f t="shared" si="13"/>
        <v>21.6</v>
      </c>
      <c r="EB6" s="22">
        <f t="shared" si="13"/>
        <v>23.36</v>
      </c>
      <c r="EC6" s="21" t="str">
        <f>IF(EC7="","",IF(EC7="-","【-】","【"&amp;SUBSTITUTE(TEXT(EC7,"#,##0.00"),"-","△")&amp;"】"))</f>
        <v>【26.78】</v>
      </c>
      <c r="ED6" s="22">
        <f>IF(ED7="",NA(),ED7)</f>
        <v>1.07</v>
      </c>
      <c r="EE6" s="22">
        <f t="shared" ref="EE6:EM6" si="14">IF(EE7="",NA(),EE7)</f>
        <v>0.47</v>
      </c>
      <c r="EF6" s="22">
        <f t="shared" si="14"/>
        <v>0.04</v>
      </c>
      <c r="EG6" s="22">
        <f t="shared" si="14"/>
        <v>0.37</v>
      </c>
      <c r="EH6" s="22">
        <f t="shared" si="14"/>
        <v>0.02</v>
      </c>
      <c r="EI6" s="22">
        <f t="shared" si="14"/>
        <v>0.4</v>
      </c>
      <c r="EJ6" s="22">
        <f t="shared" si="14"/>
        <v>0.36</v>
      </c>
      <c r="EK6" s="22">
        <f t="shared" si="14"/>
        <v>0.56999999999999995</v>
      </c>
      <c r="EL6" s="22">
        <f t="shared" si="14"/>
        <v>0.56000000000000005</v>
      </c>
      <c r="EM6" s="22">
        <f t="shared" si="14"/>
        <v>0.54</v>
      </c>
      <c r="EN6" s="21" t="str">
        <f>IF(EN7="","",IF(EN7="-","【-】","【"&amp;SUBSTITUTE(TEXT(EN7,"#,##0.00"),"-","△")&amp;"】"))</f>
        <v>【0.59】</v>
      </c>
    </row>
    <row r="7" spans="1:144" s="23" customFormat="1" x14ac:dyDescent="0.15">
      <c r="A7" s="15"/>
      <c r="B7" s="24">
        <v>2024</v>
      </c>
      <c r="C7" s="24">
        <v>63231</v>
      </c>
      <c r="D7" s="24">
        <v>46</v>
      </c>
      <c r="E7" s="24">
        <v>1</v>
      </c>
      <c r="F7" s="24">
        <v>0</v>
      </c>
      <c r="G7" s="24">
        <v>1</v>
      </c>
      <c r="H7" s="24" t="s">
        <v>93</v>
      </c>
      <c r="I7" s="24" t="s">
        <v>94</v>
      </c>
      <c r="J7" s="24" t="s">
        <v>95</v>
      </c>
      <c r="K7" s="24" t="s">
        <v>96</v>
      </c>
      <c r="L7" s="24" t="s">
        <v>97</v>
      </c>
      <c r="M7" s="24" t="s">
        <v>98</v>
      </c>
      <c r="N7" s="25" t="s">
        <v>99</v>
      </c>
      <c r="O7" s="25">
        <v>82.92</v>
      </c>
      <c r="P7" s="25">
        <v>97.57</v>
      </c>
      <c r="Q7" s="25">
        <v>4587</v>
      </c>
      <c r="R7" s="25">
        <v>5782</v>
      </c>
      <c r="S7" s="25">
        <v>196.81</v>
      </c>
      <c r="T7" s="25">
        <v>29.38</v>
      </c>
      <c r="U7" s="25">
        <v>5587</v>
      </c>
      <c r="V7" s="25">
        <v>19.5</v>
      </c>
      <c r="W7" s="25">
        <v>286.51</v>
      </c>
      <c r="X7" s="25">
        <v>112.38</v>
      </c>
      <c r="Y7" s="25">
        <v>123.27</v>
      </c>
      <c r="Z7" s="25">
        <v>120.99</v>
      </c>
      <c r="AA7" s="25">
        <v>121.98</v>
      </c>
      <c r="AB7" s="25">
        <v>116.92</v>
      </c>
      <c r="AC7" s="25">
        <v>105.34</v>
      </c>
      <c r="AD7" s="25">
        <v>105.77</v>
      </c>
      <c r="AE7" s="25">
        <v>104.82</v>
      </c>
      <c r="AF7" s="25">
        <v>106.46</v>
      </c>
      <c r="AG7" s="25">
        <v>103.41</v>
      </c>
      <c r="AH7" s="25">
        <v>107.26</v>
      </c>
      <c r="AI7" s="25">
        <v>0</v>
      </c>
      <c r="AJ7" s="25">
        <v>0</v>
      </c>
      <c r="AK7" s="25">
        <v>0</v>
      </c>
      <c r="AL7" s="25">
        <v>0</v>
      </c>
      <c r="AM7" s="25">
        <v>0</v>
      </c>
      <c r="AN7" s="25">
        <v>24.04</v>
      </c>
      <c r="AO7" s="25">
        <v>28.03</v>
      </c>
      <c r="AP7" s="25">
        <v>26.73</v>
      </c>
      <c r="AQ7" s="25">
        <v>27.85</v>
      </c>
      <c r="AR7" s="25">
        <v>28</v>
      </c>
      <c r="AS7" s="25">
        <v>1.61</v>
      </c>
      <c r="AT7" s="25">
        <v>1768.47</v>
      </c>
      <c r="AU7" s="25">
        <v>1524.93</v>
      </c>
      <c r="AV7" s="25">
        <v>1501.81</v>
      </c>
      <c r="AW7" s="25">
        <v>3000.51</v>
      </c>
      <c r="AX7" s="25">
        <v>321.39999999999998</v>
      </c>
      <c r="AY7" s="25">
        <v>305.08</v>
      </c>
      <c r="AZ7" s="25">
        <v>305.33999999999997</v>
      </c>
      <c r="BA7" s="25">
        <v>310.01</v>
      </c>
      <c r="BB7" s="25">
        <v>311.12</v>
      </c>
      <c r="BC7" s="25">
        <v>293.51</v>
      </c>
      <c r="BD7" s="25">
        <v>239.69</v>
      </c>
      <c r="BE7" s="25">
        <v>49.31</v>
      </c>
      <c r="BF7" s="25">
        <v>34.35</v>
      </c>
      <c r="BG7" s="25">
        <v>25.72</v>
      </c>
      <c r="BH7" s="25">
        <v>12.61</v>
      </c>
      <c r="BI7" s="25">
        <v>99.74</v>
      </c>
      <c r="BJ7" s="25">
        <v>585.59</v>
      </c>
      <c r="BK7" s="25">
        <v>561.34</v>
      </c>
      <c r="BL7" s="25">
        <v>538.33000000000004</v>
      </c>
      <c r="BM7" s="25">
        <v>515.14</v>
      </c>
      <c r="BN7" s="25">
        <v>498.34</v>
      </c>
      <c r="BO7" s="25">
        <v>264.86</v>
      </c>
      <c r="BP7" s="25">
        <v>85.96</v>
      </c>
      <c r="BQ7" s="25">
        <v>105.71</v>
      </c>
      <c r="BR7" s="25">
        <v>93.5</v>
      </c>
      <c r="BS7" s="25">
        <v>119.6</v>
      </c>
      <c r="BT7" s="25">
        <v>114.64</v>
      </c>
      <c r="BU7" s="25">
        <v>82.78</v>
      </c>
      <c r="BV7" s="25">
        <v>84.82</v>
      </c>
      <c r="BW7" s="25">
        <v>82.29</v>
      </c>
      <c r="BX7" s="25">
        <v>84.16</v>
      </c>
      <c r="BY7" s="25">
        <v>81.45</v>
      </c>
      <c r="BZ7" s="25">
        <v>97.59</v>
      </c>
      <c r="CA7" s="25">
        <v>212.95</v>
      </c>
      <c r="CB7" s="25">
        <v>191.62</v>
      </c>
      <c r="CC7" s="25">
        <v>197.08</v>
      </c>
      <c r="CD7" s="25">
        <v>196.1</v>
      </c>
      <c r="CE7" s="25">
        <v>206.13</v>
      </c>
      <c r="CF7" s="25">
        <v>225.09</v>
      </c>
      <c r="CG7" s="25">
        <v>224.82</v>
      </c>
      <c r="CH7" s="25">
        <v>230.85</v>
      </c>
      <c r="CI7" s="25">
        <v>230.21</v>
      </c>
      <c r="CJ7" s="25">
        <v>240.31</v>
      </c>
      <c r="CK7" s="25">
        <v>181.66</v>
      </c>
      <c r="CL7" s="25">
        <v>61.14</v>
      </c>
      <c r="CM7" s="25">
        <v>60.4</v>
      </c>
      <c r="CN7" s="25">
        <v>59.98</v>
      </c>
      <c r="CO7" s="25">
        <v>58.65</v>
      </c>
      <c r="CP7" s="25">
        <v>55.9</v>
      </c>
      <c r="CQ7" s="25">
        <v>49.38</v>
      </c>
      <c r="CR7" s="25">
        <v>50.09</v>
      </c>
      <c r="CS7" s="25">
        <v>50.1</v>
      </c>
      <c r="CT7" s="25">
        <v>49.76</v>
      </c>
      <c r="CU7" s="25">
        <v>49.74</v>
      </c>
      <c r="CV7" s="25">
        <v>60.21</v>
      </c>
      <c r="CW7" s="25">
        <v>75.010000000000005</v>
      </c>
      <c r="CX7" s="25">
        <v>75.06</v>
      </c>
      <c r="CY7" s="25">
        <v>75.180000000000007</v>
      </c>
      <c r="CZ7" s="25">
        <v>75.27</v>
      </c>
      <c r="DA7" s="25">
        <v>75.319999999999993</v>
      </c>
      <c r="DB7" s="25">
        <v>78.010000000000005</v>
      </c>
      <c r="DC7" s="25">
        <v>77.599999999999994</v>
      </c>
      <c r="DD7" s="25">
        <v>77.3</v>
      </c>
      <c r="DE7" s="25">
        <v>76.64</v>
      </c>
      <c r="DF7" s="25">
        <v>75.37</v>
      </c>
      <c r="DG7" s="25">
        <v>89.21</v>
      </c>
      <c r="DH7" s="25">
        <v>57.74</v>
      </c>
      <c r="DI7" s="25">
        <v>58.65</v>
      </c>
      <c r="DJ7" s="25">
        <v>59.32</v>
      </c>
      <c r="DK7" s="25">
        <v>59.13</v>
      </c>
      <c r="DL7" s="25">
        <v>59.99</v>
      </c>
      <c r="DM7" s="25">
        <v>47.5</v>
      </c>
      <c r="DN7" s="25">
        <v>48.41</v>
      </c>
      <c r="DO7" s="25">
        <v>50.02</v>
      </c>
      <c r="DP7" s="25">
        <v>51.38</v>
      </c>
      <c r="DQ7" s="25">
        <v>52.3</v>
      </c>
      <c r="DR7" s="25">
        <v>52.41</v>
      </c>
      <c r="DS7" s="25">
        <v>26.03</v>
      </c>
      <c r="DT7" s="25">
        <v>12.94</v>
      </c>
      <c r="DU7" s="25">
        <v>15.41</v>
      </c>
      <c r="DV7" s="25">
        <v>17.39</v>
      </c>
      <c r="DW7" s="25">
        <v>24.53</v>
      </c>
      <c r="DX7" s="25">
        <v>17.399999999999999</v>
      </c>
      <c r="DY7" s="25">
        <v>18.64</v>
      </c>
      <c r="DZ7" s="25">
        <v>19.510000000000002</v>
      </c>
      <c r="EA7" s="25">
        <v>21.6</v>
      </c>
      <c r="EB7" s="25">
        <v>23.36</v>
      </c>
      <c r="EC7" s="25">
        <v>26.78</v>
      </c>
      <c r="ED7" s="25">
        <v>1.07</v>
      </c>
      <c r="EE7" s="25">
        <v>0.47</v>
      </c>
      <c r="EF7" s="25">
        <v>0.04</v>
      </c>
      <c r="EG7" s="25">
        <v>0.37</v>
      </c>
      <c r="EH7" s="25">
        <v>0.02</v>
      </c>
      <c r="EI7" s="25">
        <v>0.4</v>
      </c>
      <c r="EJ7" s="25">
        <v>0.36</v>
      </c>
      <c r="EK7" s="25">
        <v>0.56999999999999995</v>
      </c>
      <c r="EL7" s="25">
        <v>0.56000000000000005</v>
      </c>
      <c r="EM7" s="25">
        <v>0.54</v>
      </c>
      <c r="EN7" s="25">
        <v>0.59</v>
      </c>
    </row>
    <row r="8" spans="1:144" x14ac:dyDescent="0.15"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7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7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7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7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7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7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7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7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7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7"/>
    </row>
    <row r="9" spans="1:144" x14ac:dyDescent="0.15">
      <c r="A9" s="28"/>
      <c r="B9" s="28" t="s">
        <v>100</v>
      </c>
      <c r="C9" s="28" t="s">
        <v>101</v>
      </c>
      <c r="D9" s="28" t="s">
        <v>102</v>
      </c>
      <c r="E9" s="28" t="s">
        <v>103</v>
      </c>
      <c r="F9" s="28" t="s">
        <v>104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D9" s="26"/>
      <c r="EE9" s="26"/>
      <c r="EF9" s="26"/>
      <c r="EG9" s="26"/>
      <c r="EH9" s="26"/>
      <c r="EI9" s="26"/>
      <c r="EJ9" s="26"/>
      <c r="EK9" s="26"/>
      <c r="EL9" s="26"/>
      <c r="EM9" s="26"/>
    </row>
    <row r="10" spans="1:144" x14ac:dyDescent="0.15">
      <c r="A10" s="28" t="s">
        <v>44</v>
      </c>
      <c r="B10" s="29">
        <f>DATEVALUE($B7-B11&amp;"/1/"&amp;B12)</f>
        <v>37257</v>
      </c>
      <c r="C10" s="29">
        <f t="shared" ref="C10:F10" si="15">DATEVALUE($B7-C11&amp;"/1/"&amp;C12)</f>
        <v>37622</v>
      </c>
      <c r="D10" s="29">
        <f t="shared" si="15"/>
        <v>37987</v>
      </c>
      <c r="E10" s="29">
        <f t="shared" si="15"/>
        <v>38353</v>
      </c>
      <c r="F10" s="29">
        <f t="shared" si="15"/>
        <v>38718</v>
      </c>
    </row>
    <row r="11" spans="1:144" x14ac:dyDescent="0.15">
      <c r="B11">
        <v>22</v>
      </c>
      <c r="C11">
        <v>21</v>
      </c>
      <c r="D11">
        <v>20</v>
      </c>
      <c r="E11">
        <v>19</v>
      </c>
      <c r="F11">
        <v>18</v>
      </c>
      <c r="G11" t="s">
        <v>105</v>
      </c>
    </row>
    <row r="12" spans="1:144" x14ac:dyDescent="0.15">
      <c r="B12">
        <v>1</v>
      </c>
      <c r="C12">
        <v>1</v>
      </c>
      <c r="D12">
        <v>1</v>
      </c>
      <c r="E12">
        <v>1</v>
      </c>
      <c r="F12">
        <v>1</v>
      </c>
      <c r="G12" t="s">
        <v>106</v>
      </c>
    </row>
    <row r="13" spans="1:144" x14ac:dyDescent="0.15">
      <c r="B13" t="s">
        <v>107</v>
      </c>
      <c r="C13" t="s">
        <v>108</v>
      </c>
      <c r="D13" t="s">
        <v>107</v>
      </c>
      <c r="E13" t="s">
        <v>109</v>
      </c>
      <c r="F13" t="s">
        <v>107</v>
      </c>
      <c r="G13" t="s">
        <v>110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伊藤 真一</cp:lastModifiedBy>
  <cp:lastPrinted>2026-01-23T01:33:30Z</cp:lastPrinted>
  <dcterms:created xsi:type="dcterms:W3CDTF">2025-12-12T09:12:02Z</dcterms:created>
  <dcterms:modified xsi:type="dcterms:W3CDTF">2026-01-23T01:34:43Z</dcterms:modified>
  <cp:category/>
</cp:coreProperties>
</file>