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J:\004_業務係\38経営比較分析表\R07（令和6年度決算分）\回答用\[水道事業]\"/>
    </mc:Choice>
  </mc:AlternateContent>
  <xr:revisionPtr revIDLastSave="0" documentId="13_ncr:1_{4B04EC82-E183-43FB-8244-B1CE46EFD89E}" xr6:coauthVersionLast="47" xr6:coauthVersionMax="47" xr10:uidLastSave="{00000000-0000-0000-0000-000000000000}"/>
  <workbookProtection workbookAlgorithmName="SHA-512" workbookHashValue="24XSo5z39nR8pwstgGkZ28aL++2D6Y+09cmCZhJdPK7RMux9grwkgTEazIxD9dHw0dHX5w4tq/VIiO4cMZE9MQ==" workbookSaltValue="yTkWT2dALfYYctuEFIJutw==" workbookSpinCount="100000" lockStructure="1"/>
  <bookViews>
    <workbookView xWindow="-108" yWindow="-108" windowWidth="23256" windowHeight="12456"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AL10" i="4" s="1"/>
  <c r="T6" i="5"/>
  <c r="S6" i="5"/>
  <c r="R6" i="5"/>
  <c r="Q6" i="5"/>
  <c r="W10" i="4" s="1"/>
  <c r="P6" i="5"/>
  <c r="P10" i="4" s="1"/>
  <c r="O6" i="5"/>
  <c r="N6" i="5"/>
  <c r="M6" i="5"/>
  <c r="AD8" i="4" s="1"/>
  <c r="L6" i="5"/>
  <c r="K6" i="5"/>
  <c r="P8" i="4" s="1"/>
  <c r="J6" i="5"/>
  <c r="I8" i="4" s="1"/>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L85" i="4"/>
  <c r="I85" i="4"/>
  <c r="H85" i="4"/>
  <c r="BB10" i="4"/>
  <c r="AT10" i="4"/>
  <c r="I10" i="4"/>
  <c r="B10" i="4"/>
  <c r="BB8" i="4"/>
  <c r="AT8" i="4"/>
  <c r="AL8" i="4"/>
  <c r="W8" i="4"/>
  <c r="B8"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<sst xmlns="http://schemas.openxmlformats.org/spreadsheetml/2006/main" count="228" uniqueCount="113">
  <si>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</si>
  <si>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</si>
  <si>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</si>
  <si>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</si>
  <si>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</si>
  <si>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</si>
  <si>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</si>
  <si>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</si>
  <si>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</si>
  <si>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</si>
  <si>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</si>
  <si>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</si>
  <si>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</si>
  <si>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</si>
  <si>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</si>
  <si>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</si>
  <si>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</si>
  <si>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</si>
  <si>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</si>
  <si>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</si>
  <si>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</si>
  <si>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</si>
  <si>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</si>
  <si>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</si>
  <si>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</si>
  <si>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</si>
  <si>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</si>
  <si>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</si>
  <si>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</si>
  <si>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</si>
  <si>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</si>
  <si>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</si>
  <si>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</si>
  <si>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</si>
  <si>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</si>
  <si>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</si>
  <si>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</si>
  <si>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</si>
  <si>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</si>
  <si>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</si>
  <si>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</si>
  <si>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</si>
  <si>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</si>
  <si>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</si>
  <si>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</si>
  <si>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</si>
  <si>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</si>
  <si>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</si>
  <si>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</si>
  <si>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</si>
  <si>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</si>
  <si>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</si>
  <si>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</si>
  <si>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</si>
  <si>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</si>
  <si>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</si>
  <si>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</si>
  <si>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</si>
  <si>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</si>
  <si>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</si>
  <si>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</si>
  <si>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</si>
  <si>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</si>
  <si>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</si>
  <si>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</si>
  <si>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</si>
  <si>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</si>
  <si>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</si>
  <si>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</si>
  <si>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</si>
  <si>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</si>
  <si>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</si>
  <si>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</si>
  <si>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</si>
  <si>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</si>
  <si>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</si>
  <si>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</si>
  <si>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</si>
  <si>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</si>
  <si>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</si>
  <si>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</si>
  <si>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</si>
  <si>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</si>
  <si>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</si>
  <si>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</si>
  <si>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</si>
  <si>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</si>
  <si>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</si>
  <si>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</si>
  <si>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</si>
  <si>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</si>
  <si>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</si>
  <si>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</si>
  <si>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村山市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</si>
  <si>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</si>
  <si>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</si>
  <si>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</si>
  <si>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</si>
  <si>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</si>
  <si>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</si>
  <si>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</si>
  <si>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</si>
  <si>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</si>
  <si>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</si>
  <si>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</si>
  <si>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</si>
  <si>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</si>
  <si>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</si>
  <si>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</si>
  <si>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</si>
  <si>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xml:space="preserve">①経常収支比率
新型コロナウイルス感染症緊急事態宣言解除による日常生活の再開や大口需要者の利用増加などの影響により100%を上回り改善が図られたが、類似団体より低い傾向にあるため、より経営改善に取り組む必要があります。
②累積欠損金比率
経営の健全性が確保されています。
③流動比率
水準を大きく上回っており、財政の健全性が確保されています。
④企業債残高対給水収益比率
新たな企業債の借入を行わず償還が進んでいることから、類似団体と比べても低い傾向にあります。
⑤料金回収率
100％を下回っており、給水原価の縮減や有収率改善に取り組む必要があります。
⑥給水原価
広域水道からの受水により、類似団体と比べ高い傾向にあります。
⑦施設利用率
低い傾向であり、類似団体と比べても低い数値であることから、施設の統廃合・ダウンサイジング等の検討を行う必要があります。
⑧有収率
漏水が多く減少しているため漏水防止対策を進める必要があります。
</t>
    <rPh sb="1" eb="3">
      <t>ケイジョウ</t>
    </rPh>
    <rPh sb="3" eb="5">
      <t>シュウシ</t>
    </rPh>
    <rPh sb="5" eb="7">
      <t>ヒリツ</t>
    </rPh>
    <rPh sb="8" eb="10">
      <t>シンガタ</t>
    </rPh>
    <rPh sb="17" eb="19">
      <t>カンセン</t>
    </rPh>
    <rPh sb="19" eb="20">
      <t>ショウ</t>
    </rPh>
    <rPh sb="20" eb="22">
      <t>キンキュウ</t>
    </rPh>
    <rPh sb="22" eb="24">
      <t>ジタイ</t>
    </rPh>
    <rPh sb="24" eb="26">
      <t>センゲン</t>
    </rPh>
    <rPh sb="26" eb="28">
      <t>カイジョ</t>
    </rPh>
    <rPh sb="31" eb="33">
      <t>ニチジョウ</t>
    </rPh>
    <rPh sb="33" eb="35">
      <t>セイカツ</t>
    </rPh>
    <rPh sb="36" eb="38">
      <t>サイカイ</t>
    </rPh>
    <rPh sb="39" eb="41">
      <t>オオグチ</t>
    </rPh>
    <rPh sb="41" eb="43">
      <t>ジュヨウ</t>
    </rPh>
    <rPh sb="43" eb="44">
      <t>シャ</t>
    </rPh>
    <rPh sb="45" eb="47">
      <t>リヨウ</t>
    </rPh>
    <rPh sb="47" eb="49">
      <t>ゾウカ</t>
    </rPh>
    <rPh sb="52" eb="54">
      <t>エイキョウ</t>
    </rPh>
    <rPh sb="62" eb="64">
      <t>ウワマワ</t>
    </rPh>
    <rPh sb="65" eb="67">
      <t>カイゼン</t>
    </rPh>
    <rPh sb="68" eb="69">
      <t>ハカ</t>
    </rPh>
    <rPh sb="74" eb="76">
      <t>ルイジ</t>
    </rPh>
    <rPh sb="76" eb="78">
      <t>ダンタイ</t>
    </rPh>
    <rPh sb="80" eb="81">
      <t>ヒク</t>
    </rPh>
    <rPh sb="82" eb="84">
      <t>ケイコウ</t>
    </rPh>
    <rPh sb="92" eb="94">
      <t>ケイエイ</t>
    </rPh>
    <rPh sb="94" eb="96">
      <t>カイゼン</t>
    </rPh>
    <rPh sb="97" eb="98">
      <t>ト</t>
    </rPh>
    <rPh sb="99" eb="100">
      <t>ク</t>
    </rPh>
    <rPh sb="101" eb="103">
      <t>ヒツヨウ</t>
    </rPh>
    <rPh sb="111" eb="113">
      <t>ルイセキ</t>
    </rPh>
    <rPh sb="113" eb="115">
      <t>ケッソン</t>
    </rPh>
    <rPh sb="115" eb="116">
      <t>キン</t>
    </rPh>
    <rPh sb="116" eb="118">
      <t>ヒリツ</t>
    </rPh>
    <rPh sb="119" eb="121">
      <t>ケイエイ</t>
    </rPh>
    <rPh sb="122" eb="124">
      <t>ケンゼン</t>
    </rPh>
    <rPh sb="124" eb="125">
      <t>セイ</t>
    </rPh>
    <rPh sb="126" eb="128">
      <t>カクホ</t>
    </rPh>
    <rPh sb="137" eb="139">
      <t>リュウドウ</t>
    </rPh>
    <rPh sb="139" eb="141">
      <t>ヒリツ</t>
    </rPh>
    <rPh sb="142" eb="144">
      <t>スイジュン</t>
    </rPh>
    <rPh sb="145" eb="146">
      <t>オオ</t>
    </rPh>
    <rPh sb="148" eb="150">
      <t>ウワマワ</t>
    </rPh>
    <rPh sb="155" eb="157">
      <t>ザイセイ</t>
    </rPh>
    <rPh sb="158" eb="160">
      <t>ケンゼン</t>
    </rPh>
    <rPh sb="160" eb="161">
      <t>セイ</t>
    </rPh>
    <rPh sb="162" eb="164">
      <t>カクホ</t>
    </rPh>
    <rPh sb="173" eb="175">
      <t>キギョウ</t>
    </rPh>
    <rPh sb="175" eb="176">
      <t>サイ</t>
    </rPh>
    <rPh sb="176" eb="178">
      <t>ザンダカ</t>
    </rPh>
    <rPh sb="178" eb="179">
      <t>タイ</t>
    </rPh>
    <rPh sb="179" eb="181">
      <t>キュウスイ</t>
    </rPh>
    <rPh sb="181" eb="183">
      <t>シュウエキ</t>
    </rPh>
    <rPh sb="183" eb="185">
      <t>ヒリツ</t>
    </rPh>
    <rPh sb="186" eb="187">
      <t>アラ</t>
    </rPh>
    <rPh sb="189" eb="192">
      <t>キギョウサイ</t>
    </rPh>
    <rPh sb="193" eb="194">
      <t>シャク</t>
    </rPh>
    <rPh sb="194" eb="195">
      <t>ニュウ</t>
    </rPh>
    <rPh sb="196" eb="197">
      <t>オコナ</t>
    </rPh>
    <rPh sb="199" eb="201">
      <t>ショウカン</t>
    </rPh>
    <rPh sb="202" eb="203">
      <t>スス</t>
    </rPh>
    <rPh sb="212" eb="216">
      <t>ルイジダンタイ</t>
    </rPh>
    <rPh sb="217" eb="218">
      <t>クラ</t>
    </rPh>
    <rPh sb="221" eb="222">
      <t>ヒク</t>
    </rPh>
    <rPh sb="223" eb="225">
      <t>ケイコウ</t>
    </rPh>
    <rPh sb="233" eb="235">
      <t>リョウキン</t>
    </rPh>
    <rPh sb="235" eb="237">
      <t>カイシュウ</t>
    </rPh>
    <rPh sb="237" eb="238">
      <t>リツ</t>
    </rPh>
    <rPh sb="244" eb="246">
      <t>シタマワ</t>
    </rPh>
    <rPh sb="251" eb="253">
      <t>キュウスイ</t>
    </rPh>
    <rPh sb="253" eb="255">
      <t>ゲンカ</t>
    </rPh>
    <rPh sb="256" eb="258">
      <t>シュクゲン</t>
    </rPh>
    <rPh sb="259" eb="262">
      <t>ユウシュウリツ</t>
    </rPh>
    <rPh sb="262" eb="264">
      <t>カイゼン</t>
    </rPh>
    <rPh sb="265" eb="266">
      <t>ト</t>
    </rPh>
    <rPh sb="267" eb="268">
      <t>ク</t>
    </rPh>
    <rPh sb="269" eb="271">
      <t>ヒツヨウ</t>
    </rPh>
    <rPh sb="279" eb="281">
      <t>キュウスイ</t>
    </rPh>
    <rPh sb="281" eb="283">
      <t>ゲンカ</t>
    </rPh>
    <rPh sb="284" eb="286">
      <t>コウイキ</t>
    </rPh>
    <rPh sb="286" eb="288">
      <t>スイドウ</t>
    </rPh>
    <rPh sb="291" eb="293">
      <t>ジュスイ</t>
    </rPh>
    <rPh sb="297" eb="299">
      <t>ルイジ</t>
    </rPh>
    <rPh sb="299" eb="301">
      <t>ダンタイ</t>
    </rPh>
    <rPh sb="302" eb="303">
      <t>クラ</t>
    </rPh>
    <rPh sb="304" eb="305">
      <t>タカ</t>
    </rPh>
    <rPh sb="306" eb="308">
      <t>ケイコウ</t>
    </rPh>
    <rPh sb="316" eb="318">
      <t>シセツ</t>
    </rPh>
    <rPh sb="318" eb="320">
      <t>リヨウ</t>
    </rPh>
    <rPh sb="320" eb="321">
      <t>リツ</t>
    </rPh>
    <rPh sb="322" eb="323">
      <t>ヒク</t>
    </rPh>
    <rPh sb="324" eb="326">
      <t>ケイコウ</t>
    </rPh>
    <rPh sb="330" eb="332">
      <t>ルイジ</t>
    </rPh>
    <rPh sb="332" eb="334">
      <t>ダンタイ</t>
    </rPh>
    <rPh sb="335" eb="336">
      <t>クラ</t>
    </rPh>
    <rPh sb="339" eb="340">
      <t>ヒク</t>
    </rPh>
    <rPh sb="341" eb="343">
      <t>スウチ</t>
    </rPh>
    <rPh sb="351" eb="353">
      <t>シセツ</t>
    </rPh>
    <rPh sb="354" eb="357">
      <t>トウハイゴウ</t>
    </rPh>
    <rPh sb="366" eb="367">
      <t>トウ</t>
    </rPh>
    <rPh sb="368" eb="370">
      <t>ケントウ</t>
    </rPh>
    <rPh sb="371" eb="372">
      <t>オコナ</t>
    </rPh>
    <rPh sb="373" eb="375">
      <t>ヒツヨウ</t>
    </rPh>
    <rPh sb="383" eb="386">
      <t>ユウシュウリツ</t>
    </rPh>
    <rPh sb="387" eb="389">
      <t>ロウスイ</t>
    </rPh>
    <rPh sb="390" eb="391">
      <t>オオ</t>
    </rPh>
    <rPh sb="392" eb="394">
      <t>ゲンショウ</t>
    </rPh>
    <rPh sb="400" eb="402">
      <t>ロウスイ</t>
    </rPh>
    <rPh sb="402" eb="404">
      <t>ボウシ</t>
    </rPh>
    <rPh sb="404" eb="406">
      <t>タイサク</t>
    </rPh>
    <rPh sb="407" eb="408">
      <t>スス</t>
    </rPh>
    <rPh sb="410" eb="412">
      <t>ヒツヨウ</t>
    </rPh>
    <phoneticPr fontId="4"/>
  </si>
  <si>
    <t xml:space="preserve">①有形固定資産原価償却率
類似団体より高い数値であり、今後も増加が見込まれるため、計画的な施設更新を行う必要があります。
②管路経年化率
類似団体より低い数値にあるが、今後更新需要のピークを迎えるため増加が見込まれます。
③管路更新率
前年度より増加したが、今後の更新需要に備え、計画的な施設更新を行う必要があります。
</t>
    <rPh sb="118" eb="121">
      <t>ゼンネンド</t>
    </rPh>
    <rPh sb="123" eb="125">
      <t>ゾウカ</t>
    </rPh>
    <rPh sb="129" eb="131">
      <t>コンゴ</t>
    </rPh>
    <rPh sb="132" eb="134">
      <t>コウシン</t>
    </rPh>
    <rPh sb="134" eb="136">
      <t>ジュヨウ</t>
    </rPh>
    <rPh sb="137" eb="138">
      <t>ソナ</t>
    </rPh>
    <rPh sb="140" eb="142">
      <t>ケイカク</t>
    </rPh>
    <rPh sb="142" eb="143">
      <t>テキ</t>
    </rPh>
    <rPh sb="144" eb="146">
      <t>シセツ</t>
    </rPh>
    <rPh sb="146" eb="148">
      <t>コウシン</t>
    </rPh>
    <rPh sb="149" eb="150">
      <t>オコナ</t>
    </rPh>
    <rPh sb="151" eb="153">
      <t>ヒツヨウ</t>
    </rPh>
    <phoneticPr fontId="4"/>
  </si>
  <si>
    <t>令和6年度は経常収支比率が100％を上回り、給水収益で賄えている状況となり、経営改善が図られています。一方で有収率は減少しており、さらなる改善に取り組む必要があります。
また、給水人口の減少に伴う給水収益の減少や管路など施設更新に伴う費用の増加が見込まれるため、アセットマネジメント等による計画的かつ効率的な更新に取り組む必要があります。
今後とも健全な経営状況を維持するため、経営戦略の見直しなど経営基盤の強化に取り組む必要があります。</t>
    <rPh sb="0" eb="2">
      <t>レイワ</t>
    </rPh>
    <rPh sb="3" eb="4">
      <t>ネン</t>
    </rPh>
    <rPh sb="4" eb="5">
      <t>ド</t>
    </rPh>
    <rPh sb="6" eb="8">
      <t>ケイジョウ</t>
    </rPh>
    <rPh sb="8" eb="10">
      <t>シュウシ</t>
    </rPh>
    <rPh sb="10" eb="12">
      <t>ヒリツ</t>
    </rPh>
    <rPh sb="18" eb="20">
      <t>ウワマワ</t>
    </rPh>
    <rPh sb="22" eb="24">
      <t>キュウスイ</t>
    </rPh>
    <rPh sb="24" eb="26">
      <t>シュウエキ</t>
    </rPh>
    <rPh sb="27" eb="28">
      <t>マカナ</t>
    </rPh>
    <rPh sb="32" eb="34">
      <t>ジョウキョウ</t>
    </rPh>
    <rPh sb="38" eb="40">
      <t>ケイエイ</t>
    </rPh>
    <rPh sb="40" eb="42">
      <t>カイゼン</t>
    </rPh>
    <rPh sb="43" eb="44">
      <t>ハカ</t>
    </rPh>
    <rPh sb="51" eb="53">
      <t>イッポウ</t>
    </rPh>
    <rPh sb="54" eb="57">
      <t>ユウシュウリツ</t>
    </rPh>
    <rPh sb="69" eb="71">
      <t>カイゼン</t>
    </rPh>
    <rPh sb="72" eb="73">
      <t>ト</t>
    </rPh>
    <rPh sb="74" eb="75">
      <t>ク</t>
    </rPh>
    <rPh sb="76" eb="78">
      <t>ヒツヨウ</t>
    </rPh>
    <rPh sb="88" eb="90">
      <t>キュウスイ</t>
    </rPh>
    <rPh sb="90" eb="92">
      <t>ジンコウ</t>
    </rPh>
    <rPh sb="93" eb="95">
      <t>ゲンショウ</t>
    </rPh>
    <rPh sb="96" eb="97">
      <t>トモナ</t>
    </rPh>
    <rPh sb="98" eb="100">
      <t>キュウスイ</t>
    </rPh>
    <rPh sb="100" eb="102">
      <t>シュウエキ</t>
    </rPh>
    <rPh sb="103" eb="105">
      <t>ゲンショウ</t>
    </rPh>
    <rPh sb="106" eb="108">
      <t>カンロ</t>
    </rPh>
    <rPh sb="110" eb="112">
      <t>シセツ</t>
    </rPh>
    <rPh sb="112" eb="114">
      <t>コウシン</t>
    </rPh>
    <rPh sb="115" eb="116">
      <t>トモナ</t>
    </rPh>
    <rPh sb="117" eb="119">
      <t>ヒヨウ</t>
    </rPh>
    <rPh sb="120" eb="122">
      <t>ゾウカ</t>
    </rPh>
    <rPh sb="123" eb="125">
      <t>ミコ</t>
    </rPh>
    <rPh sb="141" eb="142">
      <t>ナド</t>
    </rPh>
    <rPh sb="145" eb="147">
      <t>ケイカク</t>
    </rPh>
    <rPh sb="147" eb="148">
      <t>テキ</t>
    </rPh>
    <rPh sb="150" eb="152">
      <t>コウリツ</t>
    </rPh>
    <rPh sb="152" eb="153">
      <t>テキ</t>
    </rPh>
    <rPh sb="154" eb="156">
      <t>コウシン</t>
    </rPh>
    <rPh sb="157" eb="158">
      <t>ト</t>
    </rPh>
    <rPh sb="159" eb="160">
      <t>ク</t>
    </rPh>
    <rPh sb="161" eb="163">
      <t>ヒツヨウ</t>
    </rPh>
    <rPh sb="170" eb="172">
      <t>コンゴ</t>
    </rPh>
    <rPh sb="174" eb="176">
      <t>ケンゼン</t>
    </rPh>
    <rPh sb="177" eb="179">
      <t>ケイエイ</t>
    </rPh>
    <rPh sb="179" eb="181">
      <t>ジョウキョウ</t>
    </rPh>
    <rPh sb="182" eb="184">
      <t>イジ</t>
    </rPh>
    <rPh sb="189" eb="191">
      <t>ケイエイ</t>
    </rPh>
    <rPh sb="191" eb="193">
      <t>センリャク</t>
    </rPh>
    <rPh sb="194" eb="196">
      <t>ミナオ</t>
    </rPh>
    <rPh sb="199" eb="201">
      <t>ケイエイ</t>
    </rPh>
    <rPh sb="201" eb="203">
      <t>キバン</t>
    </rPh>
    <rPh sb="204" eb="206">
      <t>キョウカ</t>
    </rPh>
    <rPh sb="207" eb="208">
      <t>ト</t>
    </rPh>
    <rPh sb="209" eb="210">
      <t>ク</t>
    </rPh>
    <rPh sb="211" eb="213">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</si>
</sst>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formatCode="#,##0.00;&quot;△&quot;#,##0.00;&quot;-&quot;">
                  <c:v>0.45</c:v>
                </c:pt>
                <c:pt idx="1">
                  <c:v>0</c:v>
                </c:pt>
                <c:pt idx="2" formatCode="#,##0.00;&quot;△&quot;#,##0.00;&quot;-&quot;">
                  <c:v>1.1399999999999999</c:v>
                </c:pt>
                <c:pt idx="3" formatCode="#,##0.00;&quot;△&quot;#,##0.00;&quot;-&quot;">
                  <c:v>0.15</c:v>
                </c:pt>
                <c:pt idx="4" formatCode="#,##0.00;&quot;△&quot;#,##0.00;&quot;-&quot;">
                  <c:v>0.26</c:v>
                </c:pt>
              </c:numCache>
            </c:numRef>
          </c:val>
          <c:extLst>
            <c:ext xmlns:c16="http://schemas.microsoft.com/office/drawing/2014/chart" uri="{C3380CC4-5D6E-409C-BE32-E72D297353CC}">
              <c16:uniqueId val="{00000000-7916-4460-97ED-26CBEDE77D29}"/>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0.48</c:v>
                </c:pt>
                <c:pt idx="2">
                  <c:v>0.5</c:v>
                </c:pt>
                <c:pt idx="3">
                  <c:v>0.41</c:v>
                </c:pt>
                <c:pt idx="4">
                  <c:v>0.41</c:v>
                </c:pt>
              </c:numCache>
            </c:numRef>
          </c:val>
          <c:smooth val="0"/>
          <c:extLst>
            <c:ext xmlns:c16="http://schemas.microsoft.com/office/drawing/2014/chart" uri="{C3380CC4-5D6E-409C-BE32-E72D297353CC}">
              <c16:uniqueId val="{00000001-7916-4460-97ED-26CBEDE77D29}"/>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97.76</c:v>
                </c:pt>
                <c:pt idx="1">
                  <c:v>102.12</c:v>
                </c:pt>
                <c:pt idx="2">
                  <c:v>101.28</c:v>
                </c:pt>
                <c:pt idx="3">
                  <c:v>100.4</c:v>
                </c:pt>
                <c:pt idx="4">
                  <c:v>100.03</c:v>
                </c:pt>
              </c:numCache>
            </c:numRef>
          </c:val>
          <c:extLst>
            <c:ext xmlns:c16="http://schemas.microsoft.com/office/drawing/2014/chart" uri="{C3380CC4-5D6E-409C-BE32-E72D297353CC}">
              <c16:uniqueId val="{00000000-85BF-443D-B4DF-2E94FF53AFE2}"/>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108.35</c:v>
                </c:pt>
                <c:pt idx="1">
                  <c:v>108.84</c:v>
                </c:pt>
                <c:pt idx="2">
                  <c:v>105.92</c:v>
                </c:pt>
                <c:pt idx="3">
                  <c:v>106.01</c:v>
                </c:pt>
                <c:pt idx="4">
                  <c:v>103.74</c:v>
                </c:pt>
              </c:numCache>
            </c:numRef>
          </c:val>
          <c:smooth val="0"/>
          <c:extLst>
            <c:ext xmlns:c16="http://schemas.microsoft.com/office/drawing/2014/chart" uri="{C3380CC4-5D6E-409C-BE32-E72D297353CC}">
              <c16:uniqueId val="{00000001-85BF-443D-B4DF-2E94FF53AFE2}"/>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53.29</c:v>
                </c:pt>
                <c:pt idx="1">
                  <c:v>54.55</c:v>
                </c:pt>
                <c:pt idx="2">
                  <c:v>55.85</c:v>
                </c:pt>
                <c:pt idx="3">
                  <c:v>57.4</c:v>
                </c:pt>
                <c:pt idx="4">
                  <c:v>58.52</c:v>
                </c:pt>
              </c:numCache>
            </c:numRef>
          </c:val>
          <c:extLst>
            <c:ext xmlns:c16="http://schemas.microsoft.com/office/drawing/2014/chart" uri="{C3380CC4-5D6E-409C-BE32-E72D297353CC}">
              <c16:uniqueId val="{00000000-7964-48A8-9652-C6983099E62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50.63</c:v>
                </c:pt>
                <c:pt idx="1">
                  <c:v>51.29</c:v>
                </c:pt>
                <c:pt idx="2">
                  <c:v>52.2</c:v>
                </c:pt>
                <c:pt idx="3">
                  <c:v>52.7</c:v>
                </c:pt>
                <c:pt idx="4">
                  <c:v>53.48</c:v>
                </c:pt>
              </c:numCache>
            </c:numRef>
          </c:val>
          <c:smooth val="0"/>
          <c:extLst>
            <c:ext xmlns:c16="http://schemas.microsoft.com/office/drawing/2014/chart" uri="{C3380CC4-5D6E-409C-BE32-E72D297353CC}">
              <c16:uniqueId val="{00000001-7964-48A8-9652-C6983099E62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9.2200000000000006</c:v>
                </c:pt>
                <c:pt idx="1">
                  <c:v>12.87</c:v>
                </c:pt>
                <c:pt idx="2">
                  <c:v>15.87</c:v>
                </c:pt>
                <c:pt idx="3">
                  <c:v>16.47</c:v>
                </c:pt>
                <c:pt idx="4">
                  <c:v>18.95</c:v>
                </c:pt>
              </c:numCache>
            </c:numRef>
          </c:val>
          <c:extLst>
            <c:ext xmlns:c16="http://schemas.microsoft.com/office/drawing/2014/chart" uri="{C3380CC4-5D6E-409C-BE32-E72D297353CC}">
              <c16:uniqueId val="{00000000-0D93-4D44-8BFF-8AB90C807DCC}"/>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18.28</c:v>
                </c:pt>
                <c:pt idx="1">
                  <c:v>19.61</c:v>
                </c:pt>
                <c:pt idx="2">
                  <c:v>20.73</c:v>
                </c:pt>
                <c:pt idx="3">
                  <c:v>22.86</c:v>
                </c:pt>
                <c:pt idx="4">
                  <c:v>24.31</c:v>
                </c:pt>
              </c:numCache>
            </c:numRef>
          </c:val>
          <c:smooth val="0"/>
          <c:extLst>
            <c:ext xmlns:c16="http://schemas.microsoft.com/office/drawing/2014/chart" uri="{C3380CC4-5D6E-409C-BE32-E72D297353CC}">
              <c16:uniqueId val="{00000001-0D93-4D44-8BFF-8AB90C807DCC}"/>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7D4-4736-9634-B30CB5DBE6C7}"/>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3.98</c:v>
                </c:pt>
                <c:pt idx="1">
                  <c:v>6.02</c:v>
                </c:pt>
                <c:pt idx="2">
                  <c:v>7.78</c:v>
                </c:pt>
                <c:pt idx="3">
                  <c:v>9.59</c:v>
                </c:pt>
                <c:pt idx="4">
                  <c:v>11.55</c:v>
                </c:pt>
              </c:numCache>
            </c:numRef>
          </c:val>
          <c:smooth val="0"/>
          <c:extLst>
            <c:ext xmlns:c16="http://schemas.microsoft.com/office/drawing/2014/chart" uri="{C3380CC4-5D6E-409C-BE32-E72D297353CC}">
              <c16:uniqueId val="{00000001-47D4-4736-9634-B30CB5DBE6C7}"/>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1026.1500000000001</c:v>
                </c:pt>
                <c:pt idx="1">
                  <c:v>974.44</c:v>
                </c:pt>
                <c:pt idx="2">
                  <c:v>1065.5</c:v>
                </c:pt>
                <c:pt idx="3">
                  <c:v>1158.42</c:v>
                </c:pt>
                <c:pt idx="4">
                  <c:v>1163.95</c:v>
                </c:pt>
              </c:numCache>
            </c:numRef>
          </c:val>
          <c:extLst>
            <c:ext xmlns:c16="http://schemas.microsoft.com/office/drawing/2014/chart" uri="{C3380CC4-5D6E-409C-BE32-E72D297353CC}">
              <c16:uniqueId val="{00000000-1CA1-4D15-ACE0-04E5A5A665B0}"/>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367.55</c:v>
                </c:pt>
                <c:pt idx="1">
                  <c:v>378.56</c:v>
                </c:pt>
                <c:pt idx="2">
                  <c:v>364.46</c:v>
                </c:pt>
                <c:pt idx="3">
                  <c:v>338.89</c:v>
                </c:pt>
                <c:pt idx="4">
                  <c:v>352.34</c:v>
                </c:pt>
              </c:numCache>
            </c:numRef>
          </c:val>
          <c:smooth val="0"/>
          <c:extLst>
            <c:ext xmlns:c16="http://schemas.microsoft.com/office/drawing/2014/chart" uri="{C3380CC4-5D6E-409C-BE32-E72D297353CC}">
              <c16:uniqueId val="{00000001-1CA1-4D15-ACE0-04E5A5A665B0}"/>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153.44</c:v>
                </c:pt>
                <c:pt idx="1">
                  <c:v>136.16999999999999</c:v>
                </c:pt>
                <c:pt idx="2">
                  <c:v>120.68</c:v>
                </c:pt>
                <c:pt idx="3">
                  <c:v>108.56</c:v>
                </c:pt>
                <c:pt idx="4">
                  <c:v>98</c:v>
                </c:pt>
              </c:numCache>
            </c:numRef>
          </c:val>
          <c:extLst>
            <c:ext xmlns:c16="http://schemas.microsoft.com/office/drawing/2014/chart" uri="{C3380CC4-5D6E-409C-BE32-E72D297353CC}">
              <c16:uniqueId val="{00000000-FBD6-44A6-8410-AA419021CA3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418.68</c:v>
                </c:pt>
                <c:pt idx="1">
                  <c:v>395.68</c:v>
                </c:pt>
                <c:pt idx="2">
                  <c:v>403.72</c:v>
                </c:pt>
                <c:pt idx="3">
                  <c:v>400.21</c:v>
                </c:pt>
                <c:pt idx="4">
                  <c:v>391.13</c:v>
                </c:pt>
              </c:numCache>
            </c:numRef>
          </c:val>
          <c:smooth val="0"/>
          <c:extLst>
            <c:ext xmlns:c16="http://schemas.microsoft.com/office/drawing/2014/chart" uri="{C3380CC4-5D6E-409C-BE32-E72D297353CC}">
              <c16:uniqueId val="{00000001-FBD6-44A6-8410-AA419021CA3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93.03</c:v>
                </c:pt>
                <c:pt idx="1">
                  <c:v>94.39</c:v>
                </c:pt>
                <c:pt idx="2">
                  <c:v>94.81</c:v>
                </c:pt>
                <c:pt idx="3">
                  <c:v>94.58</c:v>
                </c:pt>
                <c:pt idx="4">
                  <c:v>93.76</c:v>
                </c:pt>
              </c:numCache>
            </c:numRef>
          </c:val>
          <c:extLst>
            <c:ext xmlns:c16="http://schemas.microsoft.com/office/drawing/2014/chart" uri="{C3380CC4-5D6E-409C-BE32-E72D297353CC}">
              <c16:uniqueId val="{00000000-64CB-485E-8FFC-284D57A06C01}"/>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94.78</c:v>
                </c:pt>
                <c:pt idx="1">
                  <c:v>97.59</c:v>
                </c:pt>
                <c:pt idx="2">
                  <c:v>92.17</c:v>
                </c:pt>
                <c:pt idx="3">
                  <c:v>92.83</c:v>
                </c:pt>
                <c:pt idx="4">
                  <c:v>92.16</c:v>
                </c:pt>
              </c:numCache>
            </c:numRef>
          </c:val>
          <c:smooth val="0"/>
          <c:extLst>
            <c:ext xmlns:c16="http://schemas.microsoft.com/office/drawing/2014/chart" uri="{C3380CC4-5D6E-409C-BE32-E72D297353CC}">
              <c16:uniqueId val="{00000001-64CB-485E-8FFC-284D57A06C01}"/>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246.17</c:v>
                </c:pt>
                <c:pt idx="1">
                  <c:v>243.85</c:v>
                </c:pt>
                <c:pt idx="2">
                  <c:v>243.18</c:v>
                </c:pt>
                <c:pt idx="3">
                  <c:v>244.16</c:v>
                </c:pt>
                <c:pt idx="4">
                  <c:v>246.81</c:v>
                </c:pt>
              </c:numCache>
            </c:numRef>
          </c:val>
          <c:extLst>
            <c:ext xmlns:c16="http://schemas.microsoft.com/office/drawing/2014/chart" uri="{C3380CC4-5D6E-409C-BE32-E72D297353CC}">
              <c16:uniqueId val="{00000000-6BC3-4707-843F-1B05DA2B1336}"/>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181.3</c:v>
                </c:pt>
                <c:pt idx="1">
                  <c:v>181.71</c:v>
                </c:pt>
                <c:pt idx="2">
                  <c:v>188.51</c:v>
                </c:pt>
                <c:pt idx="3">
                  <c:v>189.43</c:v>
                </c:pt>
                <c:pt idx="4">
                  <c:v>196.75</c:v>
                </c:pt>
              </c:numCache>
            </c:numRef>
          </c:val>
          <c:smooth val="0"/>
          <c:extLst>
            <c:ext xmlns:c16="http://schemas.microsoft.com/office/drawing/2014/chart" uri="{C3380CC4-5D6E-409C-BE32-E72D297353CC}">
              <c16:uniqueId val="{00000001-6BC3-4707-843F-1B05DA2B1336}"/>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53.31</c:v>
                </c:pt>
                <c:pt idx="1">
                  <c:v>54.68</c:v>
                </c:pt>
                <c:pt idx="2">
                  <c:v>54.57</c:v>
                </c:pt>
                <c:pt idx="3">
                  <c:v>52.23</c:v>
                </c:pt>
                <c:pt idx="4">
                  <c:v>52.08</c:v>
                </c:pt>
              </c:numCache>
            </c:numRef>
          </c:val>
          <c:extLst>
            <c:ext xmlns:c16="http://schemas.microsoft.com/office/drawing/2014/chart" uri="{C3380CC4-5D6E-409C-BE32-E72D297353CC}">
              <c16:uniqueId val="{00000000-A1FD-462B-A41E-A6F018B052AD}"/>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55.89</c:v>
                </c:pt>
                <c:pt idx="1">
                  <c:v>55.72</c:v>
                </c:pt>
                <c:pt idx="2">
                  <c:v>55.31</c:v>
                </c:pt>
                <c:pt idx="3">
                  <c:v>55.14</c:v>
                </c:pt>
                <c:pt idx="4">
                  <c:v>54.99</c:v>
                </c:pt>
              </c:numCache>
            </c:numRef>
          </c:val>
          <c:smooth val="0"/>
          <c:extLst>
            <c:ext xmlns:c16="http://schemas.microsoft.com/office/drawing/2014/chart" uri="{C3380CC4-5D6E-409C-BE32-E72D297353CC}">
              <c16:uniqueId val="{00000001-A1FD-462B-A41E-A6F018B052AD}"/>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82.23</c:v>
                </c:pt>
                <c:pt idx="1">
                  <c:v>80.73</c:v>
                </c:pt>
                <c:pt idx="2">
                  <c:v>80.08</c:v>
                </c:pt>
                <c:pt idx="3">
                  <c:v>80.790000000000006</c:v>
                </c:pt>
                <c:pt idx="4">
                  <c:v>78.989999999999995</c:v>
                </c:pt>
              </c:numCache>
            </c:numRef>
          </c:val>
          <c:extLst>
            <c:ext xmlns:c16="http://schemas.microsoft.com/office/drawing/2014/chart" uri="{C3380CC4-5D6E-409C-BE32-E72D297353CC}">
              <c16:uniqueId val="{00000000-8DF1-4EF5-B3A3-34A4070A0A5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81.27</c:v>
                </c:pt>
                <c:pt idx="1">
                  <c:v>81.260000000000005</c:v>
                </c:pt>
                <c:pt idx="2">
                  <c:v>80.36</c:v>
                </c:pt>
                <c:pt idx="3">
                  <c:v>80.13</c:v>
                </c:pt>
                <c:pt idx="4">
                  <c:v>79.34</c:v>
                </c:pt>
              </c:numCache>
            </c:numRef>
          </c:val>
          <c:smooth val="0"/>
          <c:extLst>
            <c:ext xmlns:c16="http://schemas.microsoft.com/office/drawing/2014/chart" uri="{C3380CC4-5D6E-409C-BE32-E72D297353CC}">
              <c16:uniqueId val="{00000001-8DF1-4EF5-B3A3-34A4070A0A5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70" zoomScaleNormal="70" workbookViewId="0">
      <selection activeCell="CA66" sqref="CA66"/>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2">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2">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6" t="str">
        <f>データ!H6</f>
        <v>山形県　村山市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2">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A6</v>
      </c>
      <c r="X8" s="74"/>
      <c r="Y8" s="74"/>
      <c r="Z8" s="74"/>
      <c r="AA8" s="74"/>
      <c r="AB8" s="74"/>
      <c r="AC8" s="74"/>
      <c r="AD8" s="74" t="str">
        <f>データ!$M$6</f>
        <v>非設置</v>
      </c>
      <c r="AE8" s="74"/>
      <c r="AF8" s="74"/>
      <c r="AG8" s="74"/>
      <c r="AH8" s="74"/>
      <c r="AI8" s="74"/>
      <c r="AJ8" s="74"/>
      <c r="AK8" s="2"/>
      <c r="AL8" s="65">
        <f>データ!$R$6</f>
        <v>21299</v>
      </c>
      <c r="AM8" s="65"/>
      <c r="AN8" s="65"/>
      <c r="AO8" s="65"/>
      <c r="AP8" s="65"/>
      <c r="AQ8" s="65"/>
      <c r="AR8" s="65"/>
      <c r="AS8" s="65"/>
      <c r="AT8" s="36">
        <f>データ!$S$6</f>
        <v>196.98</v>
      </c>
      <c r="AU8" s="37"/>
      <c r="AV8" s="37"/>
      <c r="AW8" s="37"/>
      <c r="AX8" s="37"/>
      <c r="AY8" s="37"/>
      <c r="AZ8" s="37"/>
      <c r="BA8" s="37"/>
      <c r="BB8" s="54">
        <f>データ!$T$6</f>
        <v>108.13</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2">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2">
      <c r="A10" s="2"/>
      <c r="B10" s="36" t="str">
        <f>データ!$N$6</f>
        <v>-</v>
      </c>
      <c r="C10" s="37"/>
      <c r="D10" s="37"/>
      <c r="E10" s="37"/>
      <c r="F10" s="37"/>
      <c r="G10" s="37"/>
      <c r="H10" s="37"/>
      <c r="I10" s="36">
        <f>データ!$O$6</f>
        <v>91.29</v>
      </c>
      <c r="J10" s="37"/>
      <c r="K10" s="37"/>
      <c r="L10" s="37"/>
      <c r="M10" s="37"/>
      <c r="N10" s="37"/>
      <c r="O10" s="64"/>
      <c r="P10" s="54">
        <f>データ!$P$6</f>
        <v>99.88</v>
      </c>
      <c r="Q10" s="54"/>
      <c r="R10" s="54"/>
      <c r="S10" s="54"/>
      <c r="T10" s="54"/>
      <c r="U10" s="54"/>
      <c r="V10" s="54"/>
      <c r="W10" s="65">
        <f>データ!$Q$6</f>
        <v>4070</v>
      </c>
      <c r="X10" s="65"/>
      <c r="Y10" s="65"/>
      <c r="Z10" s="65"/>
      <c r="AA10" s="65"/>
      <c r="AB10" s="65"/>
      <c r="AC10" s="65"/>
      <c r="AD10" s="2"/>
      <c r="AE10" s="2"/>
      <c r="AF10" s="2"/>
      <c r="AG10" s="2"/>
      <c r="AH10" s="2"/>
      <c r="AI10" s="2"/>
      <c r="AJ10" s="2"/>
      <c r="AK10" s="2"/>
      <c r="AL10" s="65">
        <f>データ!$U$6</f>
        <v>21113</v>
      </c>
      <c r="AM10" s="65"/>
      <c r="AN10" s="65"/>
      <c r="AO10" s="65"/>
      <c r="AP10" s="65"/>
      <c r="AQ10" s="65"/>
      <c r="AR10" s="65"/>
      <c r="AS10" s="65"/>
      <c r="AT10" s="36">
        <f>データ!$V$6</f>
        <v>56.83</v>
      </c>
      <c r="AU10" s="37"/>
      <c r="AV10" s="37"/>
      <c r="AW10" s="37"/>
      <c r="AX10" s="37"/>
      <c r="AY10" s="37"/>
      <c r="AZ10" s="37"/>
      <c r="BA10" s="37"/>
      <c r="BB10" s="54">
        <f>データ!$W$6</f>
        <v>371.51</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2">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2">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110</v>
      </c>
      <c r="BM16" s="39"/>
      <c r="BN16" s="39"/>
      <c r="BO16" s="39"/>
      <c r="BP16" s="39"/>
      <c r="BQ16" s="39"/>
      <c r="BR16" s="39"/>
      <c r="BS16" s="39"/>
      <c r="BT16" s="39"/>
      <c r="BU16" s="39"/>
      <c r="BV16" s="39"/>
      <c r="BW16" s="39"/>
      <c r="BX16" s="39"/>
      <c r="BY16" s="39"/>
      <c r="BZ16" s="4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111</v>
      </c>
      <c r="BM47" s="39"/>
      <c r="BN47" s="39"/>
      <c r="BO47" s="39"/>
      <c r="BP47" s="39"/>
      <c r="BQ47" s="39"/>
      <c r="BR47" s="39"/>
      <c r="BS47" s="39"/>
      <c r="BT47" s="39"/>
      <c r="BU47" s="39"/>
      <c r="BV47" s="39"/>
      <c r="BW47" s="39"/>
      <c r="BX47" s="39"/>
      <c r="BY47" s="39"/>
      <c r="BZ47" s="4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2">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2">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112</v>
      </c>
      <c r="BM66" s="39"/>
      <c r="BN66" s="39"/>
      <c r="BO66" s="39"/>
      <c r="BP66" s="39"/>
      <c r="BQ66" s="39"/>
      <c r="BR66" s="39"/>
      <c r="BS66" s="39"/>
      <c r="BT66" s="39"/>
      <c r="BU66" s="39"/>
      <c r="BV66" s="39"/>
      <c r="BW66" s="39"/>
      <c r="BX66" s="39"/>
      <c r="BY66" s="39"/>
      <c r="BZ66" s="4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cnh7EcIE7g0H8dU9ukWtgAKF+Q1OZVFV+KOifcTYQmd9pJXbh0O8edLgDGSkwI3Xlf79oy+CZf7eKukiyVQ7zg==" saltValue="WihSIWfMJzvIvuQGmcEtQ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62081</v>
      </c>
      <c r="D6" s="20">
        <f t="shared" si="3"/>
        <v>46</v>
      </c>
      <c r="E6" s="20">
        <f t="shared" si="3"/>
        <v>1</v>
      </c>
      <c r="F6" s="20">
        <f t="shared" si="3"/>
        <v>0</v>
      </c>
      <c r="G6" s="20">
        <f t="shared" si="3"/>
        <v>1</v>
      </c>
      <c r="H6" s="20" t="str">
        <f t="shared" si="3"/>
        <v>山形県　村山市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91.29</v>
      </c>
      <c r="P6" s="21">
        <f t="shared" si="3"/>
        <v>99.88</v>
      </c>
      <c r="Q6" s="21">
        <f t="shared" si="3"/>
        <v>4070</v>
      </c>
      <c r="R6" s="21">
        <f t="shared" si="3"/>
        <v>21299</v>
      </c>
      <c r="S6" s="21">
        <f t="shared" si="3"/>
        <v>196.98</v>
      </c>
      <c r="T6" s="21">
        <f t="shared" si="3"/>
        <v>108.13</v>
      </c>
      <c r="U6" s="21">
        <f t="shared" si="3"/>
        <v>21113</v>
      </c>
      <c r="V6" s="21">
        <f t="shared" si="3"/>
        <v>56.83</v>
      </c>
      <c r="W6" s="21">
        <f t="shared" si="3"/>
        <v>371.51</v>
      </c>
      <c r="X6" s="22">
        <f>IF(X7="",NA(),X7)</f>
        <v>97.76</v>
      </c>
      <c r="Y6" s="22">
        <f t="shared" ref="Y6:AG6" si="4">IF(Y7="",NA(),Y7)</f>
        <v>102.12</v>
      </c>
      <c r="Z6" s="22">
        <f t="shared" si="4"/>
        <v>101.28</v>
      </c>
      <c r="AA6" s="22">
        <f t="shared" si="4"/>
        <v>100.4</v>
      </c>
      <c r="AB6" s="22">
        <f t="shared" si="4"/>
        <v>100.03</v>
      </c>
      <c r="AC6" s="22">
        <f t="shared" si="4"/>
        <v>108.35</v>
      </c>
      <c r="AD6" s="22">
        <f t="shared" si="4"/>
        <v>108.84</v>
      </c>
      <c r="AE6" s="22">
        <f t="shared" si="4"/>
        <v>105.92</v>
      </c>
      <c r="AF6" s="22">
        <f t="shared" si="4"/>
        <v>106.01</v>
      </c>
      <c r="AG6" s="22">
        <f t="shared" si="4"/>
        <v>103.74</v>
      </c>
      <c r="AH6" s="21" t="str">
        <f>IF(AH7="","",IF(AH7="-","【-】","【"&amp;SUBSTITUTE(TEXT(AH7,"#,##0.00"),"-","△")&amp;"】"))</f>
        <v>【107.26】</v>
      </c>
      <c r="AI6" s="21">
        <f>IF(AI7="",NA(),AI7)</f>
        <v>0</v>
      </c>
      <c r="AJ6" s="21">
        <f t="shared" ref="AJ6:AR6" si="5">IF(AJ7="",NA(),AJ7)</f>
        <v>0</v>
      </c>
      <c r="AK6" s="21">
        <f t="shared" si="5"/>
        <v>0</v>
      </c>
      <c r="AL6" s="21">
        <f t="shared" si="5"/>
        <v>0</v>
      </c>
      <c r="AM6" s="21">
        <f t="shared" si="5"/>
        <v>0</v>
      </c>
      <c r="AN6" s="22">
        <f t="shared" si="5"/>
        <v>3.98</v>
      </c>
      <c r="AO6" s="22">
        <f t="shared" si="5"/>
        <v>6.02</v>
      </c>
      <c r="AP6" s="22">
        <f t="shared" si="5"/>
        <v>7.78</v>
      </c>
      <c r="AQ6" s="22">
        <f t="shared" si="5"/>
        <v>9.59</v>
      </c>
      <c r="AR6" s="22">
        <f t="shared" si="5"/>
        <v>11.55</v>
      </c>
      <c r="AS6" s="21" t="str">
        <f>IF(AS7="","",IF(AS7="-","【-】","【"&amp;SUBSTITUTE(TEXT(AS7,"#,##0.00"),"-","△")&amp;"】"))</f>
        <v>【1.61】</v>
      </c>
      <c r="AT6" s="22">
        <f>IF(AT7="",NA(),AT7)</f>
        <v>1026.1500000000001</v>
      </c>
      <c r="AU6" s="22">
        <f t="shared" ref="AU6:BC6" si="6">IF(AU7="",NA(),AU7)</f>
        <v>974.44</v>
      </c>
      <c r="AV6" s="22">
        <f t="shared" si="6"/>
        <v>1065.5</v>
      </c>
      <c r="AW6" s="22">
        <f t="shared" si="6"/>
        <v>1158.42</v>
      </c>
      <c r="AX6" s="22">
        <f t="shared" si="6"/>
        <v>1163.95</v>
      </c>
      <c r="AY6" s="22">
        <f t="shared" si="6"/>
        <v>367.55</v>
      </c>
      <c r="AZ6" s="22">
        <f t="shared" si="6"/>
        <v>378.56</v>
      </c>
      <c r="BA6" s="22">
        <f t="shared" si="6"/>
        <v>364.46</v>
      </c>
      <c r="BB6" s="22">
        <f t="shared" si="6"/>
        <v>338.89</v>
      </c>
      <c r="BC6" s="22">
        <f t="shared" si="6"/>
        <v>352.34</v>
      </c>
      <c r="BD6" s="21" t="str">
        <f>IF(BD7="","",IF(BD7="-","【-】","【"&amp;SUBSTITUTE(TEXT(BD7,"#,##0.00"),"-","△")&amp;"】"))</f>
        <v>【239.69】</v>
      </c>
      <c r="BE6" s="22">
        <f>IF(BE7="",NA(),BE7)</f>
        <v>153.44</v>
      </c>
      <c r="BF6" s="22">
        <f t="shared" ref="BF6:BN6" si="7">IF(BF7="",NA(),BF7)</f>
        <v>136.16999999999999</v>
      </c>
      <c r="BG6" s="22">
        <f t="shared" si="7"/>
        <v>120.68</v>
      </c>
      <c r="BH6" s="22">
        <f t="shared" si="7"/>
        <v>108.56</v>
      </c>
      <c r="BI6" s="22">
        <f t="shared" si="7"/>
        <v>98</v>
      </c>
      <c r="BJ6" s="22">
        <f t="shared" si="7"/>
        <v>418.68</v>
      </c>
      <c r="BK6" s="22">
        <f t="shared" si="7"/>
        <v>395.68</v>
      </c>
      <c r="BL6" s="22">
        <f t="shared" si="7"/>
        <v>403.72</v>
      </c>
      <c r="BM6" s="22">
        <f t="shared" si="7"/>
        <v>400.21</v>
      </c>
      <c r="BN6" s="22">
        <f t="shared" si="7"/>
        <v>391.13</v>
      </c>
      <c r="BO6" s="21" t="str">
        <f>IF(BO7="","",IF(BO7="-","【-】","【"&amp;SUBSTITUTE(TEXT(BO7,"#,##0.00"),"-","△")&amp;"】"))</f>
        <v>【264.86】</v>
      </c>
      <c r="BP6" s="22">
        <f>IF(BP7="",NA(),BP7)</f>
        <v>93.03</v>
      </c>
      <c r="BQ6" s="22">
        <f t="shared" ref="BQ6:BY6" si="8">IF(BQ7="",NA(),BQ7)</f>
        <v>94.39</v>
      </c>
      <c r="BR6" s="22">
        <f t="shared" si="8"/>
        <v>94.81</v>
      </c>
      <c r="BS6" s="22">
        <f t="shared" si="8"/>
        <v>94.58</v>
      </c>
      <c r="BT6" s="22">
        <f t="shared" si="8"/>
        <v>93.76</v>
      </c>
      <c r="BU6" s="22">
        <f t="shared" si="8"/>
        <v>94.78</v>
      </c>
      <c r="BV6" s="22">
        <f t="shared" si="8"/>
        <v>97.59</v>
      </c>
      <c r="BW6" s="22">
        <f t="shared" si="8"/>
        <v>92.17</v>
      </c>
      <c r="BX6" s="22">
        <f t="shared" si="8"/>
        <v>92.83</v>
      </c>
      <c r="BY6" s="22">
        <f t="shared" si="8"/>
        <v>92.16</v>
      </c>
      <c r="BZ6" s="21" t="str">
        <f>IF(BZ7="","",IF(BZ7="-","【-】","【"&amp;SUBSTITUTE(TEXT(BZ7,"#,##0.00"),"-","△")&amp;"】"))</f>
        <v>【97.59】</v>
      </c>
      <c r="CA6" s="22">
        <f>IF(CA7="",NA(),CA7)</f>
        <v>246.17</v>
      </c>
      <c r="CB6" s="22">
        <f t="shared" ref="CB6:CJ6" si="9">IF(CB7="",NA(),CB7)</f>
        <v>243.85</v>
      </c>
      <c r="CC6" s="22">
        <f t="shared" si="9"/>
        <v>243.18</v>
      </c>
      <c r="CD6" s="22">
        <f t="shared" si="9"/>
        <v>244.16</v>
      </c>
      <c r="CE6" s="22">
        <f t="shared" si="9"/>
        <v>246.81</v>
      </c>
      <c r="CF6" s="22">
        <f t="shared" si="9"/>
        <v>181.3</v>
      </c>
      <c r="CG6" s="22">
        <f t="shared" si="9"/>
        <v>181.71</v>
      </c>
      <c r="CH6" s="22">
        <f t="shared" si="9"/>
        <v>188.51</v>
      </c>
      <c r="CI6" s="22">
        <f t="shared" si="9"/>
        <v>189.43</v>
      </c>
      <c r="CJ6" s="22">
        <f t="shared" si="9"/>
        <v>196.75</v>
      </c>
      <c r="CK6" s="21" t="str">
        <f>IF(CK7="","",IF(CK7="-","【-】","【"&amp;SUBSTITUTE(TEXT(CK7,"#,##0.00"),"-","△")&amp;"】"))</f>
        <v>【181.66】</v>
      </c>
      <c r="CL6" s="22">
        <f>IF(CL7="",NA(),CL7)</f>
        <v>53.31</v>
      </c>
      <c r="CM6" s="22">
        <f t="shared" ref="CM6:CU6" si="10">IF(CM7="",NA(),CM7)</f>
        <v>54.68</v>
      </c>
      <c r="CN6" s="22">
        <f t="shared" si="10"/>
        <v>54.57</v>
      </c>
      <c r="CO6" s="22">
        <f t="shared" si="10"/>
        <v>52.23</v>
      </c>
      <c r="CP6" s="22">
        <f t="shared" si="10"/>
        <v>52.08</v>
      </c>
      <c r="CQ6" s="22">
        <f t="shared" si="10"/>
        <v>55.89</v>
      </c>
      <c r="CR6" s="22">
        <f t="shared" si="10"/>
        <v>55.72</v>
      </c>
      <c r="CS6" s="22">
        <f t="shared" si="10"/>
        <v>55.31</v>
      </c>
      <c r="CT6" s="22">
        <f t="shared" si="10"/>
        <v>55.14</v>
      </c>
      <c r="CU6" s="22">
        <f t="shared" si="10"/>
        <v>54.99</v>
      </c>
      <c r="CV6" s="21" t="str">
        <f>IF(CV7="","",IF(CV7="-","【-】","【"&amp;SUBSTITUTE(TEXT(CV7,"#,##0.00"),"-","△")&amp;"】"))</f>
        <v>【60.21】</v>
      </c>
      <c r="CW6" s="22">
        <f>IF(CW7="",NA(),CW7)</f>
        <v>82.23</v>
      </c>
      <c r="CX6" s="22">
        <f t="shared" ref="CX6:DF6" si="11">IF(CX7="",NA(),CX7)</f>
        <v>80.73</v>
      </c>
      <c r="CY6" s="22">
        <f t="shared" si="11"/>
        <v>80.08</v>
      </c>
      <c r="CZ6" s="22">
        <f t="shared" si="11"/>
        <v>80.790000000000006</v>
      </c>
      <c r="DA6" s="22">
        <f t="shared" si="11"/>
        <v>78.989999999999995</v>
      </c>
      <c r="DB6" s="22">
        <f t="shared" si="11"/>
        <v>81.27</v>
      </c>
      <c r="DC6" s="22">
        <f t="shared" si="11"/>
        <v>81.260000000000005</v>
      </c>
      <c r="DD6" s="22">
        <f t="shared" si="11"/>
        <v>80.36</v>
      </c>
      <c r="DE6" s="22">
        <f t="shared" si="11"/>
        <v>80.13</v>
      </c>
      <c r="DF6" s="22">
        <f t="shared" si="11"/>
        <v>79.34</v>
      </c>
      <c r="DG6" s="21" t="str">
        <f>IF(DG7="","",IF(DG7="-","【-】","【"&amp;SUBSTITUTE(TEXT(DG7,"#,##0.00"),"-","△")&amp;"】"))</f>
        <v>【89.21】</v>
      </c>
      <c r="DH6" s="22">
        <f>IF(DH7="",NA(),DH7)</f>
        <v>53.29</v>
      </c>
      <c r="DI6" s="22">
        <f t="shared" ref="DI6:DQ6" si="12">IF(DI7="",NA(),DI7)</f>
        <v>54.55</v>
      </c>
      <c r="DJ6" s="22">
        <f t="shared" si="12"/>
        <v>55.85</v>
      </c>
      <c r="DK6" s="22">
        <f t="shared" si="12"/>
        <v>57.4</v>
      </c>
      <c r="DL6" s="22">
        <f t="shared" si="12"/>
        <v>58.52</v>
      </c>
      <c r="DM6" s="22">
        <f t="shared" si="12"/>
        <v>50.63</v>
      </c>
      <c r="DN6" s="22">
        <f t="shared" si="12"/>
        <v>51.29</v>
      </c>
      <c r="DO6" s="22">
        <f t="shared" si="12"/>
        <v>52.2</v>
      </c>
      <c r="DP6" s="22">
        <f t="shared" si="12"/>
        <v>52.7</v>
      </c>
      <c r="DQ6" s="22">
        <f t="shared" si="12"/>
        <v>53.48</v>
      </c>
      <c r="DR6" s="21" t="str">
        <f>IF(DR7="","",IF(DR7="-","【-】","【"&amp;SUBSTITUTE(TEXT(DR7,"#,##0.00"),"-","△")&amp;"】"))</f>
        <v>【52.41】</v>
      </c>
      <c r="DS6" s="22">
        <f>IF(DS7="",NA(),DS7)</f>
        <v>9.2200000000000006</v>
      </c>
      <c r="DT6" s="22">
        <f t="shared" ref="DT6:EB6" si="13">IF(DT7="",NA(),DT7)</f>
        <v>12.87</v>
      </c>
      <c r="DU6" s="22">
        <f t="shared" si="13"/>
        <v>15.87</v>
      </c>
      <c r="DV6" s="22">
        <f t="shared" si="13"/>
        <v>16.47</v>
      </c>
      <c r="DW6" s="22">
        <f t="shared" si="13"/>
        <v>18.95</v>
      </c>
      <c r="DX6" s="22">
        <f t="shared" si="13"/>
        <v>18.28</v>
      </c>
      <c r="DY6" s="22">
        <f t="shared" si="13"/>
        <v>19.61</v>
      </c>
      <c r="DZ6" s="22">
        <f t="shared" si="13"/>
        <v>20.73</v>
      </c>
      <c r="EA6" s="22">
        <f t="shared" si="13"/>
        <v>22.86</v>
      </c>
      <c r="EB6" s="22">
        <f t="shared" si="13"/>
        <v>24.31</v>
      </c>
      <c r="EC6" s="21" t="str">
        <f>IF(EC7="","",IF(EC7="-","【-】","【"&amp;SUBSTITUTE(TEXT(EC7,"#,##0.00"),"-","△")&amp;"】"))</f>
        <v>【26.78】</v>
      </c>
      <c r="ED6" s="22">
        <f>IF(ED7="",NA(),ED7)</f>
        <v>0.45</v>
      </c>
      <c r="EE6" s="21">
        <f t="shared" ref="EE6:EM6" si="14">IF(EE7="",NA(),EE7)</f>
        <v>0</v>
      </c>
      <c r="EF6" s="22">
        <f t="shared" si="14"/>
        <v>1.1399999999999999</v>
      </c>
      <c r="EG6" s="22">
        <f t="shared" si="14"/>
        <v>0.15</v>
      </c>
      <c r="EH6" s="22">
        <f t="shared" si="14"/>
        <v>0.26</v>
      </c>
      <c r="EI6" s="22">
        <f t="shared" si="14"/>
        <v>0.53</v>
      </c>
      <c r="EJ6" s="22">
        <f t="shared" si="14"/>
        <v>0.48</v>
      </c>
      <c r="EK6" s="22">
        <f t="shared" si="14"/>
        <v>0.5</v>
      </c>
      <c r="EL6" s="22">
        <f t="shared" si="14"/>
        <v>0.41</v>
      </c>
      <c r="EM6" s="22">
        <f t="shared" si="14"/>
        <v>0.41</v>
      </c>
      <c r="EN6" s="21" t="str">
        <f>IF(EN7="","",IF(EN7="-","【-】","【"&amp;SUBSTITUTE(TEXT(EN7,"#,##0.00"),"-","△")&amp;"】"))</f>
        <v>【0.59】</v>
      </c>
    </row>
    <row r="7" spans="1:144" s="23" customFormat="1" x14ac:dyDescent="0.2">
      <c r="A7" s="15"/>
      <c r="B7" s="24">
        <v>2024</v>
      </c>
      <c r="C7" s="24">
        <v>62081</v>
      </c>
      <c r="D7" s="24">
        <v>46</v>
      </c>
      <c r="E7" s="24">
        <v>1</v>
      </c>
      <c r="F7" s="24">
        <v>0</v>
      </c>
      <c r="G7" s="24">
        <v>1</v>
      </c>
      <c r="H7" s="24" t="s">
        <v>93</v>
      </c>
      <c r="I7" s="24" t="s">
        <v>94</v>
      </c>
      <c r="J7" s="24" t="s">
        <v>95</v>
      </c>
      <c r="K7" s="24" t="s">
        <v>96</v>
      </c>
      <c r="L7" s="24" t="s">
        <v>97</v>
      </c>
      <c r="M7" s="24" t="s">
        <v>98</v>
      </c>
      <c r="N7" s="25" t="s">
        <v>99</v>
      </c>
      <c r="O7" s="25">
        <v>91.29</v>
      </c>
      <c r="P7" s="25">
        <v>99.88</v>
      </c>
      <c r="Q7" s="25">
        <v>4070</v>
      </c>
      <c r="R7" s="25">
        <v>21299</v>
      </c>
      <c r="S7" s="25">
        <v>196.98</v>
      </c>
      <c r="T7" s="25">
        <v>108.13</v>
      </c>
      <c r="U7" s="25">
        <v>21113</v>
      </c>
      <c r="V7" s="25">
        <v>56.83</v>
      </c>
      <c r="W7" s="25">
        <v>371.51</v>
      </c>
      <c r="X7" s="25">
        <v>97.76</v>
      </c>
      <c r="Y7" s="25">
        <v>102.12</v>
      </c>
      <c r="Z7" s="25">
        <v>101.28</v>
      </c>
      <c r="AA7" s="25">
        <v>100.4</v>
      </c>
      <c r="AB7" s="25">
        <v>100.03</v>
      </c>
      <c r="AC7" s="25">
        <v>108.35</v>
      </c>
      <c r="AD7" s="25">
        <v>108.84</v>
      </c>
      <c r="AE7" s="25">
        <v>105.92</v>
      </c>
      <c r="AF7" s="25">
        <v>106.01</v>
      </c>
      <c r="AG7" s="25">
        <v>103.74</v>
      </c>
      <c r="AH7" s="25">
        <v>107.26</v>
      </c>
      <c r="AI7" s="25">
        <v>0</v>
      </c>
      <c r="AJ7" s="25">
        <v>0</v>
      </c>
      <c r="AK7" s="25">
        <v>0</v>
      </c>
      <c r="AL7" s="25">
        <v>0</v>
      </c>
      <c r="AM7" s="25">
        <v>0</v>
      </c>
      <c r="AN7" s="25">
        <v>3.98</v>
      </c>
      <c r="AO7" s="25">
        <v>6.02</v>
      </c>
      <c r="AP7" s="25">
        <v>7.78</v>
      </c>
      <c r="AQ7" s="25">
        <v>9.59</v>
      </c>
      <c r="AR7" s="25">
        <v>11.55</v>
      </c>
      <c r="AS7" s="25">
        <v>1.61</v>
      </c>
      <c r="AT7" s="25">
        <v>1026.1500000000001</v>
      </c>
      <c r="AU7" s="25">
        <v>974.44</v>
      </c>
      <c r="AV7" s="25">
        <v>1065.5</v>
      </c>
      <c r="AW7" s="25">
        <v>1158.42</v>
      </c>
      <c r="AX7" s="25">
        <v>1163.95</v>
      </c>
      <c r="AY7" s="25">
        <v>367.55</v>
      </c>
      <c r="AZ7" s="25">
        <v>378.56</v>
      </c>
      <c r="BA7" s="25">
        <v>364.46</v>
      </c>
      <c r="BB7" s="25">
        <v>338.89</v>
      </c>
      <c r="BC7" s="25">
        <v>352.34</v>
      </c>
      <c r="BD7" s="25">
        <v>239.69</v>
      </c>
      <c r="BE7" s="25">
        <v>153.44</v>
      </c>
      <c r="BF7" s="25">
        <v>136.16999999999999</v>
      </c>
      <c r="BG7" s="25">
        <v>120.68</v>
      </c>
      <c r="BH7" s="25">
        <v>108.56</v>
      </c>
      <c r="BI7" s="25">
        <v>98</v>
      </c>
      <c r="BJ7" s="25">
        <v>418.68</v>
      </c>
      <c r="BK7" s="25">
        <v>395.68</v>
      </c>
      <c r="BL7" s="25">
        <v>403.72</v>
      </c>
      <c r="BM7" s="25">
        <v>400.21</v>
      </c>
      <c r="BN7" s="25">
        <v>391.13</v>
      </c>
      <c r="BO7" s="25">
        <v>264.86</v>
      </c>
      <c r="BP7" s="25">
        <v>93.03</v>
      </c>
      <c r="BQ7" s="25">
        <v>94.39</v>
      </c>
      <c r="BR7" s="25">
        <v>94.81</v>
      </c>
      <c r="BS7" s="25">
        <v>94.58</v>
      </c>
      <c r="BT7" s="25">
        <v>93.76</v>
      </c>
      <c r="BU7" s="25">
        <v>94.78</v>
      </c>
      <c r="BV7" s="25">
        <v>97.59</v>
      </c>
      <c r="BW7" s="25">
        <v>92.17</v>
      </c>
      <c r="BX7" s="25">
        <v>92.83</v>
      </c>
      <c r="BY7" s="25">
        <v>92.16</v>
      </c>
      <c r="BZ7" s="25">
        <v>97.59</v>
      </c>
      <c r="CA7" s="25">
        <v>246.17</v>
      </c>
      <c r="CB7" s="25">
        <v>243.85</v>
      </c>
      <c r="CC7" s="25">
        <v>243.18</v>
      </c>
      <c r="CD7" s="25">
        <v>244.16</v>
      </c>
      <c r="CE7" s="25">
        <v>246.81</v>
      </c>
      <c r="CF7" s="25">
        <v>181.3</v>
      </c>
      <c r="CG7" s="25">
        <v>181.71</v>
      </c>
      <c r="CH7" s="25">
        <v>188.51</v>
      </c>
      <c r="CI7" s="25">
        <v>189.43</v>
      </c>
      <c r="CJ7" s="25">
        <v>196.75</v>
      </c>
      <c r="CK7" s="25">
        <v>181.66</v>
      </c>
      <c r="CL7" s="25">
        <v>53.31</v>
      </c>
      <c r="CM7" s="25">
        <v>54.68</v>
      </c>
      <c r="CN7" s="25">
        <v>54.57</v>
      </c>
      <c r="CO7" s="25">
        <v>52.23</v>
      </c>
      <c r="CP7" s="25">
        <v>52.08</v>
      </c>
      <c r="CQ7" s="25">
        <v>55.89</v>
      </c>
      <c r="CR7" s="25">
        <v>55.72</v>
      </c>
      <c r="CS7" s="25">
        <v>55.31</v>
      </c>
      <c r="CT7" s="25">
        <v>55.14</v>
      </c>
      <c r="CU7" s="25">
        <v>54.99</v>
      </c>
      <c r="CV7" s="25">
        <v>60.21</v>
      </c>
      <c r="CW7" s="25">
        <v>82.23</v>
      </c>
      <c r="CX7" s="25">
        <v>80.73</v>
      </c>
      <c r="CY7" s="25">
        <v>80.08</v>
      </c>
      <c r="CZ7" s="25">
        <v>80.790000000000006</v>
      </c>
      <c r="DA7" s="25">
        <v>78.989999999999995</v>
      </c>
      <c r="DB7" s="25">
        <v>81.27</v>
      </c>
      <c r="DC7" s="25">
        <v>81.260000000000005</v>
      </c>
      <c r="DD7" s="25">
        <v>80.36</v>
      </c>
      <c r="DE7" s="25">
        <v>80.13</v>
      </c>
      <c r="DF7" s="25">
        <v>79.34</v>
      </c>
      <c r="DG7" s="25">
        <v>89.21</v>
      </c>
      <c r="DH7" s="25">
        <v>53.29</v>
      </c>
      <c r="DI7" s="25">
        <v>54.55</v>
      </c>
      <c r="DJ7" s="25">
        <v>55.85</v>
      </c>
      <c r="DK7" s="25">
        <v>57.4</v>
      </c>
      <c r="DL7" s="25">
        <v>58.52</v>
      </c>
      <c r="DM7" s="25">
        <v>50.63</v>
      </c>
      <c r="DN7" s="25">
        <v>51.29</v>
      </c>
      <c r="DO7" s="25">
        <v>52.2</v>
      </c>
      <c r="DP7" s="25">
        <v>52.7</v>
      </c>
      <c r="DQ7" s="25">
        <v>53.48</v>
      </c>
      <c r="DR7" s="25">
        <v>52.41</v>
      </c>
      <c r="DS7" s="25">
        <v>9.2200000000000006</v>
      </c>
      <c r="DT7" s="25">
        <v>12.87</v>
      </c>
      <c r="DU7" s="25">
        <v>15.87</v>
      </c>
      <c r="DV7" s="25">
        <v>16.47</v>
      </c>
      <c r="DW7" s="25">
        <v>18.95</v>
      </c>
      <c r="DX7" s="25">
        <v>18.28</v>
      </c>
      <c r="DY7" s="25">
        <v>19.61</v>
      </c>
      <c r="DZ7" s="25">
        <v>20.73</v>
      </c>
      <c r="EA7" s="25">
        <v>22.86</v>
      </c>
      <c r="EB7" s="25">
        <v>24.31</v>
      </c>
      <c r="EC7" s="25">
        <v>26.78</v>
      </c>
      <c r="ED7" s="25">
        <v>0.45</v>
      </c>
      <c r="EE7" s="25">
        <v>0</v>
      </c>
      <c r="EF7" s="25">
        <v>1.1399999999999999</v>
      </c>
      <c r="EG7" s="25">
        <v>0.15</v>
      </c>
      <c r="EH7" s="25">
        <v>0.26</v>
      </c>
      <c r="EI7" s="25">
        <v>0.53</v>
      </c>
      <c r="EJ7" s="25">
        <v>0.48</v>
      </c>
      <c r="EK7" s="25">
        <v>0.5</v>
      </c>
      <c r="EL7" s="25">
        <v>0.41</v>
      </c>
      <c r="EM7" s="25">
        <v>0.41</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108</v>
      </c>
      <c r="E13" t="s">
        <v>107</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30752</cp:lastModifiedBy>
  <cp:lastPrinted>2026-01-20T00:07:31Z</cp:lastPrinted>
  <dcterms:created xsi:type="dcterms:W3CDTF">2025-12-12T09:11:57Z</dcterms:created>
  <dcterms:modified xsi:type="dcterms:W3CDTF">2026-01-21T00:10:55Z</dcterms:modified>
  <cp:category/>
</cp:coreProperties>
</file>