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5財政状況資料集\12 HP掲載データ（確定）\"/>
    </mc:Choice>
  </mc:AlternateContent>
  <xr:revisionPtr revIDLastSave="0" documentId="13_ncr:1_{6C6D2CA6-B26A-4A42-8170-BA6CA85B0870}"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AM35" i="10"/>
  <c r="C35" i="10"/>
  <c r="AM34" i="10"/>
  <c r="U34" i="10"/>
  <c r="U35" i="10" s="1"/>
  <c r="U36" i="10" s="1"/>
  <c r="C34" i="10"/>
  <c r="BE34" i="10" l="1"/>
  <c r="BE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BW42" i="10" s="1"/>
  <c r="CO34" i="10" l="1"/>
  <c r="CO35" i="10" s="1"/>
</calcChain>
</file>

<file path=xl/sharedStrings.xml><?xml version="1.0" encoding="utf-8"?>
<sst xmlns="http://schemas.openxmlformats.org/spreadsheetml/2006/main" count="1144" uniqueCount="574">
  <si>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</si>
  <si>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</si>
  <si>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</si>
  <si>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</si>
  <si>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</si>
  <si>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</si>
  <si>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</si>
  <si>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</si>
  <si>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</si>
  <si>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</si>
  <si>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</si>
  <si>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</si>
  <si>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</si>
  <si>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</si>
  <si>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</si>
  <si>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</si>
  <si>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</si>
  <si>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</si>
  <si>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</si>
  <si>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</si>
  <si>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</si>
  <si>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</si>
  <si>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</si>
  <si>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</si>
  <si>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</si>
  <si>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</si>
  <si>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</si>
  <si>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</si>
  <si>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</si>
  <si>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</si>
  <si>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</si>
  <si>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</si>
  <si>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</si>
  <si>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</si>
  <si>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</si>
  <si>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</si>
  <si>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</si>
  <si>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</si>
  <si>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</si>
  <si>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</si>
  <si>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</si>
  <si>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</si>
  <si>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</si>
  <si>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</si>
  <si>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</si>
  <si>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</si>
  <si>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</si>
  <si>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</si>
  <si>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</si>
  <si>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</si>
  <si>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</si>
  <si>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</si>
  <si>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</si>
  <si>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</si>
  <si>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</si>
  <si>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</si>
  <si>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</si>
  <si>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</si>
  <si>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</si>
  <si>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</si>
  <si>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</si>
  <si>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</si>
  <si>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</si>
  <si>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</si>
  <si>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</si>
  <si>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</si>
  <si>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</si>
  <si>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</si>
  <si>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</si>
  <si>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</si>
  <si>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</si>
  <si>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</si>
  <si>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</si>
  <si>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</si>
  <si>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</si>
  <si>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</si>
  <si>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</si>
  <si>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</si>
  <si>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</si>
  <si>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</si>
  <si>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</si>
  <si>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</si>
  <si>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</si>
  <si>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</si>
  <si>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</si>
  <si>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</si>
  <si>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</si>
  <si>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</si>
  <si>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</si>
  <si>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</si>
  <si>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</si>
  <si>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</si>
  <si>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</si>
  <si>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</si>
  <si>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三川町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</si>
  <si>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</si>
  <si>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</si>
  <si>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</si>
  <si>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</si>
  <si>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</si>
  <si>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</si>
  <si>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</si>
  <si>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</si>
  <si>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</si>
  <si>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</si>
  <si>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</si>
  <si>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</si>
  <si>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</si>
  <si>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</si>
  <si>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</si>
  <si>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</si>
  <si>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</si>
  <si>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</si>
  <si>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</si>
  <si>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</si>
  <si>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</si>
  <si>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</si>
  <si>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-1.6</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</si>
  <si>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</si>
  <si>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</si>
  <si>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</si>
  <si>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</si>
  <si>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</si>
  <si>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</si>
  <si>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</si>
  <si>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</si>
  <si>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</si>
  <si>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</si>
  <si>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</si>
  <si>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</si>
  <si>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</si>
  <si>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</si>
  <si>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</si>
  <si>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</si>
  <si>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</si>
  <si>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</si>
  <si>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</si>
  <si>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</si>
  <si>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</si>
  <si>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</si>
  <si>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</si>
  <si>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</si>
  <si>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6"/>
  </si>
  <si>
    <t>うち日本人(％)</t>
    <phoneticPr fontId="5"/>
  </si>
  <si>
    <t>-1.9</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</si>
  <si>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</si>
  <si>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</si>
  <si>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</si>
  <si>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</si>
  <si>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</si>
  <si>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</si>
  <si>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</si>
  <si>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</si>
  <si>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</si>
  <si>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</si>
  <si>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</si>
  <si>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</si>
  <si>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</si>
  <si>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</si>
  <si>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</si>
  <si>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</si>
  <si>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</si>
  <si>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</si>
  <si>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</si>
  <si>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</si>
  <si>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</si>
  <si>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</si>
  <si>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</si>
  <si>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</si>
  <si>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</si>
  <si>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</si>
  <si>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</si>
  <si>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</si>
  <si>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</si>
  <si>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</si>
  <si>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</si>
  <si>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</si>
  <si>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</si>
  <si>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</si>
  <si>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</si>
  <si>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</si>
  <si>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</si>
  <si>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</si>
  <si>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</si>
  <si>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</si>
  <si>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</si>
  <si>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</si>
  <si>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</si>
  <si>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</si>
  <si>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</si>
  <si>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</si>
  <si>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</si>
  <si>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</si>
  <si>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</si>
  <si>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</si>
  <si>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</si>
  <si>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</si>
  <si>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</si>
  <si>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</si>
  <si>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</si>
  <si>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</si>
  <si>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</si>
  <si>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</si>
  <si>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山形県三川町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</si>
  <si>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</si>
  <si>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</si>
  <si>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</si>
  <si>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</si>
  <si>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</si>
  <si>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</si>
  <si>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</si>
  <si>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</si>
  <si>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</si>
  <si>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</si>
  <si>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</si>
  <si>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</si>
  <si>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</si>
  <si>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</si>
  <si>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</si>
  <si>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</si>
  <si>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</si>
  <si>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</si>
  <si>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</si>
  <si>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</si>
  <si>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</si>
  <si>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</si>
  <si>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</si>
  <si>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</si>
  <si>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</si>
  <si>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</si>
  <si>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</si>
  <si>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</si>
  <si>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</si>
  <si>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</si>
  <si>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</si>
  <si>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</si>
  <si>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</si>
  <si>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</si>
  <si>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</si>
  <si>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</si>
  <si>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</si>
  <si>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</si>
  <si>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</si>
  <si>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</si>
  <si>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</si>
  <si>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</si>
  <si>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</si>
  <si>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</si>
  <si>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</si>
  <si>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</si>
  <si>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</si>
  <si>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</si>
  <si>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</si>
  <si>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</si>
  <si>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</si>
  <si>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</si>
  <si>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</si>
  <si>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</si>
  <si>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</si>
  <si>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</si>
  <si>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</si>
  <si>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</si>
  <si>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</si>
  <si>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</si>
  <si>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</si>
  <si>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</si>
  <si>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</si>
  <si>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</si>
  <si>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</si>
  <si>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</si>
  <si>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</si>
  <si>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</si>
  <si>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</si>
  <si>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</si>
  <si>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</si>
  <si>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</si>
  <si>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</si>
  <si>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</si>
  <si>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</si>
  <si>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</si>
  <si>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</si>
  <si>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</si>
  <si>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</si>
  <si>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</si>
  <si>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</si>
  <si>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</si>
  <si>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</si>
  <si>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</si>
  <si>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</si>
  <si>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</si>
  <si>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</si>
  <si>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</si>
  <si>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</si>
  <si>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</si>
  <si>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</si>
  <si>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</si>
  <si>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</si>
  <si>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</si>
  <si>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</si>
  <si>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</si>
  <si>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</si>
  <si>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</si>
  <si>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</si>
  <si>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</si>
  <si>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</si>
  <si>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</si>
  <si>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</si>
  <si>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</si>
  <si>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</si>
  <si>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</si>
  <si>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</si>
  <si>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</si>
  <si>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</si>
  <si>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</si>
  <si>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</si>
  <si>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</si>
  <si>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</si>
  <si>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</si>
  <si>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</si>
  <si>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</si>
  <si>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</si>
  <si>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</si>
  <si>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</si>
  <si>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と畜場</t>
    <phoneticPr fontId="5"/>
  </si>
  <si>
    <t>加入世帯数(世帯)</t>
  </si>
  <si>
    <t>　繰出金</t>
    <phoneticPr fontId="5"/>
  </si>
  <si>
    <t>　うち減収補塡債(特例分)</t>
    <rPh sb="4" eb="5">
      <t>シュウ</t>
    </rPh>
    <rPh sb="9" eb="10">
      <t>トク</t>
    </rPh>
    <rPh sb="10" eb="11">
      <t>レイ</t>
    </rPh>
    <rPh sb="11" eb="12">
      <t>ブン</t>
    </rPh>
    <phoneticPr fontId="17"/>
  </si>
  <si>
    <t>市場</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</si>
  <si>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</si>
  <si>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</si>
  <si>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</si>
  <si>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</si>
  <si>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</si>
  <si>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</si>
  <si>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</si>
  <si>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</si>
  <si>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</si>
  <si>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</si>
  <si>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</si>
  <si>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</si>
  <si>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</si>
  <si>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</si>
  <si>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</si>
  <si>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</si>
  <si>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</si>
  <si>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</si>
  <si>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</si>
  <si>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</si>
  <si>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</si>
  <si>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</si>
  <si>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</si>
  <si>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</si>
  <si>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</si>
  <si>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</si>
  <si>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山形県三川町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</si>
  <si>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</si>
  <si>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</si>
  <si>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</si>
  <si>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</si>
  <si>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</si>
  <si>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</si>
  <si>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</si>
  <si>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</si>
  <si>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</si>
  <si>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</si>
  <si>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</si>
  <si>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</si>
  <si>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</si>
  <si>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</si>
  <si>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</si>
  <si>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</si>
  <si>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</si>
  <si>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</si>
  <si>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</si>
  <si>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</si>
  <si>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</si>
  <si>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</si>
  <si>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</si>
  <si>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</si>
  <si>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</si>
  <si>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</si>
  <si>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</si>
  <si>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</si>
  <si>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</si>
  <si>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</si>
  <si>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</si>
  <si>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</si>
  <si>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</si>
  <si>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三川町国民健康保険特別会計</t>
    <phoneticPr fontId="5"/>
  </si>
  <si>
    <t>三川町後期高齢者医療特別会計</t>
    <phoneticPr fontId="5"/>
  </si>
  <si>
    <t>三川町介護保険特別会計</t>
    <phoneticPr fontId="5"/>
  </si>
  <si>
    <t>三川町農業集落排水事業特別会計</t>
    <phoneticPr fontId="5"/>
  </si>
  <si>
    <t>法非適用企業</t>
    <phoneticPr fontId="5"/>
  </si>
  <si>
    <t>三川町下水道事業特別会計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</si>
  <si>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</si>
  <si>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</si>
  <si>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</si>
  <si>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</si>
  <si>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</si>
  <si>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</si>
  <si>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</si>
  <si>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</si>
  <si>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</si>
  <si>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</si>
  <si>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</si>
  <si>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</si>
  <si>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</si>
  <si>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</si>
  <si>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</si>
  <si>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</si>
  <si>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</si>
  <si>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</si>
  <si>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</si>
  <si>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</si>
  <si>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</si>
  <si>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</si>
  <si>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</si>
  <si>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</si>
  <si>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</si>
  <si>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</si>
  <si>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</si>
  <si>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</si>
  <si>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</si>
  <si>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</si>
  <si>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</si>
  <si>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</si>
  <si>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</si>
  <si>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</si>
  <si>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</si>
  <si>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</si>
  <si>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</si>
  <si>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</si>
  <si>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</si>
  <si>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</si>
  <si>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</si>
  <si>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</si>
  <si>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</si>
  <si>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</si>
  <si>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</si>
  <si>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</si>
  <si>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</si>
  <si>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</si>
  <si>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</si>
  <si>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</si>
  <si>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</si>
  <si>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</si>
  <si>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</si>
  <si>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</si>
  <si>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</si>
  <si>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</si>
  <si>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</si>
  <si>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</si>
  <si>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</si>
  <si>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</si>
  <si>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</si>
  <si>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</si>
  <si>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</si>
  <si>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</si>
  <si>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</si>
  <si>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</si>
  <si>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</si>
  <si>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</si>
  <si>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</si>
  <si>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</si>
  <si>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</si>
  <si>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</si>
  <si>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</si>
  <si>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</si>
  <si>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</si>
  <si>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</si>
  <si>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</si>
  <si>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</si>
  <si>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</si>
  <si>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</si>
  <si>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</si>
  <si>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</si>
  <si>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</si>
  <si>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</si>
  <si>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</si>
  <si>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</si>
  <si>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</si>
  <si>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</si>
  <si>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</si>
  <si>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</si>
  <si>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</si>
  <si>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</si>
  <si>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</si>
  <si>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</si>
  <si>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</si>
  <si>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</si>
  <si>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</si>
  <si>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</si>
  <si>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</si>
  <si>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</si>
  <si>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</si>
  <si>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</si>
  <si>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</si>
  <si>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</si>
  <si>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</si>
  <si>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</si>
  <si>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</si>
  <si>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</si>
  <si>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</si>
  <si>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</si>
  <si>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</si>
  <si>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</si>
  <si>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</si>
  <si>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</si>
  <si>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</si>
  <si>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</si>
  <si>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</si>
  <si>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</si>
  <si>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</si>
  <si>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</si>
  <si>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</si>
  <si>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</si>
  <si>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</si>
  <si>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</si>
  <si>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</si>
  <si>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</si>
  <si>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</si>
  <si>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</si>
  <si>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</si>
  <si>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</si>
  <si>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</si>
  <si>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</si>
  <si>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</si>
  <si>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</si>
  <si>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</si>
  <si>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0.54</t>
  </si>
  <si>
    <t>一般会計</t>
  </si>
  <si>
    <t>三川町国民健康保険特別会計</t>
  </si>
  <si>
    <t>三川町介護保険特別会計</t>
  </si>
  <si>
    <t>三川町下水道事業特別会計</t>
  </si>
  <si>
    <t>三川町農業集落排水事業特別会計</t>
  </si>
  <si>
    <t>三川町後期高齢者医療特別会計</t>
  </si>
  <si>
    <t>その他会計（赤字）</t>
  </si>
  <si>
    <t>その他会計（黒字）</t>
  </si>
  <si>
    <t>R01</t>
    <phoneticPr fontId="5"/>
  </si>
  <si>
    <t>R02</t>
    <phoneticPr fontId="5"/>
  </si>
  <si>
    <t>R03</t>
    <phoneticPr fontId="5"/>
  </si>
  <si>
    <t>R04</t>
    <phoneticPr fontId="5"/>
  </si>
  <si>
    <t>R05</t>
    <phoneticPr fontId="5"/>
  </si>
  <si>
    <t>山形県後期高齢者医療広域連合（普通会計）</t>
    <rPh sb="0" eb="3">
      <t>ヤマガタケン</t>
    </rPh>
    <rPh sb="3" eb="5">
      <t>コウキ</t>
    </rPh>
    <rPh sb="5" eb="8">
      <t>コウレイシャ</t>
    </rPh>
    <rPh sb="8" eb="10">
      <t>イリョウ</t>
    </rPh>
    <rPh sb="10" eb="12">
      <t>コウイキ</t>
    </rPh>
    <rPh sb="12" eb="14">
      <t>レンゴウ</t>
    </rPh>
    <rPh sb="15" eb="17">
      <t>フツウ</t>
    </rPh>
    <rPh sb="17" eb="19">
      <t>カイケイ</t>
    </rPh>
    <phoneticPr fontId="2"/>
  </si>
  <si>
    <t>山形県後期高齢者医療広域連合（事業会計）</t>
    <rPh sb="15" eb="17">
      <t>ジギョウ</t>
    </rPh>
    <rPh sb="17" eb="19">
      <t>カイケイ</t>
    </rPh>
    <phoneticPr fontId="2"/>
  </si>
  <si>
    <t>庄内広域行政組合（普通会計）</t>
    <rPh sb="9" eb="11">
      <t>フツウ</t>
    </rPh>
    <rPh sb="11" eb="13">
      <t>カイケイ</t>
    </rPh>
    <phoneticPr fontId="2"/>
  </si>
  <si>
    <t>庄内広域行政組合（青果市場事業特別会計）</t>
    <rPh sb="9" eb="11">
      <t>セイカ</t>
    </rPh>
    <rPh sb="11" eb="13">
      <t>シジョウ</t>
    </rPh>
    <rPh sb="13" eb="15">
      <t>ジギョウ</t>
    </rPh>
    <rPh sb="15" eb="17">
      <t>トクベツ</t>
    </rPh>
    <rPh sb="17" eb="19">
      <t>カイケイ</t>
    </rPh>
    <phoneticPr fontId="2"/>
  </si>
  <si>
    <t>庄内広域行政組合（庄内食肉流通センター事業特別会計）</t>
    <rPh sb="9" eb="11">
      <t>ショウナイ</t>
    </rPh>
    <rPh sb="11" eb="13">
      <t>ショクニク</t>
    </rPh>
    <rPh sb="13" eb="15">
      <t>リュウツウ</t>
    </rPh>
    <rPh sb="19" eb="21">
      <t>ジギョウ</t>
    </rPh>
    <rPh sb="21" eb="23">
      <t>トクベツ</t>
    </rPh>
    <phoneticPr fontId="2"/>
  </si>
  <si>
    <t>山形県消防補償等組合（普通会計）</t>
    <rPh sb="11" eb="13">
      <t>フツウ</t>
    </rPh>
    <rPh sb="13" eb="15">
      <t>カイケイ</t>
    </rPh>
    <phoneticPr fontId="2"/>
  </si>
  <si>
    <t>山形県自治会館管理組合</t>
  </si>
  <si>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</si>
  <si>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</si>
  <si>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みかわ振興公社</t>
    <rPh sb="3" eb="7">
      <t>シンコウコウシャ</t>
    </rPh>
    <phoneticPr fontId="2"/>
  </si>
  <si>
    <t>山形県東田川郡三川町土地開発公社</t>
    <rPh sb="0" eb="3">
      <t>ヤマガタケン</t>
    </rPh>
    <rPh sb="3" eb="7">
      <t>ヒガシタガワグン</t>
    </rPh>
    <rPh sb="7" eb="10">
      <t>ミカワマチ</t>
    </rPh>
    <rPh sb="10" eb="16">
      <t>トチカイハツコウシャ</t>
    </rPh>
    <phoneticPr fontId="2"/>
  </si>
  <si>
    <t>〇</t>
    <phoneticPr fontId="2"/>
  </si>
  <si>
    <t>-</t>
    <phoneticPr fontId="2"/>
  </si>
  <si>
    <t>ふるさと基金</t>
    <rPh sb="4" eb="6">
      <t>キキン</t>
    </rPh>
    <phoneticPr fontId="5"/>
  </si>
  <si>
    <t>教育施設整備基金</t>
    <rPh sb="0" eb="2">
      <t>キョウイク</t>
    </rPh>
    <rPh sb="2" eb="4">
      <t>シセツ</t>
    </rPh>
    <rPh sb="4" eb="6">
      <t>セイビ</t>
    </rPh>
    <rPh sb="6" eb="8">
      <t>キキン</t>
    </rPh>
    <phoneticPr fontId="5"/>
  </si>
  <si>
    <t>温泉施設基金</t>
    <rPh sb="0" eb="2">
      <t>オンセン</t>
    </rPh>
    <rPh sb="2" eb="4">
      <t>シセツ</t>
    </rPh>
    <rPh sb="4" eb="6">
      <t>キキン</t>
    </rPh>
    <phoneticPr fontId="5"/>
  </si>
  <si>
    <t>国際交流基金</t>
    <rPh sb="0" eb="2">
      <t>コクサイ</t>
    </rPh>
    <rPh sb="2" eb="4">
      <t>コウリュウ</t>
    </rPh>
    <rPh sb="4" eb="6">
      <t>キキン</t>
    </rPh>
    <phoneticPr fontId="5"/>
  </si>
  <si>
    <t>-</t>
    <phoneticPr fontId="2"/>
  </si>
  <si>
    <t>森林環境贈与税基金</t>
    <rPh sb="0" eb="2">
      <t>シンリン</t>
    </rPh>
    <rPh sb="2" eb="4">
      <t>カンキョウ</t>
    </rPh>
    <rPh sb="4" eb="7">
      <t>ゾウヨゼイ</t>
    </rPh>
    <rPh sb="7" eb="9">
      <t>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</si>
  <si>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</si>
  <si>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</si>
  <si>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</si>
  <si>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令和元年度以降、子育て交流施設整備や、本町がごみ処理を委託している市が行う一般廃棄物処理施設整備事業に多額の地方債を発行した影響で、増加傾向にあった。しかしながら、令和３年度以降、一般廃棄物処理施設整備事業に係る既発債の発行額が、施設の完成により大幅に減少したこと、令和5年度に大型な借入がなかったことから、前年度に比べ7.2%減少した。
有形固定資産減価償却率は類似団体平均よりやや低い水準となっている。これは、子育て交流施設の新規整備や町立押切小学校大規模改修によるものである。
今後、老朽化した施設の維持補修に係る事業が複数控えているため、基金等を計画的に活用しながら、地方債の発行を抑制し、将来負担比率を減少させるよう努める必要がある。</t>
    <rPh sb="140" eb="142">
      <t>レイワ</t>
    </rPh>
    <rPh sb="143" eb="145">
      <t>ネンド</t>
    </rPh>
    <rPh sb="146" eb="148">
      <t>オオガタ</t>
    </rPh>
    <rPh sb="149" eb="151">
      <t>カリイレ</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</si>
  <si>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</si>
  <si>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</si>
  <si>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</si>
  <si>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</si>
  <si>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</si>
  <si>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</si>
  <si>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が減少している一方、実質公債費比率は大型事業に係る地方債の償還が開始したことから、前年度より0.5%増加した。来年度に償還が開始される大型の地方債もあるため、実質公債費比率は増加が見込まれる。引き続き、基金等を活用するなど地方債の発行を抑制し、公債費の適正化に取り組むとともに、計画的な長寿命化対策を実施して維持補修経費等の抑制に努めていく必要がある。</t>
    <rPh sb="7" eb="9">
      <t>ゲンショウ</t>
    </rPh>
    <rPh sb="38" eb="40">
      <t>カイシ</t>
    </rPh>
    <rPh sb="56" eb="58">
      <t>ゾウカ</t>
    </rPh>
    <rPh sb="61" eb="64">
      <t>ライネンド</t>
    </rPh>
    <rPh sb="65" eb="67">
      <t>ショウカン</t>
    </rPh>
    <rPh sb="68" eb="70">
      <t>カイシ</t>
    </rPh>
    <rPh sb="73" eb="75">
      <t>オオガタ</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</si>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</sst>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1" fillId="0" borderId="84" xfId="11" applyNumberFormat="1" applyFont="1" applyBorder="1" applyAlignment="1">
      <alignment horizontal="right" vertical="center" shrinkToFit="1"/>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7"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681736D-7431-4740-9FBF-0423A95743D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126262</c:v>
                </c:pt>
                <c:pt idx="1">
                  <c:v>126525</c:v>
                </c:pt>
                <c:pt idx="2">
                  <c:v>122054</c:v>
                </c:pt>
                <c:pt idx="3">
                  <c:v>111644</c:v>
                </c:pt>
                <c:pt idx="4">
                  <c:v>127917</c:v>
                </c:pt>
              </c:numCache>
            </c:numRef>
          </c:val>
          <c:smooth val="0"/>
          <c:extLst>
            <c:ext xmlns:c16="http://schemas.microsoft.com/office/drawing/2014/chart" uri="{C3380CC4-5D6E-409C-BE32-E72D297353CC}">
              <c16:uniqueId val="{00000000-DC5C-437C-875B-63CCE2D629F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217622</c:v>
                </c:pt>
                <c:pt idx="1">
                  <c:v>284833</c:v>
                </c:pt>
                <c:pt idx="2">
                  <c:v>144035</c:v>
                </c:pt>
                <c:pt idx="3">
                  <c:v>43548</c:v>
                </c:pt>
                <c:pt idx="4">
                  <c:v>82286</c:v>
                </c:pt>
              </c:numCache>
            </c:numRef>
          </c:val>
          <c:smooth val="0"/>
          <c:extLst>
            <c:ext xmlns:c16="http://schemas.microsoft.com/office/drawing/2014/chart" uri="{C3380CC4-5D6E-409C-BE32-E72D297353CC}">
              <c16:uniqueId val="{00000001-DC5C-437C-875B-63CCE2D629F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9.6199999999999992</c:v>
                </c:pt>
                <c:pt idx="1">
                  <c:v>8.48</c:v>
                </c:pt>
                <c:pt idx="2">
                  <c:v>10.34</c:v>
                </c:pt>
                <c:pt idx="3">
                  <c:v>11.69</c:v>
                </c:pt>
                <c:pt idx="4">
                  <c:v>10.41</c:v>
                </c:pt>
              </c:numCache>
            </c:numRef>
          </c:val>
          <c:extLst>
            <c:ext xmlns:c16="http://schemas.microsoft.com/office/drawing/2014/chart" uri="{C3380CC4-5D6E-409C-BE32-E72D297353CC}">
              <c16:uniqueId val="{00000000-BFA9-4F69-B9BD-A668415C84D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20.03</c:v>
                </c:pt>
                <c:pt idx="1">
                  <c:v>20.07</c:v>
                </c:pt>
                <c:pt idx="2">
                  <c:v>16.690000000000001</c:v>
                </c:pt>
                <c:pt idx="3">
                  <c:v>19.18</c:v>
                </c:pt>
                <c:pt idx="4">
                  <c:v>21.21</c:v>
                </c:pt>
              </c:numCache>
            </c:numRef>
          </c:val>
          <c:extLst>
            <c:ext xmlns:c16="http://schemas.microsoft.com/office/drawing/2014/chart" uri="{C3380CC4-5D6E-409C-BE32-E72D297353CC}">
              <c16:uniqueId val="{00000001-BFA9-4F69-B9BD-A668415C84D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-0.54</c:v>
                </c:pt>
                <c:pt idx="1">
                  <c:v>0.57999999999999996</c:v>
                </c:pt>
                <c:pt idx="2">
                  <c:v>0.13</c:v>
                </c:pt>
                <c:pt idx="3">
                  <c:v>3.44</c:v>
                </c:pt>
                <c:pt idx="4">
                  <c:v>1.54</c:v>
                </c:pt>
              </c:numCache>
            </c:numRef>
          </c:val>
          <c:smooth val="0"/>
          <c:extLst>
            <c:ext xmlns:c16="http://schemas.microsoft.com/office/drawing/2014/chart" uri="{C3380CC4-5D6E-409C-BE32-E72D297353CC}">
              <c16:uniqueId val="{00000002-BFA9-4F69-B9BD-A668415C84D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DA3-4FC6-B529-C0D82BDC57E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DA3-4FC6-B529-C0D82BDC57E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DA3-4FC6-B529-C0D82BDC57EE}"/>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FDA3-4FC6-B529-C0D82BDC57EE}"/>
            </c:ext>
          </c:extLst>
        </c:ser>
        <c:ser>
          <c:idx val="4"/>
          <c:order val="4"/>
          <c:tx>
            <c:strRef>
              <c:f>データシート!$A$31</c:f>
              <c:strCache>
                <c:ptCount val="1"/>
                <c:pt idx="0">
                  <c:v>三川町後期高齢者医療特別会計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0.43</c:v>
                </c:pt>
                <c:pt idx="2">
                  <c:v>#N/A</c:v>
                </c:pt>
                <c:pt idx="3">
                  <c:v>0.09</c:v>
                </c:pt>
                <c:pt idx="4">
                  <c:v>#N/A</c:v>
                </c:pt>
                <c:pt idx="5">
                  <c:v>0.08</c:v>
                </c:pt>
                <c:pt idx="6">
                  <c:v>#N/A</c:v>
                </c:pt>
                <c:pt idx="7">
                  <c:v>0.09</c:v>
                </c:pt>
                <c:pt idx="8">
                  <c:v>#N/A</c:v>
                </c:pt>
                <c:pt idx="9">
                  <c:v>0.21</c:v>
                </c:pt>
              </c:numCache>
            </c:numRef>
          </c:val>
          <c:extLst>
            <c:ext xmlns:c16="http://schemas.microsoft.com/office/drawing/2014/chart" uri="{C3380CC4-5D6E-409C-BE32-E72D297353CC}">
              <c16:uniqueId val="{00000004-FDA3-4FC6-B529-C0D82BDC57EE}"/>
            </c:ext>
          </c:extLst>
        </c:ser>
        <c:ser>
          <c:idx val="5"/>
          <c:order val="5"/>
          <c:tx>
            <c:strRef>
              <c:f>データシート!$A$32</c:f>
              <c:strCache>
                <c:ptCount val="1"/>
                <c:pt idx="0">
                  <c:v>三川町農業集落排水事業特別会計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0.21</c:v>
                </c:pt>
              </c:numCache>
            </c:numRef>
          </c:val>
          <c:extLst>
            <c:ext xmlns:c16="http://schemas.microsoft.com/office/drawing/2014/chart" uri="{C3380CC4-5D6E-409C-BE32-E72D297353CC}">
              <c16:uniqueId val="{00000005-FDA3-4FC6-B529-C0D82BDC57EE}"/>
            </c:ext>
          </c:extLst>
        </c:ser>
        <c:ser>
          <c:idx val="6"/>
          <c:order val="6"/>
          <c:tx>
            <c:strRef>
              <c:f>データシート!$A$33</c:f>
              <c:strCache>
                <c:ptCount val="1"/>
                <c:pt idx="0">
                  <c:v>三川町下水道事業特別会計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c:v>
                </c:pt>
                <c:pt idx="2">
                  <c:v>#N/A</c:v>
                </c:pt>
                <c:pt idx="3">
                  <c:v>0</c:v>
                </c:pt>
                <c:pt idx="4">
                  <c:v>#N/A</c:v>
                </c:pt>
                <c:pt idx="5">
                  <c:v>0</c:v>
                </c:pt>
                <c:pt idx="6">
                  <c:v>#N/A</c:v>
                </c:pt>
                <c:pt idx="7">
                  <c:v>0</c:v>
                </c:pt>
                <c:pt idx="8">
                  <c:v>#N/A</c:v>
                </c:pt>
                <c:pt idx="9">
                  <c:v>0.21</c:v>
                </c:pt>
              </c:numCache>
            </c:numRef>
          </c:val>
          <c:extLst>
            <c:ext xmlns:c16="http://schemas.microsoft.com/office/drawing/2014/chart" uri="{C3380CC4-5D6E-409C-BE32-E72D297353CC}">
              <c16:uniqueId val="{00000006-FDA3-4FC6-B529-C0D82BDC57EE}"/>
            </c:ext>
          </c:extLst>
        </c:ser>
        <c:ser>
          <c:idx val="7"/>
          <c:order val="7"/>
          <c:tx>
            <c:strRef>
              <c:f>データシート!$A$34</c:f>
              <c:strCache>
                <c:ptCount val="1"/>
                <c:pt idx="0">
                  <c:v>三川町介護保険特別会計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7.0000000000000007E-2</c:v>
                </c:pt>
                <c:pt idx="2">
                  <c:v>#N/A</c:v>
                </c:pt>
                <c:pt idx="3">
                  <c:v>0.55000000000000004</c:v>
                </c:pt>
                <c:pt idx="4">
                  <c:v>#N/A</c:v>
                </c:pt>
                <c:pt idx="5">
                  <c:v>1.08</c:v>
                </c:pt>
                <c:pt idx="6">
                  <c:v>#N/A</c:v>
                </c:pt>
                <c:pt idx="7">
                  <c:v>1.1499999999999999</c:v>
                </c:pt>
                <c:pt idx="8">
                  <c:v>#N/A</c:v>
                </c:pt>
                <c:pt idx="9">
                  <c:v>0.42</c:v>
                </c:pt>
              </c:numCache>
            </c:numRef>
          </c:val>
          <c:extLst>
            <c:ext xmlns:c16="http://schemas.microsoft.com/office/drawing/2014/chart" uri="{C3380CC4-5D6E-409C-BE32-E72D297353CC}">
              <c16:uniqueId val="{00000007-FDA3-4FC6-B529-C0D82BDC57EE}"/>
            </c:ext>
          </c:extLst>
        </c:ser>
        <c:ser>
          <c:idx val="8"/>
          <c:order val="8"/>
          <c:tx>
            <c:strRef>
              <c:f>データシート!$A$35</c:f>
              <c:strCache>
                <c:ptCount val="1"/>
                <c:pt idx="0">
                  <c:v>三川町国民健康保険特別会計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1.1100000000000001</c:v>
                </c:pt>
                <c:pt idx="2">
                  <c:v>#N/A</c:v>
                </c:pt>
                <c:pt idx="3">
                  <c:v>1.19</c:v>
                </c:pt>
                <c:pt idx="4">
                  <c:v>#N/A</c:v>
                </c:pt>
                <c:pt idx="5">
                  <c:v>0.72</c:v>
                </c:pt>
                <c:pt idx="6">
                  <c:v>#N/A</c:v>
                </c:pt>
                <c:pt idx="7">
                  <c:v>0.47</c:v>
                </c:pt>
                <c:pt idx="8">
                  <c:v>#N/A</c:v>
                </c:pt>
                <c:pt idx="9">
                  <c:v>1.17</c:v>
                </c:pt>
              </c:numCache>
            </c:numRef>
          </c:val>
          <c:extLst>
            <c:ext xmlns:c16="http://schemas.microsoft.com/office/drawing/2014/chart" uri="{C3380CC4-5D6E-409C-BE32-E72D297353CC}">
              <c16:uniqueId val="{00000008-FDA3-4FC6-B529-C0D82BDC57E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9.6199999999999992</c:v>
                </c:pt>
                <c:pt idx="2">
                  <c:v>#N/A</c:v>
                </c:pt>
                <c:pt idx="3">
                  <c:v>8.4700000000000006</c:v>
                </c:pt>
                <c:pt idx="4">
                  <c:v>#N/A</c:v>
                </c:pt>
                <c:pt idx="5">
                  <c:v>10.33</c:v>
                </c:pt>
                <c:pt idx="6">
                  <c:v>#N/A</c:v>
                </c:pt>
                <c:pt idx="7">
                  <c:v>11.69</c:v>
                </c:pt>
                <c:pt idx="8">
                  <c:v>#N/A</c:v>
                </c:pt>
                <c:pt idx="9">
                  <c:v>10.41</c:v>
                </c:pt>
              </c:numCache>
            </c:numRef>
          </c:val>
          <c:extLst>
            <c:ext xmlns:c16="http://schemas.microsoft.com/office/drawing/2014/chart" uri="{C3380CC4-5D6E-409C-BE32-E72D297353CC}">
              <c16:uniqueId val="{00000009-FDA3-4FC6-B529-C0D82BDC57E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411</c:v>
                </c:pt>
                <c:pt idx="5">
                  <c:v>407</c:v>
                </c:pt>
                <c:pt idx="8">
                  <c:v>391</c:v>
                </c:pt>
                <c:pt idx="11">
                  <c:v>388</c:v>
                </c:pt>
                <c:pt idx="14">
                  <c:v>405</c:v>
                </c:pt>
              </c:numCache>
            </c:numRef>
          </c:val>
          <c:extLst>
            <c:ext xmlns:c16="http://schemas.microsoft.com/office/drawing/2014/chart" uri="{C3380CC4-5D6E-409C-BE32-E72D297353CC}">
              <c16:uniqueId val="{00000000-558E-46F7-A533-BA9677FF9D7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58E-46F7-A533-BA9677FF9D7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4</c:v>
                </c:pt>
                <c:pt idx="3">
                  <c:v>4</c:v>
                </c:pt>
                <c:pt idx="6">
                  <c:v>4</c:v>
                </c:pt>
                <c:pt idx="9">
                  <c:v>0</c:v>
                </c:pt>
                <c:pt idx="12">
                  <c:v>0</c:v>
                </c:pt>
              </c:numCache>
            </c:numRef>
          </c:val>
          <c:extLst>
            <c:ext xmlns:c16="http://schemas.microsoft.com/office/drawing/2014/chart" uri="{C3380CC4-5D6E-409C-BE32-E72D297353CC}">
              <c16:uniqueId val="{00000002-558E-46F7-A533-BA9677FF9D7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3-558E-46F7-A533-BA9677FF9D7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216</c:v>
                </c:pt>
                <c:pt idx="3">
                  <c:v>204</c:v>
                </c:pt>
                <c:pt idx="6">
                  <c:v>205</c:v>
                </c:pt>
                <c:pt idx="9">
                  <c:v>219</c:v>
                </c:pt>
                <c:pt idx="12">
                  <c:v>238</c:v>
                </c:pt>
              </c:numCache>
            </c:numRef>
          </c:val>
          <c:extLst>
            <c:ext xmlns:c16="http://schemas.microsoft.com/office/drawing/2014/chart" uri="{C3380CC4-5D6E-409C-BE32-E72D297353CC}">
              <c16:uniqueId val="{00000004-558E-46F7-A533-BA9677FF9D7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58E-46F7-A533-BA9677FF9D7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58E-46F7-A533-BA9677FF9D7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478</c:v>
                </c:pt>
                <c:pt idx="3">
                  <c:v>440</c:v>
                </c:pt>
                <c:pt idx="6">
                  <c:v>432</c:v>
                </c:pt>
                <c:pt idx="9">
                  <c:v>432</c:v>
                </c:pt>
                <c:pt idx="12">
                  <c:v>471</c:v>
                </c:pt>
              </c:numCache>
            </c:numRef>
          </c:val>
          <c:extLst>
            <c:ext xmlns:c16="http://schemas.microsoft.com/office/drawing/2014/chart" uri="{C3380CC4-5D6E-409C-BE32-E72D297353CC}">
              <c16:uniqueId val="{00000007-558E-46F7-A533-BA9677FF9D7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288</c:v>
                </c:pt>
                <c:pt idx="2">
                  <c:v>#N/A</c:v>
                </c:pt>
                <c:pt idx="3">
                  <c:v>#N/A</c:v>
                </c:pt>
                <c:pt idx="4">
                  <c:v>241</c:v>
                </c:pt>
                <c:pt idx="5">
                  <c:v>#N/A</c:v>
                </c:pt>
                <c:pt idx="6">
                  <c:v>#N/A</c:v>
                </c:pt>
                <c:pt idx="7">
                  <c:v>250</c:v>
                </c:pt>
                <c:pt idx="8">
                  <c:v>#N/A</c:v>
                </c:pt>
                <c:pt idx="9">
                  <c:v>#N/A</c:v>
                </c:pt>
                <c:pt idx="10">
                  <c:v>263</c:v>
                </c:pt>
                <c:pt idx="11">
                  <c:v>#N/A</c:v>
                </c:pt>
                <c:pt idx="12">
                  <c:v>#N/A</c:v>
                </c:pt>
                <c:pt idx="13">
                  <c:v>304</c:v>
                </c:pt>
                <c:pt idx="14">
                  <c:v>#N/A</c:v>
                </c:pt>
              </c:numCache>
            </c:numRef>
          </c:val>
          <c:smooth val="0"/>
          <c:extLst>
            <c:ext xmlns:c16="http://schemas.microsoft.com/office/drawing/2014/chart" uri="{C3380CC4-5D6E-409C-BE32-E72D297353CC}">
              <c16:uniqueId val="{00000008-558E-46F7-A533-BA9677FF9D7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4815</c:v>
                </c:pt>
                <c:pt idx="5">
                  <c:v>5024</c:v>
                </c:pt>
                <c:pt idx="8">
                  <c:v>4922</c:v>
                </c:pt>
                <c:pt idx="11">
                  <c:v>4733</c:v>
                </c:pt>
                <c:pt idx="14">
                  <c:v>4453</c:v>
                </c:pt>
              </c:numCache>
            </c:numRef>
          </c:val>
          <c:extLst>
            <c:ext xmlns:c16="http://schemas.microsoft.com/office/drawing/2014/chart" uri="{C3380CC4-5D6E-409C-BE32-E72D297353CC}">
              <c16:uniqueId val="{00000000-97E4-4E8A-9B43-5DCD520DC48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42</c:v>
                </c:pt>
                <c:pt idx="5">
                  <c:v>35</c:v>
                </c:pt>
                <c:pt idx="8">
                  <c:v>28</c:v>
                </c:pt>
                <c:pt idx="11">
                  <c:v>21</c:v>
                </c:pt>
                <c:pt idx="14">
                  <c:v>14</c:v>
                </c:pt>
              </c:numCache>
            </c:numRef>
          </c:val>
          <c:extLst>
            <c:ext xmlns:c16="http://schemas.microsoft.com/office/drawing/2014/chart" uri="{C3380CC4-5D6E-409C-BE32-E72D297353CC}">
              <c16:uniqueId val="{00000001-97E4-4E8A-9B43-5DCD520DC48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1639</c:v>
                </c:pt>
                <c:pt idx="5">
                  <c:v>1446</c:v>
                </c:pt>
                <c:pt idx="8">
                  <c:v>1495</c:v>
                </c:pt>
                <c:pt idx="11">
                  <c:v>1704</c:v>
                </c:pt>
                <c:pt idx="14">
                  <c:v>1695</c:v>
                </c:pt>
              </c:numCache>
            </c:numRef>
          </c:val>
          <c:extLst>
            <c:ext xmlns:c16="http://schemas.microsoft.com/office/drawing/2014/chart" uri="{C3380CC4-5D6E-409C-BE32-E72D297353CC}">
              <c16:uniqueId val="{00000002-97E4-4E8A-9B43-5DCD520DC48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7E4-4E8A-9B43-5DCD520DC48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7E4-4E8A-9B43-5DCD520DC48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7E4-4E8A-9B43-5DCD520DC48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597</c:v>
                </c:pt>
                <c:pt idx="3">
                  <c:v>612</c:v>
                </c:pt>
                <c:pt idx="6">
                  <c:v>603</c:v>
                </c:pt>
                <c:pt idx="9">
                  <c:v>585</c:v>
                </c:pt>
                <c:pt idx="12">
                  <c:v>550</c:v>
                </c:pt>
              </c:numCache>
            </c:numRef>
          </c:val>
          <c:extLst>
            <c:ext xmlns:c16="http://schemas.microsoft.com/office/drawing/2014/chart" uri="{C3380CC4-5D6E-409C-BE32-E72D297353CC}">
              <c16:uniqueId val="{00000006-97E4-4E8A-9B43-5DCD520DC48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1</c:v>
                </c:pt>
                <c:pt idx="3">
                  <c:v>1</c:v>
                </c:pt>
                <c:pt idx="6">
                  <c:v>1</c:v>
                </c:pt>
                <c:pt idx="9">
                  <c:v>2</c:v>
                </c:pt>
                <c:pt idx="12">
                  <c:v>2</c:v>
                </c:pt>
              </c:numCache>
            </c:numRef>
          </c:val>
          <c:extLst>
            <c:ext xmlns:c16="http://schemas.microsoft.com/office/drawing/2014/chart" uri="{C3380CC4-5D6E-409C-BE32-E72D297353CC}">
              <c16:uniqueId val="{00000007-97E4-4E8A-9B43-5DCD520DC48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2946</c:v>
                </c:pt>
                <c:pt idx="3">
                  <c:v>2804</c:v>
                </c:pt>
                <c:pt idx="6">
                  <c:v>2674</c:v>
                </c:pt>
                <c:pt idx="9">
                  <c:v>2555</c:v>
                </c:pt>
                <c:pt idx="12">
                  <c:v>2449</c:v>
                </c:pt>
              </c:numCache>
            </c:numRef>
          </c:val>
          <c:extLst>
            <c:ext xmlns:c16="http://schemas.microsoft.com/office/drawing/2014/chart" uri="{C3380CC4-5D6E-409C-BE32-E72D297353CC}">
              <c16:uniqueId val="{00000008-97E4-4E8A-9B43-5DCD520DC48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8</c:v>
                </c:pt>
                <c:pt idx="3">
                  <c:v>4</c:v>
                </c:pt>
                <c:pt idx="6">
                  <c:v>0</c:v>
                </c:pt>
                <c:pt idx="9">
                  <c:v>0</c:v>
                </c:pt>
                <c:pt idx="12">
                  <c:v>0</c:v>
                </c:pt>
              </c:numCache>
            </c:numRef>
          </c:val>
          <c:extLst>
            <c:ext xmlns:c16="http://schemas.microsoft.com/office/drawing/2014/chart" uri="{C3380CC4-5D6E-409C-BE32-E72D297353CC}">
              <c16:uniqueId val="{00000009-97E4-4E8A-9B43-5DCD520DC48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5225</c:v>
                </c:pt>
                <c:pt idx="3">
                  <c:v>5953</c:v>
                </c:pt>
                <c:pt idx="6">
                  <c:v>6096</c:v>
                </c:pt>
                <c:pt idx="9">
                  <c:v>6056</c:v>
                </c:pt>
                <c:pt idx="12">
                  <c:v>5773</c:v>
                </c:pt>
              </c:numCache>
            </c:numRef>
          </c:val>
          <c:extLst>
            <c:ext xmlns:c16="http://schemas.microsoft.com/office/drawing/2014/chart" uri="{C3380CC4-5D6E-409C-BE32-E72D297353CC}">
              <c16:uniqueId val="{0000000A-97E4-4E8A-9B43-5DCD520DC48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2281</c:v>
                </c:pt>
                <c:pt idx="2">
                  <c:v>#N/A</c:v>
                </c:pt>
                <c:pt idx="3">
                  <c:v>#N/A</c:v>
                </c:pt>
                <c:pt idx="4">
                  <c:v>2869</c:v>
                </c:pt>
                <c:pt idx="5">
                  <c:v>#N/A</c:v>
                </c:pt>
                <c:pt idx="6">
                  <c:v>#N/A</c:v>
                </c:pt>
                <c:pt idx="7">
                  <c:v>2928</c:v>
                </c:pt>
                <c:pt idx="8">
                  <c:v>#N/A</c:v>
                </c:pt>
                <c:pt idx="9">
                  <c:v>#N/A</c:v>
                </c:pt>
                <c:pt idx="10">
                  <c:v>2738</c:v>
                </c:pt>
                <c:pt idx="11">
                  <c:v>#N/A</c:v>
                </c:pt>
                <c:pt idx="12">
                  <c:v>#N/A</c:v>
                </c:pt>
                <c:pt idx="13">
                  <c:v>2611</c:v>
                </c:pt>
                <c:pt idx="14">
                  <c:v>#N/A</c:v>
                </c:pt>
              </c:numCache>
            </c:numRef>
          </c:val>
          <c:smooth val="0"/>
          <c:extLst>
            <c:ext xmlns:c16="http://schemas.microsoft.com/office/drawing/2014/chart" uri="{C3380CC4-5D6E-409C-BE32-E72D297353CC}">
              <c16:uniqueId val="{0000000B-97E4-4E8A-9B43-5DCD520DC48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502</c:v>
                </c:pt>
                <c:pt idx="1">
                  <c:v>569</c:v>
                </c:pt>
                <c:pt idx="2">
                  <c:v>645</c:v>
                </c:pt>
              </c:numCache>
            </c:numRef>
          </c:val>
          <c:extLst>
            <c:ext xmlns:c16="http://schemas.microsoft.com/office/drawing/2014/chart" uri="{C3380CC4-5D6E-409C-BE32-E72D297353CC}">
              <c16:uniqueId val="{00000000-C32D-487B-8D72-B4DDE469493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68</c:v>
                </c:pt>
                <c:pt idx="1">
                  <c:v>68</c:v>
                </c:pt>
                <c:pt idx="2">
                  <c:v>68</c:v>
                </c:pt>
              </c:numCache>
            </c:numRef>
          </c:val>
          <c:extLst>
            <c:ext xmlns:c16="http://schemas.microsoft.com/office/drawing/2014/chart" uri="{C3380CC4-5D6E-409C-BE32-E72D297353CC}">
              <c16:uniqueId val="{00000001-C32D-487B-8D72-B4DDE469493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778</c:v>
                </c:pt>
                <c:pt idx="1">
                  <c:v>917</c:v>
                </c:pt>
                <c:pt idx="2">
                  <c:v>821</c:v>
                </c:pt>
              </c:numCache>
            </c:numRef>
          </c:val>
          <c:extLst>
            <c:ext xmlns:c16="http://schemas.microsoft.com/office/drawing/2014/chart" uri="{C3380CC4-5D6E-409C-BE32-E72D297353CC}">
              <c16:uniqueId val="{00000002-C32D-487B-8D72-B4DDE469493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{71ACC8C8-B6FA-438C-BEA3-A19E2CD0156D}</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9EF5-4517-90D9-488A5B8052C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{A87433BB-37E0-4B9E-95CE-0DA9902B55F4}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EF5-4517-90D9-488A5B8052C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{41C4B458-E1DB-4A93-8368-9C3D79C37461}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EF5-4517-90D9-488A5B8052C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{883F16BF-0CF4-4175-8D5B-61123BC9D029}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EF5-4517-90D9-488A5B8052C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{753A71FC-FB5B-46CD-AE7C-3100304A5D5E}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EF5-4517-90D9-488A5B8052CE}"/>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{A2485B1A-87C8-40DF-B18E-B2719871CBDD}</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9EF5-4517-90D9-488A5B8052CE}"/>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{C900036F-D17B-43AE-A20A-9C392F7F3558}</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9EF5-4517-90D9-488A5B8052CE}"/>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{66AEE9B5-748C-4BF7-96F7-70090305FA00}</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9EF5-4517-90D9-488A5B8052CE}"/>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{CDA3D54B-7CB9-4783-8602-CA3ED46DF7EE}</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9EF5-4517-90D9-488A5B8052C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61.1</c:v>
                </c:pt>
                <c:pt idx="8">
                  <c:v>61.4</c:v>
                </c:pt>
                <c:pt idx="16">
                  <c:v>62.9</c:v>
                </c:pt>
                <c:pt idx="24">
                  <c:v>64.7</c:v>
                </c:pt>
                <c:pt idx="32">
                  <c:v>65.7</c:v>
                </c:pt>
              </c:numCache>
            </c:numRef>
          </c:xVal>
          <c:yVal>
            <c:numRef>
              <c:f>公会計指標分析・財政指標組合せ分析表!$BP$51:$DC$51</c:f>
              <c:numCache>
                <c:formatCode>#,##0.0;"▲ "#,##0.0</c:formatCode>
                <c:ptCount val="40"/>
                <c:pt idx="0">
                  <c:v>100.4</c:v>
                </c:pt>
                <c:pt idx="8">
                  <c:v>117.8</c:v>
                </c:pt>
                <c:pt idx="16">
                  <c:v>111.5</c:v>
                </c:pt>
                <c:pt idx="24">
                  <c:v>105.9</c:v>
                </c:pt>
                <c:pt idx="32">
                  <c:v>98.7</c:v>
                </c:pt>
              </c:numCache>
            </c:numRef>
          </c:yVal>
          <c:smooth val="0"/>
          <c:extLst>
            <c:ext xmlns:c16="http://schemas.microsoft.com/office/drawing/2014/chart" uri="{C3380CC4-5D6E-409C-BE32-E72D297353CC}">
              <c16:uniqueId val="{00000009-9EF5-4517-90D9-488A5B8052C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{F2E2E86F-9788-4446-AC90-A734CEF1ABAA}</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9EF5-4517-90D9-488A5B8052C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{E8444D4C-36EC-4121-8546-B2370680CED5}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EF5-4517-90D9-488A5B8052C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{D742AEBC-078E-4E5D-A785-752A03672F1B}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EF5-4517-90D9-488A5B8052C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{F880D541-F4BA-4CDF-AAA9-7E1C4A237EDC}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EF5-4517-90D9-488A5B8052C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{94DA2E60-C096-4ED9-A006-3E7AD41FD5A4}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EF5-4517-90D9-488A5B8052CE}"/>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{EF42CBE9-93F6-4773-87D4-5EEE73590ABC}</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9EF5-4517-90D9-488A5B8052CE}"/>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{D41C9533-D159-4B18-A661-E7A1F59C4260}</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9EF5-4517-90D9-488A5B8052CE}"/>
                </c:ext>
              </c:extLst>
            </c:dLbl>
            <c:dLbl>
              <c:idx val="24"/>
              <c:layout>
                <c:manualLayout>
                  <c:x val="-4.0177641846568912E-2"/>
                  <c:y val="-6.4739042105865174E-2"/>
                </c:manualLayout>
              </c:layout>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{DE4AD243-EE42-4440-8461-742DC6345AA3}</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9EF5-4517-90D9-488A5B8052CE}"/>
                </c:ext>
              </c:extLst>
            </c:dLbl>
            <c:dLbl>
              <c:idx val="32"/>
              <c:layout>
                <c:manualLayout>
                  <c:x val="-2.3853859453899409E-2"/>
                  <c:y val="-6.4739042105865174E-2"/>
                </c:manualLayout>
              </c:layout>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{5AC0E7F6-272C-4625-9BB3-D662F4E236CD}</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9EF5-4517-90D9-488A5B8052C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64</c:v>
                </c:pt>
                <c:pt idx="16">
                  <c:v>66.2</c:v>
                </c:pt>
                <c:pt idx="24">
                  <c:v>67.099999999999994</c:v>
                </c:pt>
                <c:pt idx="32">
                  <c:v>67</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EF5-4517-90D9-488A5B8052CE}"/>
            </c:ext>
          </c:extLst>
        </c:ser>
        <c:dLbls>
          <c:showLegendKey val="0"/>
          <c:showVal val="1"/>
          <c:showCatName val="0"/>
          <c:showSerName val="0"/>
          <c:showPercent val="0"/>
          <c:showBubbleSize val="0"/>
        </c:dLbls>
        <c:axId val="46179840"/>
        <c:axId val="46181760"/>
      </c:scatterChart>
      <c:valAx>
        <c:axId val="46179840"/>
        <c:scaling>
          <c:orientation val="maxMin"/>
          <c:max val="68"/>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{4F499936-5897-499F-BC5C-083F4CBB177B}</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64CD-468D-8B36-00B5FE1BAAE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{ACD094F1-1D4D-4DD5-A210-CA69EA60200E}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4CD-468D-8B36-00B5FE1BAAE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{04948983-CFBA-456A-98D2-C456DA9B683D}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4CD-468D-8B36-00B5FE1BAAE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{3C179311-580F-41ED-8378-8BFFA343CEF5}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4CD-468D-8B36-00B5FE1BAAE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{B9359288-DC2D-485F-A062-844FC9002BE7}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4CD-468D-8B36-00B5FE1BAAE7}"/>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{E1268274-BAED-4025-B895-166C4104F3F1}</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64CD-468D-8B36-00B5FE1BAAE7}"/>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{A472D251-9FAD-4448-A3CE-FA326DAE11B0}</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64CD-468D-8B36-00B5FE1BAAE7}"/>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{25517AE9-3E73-44C9-8009-EDEC1D76B3B3}</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64CD-468D-8B36-00B5FE1BAAE7}"/>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{7440F615-6CBD-4A2E-89BB-4DEA909F7E98}</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64CD-468D-8B36-00B5FE1BAAE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c:v>
                </c:pt>
                <c:pt idx="8">
                  <c:v>11.4</c:v>
                </c:pt>
                <c:pt idx="16">
                  <c:v>10.6</c:v>
                </c:pt>
                <c:pt idx="24">
                  <c:v>9.8000000000000007</c:v>
                </c:pt>
                <c:pt idx="32">
                  <c:v>10.3</c:v>
                </c:pt>
              </c:numCache>
            </c:numRef>
          </c:xVal>
          <c:yVal>
            <c:numRef>
              <c:f>公会計指標分析・財政指標組合せ分析表!$BP$73:$DC$73</c:f>
              <c:numCache>
                <c:formatCode>#,##0.0;"▲ "#,##0.0</c:formatCode>
                <c:ptCount val="40"/>
                <c:pt idx="0">
                  <c:v>100.4</c:v>
                </c:pt>
                <c:pt idx="8">
                  <c:v>117.8</c:v>
                </c:pt>
                <c:pt idx="16">
                  <c:v>111.5</c:v>
                </c:pt>
                <c:pt idx="24">
                  <c:v>105.9</c:v>
                </c:pt>
                <c:pt idx="32">
                  <c:v>98.7</c:v>
                </c:pt>
              </c:numCache>
            </c:numRef>
          </c:yVal>
          <c:smooth val="0"/>
          <c:extLst>
            <c:ext xmlns:c16="http://schemas.microsoft.com/office/drawing/2014/chart" uri="{C3380CC4-5D6E-409C-BE32-E72D297353CC}">
              <c16:uniqueId val="{00000009-64CD-468D-8B36-00B5FE1BAAE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{16654342-BA33-4E54-A0E6-70DECA57FEAD}</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64CD-468D-8B36-00B5FE1BAAE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{30B07AD4-2FE5-4E23-B374-7A47CEB5AA27}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4CD-468D-8B36-00B5FE1BAAE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{B705400C-1E44-4E3F-9071-86343B820098}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4CD-468D-8B36-00B5FE1BAAE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{93118FE6-5B8D-4437-9817-702506229873}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4CD-468D-8B36-00B5FE1BAAE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{7CA205D5-B3E2-4E5A-ADFB-6F783B631711}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4CD-468D-8B36-00B5FE1BAAE7}"/>
                </c:ext>
              </c:extLst>
            </c:dLbl>
            <c:dLbl>
              <c:idx val="8"/>
              <c:layout>
                <c:manualLayout>
                  <c:x val="-4.4905057365901176E-2"/>
                  <c:y val="-5.7686380022837068E-2"/>
                </c:manualLayout>
              </c:layout>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{0F6C52BA-7132-4786-BFF1-0C376D2AAB2C}</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64CD-468D-8B36-00B5FE1BAAE7}"/>
                </c:ext>
              </c:extLst>
            </c:dLbl>
            <c:dLbl>
              <c:idx val="16"/>
              <c:layout>
                <c:manualLayout>
                  <c:x val="-1.8235628084249993E-2"/>
                  <c:y val="-9.0797735746181094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{2AE0E8D4-5768-430F-B466-926D07F673E7}</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64CD-468D-8B36-00B5FE1BAAE7}"/>
                </c:ext>
              </c:extLst>
            </c:dLbl>
            <c:dLbl>
              <c:idx val="24"/>
              <c:layout>
                <c:manualLayout>
                  <c:x val="-2.5298460057526718E-2"/>
                  <c:y val="-1.9844928478320881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{CB3C4D18-A5CC-47A2-BFD1-4FFA2378CE34}</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64CD-468D-8B36-00B5FE1BAAE7}"/>
                </c:ext>
              </c:extLst>
            </c:dLbl>
            <c:dLbl>
              <c:idx val="32"/>
              <c:layout>
                <c:manualLayout>
                  <c:x val="-3.7842225392624447E-2"/>
                  <c:y val="-8.1337372860052048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{D7AB493C-8660-42F5-9501-E92DB35A7A4A}</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64CD-468D-8B36-00B5FE1BAAE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7.7</c:v>
                </c:pt>
                <c:pt idx="8">
                  <c:v>8</c:v>
                </c:pt>
                <c:pt idx="16">
                  <c:v>8</c:v>
                </c:pt>
                <c:pt idx="24">
                  <c:v>8.3000000000000007</c:v>
                </c:pt>
                <c:pt idx="32">
                  <c:v>8.4</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4CD-468D-8B36-00B5FE1BAAE7}"/>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7,062
7,033
33.22
5,640,032
5,319,292
316,953
3,043,294
5,773,015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98.7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財政力指数は、近年はほぼ横ばいで推移している。今後も引き続き税収の徴収率向上に努め、人件費の抑制や歳出削減の徹底により財政の健全化を図っていく。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134862</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307062"/>
          <a:ext cx="0" cy="13788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49789</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50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134862</xdr:rowOff>
    </xdr:from>
    <xdr:to>
      <xdr:col>24</xdr:col>
      <xdr:colOff>12700</xdr:colOff>
      <xdr:row>36</xdr:row>
      <xdr:rowOff>134862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30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49288</xdr:rowOff>
    </xdr:from>
    <xdr:to>
      <xdr:col>23</xdr:col>
      <xdr:colOff>133350</xdr:colOff>
      <xdr:row>43</xdr:row>
      <xdr:rowOff>49288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42163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164996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65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26307</xdr:rowOff>
    </xdr:from>
    <xdr:to>
      <xdr:col>19</xdr:col>
      <xdr:colOff>133350</xdr:colOff>
      <xdr:row>43</xdr:row>
      <xdr:rowOff>49288</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398657"/>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32959</xdr:rowOff>
    </xdr:from>
    <xdr:to>
      <xdr:col>19</xdr:col>
      <xdr:colOff>184150</xdr:colOff>
      <xdr:row>43</xdr:row>
      <xdr:rowOff>134559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119336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491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3326</xdr:rowOff>
    </xdr:from>
    <xdr:to>
      <xdr:col>15</xdr:col>
      <xdr:colOff>82550</xdr:colOff>
      <xdr:row>43</xdr:row>
      <xdr:rowOff>26307</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375676"/>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21469</xdr:rowOff>
    </xdr:from>
    <xdr:to>
      <xdr:col>15</xdr:col>
      <xdr:colOff>133350</xdr:colOff>
      <xdr:row>43</xdr:row>
      <xdr:rowOff>123069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107846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3326</xdr:rowOff>
    </xdr:from>
    <xdr:to>
      <xdr:col>11</xdr:col>
      <xdr:colOff>31750</xdr:colOff>
      <xdr:row>43</xdr:row>
      <xdr:rowOff>3326</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3756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169938</xdr:rowOff>
    </xdr:from>
    <xdr:to>
      <xdr:col>11</xdr:col>
      <xdr:colOff>82550</xdr:colOff>
      <xdr:row>43</xdr:row>
      <xdr:rowOff>100088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84865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84865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15015</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21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169938</xdr:rowOff>
    </xdr:from>
    <xdr:to>
      <xdr:col>19</xdr:col>
      <xdr:colOff>184150</xdr:colOff>
      <xdr:row>43</xdr:row>
      <xdr:rowOff>100088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110265</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139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146957</xdr:rowOff>
    </xdr:from>
    <xdr:to>
      <xdr:col>15</xdr:col>
      <xdr:colOff>133350</xdr:colOff>
      <xdr:row>43</xdr:row>
      <xdr:rowOff>77107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87284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123976</xdr:rowOff>
    </xdr:from>
    <xdr:to>
      <xdr:col>11</xdr:col>
      <xdr:colOff>82550</xdr:colOff>
      <xdr:row>43</xdr:row>
      <xdr:rowOff>54126</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32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64303</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09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123976</xdr:rowOff>
    </xdr:from>
    <xdr:to>
      <xdr:col>7</xdr:col>
      <xdr:colOff>31750</xdr:colOff>
      <xdr:row>43</xdr:row>
      <xdr:rowOff>54126</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32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64303</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09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公債費の増加や、農業集落排水事業特別会計、下水道事業特別会計への繰出金が増加</a:t>
          </a:r>
          <a:r>
            <a:rPr kumimoji="1" lang="ja-JP" altLang="ja-JP" sz="1100">
              <a:solidFill>
                <a:schemeClr val="dk1"/>
              </a:solidFill>
              <a:effectLst/>
              <a:latin typeface="+mn-lt"/>
              <a:ea typeface="+mn-ea"/>
              <a:cs typeface="+mn-cs"/>
            </a:rPr>
            <a:t>したことが要因となり、</a:t>
          </a:r>
          <a:r>
            <a:rPr kumimoji="1" lang="ja-JP" altLang="en-US" sz="1100">
              <a:solidFill>
                <a:schemeClr val="dk1"/>
              </a:solidFill>
              <a:effectLst/>
              <a:latin typeface="+mn-lt"/>
              <a:ea typeface="+mn-ea"/>
              <a:cs typeface="+mn-cs"/>
            </a:rPr>
            <a:t>前年度よりも</a:t>
          </a:r>
          <a:r>
            <a:rPr kumimoji="1" lang="en-US" altLang="ja-JP" sz="1100">
              <a:solidFill>
                <a:schemeClr val="dk1"/>
              </a:solidFill>
              <a:effectLst/>
              <a:latin typeface="+mn-lt"/>
              <a:ea typeface="+mn-ea"/>
              <a:cs typeface="+mn-cs"/>
            </a:rPr>
            <a:t>3.7</a:t>
          </a:r>
          <a:r>
            <a:rPr kumimoji="1" lang="ja-JP" altLang="ja-JP" sz="1100">
              <a:solidFill>
                <a:schemeClr val="dk1"/>
              </a:solidFill>
              <a:effectLst/>
              <a:latin typeface="+mn-lt"/>
              <a:ea typeface="+mn-ea"/>
              <a:cs typeface="+mn-cs"/>
            </a:rPr>
            <a:t>ポイント増加した。</a:t>
          </a:r>
          <a:r>
            <a:rPr kumimoji="1" lang="ja-JP" altLang="en-US" sz="1100">
              <a:solidFill>
                <a:schemeClr val="dk1"/>
              </a:solidFill>
              <a:effectLst/>
              <a:latin typeface="+mn-lt"/>
              <a:ea typeface="+mn-ea"/>
              <a:cs typeface="+mn-cs"/>
            </a:rPr>
            <a:t>その結果</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を</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上回った</a:t>
          </a:r>
          <a:r>
            <a:rPr kumimoji="1" lang="ja-JP" altLang="ja-JP" sz="1100">
              <a:solidFill>
                <a:schemeClr val="dk1"/>
              </a:solidFill>
              <a:effectLst/>
              <a:latin typeface="+mn-lt"/>
              <a:ea typeface="+mn-ea"/>
              <a:cs typeface="+mn-cs"/>
            </a:rPr>
            <a:t>。新規地方債の発行抑制等の方針を今後も継続し、公債費の適正化に努めていくとともに、人件費についても、定員適正化計画に基づき、更なる経費節減に努める必要がある。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32491</xdr:rowOff>
    </xdr:from>
    <xdr:to>
      <xdr:col>23</xdr:col>
      <xdr:colOff>133350</xdr:colOff>
      <xdr:row>66</xdr:row>
      <xdr:rowOff>10160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9976591"/>
          <a:ext cx="0" cy="13492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153687</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29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10160</xdr:rowOff>
    </xdr:from>
    <xdr:to>
      <xdr:col>24</xdr:col>
      <xdr:colOff>12700</xdr:colOff>
      <xdr:row>66</xdr:row>
      <xdr:rowOff>10160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2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118868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720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32491</xdr:rowOff>
    </xdr:from>
    <xdr:to>
      <xdr:col>24</xdr:col>
      <xdr:colOff>12700</xdr:colOff>
      <xdr:row>58</xdr:row>
      <xdr:rowOff>32491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9976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32914</xdr:rowOff>
    </xdr:from>
    <xdr:to>
      <xdr:col>23</xdr:col>
      <xdr:colOff>133350</xdr:colOff>
      <xdr:row>61</xdr:row>
      <xdr:rowOff>107315</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491364"/>
          <a:ext cx="838200" cy="7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46901</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339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30374</xdr:rowOff>
    </xdr:from>
    <xdr:to>
      <xdr:col>23</xdr:col>
      <xdr:colOff>184150</xdr:colOff>
      <xdr:row>61</xdr:row>
      <xdr:rowOff>131974</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123931</xdr:rowOff>
    </xdr:from>
    <xdr:to>
      <xdr:col>19</xdr:col>
      <xdr:colOff>133350</xdr:colOff>
      <xdr:row>61</xdr:row>
      <xdr:rowOff>32914</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410931"/>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6244</xdr:rowOff>
    </xdr:from>
    <xdr:to>
      <xdr:col>19</xdr:col>
      <xdr:colOff>184150</xdr:colOff>
      <xdr:row>61</xdr:row>
      <xdr:rowOff>107844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92621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551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123931</xdr:rowOff>
    </xdr:from>
    <xdr:to>
      <xdr:col>15</xdr:col>
      <xdr:colOff>82550</xdr:colOff>
      <xdr:row>61</xdr:row>
      <xdr:rowOff>53022</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2336800" y="10410931"/>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105304</xdr:rowOff>
    </xdr:from>
    <xdr:to>
      <xdr:col>15</xdr:col>
      <xdr:colOff>133350</xdr:colOff>
      <xdr:row>61</xdr:row>
      <xdr:rowOff>35454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20231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4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53022</xdr:rowOff>
    </xdr:from>
    <xdr:to>
      <xdr:col>11</xdr:col>
      <xdr:colOff>31750</xdr:colOff>
      <xdr:row>61</xdr:row>
      <xdr:rowOff>115358</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511472"/>
          <a:ext cx="889000" cy="6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30374</xdr:rowOff>
    </xdr:from>
    <xdr:to>
      <xdr:col>11</xdr:col>
      <xdr:colOff>82550</xdr:colOff>
      <xdr:row>61</xdr:row>
      <xdr:rowOff>131974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116751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57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58526</xdr:rowOff>
    </xdr:from>
    <xdr:to>
      <xdr:col>7</xdr:col>
      <xdr:colOff>31750</xdr:colOff>
      <xdr:row>61</xdr:row>
      <xdr:rowOff>160126</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516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170303</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85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56515</xdr:rowOff>
    </xdr:from>
    <xdr:to>
      <xdr:col>23</xdr:col>
      <xdr:colOff>184150</xdr:colOff>
      <xdr:row>61</xdr:row>
      <xdr:rowOff>158115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51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28592</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487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153564</xdr:rowOff>
    </xdr:from>
    <xdr:to>
      <xdr:col>19</xdr:col>
      <xdr:colOff>184150</xdr:colOff>
      <xdr:row>61</xdr:row>
      <xdr:rowOff>83714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44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93891</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209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73131</xdr:rowOff>
    </xdr:from>
    <xdr:to>
      <xdr:col>15</xdr:col>
      <xdr:colOff>133350</xdr:colOff>
      <xdr:row>61</xdr:row>
      <xdr:rowOff>3281</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36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13458</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129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2222</xdr:rowOff>
    </xdr:from>
    <xdr:to>
      <xdr:col>11</xdr:col>
      <xdr:colOff>82550</xdr:colOff>
      <xdr:row>61</xdr:row>
      <xdr:rowOff>103822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46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64558</xdr:rowOff>
    </xdr:from>
    <xdr:to>
      <xdr:col>7</xdr:col>
      <xdr:colOff>31750</xdr:colOff>
      <xdr:row>61</xdr:row>
      <xdr:rowOff>166158</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52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150935</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609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[263,230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人件費、物件費等の合計額の人口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人当たりの金額</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類似団体平均を</a:t>
          </a:r>
          <a:r>
            <a:rPr kumimoji="1" lang="en-US" altLang="ja-JP" sz="1100">
              <a:solidFill>
                <a:schemeClr val="dk1"/>
              </a:solidFill>
              <a:effectLst/>
              <a:latin typeface="+mn-lt"/>
              <a:ea typeface="+mn-ea"/>
              <a:cs typeface="+mn-cs"/>
            </a:rPr>
            <a:t>39,895</a:t>
          </a:r>
          <a:r>
            <a:rPr kumimoji="1" lang="ja-JP" altLang="ja-JP" sz="1100">
              <a:solidFill>
                <a:schemeClr val="dk1"/>
              </a:solidFill>
              <a:effectLst/>
              <a:latin typeface="+mn-lt"/>
              <a:ea typeface="+mn-ea"/>
              <a:cs typeface="+mn-cs"/>
            </a:rPr>
            <a:t>円下回っている</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これは、新規職員の採用抑制等により、人件費を抑制していることなどが挙げられる。</a:t>
          </a:r>
          <a:r>
            <a:rPr kumimoji="1" lang="ja-JP" altLang="en-US" sz="1100">
              <a:solidFill>
                <a:schemeClr val="dk1"/>
              </a:solidFill>
              <a:effectLst/>
              <a:latin typeface="+mn-lt"/>
              <a:ea typeface="+mn-ea"/>
              <a:cs typeface="+mn-cs"/>
            </a:rPr>
            <a:t>また、物件費についても、</a:t>
          </a:r>
          <a:r>
            <a:rPr kumimoji="1" lang="ja-JP" altLang="ja-JP" sz="1100">
              <a:solidFill>
                <a:schemeClr val="dk1"/>
              </a:solidFill>
              <a:effectLst/>
              <a:latin typeface="+mn-lt"/>
              <a:ea typeface="+mn-ea"/>
              <a:cs typeface="+mn-cs"/>
            </a:rPr>
            <a:t>新型コロナウイルス予防接種や経済対策関連の委託料等が減少したことなどから、前年度</a:t>
          </a:r>
          <a:r>
            <a:rPr kumimoji="1" lang="ja-JP" altLang="en-US" sz="1100">
              <a:solidFill>
                <a:schemeClr val="dk1"/>
              </a:solidFill>
              <a:effectLst/>
              <a:latin typeface="+mn-lt"/>
              <a:ea typeface="+mn-ea"/>
              <a:cs typeface="+mn-cs"/>
            </a:rPr>
            <a:t>よりも</a:t>
          </a:r>
          <a:r>
            <a:rPr kumimoji="1" lang="ja-JP" altLang="ja-JP" sz="1100">
              <a:solidFill>
                <a:schemeClr val="dk1"/>
              </a:solidFill>
              <a:effectLst/>
              <a:latin typeface="+mn-lt"/>
              <a:ea typeface="+mn-ea"/>
              <a:cs typeface="+mn-cs"/>
            </a:rPr>
            <a:t>減少</a:t>
          </a:r>
          <a:r>
            <a:rPr kumimoji="1" lang="ja-JP" altLang="en-US" sz="1100">
              <a:solidFill>
                <a:schemeClr val="dk1"/>
              </a:solidFill>
              <a:effectLst/>
              <a:latin typeface="+mn-lt"/>
              <a:ea typeface="+mn-ea"/>
              <a:cs typeface="+mn-cs"/>
            </a:rPr>
            <a:t>した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しかしながら、今後は人件費や物価の高騰が続くと予測され、また</a:t>
          </a:r>
          <a:r>
            <a:rPr kumimoji="1" lang="ja-JP" altLang="ja-JP" sz="1100">
              <a:solidFill>
                <a:schemeClr val="dk1"/>
              </a:solidFill>
              <a:effectLst/>
              <a:latin typeface="+mn-lt"/>
              <a:ea typeface="+mn-ea"/>
              <a:cs typeface="+mn-cs"/>
            </a:rPr>
            <a:t>公共施設の経年劣化に対応するため</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維持経費等が一定程度発生すると想定されるため、引き続き経費節減に努めていく。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43290</xdr:rowOff>
    </xdr:from>
    <xdr:to>
      <xdr:col>23</xdr:col>
      <xdr:colOff>133350</xdr:colOff>
      <xdr:row>88</xdr:row>
      <xdr:rowOff>161155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30740"/>
          <a:ext cx="0" cy="13180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133232</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220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161155</xdr:rowOff>
    </xdr:from>
    <xdr:to>
      <xdr:col>24</xdr:col>
      <xdr:colOff>12700</xdr:colOff>
      <xdr:row>88</xdr:row>
      <xdr:rowOff>161155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48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129667</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7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43290</xdr:rowOff>
    </xdr:from>
    <xdr:to>
      <xdr:col>24</xdr:col>
      <xdr:colOff>12700</xdr:colOff>
      <xdr:row>81</xdr:row>
      <xdr:rowOff>43290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3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124941</xdr:rowOff>
    </xdr:from>
    <xdr:to>
      <xdr:col>23</xdr:col>
      <xdr:colOff>133350</xdr:colOff>
      <xdr:row>81</xdr:row>
      <xdr:rowOff>128721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114800" y="14012391"/>
          <a:ext cx="838200" cy="3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109719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971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106231</xdr:rowOff>
    </xdr:from>
    <xdr:to>
      <xdr:col>23</xdr:col>
      <xdr:colOff>184150</xdr:colOff>
      <xdr:row>82</xdr:row>
      <xdr:rowOff>36381</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117328</xdr:rowOff>
    </xdr:from>
    <xdr:to>
      <xdr:col>19</xdr:col>
      <xdr:colOff>133350</xdr:colOff>
      <xdr:row>81</xdr:row>
      <xdr:rowOff>128721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04778"/>
          <a:ext cx="889000" cy="11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98913</xdr:rowOff>
    </xdr:from>
    <xdr:to>
      <xdr:col>19</xdr:col>
      <xdr:colOff>184150</xdr:colOff>
      <xdr:row>82</xdr:row>
      <xdr:rowOff>29063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13840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72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114365</xdr:rowOff>
    </xdr:from>
    <xdr:to>
      <xdr:col>15</xdr:col>
      <xdr:colOff>82550</xdr:colOff>
      <xdr:row>81</xdr:row>
      <xdr:rowOff>117328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01815"/>
          <a:ext cx="889000" cy="2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85297</xdr:rowOff>
    </xdr:from>
    <xdr:to>
      <xdr:col>15</xdr:col>
      <xdr:colOff>133350</xdr:colOff>
      <xdr:row>82</xdr:row>
      <xdr:rowOff>15447</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224</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88142</xdr:rowOff>
    </xdr:from>
    <xdr:to>
      <xdr:col>11</xdr:col>
      <xdr:colOff>31750</xdr:colOff>
      <xdr:row>81</xdr:row>
      <xdr:rowOff>114365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75592"/>
          <a:ext cx="889000" cy="2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65103</xdr:rowOff>
    </xdr:from>
    <xdr:to>
      <xdr:col>11</xdr:col>
      <xdr:colOff>82550</xdr:colOff>
      <xdr:row>81</xdr:row>
      <xdr:rowOff>166703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151480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3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47927</xdr:rowOff>
    </xdr:from>
    <xdr:to>
      <xdr:col>7</xdr:col>
      <xdr:colOff>31750</xdr:colOff>
      <xdr:row>81</xdr:row>
      <xdr:rowOff>149527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35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134304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21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74141</xdr:rowOff>
    </xdr:from>
    <xdr:to>
      <xdr:col>23</xdr:col>
      <xdr:colOff>184150</xdr:colOff>
      <xdr:row>82</xdr:row>
      <xdr:rowOff>4291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61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166868</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82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77921</xdr:rowOff>
    </xdr:from>
    <xdr:to>
      <xdr:col>19</xdr:col>
      <xdr:colOff>184150</xdr:colOff>
      <xdr:row>82</xdr:row>
      <xdr:rowOff>8071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65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18248</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34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66528</xdr:rowOff>
    </xdr:from>
    <xdr:to>
      <xdr:col>15</xdr:col>
      <xdr:colOff>133350</xdr:colOff>
      <xdr:row>81</xdr:row>
      <xdr:rowOff>168128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5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6855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22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63565</xdr:rowOff>
    </xdr:from>
    <xdr:to>
      <xdr:col>11</xdr:col>
      <xdr:colOff>82550</xdr:colOff>
      <xdr:row>81</xdr:row>
      <xdr:rowOff>165165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5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3892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19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37342</xdr:rowOff>
    </xdr:from>
    <xdr:to>
      <xdr:col>7</xdr:col>
      <xdr:colOff>31750</xdr:colOff>
      <xdr:row>81</xdr:row>
      <xdr:rowOff>138942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24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149119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9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新規採用者・退職者数の変動に加え、階層の変動等によって前年度を</a:t>
          </a:r>
          <a:r>
            <a:rPr kumimoji="1" lang="en-US" altLang="ja-JP" sz="1100">
              <a:solidFill>
                <a:schemeClr val="dk1"/>
              </a:solidFill>
              <a:effectLst/>
              <a:latin typeface="+mn-lt"/>
              <a:ea typeface="+mn-ea"/>
              <a:cs typeface="+mn-cs"/>
            </a:rPr>
            <a:t>0.3</a:t>
          </a:r>
          <a:r>
            <a:rPr kumimoji="1" lang="ja-JP" altLang="en-US" sz="1100">
              <a:solidFill>
                <a:schemeClr val="dk1"/>
              </a:solidFill>
              <a:effectLst/>
              <a:latin typeface="+mn-lt"/>
              <a:ea typeface="+mn-ea"/>
              <a:cs typeface="+mn-cs"/>
            </a:rPr>
            <a:t>ポイント上回っている。</a:t>
          </a:r>
          <a:r>
            <a:rPr kumimoji="1" lang="ja-JP" altLang="ja-JP" sz="1100">
              <a:solidFill>
                <a:schemeClr val="dk1"/>
              </a:solidFill>
              <a:effectLst/>
              <a:latin typeface="+mn-lt"/>
              <a:ea typeface="+mn-ea"/>
              <a:cs typeface="+mn-cs"/>
            </a:rPr>
            <a:t>昇格・昇任基準の見直しを図るとともに、引き続き定員適正化計画を進めつつ給与管理に努めていく。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60678</xdr:rowOff>
    </xdr:from>
    <xdr:to>
      <xdr:col>81</xdr:col>
      <xdr:colOff>44450</xdr:colOff>
      <xdr:row>89</xdr:row>
      <xdr:rowOff>29634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48128"/>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1711</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60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29634</xdr:rowOff>
    </xdr:from>
    <xdr:to>
      <xdr:col>81</xdr:col>
      <xdr:colOff>133350</xdr:colOff>
      <xdr:row>89</xdr:row>
      <xdr:rowOff>29634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88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147055</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69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60678</xdr:rowOff>
    </xdr:from>
    <xdr:to>
      <xdr:col>81</xdr:col>
      <xdr:colOff>133350</xdr:colOff>
      <xdr:row>81</xdr:row>
      <xdr:rowOff>60678</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74789</xdr:rowOff>
    </xdr:from>
    <xdr:to>
      <xdr:col>81</xdr:col>
      <xdr:colOff>44450</xdr:colOff>
      <xdr:row>86</xdr:row>
      <xdr:rowOff>115005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819489"/>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24288</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26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7761</xdr:rowOff>
    </xdr:from>
    <xdr:to>
      <xdr:col>81</xdr:col>
      <xdr:colOff>95250</xdr:colOff>
      <xdr:row>85</xdr:row>
      <xdr:rowOff>109361</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112184</xdr:rowOff>
    </xdr:from>
    <xdr:to>
      <xdr:col>77</xdr:col>
      <xdr:colOff>44450</xdr:colOff>
      <xdr:row>86</xdr:row>
      <xdr:rowOff>74789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685434"/>
          <a:ext cx="889000" cy="13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112184</xdr:rowOff>
    </xdr:from>
    <xdr:to>
      <xdr:col>72</xdr:col>
      <xdr:colOff>203200</xdr:colOff>
      <xdr:row>85</xdr:row>
      <xdr:rowOff>165805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685434"/>
          <a:ext cx="8890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165805</xdr:rowOff>
    </xdr:from>
    <xdr:to>
      <xdr:col>73</xdr:col>
      <xdr:colOff>44450</xdr:colOff>
      <xdr:row>85</xdr:row>
      <xdr:rowOff>95955</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106132</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165805</xdr:rowOff>
    </xdr:from>
    <xdr:to>
      <xdr:col>68</xdr:col>
      <xdr:colOff>152400</xdr:colOff>
      <xdr:row>86</xdr:row>
      <xdr:rowOff>88195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739055"/>
          <a:ext cx="889000" cy="9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138995</xdr:rowOff>
    </xdr:from>
    <xdr:to>
      <xdr:col>68</xdr:col>
      <xdr:colOff>203200</xdr:colOff>
      <xdr:row>85</xdr:row>
      <xdr:rowOff>69145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79322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112184</xdr:rowOff>
    </xdr:from>
    <xdr:to>
      <xdr:col>64</xdr:col>
      <xdr:colOff>152400</xdr:colOff>
      <xdr:row>85</xdr:row>
      <xdr:rowOff>42334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52511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64205</xdr:rowOff>
    </xdr:from>
    <xdr:to>
      <xdr:col>81</xdr:col>
      <xdr:colOff>95250</xdr:colOff>
      <xdr:row>86</xdr:row>
      <xdr:rowOff>165805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8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36282</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780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23989</xdr:rowOff>
    </xdr:from>
    <xdr:to>
      <xdr:col>77</xdr:col>
      <xdr:colOff>95250</xdr:colOff>
      <xdr:row>86</xdr:row>
      <xdr:rowOff>125589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76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110366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855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61384</xdr:rowOff>
    </xdr:from>
    <xdr:to>
      <xdr:col>73</xdr:col>
      <xdr:colOff>44450</xdr:colOff>
      <xdr:row>85</xdr:row>
      <xdr:rowOff>162984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147761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115005</xdr:rowOff>
    </xdr:from>
    <xdr:to>
      <xdr:col>68</xdr:col>
      <xdr:colOff>203200</xdr:colOff>
      <xdr:row>86</xdr:row>
      <xdr:rowOff>45155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29932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77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37395</xdr:rowOff>
    </xdr:from>
    <xdr:to>
      <xdr:col>64</xdr:col>
      <xdr:colOff>152400</xdr:colOff>
      <xdr:row>86</xdr:row>
      <xdr:rowOff>138995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7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123772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86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近年はほぼ横ばで推移しており、</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年度において</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類似団体平均を</a:t>
          </a:r>
          <a:r>
            <a:rPr kumimoji="1" lang="en-US" altLang="ja-JP" sz="1100">
              <a:solidFill>
                <a:schemeClr val="dk1"/>
              </a:solidFill>
              <a:effectLst/>
              <a:latin typeface="+mn-lt"/>
              <a:ea typeface="+mn-ea"/>
              <a:cs typeface="+mn-cs"/>
            </a:rPr>
            <a:t>2.13</a:t>
          </a:r>
          <a:r>
            <a:rPr kumimoji="1" lang="ja-JP" altLang="ja-JP" sz="1100">
              <a:solidFill>
                <a:schemeClr val="dk1"/>
              </a:solidFill>
              <a:effectLst/>
              <a:latin typeface="+mn-lt"/>
              <a:ea typeface="+mn-ea"/>
              <a:cs typeface="+mn-cs"/>
            </a:rPr>
            <a:t>人下回っている。</a:t>
          </a:r>
          <a:endParaRPr lang="ja-JP" altLang="ja-JP" sz="1400">
            <a:effectLst/>
          </a:endParaRPr>
        </a:p>
        <a:p>
          <a:r>
            <a:rPr kumimoji="1" lang="ja-JP" altLang="ja-JP" sz="1100">
              <a:solidFill>
                <a:schemeClr val="dk1"/>
              </a:solidFill>
              <a:effectLst/>
              <a:latin typeface="+mn-lt"/>
              <a:ea typeface="+mn-ea"/>
              <a:cs typeface="+mn-cs"/>
            </a:rPr>
            <a:t>定員適正化計画に基づ</a:t>
          </a:r>
          <a:r>
            <a:rPr kumimoji="1" lang="ja-JP" altLang="en-US" sz="1100">
              <a:solidFill>
                <a:schemeClr val="dk1"/>
              </a:solidFill>
              <a:effectLst/>
              <a:latin typeface="+mn-lt"/>
              <a:ea typeface="+mn-ea"/>
              <a:cs typeface="+mn-cs"/>
            </a:rPr>
            <a:t>く</a:t>
          </a:r>
          <a:r>
            <a:rPr kumimoji="1" lang="ja-JP" altLang="ja-JP" sz="1100">
              <a:solidFill>
                <a:schemeClr val="dk1"/>
              </a:solidFill>
              <a:effectLst/>
              <a:latin typeface="+mn-lt"/>
              <a:ea typeface="+mn-ea"/>
              <a:cs typeface="+mn-cs"/>
            </a:rPr>
            <a:t>組織機構や事務事業の</a:t>
          </a:r>
          <a:r>
            <a:rPr kumimoji="1" lang="ja-JP" altLang="en-US" sz="1100">
              <a:solidFill>
                <a:schemeClr val="dk1"/>
              </a:solidFill>
              <a:effectLst/>
              <a:latin typeface="+mn-lt"/>
              <a:ea typeface="+mn-ea"/>
              <a:cs typeface="+mn-cs"/>
            </a:rPr>
            <a:t>計画的な</a:t>
          </a:r>
          <a:r>
            <a:rPr kumimoji="1" lang="ja-JP" altLang="ja-JP" sz="1100">
              <a:solidFill>
                <a:schemeClr val="dk1"/>
              </a:solidFill>
              <a:effectLst/>
              <a:latin typeface="+mn-lt"/>
              <a:ea typeface="+mn-ea"/>
              <a:cs typeface="+mn-cs"/>
            </a:rPr>
            <a:t>見直しを</a:t>
          </a:r>
          <a:r>
            <a:rPr kumimoji="1" lang="ja-JP" altLang="en-US" sz="1100">
              <a:solidFill>
                <a:schemeClr val="dk1"/>
              </a:solidFill>
              <a:effectLst/>
              <a:latin typeface="+mn-lt"/>
              <a:ea typeface="+mn-ea"/>
              <a:cs typeface="+mn-cs"/>
            </a:rPr>
            <a:t>引き続き行う</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154146</xdr:rowOff>
    </xdr:from>
    <xdr:to>
      <xdr:col>81</xdr:col>
      <xdr:colOff>44450</xdr:colOff>
      <xdr:row>65</xdr:row>
      <xdr:rowOff>167735</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98246"/>
          <a:ext cx="0" cy="12137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139812</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284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167735</xdr:rowOff>
    </xdr:from>
    <xdr:to>
      <xdr:col>81</xdr:col>
      <xdr:colOff>133350</xdr:colOff>
      <xdr:row>65</xdr:row>
      <xdr:rowOff>167735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1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69073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41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154146</xdr:rowOff>
    </xdr:from>
    <xdr:to>
      <xdr:col>81</xdr:col>
      <xdr:colOff>133350</xdr:colOff>
      <xdr:row>58</xdr:row>
      <xdr:rowOff>154146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98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5493</xdr:rowOff>
    </xdr:from>
    <xdr:to>
      <xdr:col>81</xdr:col>
      <xdr:colOff>44450</xdr:colOff>
      <xdr:row>60</xdr:row>
      <xdr:rowOff>18764</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292493"/>
          <a:ext cx="838200" cy="1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68533</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3555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96456</xdr:rowOff>
    </xdr:from>
    <xdr:to>
      <xdr:col>81</xdr:col>
      <xdr:colOff>95250</xdr:colOff>
      <xdr:row>61</xdr:row>
      <xdr:rowOff>26606</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3080</xdr:rowOff>
    </xdr:from>
    <xdr:to>
      <xdr:col>77</xdr:col>
      <xdr:colOff>44450</xdr:colOff>
      <xdr:row>60</xdr:row>
      <xdr:rowOff>5493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290080"/>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84995</xdr:rowOff>
    </xdr:from>
    <xdr:to>
      <xdr:col>77</xdr:col>
      <xdr:colOff>95250</xdr:colOff>
      <xdr:row>61</xdr:row>
      <xdr:rowOff>15145</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171372</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58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167894</xdr:rowOff>
    </xdr:from>
    <xdr:to>
      <xdr:col>72</xdr:col>
      <xdr:colOff>203200</xdr:colOff>
      <xdr:row>60</xdr:row>
      <xdr:rowOff>3080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283444"/>
          <a:ext cx="889000" cy="6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63278</xdr:rowOff>
    </xdr:from>
    <xdr:to>
      <xdr:col>73</xdr:col>
      <xdr:colOff>44450</xdr:colOff>
      <xdr:row>60</xdr:row>
      <xdr:rowOff>164878</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149655</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167894</xdr:rowOff>
    </xdr:from>
    <xdr:to>
      <xdr:col>68</xdr:col>
      <xdr:colOff>152400</xdr:colOff>
      <xdr:row>60</xdr:row>
      <xdr:rowOff>1874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3512800" y="10283444"/>
          <a:ext cx="889000" cy="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56642</xdr:rowOff>
    </xdr:from>
    <xdr:to>
      <xdr:col>68</xdr:col>
      <xdr:colOff>203200</xdr:colOff>
      <xdr:row>60</xdr:row>
      <xdr:rowOff>158242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143019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48196</xdr:rowOff>
    </xdr:from>
    <xdr:to>
      <xdr:col>64</xdr:col>
      <xdr:colOff>152400</xdr:colOff>
      <xdr:row>60</xdr:row>
      <xdr:rowOff>149796</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3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134573</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21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139414</xdr:rowOff>
    </xdr:from>
    <xdr:to>
      <xdr:col>81</xdr:col>
      <xdr:colOff>95250</xdr:colOff>
      <xdr:row>60</xdr:row>
      <xdr:rowOff>69564</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25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155941</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100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126143</xdr:rowOff>
    </xdr:from>
    <xdr:to>
      <xdr:col>77</xdr:col>
      <xdr:colOff>95250</xdr:colOff>
      <xdr:row>60</xdr:row>
      <xdr:rowOff>56293</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24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66470</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0105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123730</xdr:rowOff>
    </xdr:from>
    <xdr:to>
      <xdr:col>73</xdr:col>
      <xdr:colOff>44450</xdr:colOff>
      <xdr:row>60</xdr:row>
      <xdr:rowOff>53880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23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64057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00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117094</xdr:rowOff>
    </xdr:from>
    <xdr:to>
      <xdr:col>68</xdr:col>
      <xdr:colOff>203200</xdr:colOff>
      <xdr:row>60</xdr:row>
      <xdr:rowOff>47244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23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57421</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00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122524</xdr:rowOff>
    </xdr:from>
    <xdr:to>
      <xdr:col>64</xdr:col>
      <xdr:colOff>152400</xdr:colOff>
      <xdr:row>60</xdr:row>
      <xdr:rowOff>52674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23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62851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00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実質公債費比率は、ほぼ横ばいの数値となっているものの、普通建設事業に係る起債の償還等により、類似団体平均を</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ポイント上回っている。低金利による借入の実施などにより元利償還金の増加が抑えられ減少傾向にあるが、今後とも新規地方債の発行抑制に努め、実質公債費比率の減少を</a:t>
          </a:r>
          <a:r>
            <a:rPr kumimoji="1" lang="ja-JP" altLang="en-US" sz="1100">
              <a:solidFill>
                <a:schemeClr val="dk1"/>
              </a:solidFill>
              <a:effectLst/>
              <a:latin typeface="+mn-lt"/>
              <a:ea typeface="+mn-ea"/>
              <a:cs typeface="+mn-cs"/>
            </a:rPr>
            <a:t>図っていく。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67056</xdr:rowOff>
    </xdr:from>
    <xdr:to>
      <xdr:col>81</xdr:col>
      <xdr:colOff>44450</xdr:colOff>
      <xdr:row>43</xdr:row>
      <xdr:rowOff>133858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410706"/>
          <a:ext cx="0" cy="10955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105935</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7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133858</xdr:rowOff>
    </xdr:from>
    <xdr:to>
      <xdr:col>81</xdr:col>
      <xdr:colOff>133350</xdr:colOff>
      <xdr:row>43</xdr:row>
      <xdr:rowOff>133858</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0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153433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54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67056</xdr:rowOff>
    </xdr:from>
    <xdr:to>
      <xdr:col>81</xdr:col>
      <xdr:colOff>133350</xdr:colOff>
      <xdr:row>37</xdr:row>
      <xdr:rowOff>67056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410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15748</xdr:rowOff>
    </xdr:from>
    <xdr:to>
      <xdr:col>81</xdr:col>
      <xdr:colOff>44450</xdr:colOff>
      <xdr:row>42</xdr:row>
      <xdr:rowOff>39878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216648"/>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85361</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68834</xdr:rowOff>
    </xdr:from>
    <xdr:to>
      <xdr:col>81</xdr:col>
      <xdr:colOff>95250</xdr:colOff>
      <xdr:row>41</xdr:row>
      <xdr:rowOff>170434</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15748</xdr:rowOff>
    </xdr:from>
    <xdr:to>
      <xdr:col>77</xdr:col>
      <xdr:colOff>44450</xdr:colOff>
      <xdr:row>42</xdr:row>
      <xdr:rowOff>54356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216648"/>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64008</xdr:rowOff>
    </xdr:from>
    <xdr:to>
      <xdr:col>77</xdr:col>
      <xdr:colOff>95250</xdr:colOff>
      <xdr:row>41</xdr:row>
      <xdr:rowOff>165608</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4335</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2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54356</xdr:rowOff>
    </xdr:from>
    <xdr:to>
      <xdr:col>72</xdr:col>
      <xdr:colOff>203200</xdr:colOff>
      <xdr:row>42</xdr:row>
      <xdr:rowOff>92964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25525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92964</xdr:rowOff>
    </xdr:from>
    <xdr:to>
      <xdr:col>68</xdr:col>
      <xdr:colOff>152400</xdr:colOff>
      <xdr:row>42</xdr:row>
      <xdr:rowOff>121920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293864"/>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35052</xdr:rowOff>
    </xdr:from>
    <xdr:to>
      <xdr:col>64</xdr:col>
      <xdr:colOff>152400</xdr:colOff>
      <xdr:row>41</xdr:row>
      <xdr:rowOff>136652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146829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3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160528</xdr:rowOff>
    </xdr:from>
    <xdr:to>
      <xdr:col>81</xdr:col>
      <xdr:colOff>95250</xdr:colOff>
      <xdr:row>42</xdr:row>
      <xdr:rowOff>90678</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18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132605</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16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136398</xdr:rowOff>
    </xdr:from>
    <xdr:to>
      <xdr:col>77</xdr:col>
      <xdr:colOff>95250</xdr:colOff>
      <xdr:row>42</xdr:row>
      <xdr:rowOff>66548</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16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51325</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252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3556</xdr:rowOff>
    </xdr:from>
    <xdr:to>
      <xdr:col>73</xdr:col>
      <xdr:colOff>44450</xdr:colOff>
      <xdr:row>42</xdr:row>
      <xdr:rowOff>105156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20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89933</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29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42164</xdr:rowOff>
    </xdr:from>
    <xdr:to>
      <xdr:col>68</xdr:col>
      <xdr:colOff>203200</xdr:colOff>
      <xdr:row>42</xdr:row>
      <xdr:rowOff>143764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24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128541</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32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71120</xdr:rowOff>
    </xdr:from>
    <xdr:to>
      <xdr:col>64</xdr:col>
      <xdr:colOff>152400</xdr:colOff>
      <xdr:row>43</xdr:row>
      <xdr:rowOff>1270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157497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過去５年間において最も上昇した令和２年度以降</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新規地方債の起債抑制を行って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年度において</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7.2</a:t>
          </a:r>
          <a:r>
            <a:rPr kumimoji="1" lang="ja-JP" altLang="ja-JP" sz="1100">
              <a:solidFill>
                <a:schemeClr val="dk1"/>
              </a:solidFill>
              <a:effectLst/>
              <a:latin typeface="+mn-lt"/>
              <a:ea typeface="+mn-ea"/>
              <a:cs typeface="+mn-cs"/>
            </a:rPr>
            <a:t>ポイント減少した。引き続き地方債現在高の減少に努め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基金</a:t>
          </a:r>
          <a:r>
            <a:rPr kumimoji="1" lang="ja-JP" altLang="en-US" sz="1100">
              <a:solidFill>
                <a:schemeClr val="dk1"/>
              </a:solidFill>
              <a:effectLst/>
              <a:latin typeface="+mn-lt"/>
              <a:ea typeface="+mn-ea"/>
              <a:cs typeface="+mn-cs"/>
            </a:rPr>
            <a:t>への</a:t>
          </a:r>
          <a:r>
            <a:rPr kumimoji="1" lang="ja-JP" altLang="ja-JP" sz="1100">
              <a:solidFill>
                <a:schemeClr val="dk1"/>
              </a:solidFill>
              <a:effectLst/>
              <a:latin typeface="+mn-lt"/>
              <a:ea typeface="+mn-ea"/>
              <a:cs typeface="+mn-cs"/>
            </a:rPr>
            <a:t>積立てを計画的に行</a:t>
          </a:r>
          <a:r>
            <a:rPr kumimoji="1" lang="ja-JP" altLang="en-US" sz="1100">
              <a:solidFill>
                <a:schemeClr val="dk1"/>
              </a:solidFill>
              <a:effectLst/>
              <a:latin typeface="+mn-lt"/>
              <a:ea typeface="+mn-ea"/>
              <a:cs typeface="+mn-cs"/>
            </a:rPr>
            <a:t>うなど</a:t>
          </a:r>
          <a:r>
            <a:rPr kumimoji="1" lang="ja-JP" altLang="ja-JP" sz="1100">
              <a:solidFill>
                <a:schemeClr val="dk1"/>
              </a:solidFill>
              <a:effectLst/>
              <a:latin typeface="+mn-lt"/>
              <a:ea typeface="+mn-ea"/>
              <a:cs typeface="+mn-cs"/>
            </a:rPr>
            <a:t>、財政の安定化及び健全化を</a:t>
          </a:r>
          <a:r>
            <a:rPr kumimoji="1" lang="ja-JP" altLang="en-US" sz="1100">
              <a:solidFill>
                <a:schemeClr val="dk1"/>
              </a:solidFill>
              <a:effectLst/>
              <a:latin typeface="+mn-lt"/>
              <a:ea typeface="+mn-ea"/>
              <a:cs typeface="+mn-cs"/>
            </a:rPr>
            <a:t>図っていく</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61504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33581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80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61504</xdr:rowOff>
    </xdr:from>
    <xdr:to>
      <xdr:col>81</xdr:col>
      <xdr:colOff>133350</xdr:colOff>
      <xdr:row>22</xdr:row>
      <xdr:rowOff>61504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833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18324</xdr:rowOff>
    </xdr:from>
    <xdr:to>
      <xdr:col>81</xdr:col>
      <xdr:colOff>44450</xdr:colOff>
      <xdr:row>20</xdr:row>
      <xdr:rowOff>101056</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3447324"/>
          <a:ext cx="838200" cy="8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101056</xdr:rowOff>
    </xdr:from>
    <xdr:to>
      <xdr:col>77</xdr:col>
      <xdr:colOff>44450</xdr:colOff>
      <xdr:row>20</xdr:row>
      <xdr:rowOff>165402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5290800" y="3530056"/>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165402</xdr:rowOff>
    </xdr:from>
    <xdr:to>
      <xdr:col>72</xdr:col>
      <xdr:colOff>203200</xdr:colOff>
      <xdr:row>21</xdr:row>
      <xdr:rowOff>66342</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3594402"/>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37858</xdr:rowOff>
    </xdr:from>
    <xdr:to>
      <xdr:col>68</xdr:col>
      <xdr:colOff>152400</xdr:colOff>
      <xdr:row>21</xdr:row>
      <xdr:rowOff>66342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3512800" y="3466858"/>
          <a:ext cx="889000" cy="199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138974</xdr:rowOff>
    </xdr:from>
    <xdr:to>
      <xdr:col>81</xdr:col>
      <xdr:colOff>95250</xdr:colOff>
      <xdr:row>20</xdr:row>
      <xdr:rowOff>69124</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339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111051</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3368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50256</xdr:rowOff>
    </xdr:from>
    <xdr:to>
      <xdr:col>77</xdr:col>
      <xdr:colOff>95250</xdr:colOff>
      <xdr:row>20</xdr:row>
      <xdr:rowOff>151856</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347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136633</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35656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114602</xdr:rowOff>
    </xdr:from>
    <xdr:to>
      <xdr:col>73</xdr:col>
      <xdr:colOff>44450</xdr:colOff>
      <xdr:row>21</xdr:row>
      <xdr:rowOff>44752</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354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29529</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3629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15542</xdr:rowOff>
    </xdr:from>
    <xdr:to>
      <xdr:col>68</xdr:col>
      <xdr:colOff>203200</xdr:colOff>
      <xdr:row>21</xdr:row>
      <xdr:rowOff>117142</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361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101919</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3702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158508</xdr:rowOff>
    </xdr:from>
    <xdr:to>
      <xdr:col>64</xdr:col>
      <xdr:colOff>152400</xdr:colOff>
      <xdr:row>20</xdr:row>
      <xdr:rowOff>88658</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341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73435</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502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7,062
7,033
33.22
5,640,032
5,319,292
316,953
3,043,294
5,773,015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98.7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人件費については、金額としては横ばいだったものの、個人町民税や普通交付税の増加により分母となる</a:t>
          </a:r>
          <a:r>
            <a:rPr kumimoji="1" lang="ja-JP" altLang="ja-JP" sz="1100">
              <a:solidFill>
                <a:schemeClr val="dk1"/>
              </a:solidFill>
              <a:effectLst/>
              <a:latin typeface="+mn-lt"/>
              <a:ea typeface="+mn-ea"/>
              <a:cs typeface="+mn-cs"/>
            </a:rPr>
            <a:t>経常一般財源</a:t>
          </a:r>
          <a:r>
            <a:rPr kumimoji="1" lang="ja-JP" altLang="en-US" sz="1100">
              <a:solidFill>
                <a:schemeClr val="dk1"/>
              </a:solidFill>
              <a:effectLst/>
              <a:latin typeface="+mn-lt"/>
              <a:ea typeface="+mn-ea"/>
              <a:cs typeface="+mn-cs"/>
            </a:rPr>
            <a:t>が増加したことから</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減少した</a:t>
          </a:r>
          <a:r>
            <a:rPr kumimoji="1" lang="ja-JP" altLang="ja-JP" sz="1100">
              <a:solidFill>
                <a:schemeClr val="dk1"/>
              </a:solidFill>
              <a:effectLst/>
              <a:latin typeface="+mn-lt"/>
              <a:ea typeface="+mn-ea"/>
              <a:cs typeface="+mn-cs"/>
            </a:rPr>
            <a:t>。三川町行財政改革大綱を推進し、計画的な改善を図っているが、類似団体平均より</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ポイント上回る結果となった。今後も定員適正化計画に沿った行財政改革への取組を通じて、人件費の削減に努める。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74422</xdr:rowOff>
    </xdr:from>
    <xdr:to>
      <xdr:col>24</xdr:col>
      <xdr:colOff>25400</xdr:colOff>
      <xdr:row>42</xdr:row>
      <xdr:rowOff>3556</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732272"/>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147083</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7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3556</xdr:rowOff>
    </xdr:from>
    <xdr:to>
      <xdr:col>24</xdr:col>
      <xdr:colOff>114300</xdr:colOff>
      <xdr:row>42</xdr:row>
      <xdr:rowOff>3556</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204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160799</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47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74422</xdr:rowOff>
    </xdr:from>
    <xdr:to>
      <xdr:col>24</xdr:col>
      <xdr:colOff>114300</xdr:colOff>
      <xdr:row>33</xdr:row>
      <xdr:rowOff>74422</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73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143002</xdr:rowOff>
    </xdr:from>
    <xdr:to>
      <xdr:col>24</xdr:col>
      <xdr:colOff>25400</xdr:colOff>
      <xdr:row>37</xdr:row>
      <xdr:rowOff>156718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48665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26433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98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9906</xdr:rowOff>
    </xdr:from>
    <xdr:to>
      <xdr:col>24</xdr:col>
      <xdr:colOff>76200</xdr:colOff>
      <xdr:row>37</xdr:row>
      <xdr:rowOff>111506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129286</xdr:rowOff>
    </xdr:from>
    <xdr:to>
      <xdr:col>19</xdr:col>
      <xdr:colOff>187325</xdr:colOff>
      <xdr:row>37</xdr:row>
      <xdr:rowOff>156718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7293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158496</xdr:rowOff>
    </xdr:from>
    <xdr:to>
      <xdr:col>20</xdr:col>
      <xdr:colOff>38100</xdr:colOff>
      <xdr:row>37</xdr:row>
      <xdr:rowOff>88646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98823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9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129286</xdr:rowOff>
    </xdr:from>
    <xdr:to>
      <xdr:col>15</xdr:col>
      <xdr:colOff>98425</xdr:colOff>
      <xdr:row>38</xdr:row>
      <xdr:rowOff>17272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47293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135636</xdr:rowOff>
    </xdr:from>
    <xdr:to>
      <xdr:col>15</xdr:col>
      <xdr:colOff>149225</xdr:colOff>
      <xdr:row>37</xdr:row>
      <xdr:rowOff>65786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75963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140716</xdr:rowOff>
    </xdr:from>
    <xdr:to>
      <xdr:col>11</xdr:col>
      <xdr:colOff>9525</xdr:colOff>
      <xdr:row>38</xdr:row>
      <xdr:rowOff>17272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312916"/>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60198</xdr:rowOff>
    </xdr:from>
    <xdr:to>
      <xdr:col>11</xdr:col>
      <xdr:colOff>60325</xdr:colOff>
      <xdr:row>37</xdr:row>
      <xdr:rowOff>161798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525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92202</xdr:rowOff>
    </xdr:from>
    <xdr:to>
      <xdr:col>24</xdr:col>
      <xdr:colOff>76200</xdr:colOff>
      <xdr:row>38</xdr:row>
      <xdr:rowOff>22352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64279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105918</xdr:rowOff>
    </xdr:from>
    <xdr:to>
      <xdr:col>20</xdr:col>
      <xdr:colOff>38100</xdr:colOff>
      <xdr:row>38</xdr:row>
      <xdr:rowOff>36068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20845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35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78486</xdr:rowOff>
    </xdr:from>
    <xdr:to>
      <xdr:col>15</xdr:col>
      <xdr:colOff>149225</xdr:colOff>
      <xdr:row>38</xdr:row>
      <xdr:rowOff>8636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164863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137922</xdr:rowOff>
    </xdr:from>
    <xdr:to>
      <xdr:col>11</xdr:col>
      <xdr:colOff>60325</xdr:colOff>
      <xdr:row>38</xdr:row>
      <xdr:rowOff>68072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52849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89916</xdr:rowOff>
    </xdr:from>
    <xdr:to>
      <xdr:col>6</xdr:col>
      <xdr:colOff>171450</xdr:colOff>
      <xdr:row>37</xdr:row>
      <xdr:rowOff>20066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30243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新型コロナウイルス予防接種や経済対策関連の経費が減少したことなどから</a:t>
          </a:r>
          <a:r>
            <a:rPr kumimoji="1" lang="ja-JP" altLang="ja-JP" sz="1100">
              <a:solidFill>
                <a:schemeClr val="dk1"/>
              </a:solidFill>
              <a:effectLst/>
              <a:latin typeface="+mn-lt"/>
              <a:ea typeface="+mn-ea"/>
              <a:cs typeface="+mn-cs"/>
            </a:rPr>
            <a:t>、前年度に比べ</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減少したものの、依然として</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を上回っている。</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物価高騰</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続くと想定され、また、自治体ＤＸ化に伴う電算処理委託料の増加も見込まれ</a:t>
          </a:r>
          <a:r>
            <a:rPr kumimoji="1" lang="ja-JP" altLang="en-US" sz="1100">
              <a:solidFill>
                <a:schemeClr val="dk1"/>
              </a:solidFill>
              <a:effectLst/>
              <a:latin typeface="+mn-lt"/>
              <a:ea typeface="+mn-ea"/>
              <a:cs typeface="+mn-cs"/>
            </a:rPr>
            <a:t>ているため、</a:t>
          </a:r>
          <a:r>
            <a:rPr kumimoji="1" lang="ja-JP" altLang="ja-JP" sz="1100">
              <a:solidFill>
                <a:schemeClr val="dk1"/>
              </a:solidFill>
              <a:effectLst/>
              <a:latin typeface="+mn-lt"/>
              <a:ea typeface="+mn-ea"/>
              <a:cs typeface="+mn-cs"/>
            </a:rPr>
            <a:t>業務内容や作業工程を見直し、より効率的かつコスト削減が図られるように努めていく必要がある。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123190</xdr:rowOff>
    </xdr:from>
    <xdr:to>
      <xdr:col>82</xdr:col>
      <xdr:colOff>107950</xdr:colOff>
      <xdr:row>22</xdr:row>
      <xdr:rowOff>12700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5204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156227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12700</xdr:rowOff>
    </xdr:from>
    <xdr:to>
      <xdr:col>82</xdr:col>
      <xdr:colOff>196850</xdr:colOff>
      <xdr:row>22</xdr:row>
      <xdr:rowOff>12700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84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38117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95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123190</xdr:rowOff>
    </xdr:from>
    <xdr:to>
      <xdr:col>82</xdr:col>
      <xdr:colOff>196850</xdr:colOff>
      <xdr:row>13</xdr:row>
      <xdr:rowOff>123190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52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111760</xdr:rowOff>
    </xdr:from>
    <xdr:to>
      <xdr:col>82</xdr:col>
      <xdr:colOff>107950</xdr:colOff>
      <xdr:row>19</xdr:row>
      <xdr:rowOff>16510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319786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146067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178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129540</xdr:rowOff>
    </xdr:from>
    <xdr:to>
      <xdr:col>82</xdr:col>
      <xdr:colOff>158750</xdr:colOff>
      <xdr:row>17</xdr:row>
      <xdr:rowOff>59690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96520</xdr:rowOff>
    </xdr:from>
    <xdr:to>
      <xdr:col>78</xdr:col>
      <xdr:colOff>69850</xdr:colOff>
      <xdr:row>19</xdr:row>
      <xdr:rowOff>16510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1826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91440</xdr:rowOff>
    </xdr:from>
    <xdr:to>
      <xdr:col>78</xdr:col>
      <xdr:colOff>120650</xdr:colOff>
      <xdr:row>17</xdr:row>
      <xdr:rowOff>21590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31767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03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96520</xdr:rowOff>
    </xdr:from>
    <xdr:to>
      <xdr:col>73</xdr:col>
      <xdr:colOff>180975</xdr:colOff>
      <xdr:row>18</xdr:row>
      <xdr:rowOff>165100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31826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22860</xdr:rowOff>
    </xdr:from>
    <xdr:to>
      <xdr:col>74</xdr:col>
      <xdr:colOff>31750</xdr:colOff>
      <xdr:row>16</xdr:row>
      <xdr:rowOff>124460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134637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142240</xdr:rowOff>
    </xdr:from>
    <xdr:to>
      <xdr:col>69</xdr:col>
      <xdr:colOff>92075</xdr:colOff>
      <xdr:row>18</xdr:row>
      <xdr:rowOff>165100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32283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45720</xdr:rowOff>
    </xdr:from>
    <xdr:to>
      <xdr:col>69</xdr:col>
      <xdr:colOff>142875</xdr:colOff>
      <xdr:row>16</xdr:row>
      <xdr:rowOff>147320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157497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57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11430</xdr:rowOff>
    </xdr:from>
    <xdr:to>
      <xdr:col>65</xdr:col>
      <xdr:colOff>53975</xdr:colOff>
      <xdr:row>17</xdr:row>
      <xdr:rowOff>113030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123207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9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60960</xdr:rowOff>
    </xdr:from>
    <xdr:to>
      <xdr:col>82</xdr:col>
      <xdr:colOff>158750</xdr:colOff>
      <xdr:row>18</xdr:row>
      <xdr:rowOff>162560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14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33037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11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137160</xdr:rowOff>
    </xdr:from>
    <xdr:to>
      <xdr:col>78</xdr:col>
      <xdr:colOff>120650</xdr:colOff>
      <xdr:row>19</xdr:row>
      <xdr:rowOff>67310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22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52087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309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45720</xdr:rowOff>
    </xdr:from>
    <xdr:to>
      <xdr:col>74</xdr:col>
      <xdr:colOff>31750</xdr:colOff>
      <xdr:row>18</xdr:row>
      <xdr:rowOff>147320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13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132097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21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114300</xdr:rowOff>
    </xdr:from>
    <xdr:to>
      <xdr:col>69</xdr:col>
      <xdr:colOff>142875</xdr:colOff>
      <xdr:row>19</xdr:row>
      <xdr:rowOff>44450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320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29227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28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91440</xdr:rowOff>
    </xdr:from>
    <xdr:to>
      <xdr:col>65</xdr:col>
      <xdr:colOff>53975</xdr:colOff>
      <xdr:row>19</xdr:row>
      <xdr:rowOff>21590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17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6367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26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扶助費に係る経常収支比率は、前年度より</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ポイント上昇した。障害者等に対する給付費</a:t>
          </a:r>
          <a:r>
            <a:rPr kumimoji="1" lang="ja-JP" altLang="en-US" sz="1100">
              <a:solidFill>
                <a:schemeClr val="dk1"/>
              </a:solidFill>
              <a:effectLst/>
              <a:latin typeface="+mn-lt"/>
              <a:ea typeface="+mn-ea"/>
              <a:cs typeface="+mn-cs"/>
            </a:rPr>
            <a:t>や子育て支援医療に係る扶助費</a:t>
          </a:r>
          <a:r>
            <a:rPr kumimoji="1" lang="ja-JP" altLang="ja-JP" sz="1100">
              <a:solidFill>
                <a:schemeClr val="dk1"/>
              </a:solidFill>
              <a:effectLst/>
              <a:latin typeface="+mn-lt"/>
              <a:ea typeface="+mn-ea"/>
              <a:cs typeface="+mn-cs"/>
            </a:rPr>
            <a:t>が増加したことが</a:t>
          </a:r>
          <a:r>
            <a:rPr kumimoji="1" lang="ja-JP" altLang="en-US" sz="1100">
              <a:solidFill>
                <a:schemeClr val="dk1"/>
              </a:solidFill>
              <a:effectLst/>
              <a:latin typeface="+mn-lt"/>
              <a:ea typeface="+mn-ea"/>
              <a:cs typeface="+mn-cs"/>
            </a:rPr>
            <a:t>主な</a:t>
          </a:r>
          <a:r>
            <a:rPr kumimoji="1" lang="ja-JP" altLang="ja-JP" sz="1100">
              <a:solidFill>
                <a:schemeClr val="dk1"/>
              </a:solidFill>
              <a:effectLst/>
              <a:latin typeface="+mn-lt"/>
              <a:ea typeface="+mn-ea"/>
              <a:cs typeface="+mn-cs"/>
            </a:rPr>
            <a:t>要因である</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障害者</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に対する扶助費は年々増加して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、経常収支比率</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よりも高い数値で</a:t>
          </a:r>
          <a:r>
            <a:rPr kumimoji="1" lang="ja-JP" altLang="ja-JP" sz="1100">
              <a:solidFill>
                <a:schemeClr val="dk1"/>
              </a:solidFill>
              <a:effectLst/>
              <a:latin typeface="+mn-lt"/>
              <a:ea typeface="+mn-ea"/>
              <a:cs typeface="+mn-cs"/>
            </a:rPr>
            <a:t>推移している。経費の性格上、削減が難しい部分もあるものの、今後も類似団体平均値となるよう努力していく必要がある。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1" name="扶助費グラフ枠">
          <a:extLst>
            <a:ext uri="{FF2B5EF4-FFF2-40B4-BE49-F238E27FC236}">
              <a16:creationId xmlns:a16="http://schemas.microsoft.com/office/drawing/2014/main" id="{00000000-0008-0000-0400-0000B5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151493</xdr:rowOff>
    </xdr:from>
    <xdr:to>
      <xdr:col>24</xdr:col>
      <xdr:colOff>25400</xdr:colOff>
      <xdr:row>60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4826000" y="9238343"/>
          <a:ext cx="0" cy="1175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99077</xdr:rowOff>
    </xdr:from>
    <xdr:ext cx="762000" cy="259045"/>
    <xdr:sp macro="" textlink="">
      <xdr:nvSpPr>
        <xdr:cNvPr id="183" name="扶助費最小値テキスト">
          <a:extLst>
            <a:ext uri="{FF2B5EF4-FFF2-40B4-BE49-F238E27FC236}">
              <a16:creationId xmlns:a16="http://schemas.microsoft.com/office/drawing/2014/main" id="{00000000-0008-0000-0400-0000B7000000}"/>
            </a:ext>
          </a:extLst>
        </xdr:cNvPr>
        <xdr:cNvSpPr txBox="1"/>
      </xdr:nvSpPr>
      <xdr:spPr>
        <a:xfrm>
          <a:off x="491490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127000</xdr:rowOff>
    </xdr:from>
    <xdr:to>
      <xdr:col>24</xdr:col>
      <xdr:colOff>114300</xdr:colOff>
      <xdr:row>60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10414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66420</xdr:rowOff>
    </xdr:from>
    <xdr:ext cx="762000" cy="259045"/>
    <xdr:sp macro="" textlink="">
      <xdr:nvSpPr>
        <xdr:cNvPr id="185" name="扶助費最大値テキスト">
          <a:extLst>
            <a:ext uri="{FF2B5EF4-FFF2-40B4-BE49-F238E27FC236}">
              <a16:creationId xmlns:a16="http://schemas.microsoft.com/office/drawing/2014/main" id="{00000000-0008-0000-0400-0000B9000000}"/>
            </a:ext>
          </a:extLst>
        </xdr:cNvPr>
        <xdr:cNvSpPr txBox="1"/>
      </xdr:nvSpPr>
      <xdr:spPr>
        <a:xfrm>
          <a:off x="4914900" y="8981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151493</xdr:rowOff>
    </xdr:from>
    <xdr:to>
      <xdr:col>24</xdr:col>
      <xdr:colOff>114300</xdr:colOff>
      <xdr:row>53</xdr:row>
      <xdr:rowOff>151493</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4737100" y="923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4535</xdr:rowOff>
    </xdr:from>
    <xdr:to>
      <xdr:col>24</xdr:col>
      <xdr:colOff>25400</xdr:colOff>
      <xdr:row>59</xdr:row>
      <xdr:rowOff>37193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3987800" y="10120085"/>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43742</xdr:rowOff>
    </xdr:from>
    <xdr:ext cx="762000" cy="259045"/>
    <xdr:sp macro="" textlink="">
      <xdr:nvSpPr>
        <xdr:cNvPr id="188" name="扶助費平均値テキスト">
          <a:extLst>
            <a:ext uri="{FF2B5EF4-FFF2-40B4-BE49-F238E27FC236}">
              <a16:creationId xmlns:a16="http://schemas.microsoft.com/office/drawing/2014/main" id="{00000000-0008-0000-0400-0000BC000000}"/>
            </a:ext>
          </a:extLst>
        </xdr:cNvPr>
        <xdr:cNvSpPr txBox="1"/>
      </xdr:nvSpPr>
      <xdr:spPr>
        <a:xfrm>
          <a:off x="4914900" y="9473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27215</xdr:rowOff>
    </xdr:from>
    <xdr:to>
      <xdr:col>24</xdr:col>
      <xdr:colOff>76200</xdr:colOff>
      <xdr:row>56</xdr:row>
      <xdr:rowOff>128815</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47752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61685</xdr:rowOff>
    </xdr:from>
    <xdr:to>
      <xdr:col>19</xdr:col>
      <xdr:colOff>187325</xdr:colOff>
      <xdr:row>59</xdr:row>
      <xdr:rowOff>4535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098800" y="1000578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166007</xdr:rowOff>
    </xdr:from>
    <xdr:to>
      <xdr:col>20</xdr:col>
      <xdr:colOff>38100</xdr:colOff>
      <xdr:row>56</xdr:row>
      <xdr:rowOff>96157</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3937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106334</xdr:rowOff>
    </xdr:from>
    <xdr:ext cx="7366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3606800" y="9364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29028</xdr:rowOff>
    </xdr:from>
    <xdr:to>
      <xdr:col>15</xdr:col>
      <xdr:colOff>98425</xdr:colOff>
      <xdr:row>58</xdr:row>
      <xdr:rowOff>61685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2209800" y="99731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166007</xdr:rowOff>
    </xdr:from>
    <xdr:to>
      <xdr:col>15</xdr:col>
      <xdr:colOff>149225</xdr:colOff>
      <xdr:row>56</xdr:row>
      <xdr:rowOff>96157</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048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106334</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2717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29028</xdr:rowOff>
    </xdr:from>
    <xdr:to>
      <xdr:col>11</xdr:col>
      <xdr:colOff>9525</xdr:colOff>
      <xdr:row>60</xdr:row>
      <xdr:rowOff>143328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1320800" y="9973128"/>
          <a:ext cx="8890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27215</xdr:rowOff>
    </xdr:from>
    <xdr:to>
      <xdr:col>11</xdr:col>
      <xdr:colOff>60325</xdr:colOff>
      <xdr:row>56</xdr:row>
      <xdr:rowOff>128815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2159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138992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828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125185</xdr:rowOff>
    </xdr:from>
    <xdr:to>
      <xdr:col>6</xdr:col>
      <xdr:colOff>171450</xdr:colOff>
      <xdr:row>57</xdr:row>
      <xdr:rowOff>55335</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1270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65512</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939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157843</xdr:rowOff>
    </xdr:from>
    <xdr:to>
      <xdr:col>24</xdr:col>
      <xdr:colOff>76200</xdr:colOff>
      <xdr:row>59</xdr:row>
      <xdr:rowOff>87993</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4775200" y="1010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129920</xdr:rowOff>
    </xdr:from>
    <xdr:ext cx="762000" cy="259045"/>
    <xdr:sp macro="" textlink="">
      <xdr:nvSpPr>
        <xdr:cNvPr id="207" name="扶助費該当値テキスト">
          <a:extLst>
            <a:ext uri="{FF2B5EF4-FFF2-40B4-BE49-F238E27FC236}">
              <a16:creationId xmlns:a16="http://schemas.microsoft.com/office/drawing/2014/main" id="{00000000-0008-0000-0400-0000CF000000}"/>
            </a:ext>
          </a:extLst>
        </xdr:cNvPr>
        <xdr:cNvSpPr txBox="1"/>
      </xdr:nvSpPr>
      <xdr:spPr>
        <a:xfrm>
          <a:off x="4914900" y="1007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125185</xdr:rowOff>
    </xdr:from>
    <xdr:to>
      <xdr:col>20</xdr:col>
      <xdr:colOff>38100</xdr:colOff>
      <xdr:row>59</xdr:row>
      <xdr:rowOff>55335</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937000" y="1006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40112</xdr:rowOff>
    </xdr:from>
    <xdr:ext cx="7366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606800" y="10155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10885</xdr:rowOff>
    </xdr:from>
    <xdr:to>
      <xdr:col>15</xdr:col>
      <xdr:colOff>149225</xdr:colOff>
      <xdr:row>58</xdr:row>
      <xdr:rowOff>112485</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3048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97262</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2717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149678</xdr:rowOff>
    </xdr:from>
    <xdr:to>
      <xdr:col>11</xdr:col>
      <xdr:colOff>60325</xdr:colOff>
      <xdr:row>58</xdr:row>
      <xdr:rowOff>79828</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2159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64605</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1828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92528</xdr:rowOff>
    </xdr:from>
    <xdr:to>
      <xdr:col>6</xdr:col>
      <xdr:colOff>171450</xdr:colOff>
      <xdr:row>61</xdr:row>
      <xdr:rowOff>22678</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12700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7455</xdr:rowOff>
    </xdr:from>
    <xdr:ext cx="7620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939800" y="1046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その他に対する経常収支比率は、繰出金の増加等に伴い前年度より</a:t>
          </a:r>
          <a:r>
            <a:rPr kumimoji="1" lang="en-US" altLang="ja-JP" sz="1100">
              <a:solidFill>
                <a:schemeClr val="dk1"/>
              </a:solidFill>
              <a:effectLst/>
              <a:latin typeface="+mn-lt"/>
              <a:ea typeface="+mn-ea"/>
              <a:cs typeface="+mn-cs"/>
            </a:rPr>
            <a:t>3.9</a:t>
          </a:r>
          <a:r>
            <a:rPr kumimoji="1" lang="ja-JP" altLang="ja-JP" sz="1100">
              <a:solidFill>
                <a:schemeClr val="dk1"/>
              </a:solidFill>
              <a:effectLst/>
              <a:latin typeface="+mn-lt"/>
              <a:ea typeface="+mn-ea"/>
              <a:cs typeface="+mn-cs"/>
            </a:rPr>
            <a:t>ポイント上昇し、類似団体平均を</a:t>
          </a:r>
          <a:r>
            <a:rPr kumimoji="1" lang="en-US" altLang="ja-JP" sz="1100">
              <a:solidFill>
                <a:schemeClr val="dk1"/>
              </a:solidFill>
              <a:effectLst/>
              <a:latin typeface="+mn-lt"/>
              <a:ea typeface="+mn-ea"/>
              <a:cs typeface="+mn-cs"/>
            </a:rPr>
            <a:t>7.2</a:t>
          </a:r>
          <a:r>
            <a:rPr kumimoji="1" lang="ja-JP" altLang="ja-JP" sz="1100">
              <a:solidFill>
                <a:schemeClr val="dk1"/>
              </a:solidFill>
              <a:effectLst/>
              <a:latin typeface="+mn-lt"/>
              <a:ea typeface="+mn-ea"/>
              <a:cs typeface="+mn-cs"/>
            </a:rPr>
            <a:t>ポイント上回る結果となった。国民健康保険特別会計や介護保険特別会計</a:t>
          </a:r>
          <a:r>
            <a:rPr kumimoji="1" lang="ja-JP" altLang="en-US" sz="1100">
              <a:solidFill>
                <a:schemeClr val="dk1"/>
              </a:solidFill>
              <a:effectLst/>
              <a:latin typeface="+mn-lt"/>
              <a:ea typeface="+mn-ea"/>
              <a:cs typeface="+mn-cs"/>
            </a:rPr>
            <a:t>への操出金の増加や</a:t>
          </a:r>
          <a:r>
            <a:rPr kumimoji="1" lang="ja-JP" altLang="ja-JP" sz="1100">
              <a:solidFill>
                <a:schemeClr val="dk1"/>
              </a:solidFill>
              <a:effectLst/>
              <a:latin typeface="+mn-lt"/>
              <a:ea typeface="+mn-ea"/>
              <a:cs typeface="+mn-cs"/>
            </a:rPr>
            <a:t>、農業集落排水事業特別会計、下水道事業特別会計といった公営企業会計債の償還に対する公債費関係の繰出が増加する見込みであり、普通会計の大きな負担となる。国民健康保険税、介護保険料の適正化や、</a:t>
          </a:r>
          <a:r>
            <a:rPr kumimoji="1" lang="ja-JP" altLang="en-US" sz="1100">
              <a:solidFill>
                <a:schemeClr val="dk1"/>
              </a:solidFill>
              <a:effectLst/>
              <a:latin typeface="+mn-lt"/>
              <a:ea typeface="+mn-ea"/>
              <a:cs typeface="+mn-cs"/>
            </a:rPr>
            <a:t>各会計での</a:t>
          </a:r>
          <a:r>
            <a:rPr kumimoji="1" lang="ja-JP" altLang="ja-JP" sz="1100">
              <a:solidFill>
                <a:schemeClr val="dk1"/>
              </a:solidFill>
              <a:effectLst/>
              <a:latin typeface="+mn-lt"/>
              <a:ea typeface="+mn-ea"/>
              <a:cs typeface="+mn-cs"/>
            </a:rPr>
            <a:t>経費節減を行い、普通会計の負担額を減らすよう努めていく。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4" name="その他グラフ枠">
          <a:extLst>
            <a:ext uri="{FF2B5EF4-FFF2-40B4-BE49-F238E27FC236}">
              <a16:creationId xmlns:a16="http://schemas.microsoft.com/office/drawing/2014/main" id="{00000000-0008-0000-0400-0000F4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102507</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6510000" y="8938985"/>
          <a:ext cx="0" cy="162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74584</xdr:rowOff>
    </xdr:from>
    <xdr:ext cx="762000" cy="259045"/>
    <xdr:sp macro="" textlink="">
      <xdr:nvSpPr>
        <xdr:cNvPr id="246" name="その他最小値テキスト">
          <a:extLst>
            <a:ext uri="{FF2B5EF4-FFF2-40B4-BE49-F238E27FC236}">
              <a16:creationId xmlns:a16="http://schemas.microsoft.com/office/drawing/2014/main" id="{00000000-0008-0000-0400-0000F6000000}"/>
            </a:ext>
          </a:extLst>
        </xdr:cNvPr>
        <xdr:cNvSpPr txBox="1"/>
      </xdr:nvSpPr>
      <xdr:spPr>
        <a:xfrm>
          <a:off x="16598900" y="1053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102507</xdr:rowOff>
    </xdr:from>
    <xdr:to>
      <xdr:col>82</xdr:col>
      <xdr:colOff>196850</xdr:colOff>
      <xdr:row>61</xdr:row>
      <xdr:rowOff>102507</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6421100" y="10560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8" name="その他最大値テキスト">
          <a:extLst>
            <a:ext uri="{FF2B5EF4-FFF2-40B4-BE49-F238E27FC236}">
              <a16:creationId xmlns:a16="http://schemas.microsoft.com/office/drawing/2014/main" id="{00000000-0008-0000-0400-0000F8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137885</xdr:rowOff>
    </xdr:from>
    <xdr:to>
      <xdr:col>82</xdr:col>
      <xdr:colOff>107950</xdr:colOff>
      <xdr:row>61</xdr:row>
      <xdr:rowOff>48078</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5671800" y="10081985"/>
          <a:ext cx="838200" cy="424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87284</xdr:rowOff>
    </xdr:from>
    <xdr:ext cx="762000" cy="259045"/>
    <xdr:sp macro="" textlink="">
      <xdr:nvSpPr>
        <xdr:cNvPr id="251" name="その他平均値テキスト">
          <a:extLst>
            <a:ext uri="{FF2B5EF4-FFF2-40B4-BE49-F238E27FC236}">
              <a16:creationId xmlns:a16="http://schemas.microsoft.com/office/drawing/2014/main" id="{00000000-0008-0000-0400-0000FB000000}"/>
            </a:ext>
          </a:extLst>
        </xdr:cNvPr>
        <xdr:cNvSpPr txBox="1"/>
      </xdr:nvSpPr>
      <xdr:spPr>
        <a:xfrm>
          <a:off x="16598900" y="9517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70757</xdr:rowOff>
    </xdr:from>
    <xdr:to>
      <xdr:col>82</xdr:col>
      <xdr:colOff>158750</xdr:colOff>
      <xdr:row>57</xdr:row>
      <xdr:rowOff>907</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6459200" y="967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61685</xdr:rowOff>
    </xdr:from>
    <xdr:to>
      <xdr:col>78</xdr:col>
      <xdr:colOff>69850</xdr:colOff>
      <xdr:row>58</xdr:row>
      <xdr:rowOff>137885</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4782800" y="1000578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157843</xdr:rowOff>
    </xdr:from>
    <xdr:to>
      <xdr:col>78</xdr:col>
      <xdr:colOff>120650</xdr:colOff>
      <xdr:row>57</xdr:row>
      <xdr:rowOff>87993</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5621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98170</xdr:rowOff>
    </xdr:from>
    <xdr:ext cx="7366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5290800" y="9527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61685</xdr:rowOff>
    </xdr:from>
    <xdr:to>
      <xdr:col>73</xdr:col>
      <xdr:colOff>180975</xdr:colOff>
      <xdr:row>59</xdr:row>
      <xdr:rowOff>31750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893800" y="10005785"/>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125185</xdr:rowOff>
    </xdr:from>
    <xdr:to>
      <xdr:col>74</xdr:col>
      <xdr:colOff>31750</xdr:colOff>
      <xdr:row>57</xdr:row>
      <xdr:rowOff>55335</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4732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65512</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401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31750</xdr:rowOff>
    </xdr:from>
    <xdr:to>
      <xdr:col>69</xdr:col>
      <xdr:colOff>92075</xdr:colOff>
      <xdr:row>61</xdr:row>
      <xdr:rowOff>48078</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3004800" y="10147300"/>
          <a:ext cx="889000" cy="35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62593</xdr:rowOff>
    </xdr:from>
    <xdr:to>
      <xdr:col>69</xdr:col>
      <xdr:colOff>142875</xdr:colOff>
      <xdr:row>57</xdr:row>
      <xdr:rowOff>164193</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3843000" y="983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2920</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512800" y="960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127907</xdr:rowOff>
    </xdr:from>
    <xdr:to>
      <xdr:col>65</xdr:col>
      <xdr:colOff>53975</xdr:colOff>
      <xdr:row>58</xdr:row>
      <xdr:rowOff>58057</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2954000" y="990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68234</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623800" y="966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168728</xdr:rowOff>
    </xdr:from>
    <xdr:to>
      <xdr:col>82</xdr:col>
      <xdr:colOff>158750</xdr:colOff>
      <xdr:row>61</xdr:row>
      <xdr:rowOff>98878</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6459200" y="10455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77305</xdr:rowOff>
    </xdr:from>
    <xdr:ext cx="762000" cy="259045"/>
    <xdr:sp macro="" textlink="">
      <xdr:nvSpPr>
        <xdr:cNvPr id="270" name="その他該当値テキスト">
          <a:extLst>
            <a:ext uri="{FF2B5EF4-FFF2-40B4-BE49-F238E27FC236}">
              <a16:creationId xmlns:a16="http://schemas.microsoft.com/office/drawing/2014/main" id="{00000000-0008-0000-0400-00000E010000}"/>
            </a:ext>
          </a:extLst>
        </xdr:cNvPr>
        <xdr:cNvSpPr txBox="1"/>
      </xdr:nvSpPr>
      <xdr:spPr>
        <a:xfrm>
          <a:off x="16598900" y="10364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87085</xdr:rowOff>
    </xdr:from>
    <xdr:to>
      <xdr:col>78</xdr:col>
      <xdr:colOff>120650</xdr:colOff>
      <xdr:row>59</xdr:row>
      <xdr:rowOff>17235</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5621000" y="1003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2012</xdr:rowOff>
    </xdr:from>
    <xdr:ext cx="7366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5290800" y="10117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10885</xdr:rowOff>
    </xdr:from>
    <xdr:to>
      <xdr:col>74</xdr:col>
      <xdr:colOff>31750</xdr:colOff>
      <xdr:row>58</xdr:row>
      <xdr:rowOff>112485</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4732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97262</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4401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152400</xdr:rowOff>
    </xdr:from>
    <xdr:to>
      <xdr:col>69</xdr:col>
      <xdr:colOff>142875</xdr:colOff>
      <xdr:row>59</xdr:row>
      <xdr:rowOff>82550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3843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67327</xdr:rowOff>
    </xdr:from>
    <xdr:ext cx="7620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3512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168728</xdr:rowOff>
    </xdr:from>
    <xdr:to>
      <xdr:col>65</xdr:col>
      <xdr:colOff>53975</xdr:colOff>
      <xdr:row>61</xdr:row>
      <xdr:rowOff>98878</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2954000" y="10455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83655</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2623800" y="1054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補助費等に係る経常収支比率については、</a:t>
          </a:r>
          <a:r>
            <a:rPr kumimoji="1" lang="ja-JP" altLang="en-US" sz="1100">
              <a:solidFill>
                <a:schemeClr val="dk1"/>
              </a:solidFill>
              <a:effectLst/>
              <a:latin typeface="+mn-lt"/>
              <a:ea typeface="+mn-ea"/>
              <a:cs typeface="+mn-cs"/>
            </a:rPr>
            <a:t>ほぼ横ばいで推移している。</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を</a:t>
          </a:r>
          <a:r>
            <a:rPr kumimoji="1" lang="en-US" altLang="ja-JP" sz="1100">
              <a:solidFill>
                <a:schemeClr val="dk1"/>
              </a:solidFill>
              <a:effectLst/>
              <a:latin typeface="+mn-lt"/>
              <a:ea typeface="+mn-ea"/>
              <a:cs typeface="+mn-cs"/>
            </a:rPr>
            <a:t>13.4</a:t>
          </a:r>
          <a:r>
            <a:rPr kumimoji="1" lang="ja-JP" altLang="ja-JP" sz="1100">
              <a:solidFill>
                <a:schemeClr val="dk1"/>
              </a:solidFill>
              <a:effectLst/>
              <a:latin typeface="+mn-lt"/>
              <a:ea typeface="+mn-ea"/>
              <a:cs typeface="+mn-cs"/>
            </a:rPr>
            <a:t>ポイント下回っている</a:t>
          </a:r>
          <a:r>
            <a:rPr kumimoji="1" lang="ja-JP" altLang="en-US" sz="1100">
              <a:solidFill>
                <a:schemeClr val="dk1"/>
              </a:solidFill>
              <a:effectLst/>
              <a:latin typeface="+mn-lt"/>
              <a:ea typeface="+mn-ea"/>
              <a:cs typeface="+mn-cs"/>
            </a:rPr>
            <a:t>が、これは</a:t>
          </a:r>
          <a:r>
            <a:rPr kumimoji="1" lang="ja-JP" altLang="ja-JP" sz="1100">
              <a:solidFill>
                <a:schemeClr val="dk1"/>
              </a:solidFill>
              <a:effectLst/>
              <a:latin typeface="+mn-lt"/>
              <a:ea typeface="+mn-ea"/>
              <a:cs typeface="+mn-cs"/>
            </a:rPr>
            <a:t>補助金を交付するのが適当かどうか明確な基準を設け、厳格に見極めることを徹底している</a:t>
          </a:r>
          <a:r>
            <a:rPr kumimoji="1" lang="ja-JP" altLang="en-US" sz="1100">
              <a:solidFill>
                <a:schemeClr val="dk1"/>
              </a:solidFill>
              <a:effectLst/>
              <a:latin typeface="+mn-lt"/>
              <a:ea typeface="+mn-ea"/>
              <a:cs typeface="+mn-cs"/>
            </a:rPr>
            <a:t>ことが要因の一つである。</a:t>
          </a:r>
          <a:r>
            <a:rPr kumimoji="1" lang="ja-JP" altLang="ja-JP" sz="1100">
              <a:solidFill>
                <a:schemeClr val="dk1"/>
              </a:solidFill>
              <a:effectLst/>
              <a:latin typeface="+mn-lt"/>
              <a:ea typeface="+mn-ea"/>
              <a:cs typeface="+mn-cs"/>
            </a:rPr>
            <a:t>今後もこの姿勢を堅持することにより、不適当な補助金等がないようにしていく方針である。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26416</xdr:rowOff>
    </xdr:from>
    <xdr:to>
      <xdr:col>82</xdr:col>
      <xdr:colOff>107950</xdr:colOff>
      <xdr:row>40</xdr:row>
      <xdr:rowOff>94996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855716"/>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67073</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92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94996</xdr:rowOff>
    </xdr:from>
    <xdr:to>
      <xdr:col>82</xdr:col>
      <xdr:colOff>196850</xdr:colOff>
      <xdr:row>40</xdr:row>
      <xdr:rowOff>94996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952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112793</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599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26416</xdr:rowOff>
    </xdr:from>
    <xdr:to>
      <xdr:col>82</xdr:col>
      <xdr:colOff>196850</xdr:colOff>
      <xdr:row>34</xdr:row>
      <xdr:rowOff>26416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855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26416</xdr:rowOff>
    </xdr:from>
    <xdr:to>
      <xdr:col>82</xdr:col>
      <xdr:colOff>107950</xdr:colOff>
      <xdr:row>34</xdr:row>
      <xdr:rowOff>26416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585571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45991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73914</xdr:rowOff>
    </xdr:from>
    <xdr:to>
      <xdr:col>82</xdr:col>
      <xdr:colOff>158750</xdr:colOff>
      <xdr:row>38</xdr:row>
      <xdr:rowOff>4064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8128</xdr:rowOff>
    </xdr:from>
    <xdr:to>
      <xdr:col>78</xdr:col>
      <xdr:colOff>69850</xdr:colOff>
      <xdr:row>34</xdr:row>
      <xdr:rowOff>26416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83742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8128</xdr:rowOff>
    </xdr:from>
    <xdr:to>
      <xdr:col>73</xdr:col>
      <xdr:colOff>180975</xdr:colOff>
      <xdr:row>34</xdr:row>
      <xdr:rowOff>17272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58374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149352</xdr:rowOff>
    </xdr:from>
    <xdr:to>
      <xdr:col>74</xdr:col>
      <xdr:colOff>31750</xdr:colOff>
      <xdr:row>37</xdr:row>
      <xdr:rowOff>79502</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64279</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12700</xdr:rowOff>
    </xdr:from>
    <xdr:to>
      <xdr:col>69</xdr:col>
      <xdr:colOff>92075</xdr:colOff>
      <xdr:row>34</xdr:row>
      <xdr:rowOff>17272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004800" y="58420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158496</xdr:rowOff>
    </xdr:from>
    <xdr:to>
      <xdr:col>69</xdr:col>
      <xdr:colOff>142875</xdr:colOff>
      <xdr:row>37</xdr:row>
      <xdr:rowOff>88646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73423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140208</xdr:rowOff>
    </xdr:from>
    <xdr:to>
      <xdr:col>65</xdr:col>
      <xdr:colOff>53975</xdr:colOff>
      <xdr:row>37</xdr:row>
      <xdr:rowOff>70358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55135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147066</xdr:rowOff>
    </xdr:from>
    <xdr:to>
      <xdr:col>82</xdr:col>
      <xdr:colOff>158750</xdr:colOff>
      <xdr:row>34</xdr:row>
      <xdr:rowOff>77216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80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55643</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147066</xdr:rowOff>
    </xdr:from>
    <xdr:to>
      <xdr:col>78</xdr:col>
      <xdr:colOff>120650</xdr:colOff>
      <xdr:row>34</xdr:row>
      <xdr:rowOff>77216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80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87393</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573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128778</xdr:rowOff>
    </xdr:from>
    <xdr:to>
      <xdr:col>74</xdr:col>
      <xdr:colOff>31750</xdr:colOff>
      <xdr:row>34</xdr:row>
      <xdr:rowOff>58928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69105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55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137922</xdr:rowOff>
    </xdr:from>
    <xdr:to>
      <xdr:col>69</xdr:col>
      <xdr:colOff>142875</xdr:colOff>
      <xdr:row>34</xdr:row>
      <xdr:rowOff>68072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795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78249</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56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133350</xdr:rowOff>
    </xdr:from>
    <xdr:to>
      <xdr:col>65</xdr:col>
      <xdr:colOff>53975</xdr:colOff>
      <xdr:row>34</xdr:row>
      <xdr:rowOff>63500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73677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ポイント上昇したものの、類似団体平均を</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下回っている</a:t>
          </a:r>
          <a:r>
            <a:rPr kumimoji="1" lang="ja-JP" altLang="ja-JP" sz="1100">
              <a:solidFill>
                <a:schemeClr val="dk1"/>
              </a:solidFill>
              <a:effectLst/>
              <a:latin typeface="+mn-lt"/>
              <a:ea typeface="+mn-ea"/>
              <a:cs typeface="+mn-cs"/>
            </a:rPr>
            <a:t>。今後大型事業に伴う起債償還を予定しているため、その他の事業における地方債の新規発行の抑制や基金の活用等により、公債費の逓減を図ることとしている。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xdr:rowOff>
    </xdr:from>
    <xdr:to>
      <xdr:col>24</xdr:col>
      <xdr:colOff>25400</xdr:colOff>
      <xdr:row>80</xdr:row>
      <xdr:rowOff>85089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17120"/>
          <a:ext cx="0" cy="1283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57166</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773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85089</xdr:rowOff>
    </xdr:from>
    <xdr:to>
      <xdr:col>24</xdr:col>
      <xdr:colOff>114300</xdr:colOff>
      <xdr:row>80</xdr:row>
      <xdr:rowOff>85089</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801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87647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6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xdr:rowOff>
    </xdr:from>
    <xdr:to>
      <xdr:col>24</xdr:col>
      <xdr:colOff>114300</xdr:colOff>
      <xdr:row>73</xdr:row>
      <xdr:rowOff>1270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1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12700</xdr:rowOff>
    </xdr:from>
    <xdr:to>
      <xdr:col>24</xdr:col>
      <xdr:colOff>25400</xdr:colOff>
      <xdr:row>76</xdr:row>
      <xdr:rowOff>46989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042900"/>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170197</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289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26670</xdr:rowOff>
    </xdr:from>
    <xdr:to>
      <xdr:col>24</xdr:col>
      <xdr:colOff>76200</xdr:colOff>
      <xdr:row>76</xdr:row>
      <xdr:rowOff>128270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168911</xdr:rowOff>
    </xdr:from>
    <xdr:to>
      <xdr:col>19</xdr:col>
      <xdr:colOff>187325</xdr:colOff>
      <xdr:row>76</xdr:row>
      <xdr:rowOff>12700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0276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41911</xdr:rowOff>
    </xdr:from>
    <xdr:to>
      <xdr:col>20</xdr:col>
      <xdr:colOff>38100</xdr:colOff>
      <xdr:row>76</xdr:row>
      <xdr:rowOff>143511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128288</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1584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168911</xdr:rowOff>
    </xdr:from>
    <xdr:to>
      <xdr:col>15</xdr:col>
      <xdr:colOff>98425</xdr:colOff>
      <xdr:row>76</xdr:row>
      <xdr:rowOff>54611</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2209800" y="1302766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3811</xdr:rowOff>
    </xdr:from>
    <xdr:to>
      <xdr:col>15</xdr:col>
      <xdr:colOff>149225</xdr:colOff>
      <xdr:row>76</xdr:row>
      <xdr:rowOff>105411</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90188</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54611</xdr:rowOff>
    </xdr:from>
    <xdr:to>
      <xdr:col>11</xdr:col>
      <xdr:colOff>9525</xdr:colOff>
      <xdr:row>76</xdr:row>
      <xdr:rowOff>138430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084811"/>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41911</xdr:rowOff>
    </xdr:from>
    <xdr:to>
      <xdr:col>11</xdr:col>
      <xdr:colOff>60325</xdr:colOff>
      <xdr:row>76</xdr:row>
      <xdr:rowOff>143511</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128288</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57150</xdr:rowOff>
    </xdr:from>
    <xdr:to>
      <xdr:col>6</xdr:col>
      <xdr:colOff>171450</xdr:colOff>
      <xdr:row>76</xdr:row>
      <xdr:rowOff>158750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168927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167639</xdr:rowOff>
    </xdr:from>
    <xdr:to>
      <xdr:col>24</xdr:col>
      <xdr:colOff>76200</xdr:colOff>
      <xdr:row>76</xdr:row>
      <xdr:rowOff>97789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12717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87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133350</xdr:rowOff>
    </xdr:from>
    <xdr:to>
      <xdr:col>20</xdr:col>
      <xdr:colOff>38100</xdr:colOff>
      <xdr:row>76</xdr:row>
      <xdr:rowOff>63500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73677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76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118110</xdr:rowOff>
    </xdr:from>
    <xdr:to>
      <xdr:col>15</xdr:col>
      <xdr:colOff>149225</xdr:colOff>
      <xdr:row>76</xdr:row>
      <xdr:rowOff>48261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58437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74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3811</xdr:rowOff>
    </xdr:from>
    <xdr:to>
      <xdr:col>11</xdr:col>
      <xdr:colOff>60325</xdr:colOff>
      <xdr:row>76</xdr:row>
      <xdr:rowOff>105411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03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87630</xdr:rowOff>
    </xdr:from>
    <xdr:to>
      <xdr:col>6</xdr:col>
      <xdr:colOff>171450</xdr:colOff>
      <xdr:row>77</xdr:row>
      <xdr:rowOff>17780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2557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全ての事業についてゼロベース予算とし、歳出削減に努めているものの、公債費以外に係る経常収支比率は類似団体平均を</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ポイント上回った。省エネの取組や不断の見直しによりコスト削減を行い、行政の効率化に努めていく。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124714</xdr:rowOff>
    </xdr:from>
    <xdr:to>
      <xdr:col>82</xdr:col>
      <xdr:colOff>107950</xdr:colOff>
      <xdr:row>79</xdr:row>
      <xdr:rowOff>106426</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46911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78503</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623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106426</xdr:rowOff>
    </xdr:from>
    <xdr:to>
      <xdr:col>82</xdr:col>
      <xdr:colOff>196850</xdr:colOff>
      <xdr:row>79</xdr:row>
      <xdr:rowOff>106426</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650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39641</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21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124714</xdr:rowOff>
    </xdr:from>
    <xdr:to>
      <xdr:col>82</xdr:col>
      <xdr:colOff>196850</xdr:colOff>
      <xdr:row>72</xdr:row>
      <xdr:rowOff>124714</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469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147574</xdr:rowOff>
    </xdr:from>
    <xdr:to>
      <xdr:col>82</xdr:col>
      <xdr:colOff>107950</xdr:colOff>
      <xdr:row>75</xdr:row>
      <xdr:rowOff>40132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2834874"/>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129303</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26451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112776</xdr:rowOff>
    </xdr:from>
    <xdr:to>
      <xdr:col>82</xdr:col>
      <xdr:colOff>158750</xdr:colOff>
      <xdr:row>75</xdr:row>
      <xdr:rowOff>42926</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65278</xdr:rowOff>
    </xdr:from>
    <xdr:to>
      <xdr:col>78</xdr:col>
      <xdr:colOff>69850</xdr:colOff>
      <xdr:row>74</xdr:row>
      <xdr:rowOff>147574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275257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76200</xdr:rowOff>
    </xdr:from>
    <xdr:to>
      <xdr:col>78</xdr:col>
      <xdr:colOff>120650</xdr:colOff>
      <xdr:row>75</xdr:row>
      <xdr:rowOff>6350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16527</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253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65278</xdr:rowOff>
    </xdr:from>
    <xdr:to>
      <xdr:col>73</xdr:col>
      <xdr:colOff>180975</xdr:colOff>
      <xdr:row>74</xdr:row>
      <xdr:rowOff>145288</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893800" y="12752578"/>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16764</xdr:rowOff>
    </xdr:from>
    <xdr:to>
      <xdr:col>74</xdr:col>
      <xdr:colOff>31750</xdr:colOff>
      <xdr:row>74</xdr:row>
      <xdr:rowOff>118364</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103141</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79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145288</xdr:rowOff>
    </xdr:from>
    <xdr:to>
      <xdr:col>69</xdr:col>
      <xdr:colOff>92075</xdr:colOff>
      <xdr:row>74</xdr:row>
      <xdr:rowOff>165862</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832588"/>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103632</xdr:rowOff>
    </xdr:from>
    <xdr:to>
      <xdr:col>69</xdr:col>
      <xdr:colOff>142875</xdr:colOff>
      <xdr:row>75</xdr:row>
      <xdr:rowOff>33782</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18559</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87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126492</xdr:rowOff>
    </xdr:from>
    <xdr:to>
      <xdr:col>65</xdr:col>
      <xdr:colOff>53975</xdr:colOff>
      <xdr:row>75</xdr:row>
      <xdr:rowOff>56642</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28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41419</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290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160782</xdr:rowOff>
    </xdr:from>
    <xdr:to>
      <xdr:col>82</xdr:col>
      <xdr:colOff>158750</xdr:colOff>
      <xdr:row>75</xdr:row>
      <xdr:rowOff>90932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284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132859</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820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96774</xdr:rowOff>
    </xdr:from>
    <xdr:to>
      <xdr:col>78</xdr:col>
      <xdr:colOff>120650</xdr:colOff>
      <xdr:row>75</xdr:row>
      <xdr:rowOff>26924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278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11701</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8704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14478</xdr:rowOff>
    </xdr:from>
    <xdr:to>
      <xdr:col>74</xdr:col>
      <xdr:colOff>31750</xdr:colOff>
      <xdr:row>74</xdr:row>
      <xdr:rowOff>116078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270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126255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47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94488</xdr:rowOff>
    </xdr:from>
    <xdr:to>
      <xdr:col>69</xdr:col>
      <xdr:colOff>142875</xdr:colOff>
      <xdr:row>75</xdr:row>
      <xdr:rowOff>24638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78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34815</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550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115062</xdr:rowOff>
    </xdr:from>
    <xdr:to>
      <xdr:col>65</xdr:col>
      <xdr:colOff>53975</xdr:colOff>
      <xdr:row>75</xdr:row>
      <xdr:rowOff>45212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280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55389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571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62001</xdr:rowOff>
    </xdr:from>
    <xdr:to>
      <xdr:col>29</xdr:col>
      <xdr:colOff>127000</xdr:colOff>
      <xdr:row>20</xdr:row>
      <xdr:rowOff>89845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67026"/>
          <a:ext cx="0" cy="139944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61922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3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89845</xdr:rowOff>
    </xdr:from>
    <xdr:to>
      <xdr:col>30</xdr:col>
      <xdr:colOff>25400</xdr:colOff>
      <xdr:row>20</xdr:row>
      <xdr:rowOff>89845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664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148378</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10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62001</xdr:rowOff>
    </xdr:from>
    <xdr:to>
      <xdr:col>30</xdr:col>
      <xdr:colOff>25400</xdr:colOff>
      <xdr:row>12</xdr:row>
      <xdr:rowOff>62001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670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26827</xdr:rowOff>
    </xdr:from>
    <xdr:to>
      <xdr:col>29</xdr:col>
      <xdr:colOff>127000</xdr:colOff>
      <xdr:row>19</xdr:row>
      <xdr:rowOff>53718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32002"/>
          <a:ext cx="647700" cy="268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93542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84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77015</xdr:rowOff>
    </xdr:from>
    <xdr:to>
      <xdr:col>29</xdr:col>
      <xdr:colOff>177800</xdr:colOff>
      <xdr:row>18</xdr:row>
      <xdr:rowOff>7165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53718</xdr:rowOff>
    </xdr:from>
    <xdr:to>
      <xdr:col>26</xdr:col>
      <xdr:colOff>50800</xdr:colOff>
      <xdr:row>19</xdr:row>
      <xdr:rowOff>57033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58893"/>
          <a:ext cx="698500" cy="33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119009</xdr:rowOff>
    </xdr:from>
    <xdr:to>
      <xdr:col>26</xdr:col>
      <xdr:colOff>101600</xdr:colOff>
      <xdr:row>18</xdr:row>
      <xdr:rowOff>49159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59336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50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57033</xdr:rowOff>
    </xdr:from>
    <xdr:to>
      <xdr:col>22</xdr:col>
      <xdr:colOff>114300</xdr:colOff>
      <xdr:row>19</xdr:row>
      <xdr:rowOff>69202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62208"/>
          <a:ext cx="698500" cy="121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163990</xdr:rowOff>
    </xdr:from>
    <xdr:to>
      <xdr:col>22</xdr:col>
      <xdr:colOff>165100</xdr:colOff>
      <xdr:row>18</xdr:row>
      <xdr:rowOff>94140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104317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69202</xdr:rowOff>
    </xdr:from>
    <xdr:to>
      <xdr:col>18</xdr:col>
      <xdr:colOff>177800</xdr:colOff>
      <xdr:row>19</xdr:row>
      <xdr:rowOff>158135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74377"/>
          <a:ext cx="698500" cy="889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23889</xdr:rowOff>
    </xdr:from>
    <xdr:to>
      <xdr:col>19</xdr:col>
      <xdr:colOff>38100</xdr:colOff>
      <xdr:row>18</xdr:row>
      <xdr:rowOff>125488</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135666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51351</xdr:rowOff>
    </xdr:from>
    <xdr:to>
      <xdr:col>15</xdr:col>
      <xdr:colOff>101600</xdr:colOff>
      <xdr:row>18</xdr:row>
      <xdr:rowOff>152951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850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163128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53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147477</xdr:rowOff>
    </xdr:from>
    <xdr:to>
      <xdr:col>29</xdr:col>
      <xdr:colOff>177800</xdr:colOff>
      <xdr:row>19</xdr:row>
      <xdr:rowOff>77627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812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119554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53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2918</xdr:rowOff>
    </xdr:from>
    <xdr:to>
      <xdr:col>26</xdr:col>
      <xdr:colOff>101600</xdr:colOff>
      <xdr:row>19</xdr:row>
      <xdr:rowOff>104518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080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89295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94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6233</xdr:rowOff>
    </xdr:from>
    <xdr:to>
      <xdr:col>22</xdr:col>
      <xdr:colOff>165100</xdr:colOff>
      <xdr:row>19</xdr:row>
      <xdr:rowOff>107833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114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92610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97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18402</xdr:rowOff>
    </xdr:from>
    <xdr:to>
      <xdr:col>19</xdr:col>
      <xdr:colOff>38100</xdr:colOff>
      <xdr:row>19</xdr:row>
      <xdr:rowOff>120002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235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104779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09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107335</xdr:rowOff>
    </xdr:from>
    <xdr:to>
      <xdr:col>15</xdr:col>
      <xdr:colOff>101600</xdr:colOff>
      <xdr:row>20</xdr:row>
      <xdr:rowOff>37485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125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22262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98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331109</xdr:rowOff>
    </xdr:from>
    <xdr:to>
      <xdr:col>29</xdr:col>
      <xdr:colOff>127000</xdr:colOff>
      <xdr:row>38</xdr:row>
      <xdr:rowOff>19710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55659"/>
          <a:ext cx="0" cy="12316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334687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5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19710</xdr:rowOff>
    </xdr:from>
    <xdr:to>
      <xdr:col>30</xdr:col>
      <xdr:colOff>25400</xdr:colOff>
      <xdr:row>38</xdr:row>
      <xdr:rowOff>19710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873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74586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99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331109</xdr:rowOff>
    </xdr:from>
    <xdr:to>
      <xdr:col>30</xdr:col>
      <xdr:colOff>25400</xdr:colOff>
      <xdr:row>33</xdr:row>
      <xdr:rowOff>331109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556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236492</xdr:rowOff>
    </xdr:from>
    <xdr:to>
      <xdr:col>29</xdr:col>
      <xdr:colOff>127000</xdr:colOff>
      <xdr:row>35</xdr:row>
      <xdr:rowOff>287630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846842"/>
          <a:ext cx="647700" cy="511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221269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31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232525</xdr:rowOff>
    </xdr:from>
    <xdr:to>
      <xdr:col>29</xdr:col>
      <xdr:colOff>177800</xdr:colOff>
      <xdr:row>35</xdr:row>
      <xdr:rowOff>334125</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428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287630</xdr:rowOff>
    </xdr:from>
    <xdr:to>
      <xdr:col>26</xdr:col>
      <xdr:colOff>50800</xdr:colOff>
      <xdr:row>35</xdr:row>
      <xdr:rowOff>305087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897980"/>
          <a:ext cx="698500" cy="174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234033</xdr:rowOff>
    </xdr:from>
    <xdr:to>
      <xdr:col>26</xdr:col>
      <xdr:colOff>101600</xdr:colOff>
      <xdr:row>35</xdr:row>
      <xdr:rowOff>335633</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43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2910</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613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305087</xdr:rowOff>
    </xdr:from>
    <xdr:to>
      <xdr:col>22</xdr:col>
      <xdr:colOff>114300</xdr:colOff>
      <xdr:row>35</xdr:row>
      <xdr:rowOff>316533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15437"/>
          <a:ext cx="698500" cy="114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263423</xdr:rowOff>
    </xdr:from>
    <xdr:to>
      <xdr:col>22</xdr:col>
      <xdr:colOff>165100</xdr:colOff>
      <xdr:row>36</xdr:row>
      <xdr:rowOff>22123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737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6900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60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269509</xdr:rowOff>
    </xdr:from>
    <xdr:to>
      <xdr:col>18</xdr:col>
      <xdr:colOff>177800</xdr:colOff>
      <xdr:row>35</xdr:row>
      <xdr:rowOff>316533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879859"/>
          <a:ext cx="698500" cy="470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282374</xdr:rowOff>
    </xdr:from>
    <xdr:to>
      <xdr:col>19</xdr:col>
      <xdr:colOff>38100</xdr:colOff>
      <xdr:row>36</xdr:row>
      <xdr:rowOff>41074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927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25851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7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299108</xdr:rowOff>
    </xdr:from>
    <xdr:to>
      <xdr:col>15</xdr:col>
      <xdr:colOff>101600</xdr:colOff>
      <xdr:row>36</xdr:row>
      <xdr:rowOff>57808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909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42585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95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185692</xdr:rowOff>
    </xdr:from>
    <xdr:to>
      <xdr:col>29</xdr:col>
      <xdr:colOff>177800</xdr:colOff>
      <xdr:row>35</xdr:row>
      <xdr:rowOff>287292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960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30769</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4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236830</xdr:rowOff>
    </xdr:from>
    <xdr:to>
      <xdr:col>26</xdr:col>
      <xdr:colOff>101600</xdr:colOff>
      <xdr:row>35</xdr:row>
      <xdr:rowOff>338430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471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323207</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33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254287</xdr:rowOff>
    </xdr:from>
    <xdr:to>
      <xdr:col>22</xdr:col>
      <xdr:colOff>165100</xdr:colOff>
      <xdr:row>36</xdr:row>
      <xdr:rowOff>12987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646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23164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633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265733</xdr:rowOff>
    </xdr:from>
    <xdr:to>
      <xdr:col>19</xdr:col>
      <xdr:colOff>38100</xdr:colOff>
      <xdr:row>36</xdr:row>
      <xdr:rowOff>24433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760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34610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644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218709</xdr:rowOff>
    </xdr:from>
    <xdr:to>
      <xdr:col>15</xdr:col>
      <xdr:colOff>101600</xdr:colOff>
      <xdr:row>35</xdr:row>
      <xdr:rowOff>320309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290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330486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597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7,062
7,033
33.22
5,640,032
5,319,292
316,953
3,043,294
5,773,015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98.7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68761</xdr:rowOff>
    </xdr:from>
    <xdr:to>
      <xdr:col>24</xdr:col>
      <xdr:colOff>62865</xdr:colOff>
      <xdr:row>39</xdr:row>
      <xdr:rowOff>54368</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12261"/>
          <a:ext cx="1270" cy="1528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58195</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74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54368</xdr:rowOff>
    </xdr:from>
    <xdr:to>
      <xdr:col>24</xdr:col>
      <xdr:colOff>152400</xdr:colOff>
      <xdr:row>39</xdr:row>
      <xdr:rowOff>54368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74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15438</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4987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68761</xdr:rowOff>
    </xdr:from>
    <xdr:to>
      <xdr:col>24</xdr:col>
      <xdr:colOff>152400</xdr:colOff>
      <xdr:row>30</xdr:row>
      <xdr:rowOff>68761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12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20782</xdr:rowOff>
    </xdr:from>
    <xdr:to>
      <xdr:col>24</xdr:col>
      <xdr:colOff>63500</xdr:colOff>
      <xdr:row>37</xdr:row>
      <xdr:rowOff>42856</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364432"/>
          <a:ext cx="838200" cy="22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61101</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618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38224</xdr:rowOff>
    </xdr:from>
    <xdr:to>
      <xdr:col>24</xdr:col>
      <xdr:colOff>114300</xdr:colOff>
      <xdr:row>36</xdr:row>
      <xdr:rowOff>139824</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10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42856</xdr:rowOff>
    </xdr:from>
    <xdr:to>
      <xdr:col>19</xdr:col>
      <xdr:colOff>177800</xdr:colOff>
      <xdr:row>37</xdr:row>
      <xdr:rowOff>54908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386506"/>
          <a:ext cx="889000" cy="12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78997</xdr:rowOff>
    </xdr:from>
    <xdr:to>
      <xdr:col>20</xdr:col>
      <xdr:colOff>38100</xdr:colOff>
      <xdr:row>37</xdr:row>
      <xdr:rowOff>9147</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5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25674</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26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54908</xdr:rowOff>
    </xdr:from>
    <xdr:to>
      <xdr:col>15</xdr:col>
      <xdr:colOff>50800</xdr:colOff>
      <xdr:row>37</xdr:row>
      <xdr:rowOff>89481</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398558"/>
          <a:ext cx="889000" cy="3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105378</xdr:rowOff>
    </xdr:from>
    <xdr:to>
      <xdr:col>15</xdr:col>
      <xdr:colOff>101600</xdr:colOff>
      <xdr:row>37</xdr:row>
      <xdr:rowOff>35528</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7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52055</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052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89481</xdr:rowOff>
    </xdr:from>
    <xdr:to>
      <xdr:col>10</xdr:col>
      <xdr:colOff>114300</xdr:colOff>
      <xdr:row>39</xdr:row>
      <xdr:rowOff>21148</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433131"/>
          <a:ext cx="889000" cy="274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143289</xdr:rowOff>
    </xdr:from>
    <xdr:to>
      <xdr:col>10</xdr:col>
      <xdr:colOff>165100</xdr:colOff>
      <xdr:row>37</xdr:row>
      <xdr:rowOff>73439</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89966</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090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124306</xdr:rowOff>
    </xdr:from>
    <xdr:to>
      <xdr:col>6</xdr:col>
      <xdr:colOff>38100</xdr:colOff>
      <xdr:row>38</xdr:row>
      <xdr:rowOff>54456</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467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70983</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243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141432</xdr:rowOff>
    </xdr:from>
    <xdr:to>
      <xdr:col>24</xdr:col>
      <xdr:colOff>114300</xdr:colOff>
      <xdr:row>37</xdr:row>
      <xdr:rowOff>71582</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31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119859</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292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163506</xdr:rowOff>
    </xdr:from>
    <xdr:to>
      <xdr:col>20</xdr:col>
      <xdr:colOff>38100</xdr:colOff>
      <xdr:row>37</xdr:row>
      <xdr:rowOff>93656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33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84783</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428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4108</xdr:rowOff>
    </xdr:from>
    <xdr:to>
      <xdr:col>15</xdr:col>
      <xdr:colOff>101600</xdr:colOff>
      <xdr:row>37</xdr:row>
      <xdr:rowOff>105708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34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96835</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440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38681</xdr:rowOff>
    </xdr:from>
    <xdr:to>
      <xdr:col>10</xdr:col>
      <xdr:colOff>165100</xdr:colOff>
      <xdr:row>37</xdr:row>
      <xdr:rowOff>140281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382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131408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475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141798</xdr:rowOff>
    </xdr:from>
    <xdr:to>
      <xdr:col>6</xdr:col>
      <xdr:colOff>38100</xdr:colOff>
      <xdr:row>39</xdr:row>
      <xdr:rowOff>71948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65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63075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74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物件費グラフ枠">
          <a:extLst>
            <a:ext uri="{FF2B5EF4-FFF2-40B4-BE49-F238E27FC236}">
              <a16:creationId xmlns:a16="http://schemas.microsoft.com/office/drawing/2014/main" id="{00000000-0008-0000-06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52857</xdr:rowOff>
    </xdr:from>
    <xdr:to>
      <xdr:col>24</xdr:col>
      <xdr:colOff>62865</xdr:colOff>
      <xdr:row>58</xdr:row>
      <xdr:rowOff>92386</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flipV="1">
          <a:off x="4633595" y="8625357"/>
          <a:ext cx="1270" cy="1411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96213</xdr:rowOff>
    </xdr:from>
    <xdr:ext cx="534377" cy="259045"/>
    <xdr:sp macro="" textlink="">
      <xdr:nvSpPr>
        <xdr:cNvPr id="110" name="物件費最小値テキスト">
          <a:extLst>
            <a:ext uri="{FF2B5EF4-FFF2-40B4-BE49-F238E27FC236}">
              <a16:creationId xmlns:a16="http://schemas.microsoft.com/office/drawing/2014/main" id="{00000000-0008-0000-0600-00006E000000}"/>
            </a:ext>
          </a:extLst>
        </xdr:cNvPr>
        <xdr:cNvSpPr txBox="1"/>
      </xdr:nvSpPr>
      <xdr:spPr>
        <a:xfrm>
          <a:off x="4686300" y="1004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92386</xdr:rowOff>
    </xdr:from>
    <xdr:to>
      <xdr:col>24</xdr:col>
      <xdr:colOff>152400</xdr:colOff>
      <xdr:row>58</xdr:row>
      <xdr:rowOff>92386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4546600" y="10036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170984</xdr:rowOff>
    </xdr:from>
    <xdr:ext cx="690189" cy="259045"/>
    <xdr:sp macro="" textlink="">
      <xdr:nvSpPr>
        <xdr:cNvPr id="112" name="物件費最大値テキスト">
          <a:extLst>
            <a:ext uri="{FF2B5EF4-FFF2-40B4-BE49-F238E27FC236}">
              <a16:creationId xmlns:a16="http://schemas.microsoft.com/office/drawing/2014/main" id="{00000000-0008-0000-0600-000070000000}"/>
            </a:ext>
          </a:extLst>
        </xdr:cNvPr>
        <xdr:cNvSpPr txBox="1"/>
      </xdr:nvSpPr>
      <xdr:spPr>
        <a:xfrm>
          <a:off x="4686300" y="84005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1,594,972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52857</xdr:rowOff>
    </xdr:from>
    <xdr:to>
      <xdr:col>24</xdr:col>
      <xdr:colOff>152400</xdr:colOff>
      <xdr:row>50</xdr:row>
      <xdr:rowOff>52857</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8625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19805</xdr:rowOff>
    </xdr:from>
    <xdr:to>
      <xdr:col>24</xdr:col>
      <xdr:colOff>63500</xdr:colOff>
      <xdr:row>58</xdr:row>
      <xdr:rowOff>26980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3797300" y="9963905"/>
          <a:ext cx="838200" cy="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146465</xdr:rowOff>
    </xdr:from>
    <xdr:ext cx="599010" cy="259045"/>
    <xdr:sp macro="" textlink="">
      <xdr:nvSpPr>
        <xdr:cNvPr id="115" name="物件費平均値テキスト">
          <a:extLst>
            <a:ext uri="{FF2B5EF4-FFF2-40B4-BE49-F238E27FC236}">
              <a16:creationId xmlns:a16="http://schemas.microsoft.com/office/drawing/2014/main" id="{00000000-0008-0000-0600-000073000000}"/>
            </a:ext>
          </a:extLst>
        </xdr:cNvPr>
        <xdr:cNvSpPr txBox="1"/>
      </xdr:nvSpPr>
      <xdr:spPr>
        <a:xfrm>
          <a:off x="4686300" y="97476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123588</xdr:rowOff>
    </xdr:from>
    <xdr:to>
      <xdr:col>24</xdr:col>
      <xdr:colOff>114300</xdr:colOff>
      <xdr:row>58</xdr:row>
      <xdr:rowOff>53738</xdr:rowOff>
    </xdr:to>
    <xdr:sp macro="" textlink="">
      <xdr:nvSpPr>
        <xdr:cNvPr id="116" name="フローチャート: 判断 115">
          <a:extLst>
            <a:ext uri="{FF2B5EF4-FFF2-40B4-BE49-F238E27FC236}">
              <a16:creationId xmlns:a16="http://schemas.microsoft.com/office/drawing/2014/main" id="{00000000-0008-0000-0600-000074000000}"/>
            </a:ext>
          </a:extLst>
        </xdr:cNvPr>
        <xdr:cNvSpPr/>
      </xdr:nvSpPr>
      <xdr:spPr>
        <a:xfrm>
          <a:off x="4584700" y="989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19805</xdr:rowOff>
    </xdr:from>
    <xdr:to>
      <xdr:col>19</xdr:col>
      <xdr:colOff>177800</xdr:colOff>
      <xdr:row>58</xdr:row>
      <xdr:rowOff>35915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2908300" y="9963905"/>
          <a:ext cx="889000" cy="16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128687</xdr:rowOff>
    </xdr:from>
    <xdr:to>
      <xdr:col>20</xdr:col>
      <xdr:colOff>38100</xdr:colOff>
      <xdr:row>58</xdr:row>
      <xdr:rowOff>58837</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3746500" y="99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75364</xdr:rowOff>
    </xdr:from>
    <xdr:ext cx="599010" cy="259045"/>
    <xdr:sp macro="" textlink="">
      <xdr:nvSpPr>
        <xdr:cNvPr id="119" name="テキスト ボックス 118">
          <a:extLst>
            <a:ext uri="{FF2B5EF4-FFF2-40B4-BE49-F238E27FC236}">
              <a16:creationId xmlns:a16="http://schemas.microsoft.com/office/drawing/2014/main" id="{00000000-0008-0000-0600-000077000000}"/>
            </a:ext>
          </a:extLst>
        </xdr:cNvPr>
        <xdr:cNvSpPr txBox="1"/>
      </xdr:nvSpPr>
      <xdr:spPr>
        <a:xfrm>
          <a:off x="3497795" y="9676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33630</xdr:rowOff>
    </xdr:from>
    <xdr:to>
      <xdr:col>15</xdr:col>
      <xdr:colOff>50800</xdr:colOff>
      <xdr:row>58</xdr:row>
      <xdr:rowOff>35915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019300" y="9977730"/>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141191</xdr:rowOff>
    </xdr:from>
    <xdr:to>
      <xdr:col>15</xdr:col>
      <xdr:colOff>101600</xdr:colOff>
      <xdr:row>58</xdr:row>
      <xdr:rowOff>71341</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2857500" y="9913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87868</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2608795" y="9689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33630</xdr:rowOff>
    </xdr:from>
    <xdr:to>
      <xdr:col>10</xdr:col>
      <xdr:colOff>114300</xdr:colOff>
      <xdr:row>58</xdr:row>
      <xdr:rowOff>35057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1130300" y="9977730"/>
          <a:ext cx="889000" cy="1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157146</xdr:rowOff>
    </xdr:from>
    <xdr:to>
      <xdr:col>10</xdr:col>
      <xdr:colOff>165100</xdr:colOff>
      <xdr:row>58</xdr:row>
      <xdr:rowOff>87296</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1968500" y="99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78423</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1719795" y="10022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156938</xdr:rowOff>
    </xdr:from>
    <xdr:to>
      <xdr:col>6</xdr:col>
      <xdr:colOff>38100</xdr:colOff>
      <xdr:row>58</xdr:row>
      <xdr:rowOff>87088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079500" y="9929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78215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830795" y="10022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147630</xdr:rowOff>
    </xdr:from>
    <xdr:to>
      <xdr:col>24</xdr:col>
      <xdr:colOff>114300</xdr:colOff>
      <xdr:row>58</xdr:row>
      <xdr:rowOff>77780</xdr:rowOff>
    </xdr:to>
    <xdr:sp macro="" textlink="">
      <xdr:nvSpPr>
        <xdr:cNvPr id="133" name="楕円 132">
          <a:extLst>
            <a:ext uri="{FF2B5EF4-FFF2-40B4-BE49-F238E27FC236}">
              <a16:creationId xmlns:a16="http://schemas.microsoft.com/office/drawing/2014/main" id="{00000000-0008-0000-0600-000085000000}"/>
            </a:ext>
          </a:extLst>
        </xdr:cNvPr>
        <xdr:cNvSpPr/>
      </xdr:nvSpPr>
      <xdr:spPr>
        <a:xfrm>
          <a:off x="4584700" y="99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102015</xdr:rowOff>
    </xdr:from>
    <xdr:ext cx="599010" cy="259045"/>
    <xdr:sp macro="" textlink="">
      <xdr:nvSpPr>
        <xdr:cNvPr id="134" name="物件費該当値テキスト">
          <a:extLst>
            <a:ext uri="{FF2B5EF4-FFF2-40B4-BE49-F238E27FC236}">
              <a16:creationId xmlns:a16="http://schemas.microsoft.com/office/drawing/2014/main" id="{00000000-0008-0000-0600-000086000000}"/>
            </a:ext>
          </a:extLst>
        </xdr:cNvPr>
        <xdr:cNvSpPr txBox="1"/>
      </xdr:nvSpPr>
      <xdr:spPr>
        <a:xfrm>
          <a:off x="4686300" y="9874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140455</xdr:rowOff>
    </xdr:from>
    <xdr:to>
      <xdr:col>20</xdr:col>
      <xdr:colOff>38100</xdr:colOff>
      <xdr:row>58</xdr:row>
      <xdr:rowOff>70605</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3746500" y="991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61732</xdr:rowOff>
    </xdr:from>
    <xdr:ext cx="59901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497795" y="10005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156565</xdr:rowOff>
    </xdr:from>
    <xdr:to>
      <xdr:col>15</xdr:col>
      <xdr:colOff>101600</xdr:colOff>
      <xdr:row>58</xdr:row>
      <xdr:rowOff>86715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2857500" y="992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77842</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608795" y="10021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154280</xdr:rowOff>
    </xdr:from>
    <xdr:to>
      <xdr:col>10</xdr:col>
      <xdr:colOff>165100</xdr:colOff>
      <xdr:row>58</xdr:row>
      <xdr:rowOff>84430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1968500" y="992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100957</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719795" y="9702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155707</xdr:rowOff>
    </xdr:from>
    <xdr:to>
      <xdr:col>6</xdr:col>
      <xdr:colOff>38100</xdr:colOff>
      <xdr:row>58</xdr:row>
      <xdr:rowOff>85857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079500" y="992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102384</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830795" y="9703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6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6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a:extLst>
            <a:ext uri="{FF2B5EF4-FFF2-40B4-BE49-F238E27FC236}">
              <a16:creationId xmlns:a16="http://schemas.microsoft.com/office/drawing/2014/main" id="{00000000-0008-0000-0600-0000A5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140824</xdr:rowOff>
    </xdr:from>
    <xdr:to>
      <xdr:col>24</xdr:col>
      <xdr:colOff>62865</xdr:colOff>
      <xdr:row>79</xdr:row>
      <xdr:rowOff>20162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flipV="1">
          <a:off x="4633595" y="12142324"/>
          <a:ext cx="1270" cy="1422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23989</xdr:rowOff>
    </xdr:from>
    <xdr:ext cx="469744" cy="259045"/>
    <xdr:sp macro="" textlink="">
      <xdr:nvSpPr>
        <xdr:cNvPr id="167" name="維持補修費最小値テキスト">
          <a:extLst>
            <a:ext uri="{FF2B5EF4-FFF2-40B4-BE49-F238E27FC236}">
              <a16:creationId xmlns:a16="http://schemas.microsoft.com/office/drawing/2014/main" id="{00000000-0008-0000-0600-0000A7000000}"/>
            </a:ext>
          </a:extLst>
        </xdr:cNvPr>
        <xdr:cNvSpPr txBox="1"/>
      </xdr:nvSpPr>
      <xdr:spPr>
        <a:xfrm>
          <a:off x="4686300" y="13568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20162</xdr:rowOff>
    </xdr:from>
    <xdr:to>
      <xdr:col>24</xdr:col>
      <xdr:colOff>152400</xdr:colOff>
      <xdr:row>79</xdr:row>
      <xdr:rowOff>20162</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4546600" y="13564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87501</xdr:rowOff>
    </xdr:from>
    <xdr:ext cx="534377" cy="259045"/>
    <xdr:sp macro="" textlink="">
      <xdr:nvSpPr>
        <xdr:cNvPr id="169" name="維持補修費最大値テキスト">
          <a:extLst>
            <a:ext uri="{FF2B5EF4-FFF2-40B4-BE49-F238E27FC236}">
              <a16:creationId xmlns:a16="http://schemas.microsoft.com/office/drawing/2014/main" id="{00000000-0008-0000-0600-0000A9000000}"/>
            </a:ext>
          </a:extLst>
        </xdr:cNvPr>
        <xdr:cNvSpPr txBox="1"/>
      </xdr:nvSpPr>
      <xdr:spPr>
        <a:xfrm>
          <a:off x="4686300" y="1191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140824</xdr:rowOff>
    </xdr:from>
    <xdr:to>
      <xdr:col>24</xdr:col>
      <xdr:colOff>152400</xdr:colOff>
      <xdr:row>70</xdr:row>
      <xdr:rowOff>140824</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214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109277</xdr:rowOff>
    </xdr:from>
    <xdr:to>
      <xdr:col>24</xdr:col>
      <xdr:colOff>63500</xdr:colOff>
      <xdr:row>77</xdr:row>
      <xdr:rowOff>112764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3797300" y="13310927"/>
          <a:ext cx="838200" cy="3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45330</xdr:rowOff>
    </xdr:from>
    <xdr:ext cx="534377" cy="259045"/>
    <xdr:sp macro="" textlink="">
      <xdr:nvSpPr>
        <xdr:cNvPr id="172" name="維持補修費平均値テキスト">
          <a:extLst>
            <a:ext uri="{FF2B5EF4-FFF2-40B4-BE49-F238E27FC236}">
              <a16:creationId xmlns:a16="http://schemas.microsoft.com/office/drawing/2014/main" id="{00000000-0008-0000-0600-0000AC000000}"/>
            </a:ext>
          </a:extLst>
        </xdr:cNvPr>
        <xdr:cNvSpPr txBox="1"/>
      </xdr:nvSpPr>
      <xdr:spPr>
        <a:xfrm>
          <a:off x="4686300" y="130755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22453</xdr:rowOff>
    </xdr:from>
    <xdr:to>
      <xdr:col>24</xdr:col>
      <xdr:colOff>114300</xdr:colOff>
      <xdr:row>77</xdr:row>
      <xdr:rowOff>124053</xdr:rowOff>
    </xdr:to>
    <xdr:sp macro="" textlink="">
      <xdr:nvSpPr>
        <xdr:cNvPr id="173" name="フローチャート: 判断 172">
          <a:extLst>
            <a:ext uri="{FF2B5EF4-FFF2-40B4-BE49-F238E27FC236}">
              <a16:creationId xmlns:a16="http://schemas.microsoft.com/office/drawing/2014/main" id="{00000000-0008-0000-0600-0000AD000000}"/>
            </a:ext>
          </a:extLst>
        </xdr:cNvPr>
        <xdr:cNvSpPr/>
      </xdr:nvSpPr>
      <xdr:spPr>
        <a:xfrm>
          <a:off x="4584700" y="132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38391</xdr:rowOff>
    </xdr:from>
    <xdr:to>
      <xdr:col>19</xdr:col>
      <xdr:colOff>177800</xdr:colOff>
      <xdr:row>77</xdr:row>
      <xdr:rowOff>109277</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2908300" y="13240041"/>
          <a:ext cx="889000" cy="7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164148</xdr:rowOff>
    </xdr:from>
    <xdr:to>
      <xdr:col>20</xdr:col>
      <xdr:colOff>38100</xdr:colOff>
      <xdr:row>77</xdr:row>
      <xdr:rowOff>94298</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3746500" y="13194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110824</xdr:rowOff>
    </xdr:from>
    <xdr:ext cx="534377" cy="259045"/>
    <xdr:sp macro="" textlink="">
      <xdr:nvSpPr>
        <xdr:cNvPr id="176" name="テキスト ボックス 175">
          <a:extLst>
            <a:ext uri="{FF2B5EF4-FFF2-40B4-BE49-F238E27FC236}">
              <a16:creationId xmlns:a16="http://schemas.microsoft.com/office/drawing/2014/main" id="{00000000-0008-0000-0600-0000B0000000}"/>
            </a:ext>
          </a:extLst>
        </xdr:cNvPr>
        <xdr:cNvSpPr txBox="1"/>
      </xdr:nvSpPr>
      <xdr:spPr>
        <a:xfrm>
          <a:off x="3530111" y="12969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38391</xdr:rowOff>
    </xdr:from>
    <xdr:to>
      <xdr:col>15</xdr:col>
      <xdr:colOff>50800</xdr:colOff>
      <xdr:row>77</xdr:row>
      <xdr:rowOff>128288</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019300" y="13240041"/>
          <a:ext cx="889000" cy="89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155766</xdr:rowOff>
    </xdr:from>
    <xdr:to>
      <xdr:col>15</xdr:col>
      <xdr:colOff>101600</xdr:colOff>
      <xdr:row>77</xdr:row>
      <xdr:rowOff>85916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2857500" y="1318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102443</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2641111" y="1296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128288</xdr:rowOff>
    </xdr:from>
    <xdr:to>
      <xdr:col>10</xdr:col>
      <xdr:colOff>114300</xdr:colOff>
      <xdr:row>78</xdr:row>
      <xdr:rowOff>8122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1130300" y="13329938"/>
          <a:ext cx="889000" cy="51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53715</xdr:rowOff>
    </xdr:from>
    <xdr:to>
      <xdr:col>10</xdr:col>
      <xdr:colOff>165100</xdr:colOff>
      <xdr:row>77</xdr:row>
      <xdr:rowOff>155315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1968500" y="13255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392</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1752111" y="13030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150413</xdr:rowOff>
    </xdr:from>
    <xdr:to>
      <xdr:col>6</xdr:col>
      <xdr:colOff>38100</xdr:colOff>
      <xdr:row>78</xdr:row>
      <xdr:rowOff>80563</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079500" y="13352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71690</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895428" y="13444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61964</xdr:rowOff>
    </xdr:from>
    <xdr:to>
      <xdr:col>24</xdr:col>
      <xdr:colOff>114300</xdr:colOff>
      <xdr:row>77</xdr:row>
      <xdr:rowOff>163564</xdr:rowOff>
    </xdr:to>
    <xdr:sp macro="" textlink="">
      <xdr:nvSpPr>
        <xdr:cNvPr id="190" name="楕円 189">
          <a:extLst>
            <a:ext uri="{FF2B5EF4-FFF2-40B4-BE49-F238E27FC236}">
              <a16:creationId xmlns:a16="http://schemas.microsoft.com/office/drawing/2014/main" id="{00000000-0008-0000-0600-0000BE000000}"/>
            </a:ext>
          </a:extLst>
        </xdr:cNvPr>
        <xdr:cNvSpPr/>
      </xdr:nvSpPr>
      <xdr:spPr>
        <a:xfrm>
          <a:off x="4584700" y="1326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40391</xdr:rowOff>
    </xdr:from>
    <xdr:ext cx="534377" cy="259045"/>
    <xdr:sp macro="" textlink="">
      <xdr:nvSpPr>
        <xdr:cNvPr id="191" name="維持補修費該当値テキスト">
          <a:extLst>
            <a:ext uri="{FF2B5EF4-FFF2-40B4-BE49-F238E27FC236}">
              <a16:creationId xmlns:a16="http://schemas.microsoft.com/office/drawing/2014/main" id="{00000000-0008-0000-0600-0000BF000000}"/>
            </a:ext>
          </a:extLst>
        </xdr:cNvPr>
        <xdr:cNvSpPr txBox="1"/>
      </xdr:nvSpPr>
      <xdr:spPr>
        <a:xfrm>
          <a:off x="4686300" y="13242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58477</xdr:rowOff>
    </xdr:from>
    <xdr:to>
      <xdr:col>20</xdr:col>
      <xdr:colOff>38100</xdr:colOff>
      <xdr:row>77</xdr:row>
      <xdr:rowOff>160077</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3746500" y="13260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151204</xdr:rowOff>
    </xdr:from>
    <xdr:ext cx="534377"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530111" y="1335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159041</xdr:rowOff>
    </xdr:from>
    <xdr:to>
      <xdr:col>15</xdr:col>
      <xdr:colOff>101600</xdr:colOff>
      <xdr:row>77</xdr:row>
      <xdr:rowOff>89191</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2857500" y="13189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80318</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641111" y="1328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77488</xdr:rowOff>
    </xdr:from>
    <xdr:to>
      <xdr:col>10</xdr:col>
      <xdr:colOff>165100</xdr:colOff>
      <xdr:row>78</xdr:row>
      <xdr:rowOff>7638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1968500" y="1327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170215</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752111" y="13371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128772</xdr:rowOff>
    </xdr:from>
    <xdr:to>
      <xdr:col>6</xdr:col>
      <xdr:colOff>38100</xdr:colOff>
      <xdr:row>78</xdr:row>
      <xdr:rowOff>58922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079500" y="1333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75449</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863111" y="13105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a:extLst>
            <a:ext uri="{FF2B5EF4-FFF2-40B4-BE49-F238E27FC236}">
              <a16:creationId xmlns:a16="http://schemas.microsoft.com/office/drawing/2014/main" id="{00000000-0008-0000-0600-0000C8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a:extLst>
            <a:ext uri="{FF2B5EF4-FFF2-40B4-BE49-F238E27FC236}">
              <a16:creationId xmlns:a16="http://schemas.microsoft.com/office/drawing/2014/main" id="{00000000-0008-0000-0600-0000D1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72405</xdr:rowOff>
    </xdr:from>
    <xdr:to>
      <xdr:col>24</xdr:col>
      <xdr:colOff>62865</xdr:colOff>
      <xdr:row>98</xdr:row>
      <xdr:rowOff>90007</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502905"/>
          <a:ext cx="1270" cy="138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93834</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95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90007</xdr:rowOff>
    </xdr:from>
    <xdr:to>
      <xdr:col>24</xdr:col>
      <xdr:colOff>152400</xdr:colOff>
      <xdr:row>98</xdr:row>
      <xdr:rowOff>90007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9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19082</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78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72405</xdr:rowOff>
    </xdr:from>
    <xdr:to>
      <xdr:col>24</xdr:col>
      <xdr:colOff>152400</xdr:colOff>
      <xdr:row>90</xdr:row>
      <xdr:rowOff>72405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502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46681</xdr:rowOff>
    </xdr:from>
    <xdr:to>
      <xdr:col>24</xdr:col>
      <xdr:colOff>63500</xdr:colOff>
      <xdr:row>95</xdr:row>
      <xdr:rowOff>126321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334431"/>
          <a:ext cx="838200" cy="7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24252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4834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45825</xdr:rowOff>
    </xdr:from>
    <xdr:to>
      <xdr:col>24</xdr:col>
      <xdr:colOff>114300</xdr:colOff>
      <xdr:row>96</xdr:row>
      <xdr:rowOff>147425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47771</xdr:rowOff>
    </xdr:from>
    <xdr:to>
      <xdr:col>19</xdr:col>
      <xdr:colOff>177800</xdr:colOff>
      <xdr:row>95</xdr:row>
      <xdr:rowOff>126321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335521"/>
          <a:ext cx="889000" cy="7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105305</xdr:rowOff>
    </xdr:from>
    <xdr:to>
      <xdr:col>20</xdr:col>
      <xdr:colOff>38100</xdr:colOff>
      <xdr:row>97</xdr:row>
      <xdr:rowOff>35455</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26582</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65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47771</xdr:rowOff>
    </xdr:from>
    <xdr:to>
      <xdr:col>15</xdr:col>
      <xdr:colOff>50800</xdr:colOff>
      <xdr:row>96</xdr:row>
      <xdr:rowOff>168548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335521"/>
          <a:ext cx="889000" cy="29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161846</xdr:rowOff>
    </xdr:from>
    <xdr:to>
      <xdr:col>15</xdr:col>
      <xdr:colOff>101600</xdr:colOff>
      <xdr:row>96</xdr:row>
      <xdr:rowOff>91996</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83123</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54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147341</xdr:rowOff>
    </xdr:from>
    <xdr:to>
      <xdr:col>10</xdr:col>
      <xdr:colOff>114300</xdr:colOff>
      <xdr:row>96</xdr:row>
      <xdr:rowOff>168548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1130300" y="16606541"/>
          <a:ext cx="889000" cy="2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42973</xdr:rowOff>
    </xdr:from>
    <xdr:to>
      <xdr:col>10</xdr:col>
      <xdr:colOff>165100</xdr:colOff>
      <xdr:row>97</xdr:row>
      <xdr:rowOff>144573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135700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76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69208</xdr:rowOff>
    </xdr:from>
    <xdr:to>
      <xdr:col>6</xdr:col>
      <xdr:colOff>38100</xdr:colOff>
      <xdr:row>97</xdr:row>
      <xdr:rowOff>170808</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699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161935</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79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167331</xdr:rowOff>
    </xdr:from>
    <xdr:to>
      <xdr:col>24</xdr:col>
      <xdr:colOff>114300</xdr:colOff>
      <xdr:row>95</xdr:row>
      <xdr:rowOff>97481</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28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18758</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13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75521</xdr:rowOff>
    </xdr:from>
    <xdr:to>
      <xdr:col>20</xdr:col>
      <xdr:colOff>38100</xdr:colOff>
      <xdr:row>96</xdr:row>
      <xdr:rowOff>5671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36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22198</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138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168421</xdr:rowOff>
    </xdr:from>
    <xdr:to>
      <xdr:col>15</xdr:col>
      <xdr:colOff>101600</xdr:colOff>
      <xdr:row>95</xdr:row>
      <xdr:rowOff>98571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284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115098</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059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117748</xdr:rowOff>
    </xdr:from>
    <xdr:to>
      <xdr:col>10</xdr:col>
      <xdr:colOff>165100</xdr:colOff>
      <xdr:row>97</xdr:row>
      <xdr:rowOff>47898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57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64425</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352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96541</xdr:rowOff>
    </xdr:from>
    <xdr:to>
      <xdr:col>6</xdr:col>
      <xdr:colOff>38100</xdr:colOff>
      <xdr:row>97</xdr:row>
      <xdr:rowOff>26691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555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43218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330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補助費等グラフ枠">
          <a:extLst>
            <a:ext uri="{FF2B5EF4-FFF2-40B4-BE49-F238E27FC236}">
              <a16:creationId xmlns:a16="http://schemas.microsoft.com/office/drawing/2014/main" id="{00000000-0008-0000-06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43825</xdr:rowOff>
    </xdr:from>
    <xdr:to>
      <xdr:col>54</xdr:col>
      <xdr:colOff>189865</xdr:colOff>
      <xdr:row>37</xdr:row>
      <xdr:rowOff>54597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flipV="1">
          <a:off x="10475595" y="5187325"/>
          <a:ext cx="1270" cy="121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58424</xdr:rowOff>
    </xdr:from>
    <xdr:ext cx="534377" cy="259045"/>
    <xdr:sp macro="" textlink="">
      <xdr:nvSpPr>
        <xdr:cNvPr id="282" name="補助費等最小値テキスト">
          <a:extLst>
            <a:ext uri="{FF2B5EF4-FFF2-40B4-BE49-F238E27FC236}">
              <a16:creationId xmlns:a16="http://schemas.microsoft.com/office/drawing/2014/main" id="{00000000-0008-0000-0600-00001A010000}"/>
            </a:ext>
          </a:extLst>
        </xdr:cNvPr>
        <xdr:cNvSpPr txBox="1"/>
      </xdr:nvSpPr>
      <xdr:spPr>
        <a:xfrm>
          <a:off x="10528300" y="6402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54597</xdr:rowOff>
    </xdr:from>
    <xdr:to>
      <xdr:col>55</xdr:col>
      <xdr:colOff>88900</xdr:colOff>
      <xdr:row>37</xdr:row>
      <xdr:rowOff>54597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10388600" y="63982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161952</xdr:rowOff>
    </xdr:from>
    <xdr:ext cx="599010" cy="259045"/>
    <xdr:sp macro="" textlink="">
      <xdr:nvSpPr>
        <xdr:cNvPr id="284" name="補助費等最大値テキスト">
          <a:extLst>
            <a:ext uri="{FF2B5EF4-FFF2-40B4-BE49-F238E27FC236}">
              <a16:creationId xmlns:a16="http://schemas.microsoft.com/office/drawing/2014/main" id="{00000000-0008-0000-0600-00001C010000}"/>
            </a:ext>
          </a:extLst>
        </xdr:cNvPr>
        <xdr:cNvSpPr txBox="1"/>
      </xdr:nvSpPr>
      <xdr:spPr>
        <a:xfrm>
          <a:off x="10528300" y="4962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43825</xdr:rowOff>
    </xdr:from>
    <xdr:to>
      <xdr:col>55</xdr:col>
      <xdr:colOff>88900</xdr:colOff>
      <xdr:row>30</xdr:row>
      <xdr:rowOff>43825</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5187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77343</xdr:rowOff>
    </xdr:from>
    <xdr:to>
      <xdr:col>55</xdr:col>
      <xdr:colOff>0</xdr:colOff>
      <xdr:row>36</xdr:row>
      <xdr:rowOff>76570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9639300" y="6078093"/>
          <a:ext cx="838200" cy="170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134857</xdr:rowOff>
    </xdr:from>
    <xdr:ext cx="599010" cy="259045"/>
    <xdr:sp macro="" textlink="">
      <xdr:nvSpPr>
        <xdr:cNvPr id="287" name="補助費等平均値テキスト">
          <a:extLst>
            <a:ext uri="{FF2B5EF4-FFF2-40B4-BE49-F238E27FC236}">
              <a16:creationId xmlns:a16="http://schemas.microsoft.com/office/drawing/2014/main" id="{00000000-0008-0000-0600-00001F010000}"/>
            </a:ext>
          </a:extLst>
        </xdr:cNvPr>
        <xdr:cNvSpPr txBox="1"/>
      </xdr:nvSpPr>
      <xdr:spPr>
        <a:xfrm>
          <a:off x="10528300" y="57927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111980</xdr:rowOff>
    </xdr:from>
    <xdr:to>
      <xdr:col>55</xdr:col>
      <xdr:colOff>50800</xdr:colOff>
      <xdr:row>35</xdr:row>
      <xdr:rowOff>42130</xdr:rowOff>
    </xdr:to>
    <xdr:sp macro="" textlink="">
      <xdr:nvSpPr>
        <xdr:cNvPr id="288" name="フローチャート: 判断 287">
          <a:extLst>
            <a:ext uri="{FF2B5EF4-FFF2-40B4-BE49-F238E27FC236}">
              <a16:creationId xmlns:a16="http://schemas.microsoft.com/office/drawing/2014/main" id="{00000000-0008-0000-0600-000020010000}"/>
            </a:ext>
          </a:extLst>
        </xdr:cNvPr>
        <xdr:cNvSpPr/>
      </xdr:nvSpPr>
      <xdr:spPr>
        <a:xfrm>
          <a:off x="10426700" y="594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77343</xdr:rowOff>
    </xdr:from>
    <xdr:to>
      <xdr:col>50</xdr:col>
      <xdr:colOff>114300</xdr:colOff>
      <xdr:row>36</xdr:row>
      <xdr:rowOff>90341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8750300" y="6078093"/>
          <a:ext cx="889000" cy="184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122838</xdr:rowOff>
    </xdr:from>
    <xdr:to>
      <xdr:col>50</xdr:col>
      <xdr:colOff>165100</xdr:colOff>
      <xdr:row>35</xdr:row>
      <xdr:rowOff>52988</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9588500" y="5952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69515</xdr:rowOff>
    </xdr:from>
    <xdr:ext cx="599010"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9339795" y="5727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52420</xdr:rowOff>
    </xdr:from>
    <xdr:to>
      <xdr:col>45</xdr:col>
      <xdr:colOff>177800</xdr:colOff>
      <xdr:row>36</xdr:row>
      <xdr:rowOff>90341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7861300" y="5710270"/>
          <a:ext cx="889000" cy="55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167872</xdr:rowOff>
    </xdr:from>
    <xdr:to>
      <xdr:col>46</xdr:col>
      <xdr:colOff>38100</xdr:colOff>
      <xdr:row>35</xdr:row>
      <xdr:rowOff>98022</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8699500" y="599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114549</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8450795" y="5772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52420</xdr:rowOff>
    </xdr:from>
    <xdr:to>
      <xdr:col>41</xdr:col>
      <xdr:colOff>50800</xdr:colOff>
      <xdr:row>36</xdr:row>
      <xdr:rowOff>61121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6972300" y="5710270"/>
          <a:ext cx="889000" cy="523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32</xdr:row>
      <xdr:rowOff>38105</xdr:rowOff>
    </xdr:from>
    <xdr:to>
      <xdr:col>41</xdr:col>
      <xdr:colOff>101600</xdr:colOff>
      <xdr:row>32</xdr:row>
      <xdr:rowOff>139705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7810500" y="552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30</xdr:row>
      <xdr:rowOff>156232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7561795" y="5299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143920</xdr:rowOff>
    </xdr:from>
    <xdr:to>
      <xdr:col>36</xdr:col>
      <xdr:colOff>165100</xdr:colOff>
      <xdr:row>36</xdr:row>
      <xdr:rowOff>74070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6921500" y="614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90597</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6672795" y="5919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25770</xdr:rowOff>
    </xdr:from>
    <xdr:to>
      <xdr:col>55</xdr:col>
      <xdr:colOff>50800</xdr:colOff>
      <xdr:row>36</xdr:row>
      <xdr:rowOff>127370</xdr:rowOff>
    </xdr:to>
    <xdr:sp macro="" textlink="">
      <xdr:nvSpPr>
        <xdr:cNvPr id="305" name="楕円 304">
          <a:extLst>
            <a:ext uri="{FF2B5EF4-FFF2-40B4-BE49-F238E27FC236}">
              <a16:creationId xmlns:a16="http://schemas.microsoft.com/office/drawing/2014/main" id="{00000000-0008-0000-0600-000031010000}"/>
            </a:ext>
          </a:extLst>
        </xdr:cNvPr>
        <xdr:cNvSpPr/>
      </xdr:nvSpPr>
      <xdr:spPr>
        <a:xfrm>
          <a:off x="10426700" y="619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4197</xdr:rowOff>
    </xdr:from>
    <xdr:ext cx="534377" cy="259045"/>
    <xdr:sp macro="" textlink="">
      <xdr:nvSpPr>
        <xdr:cNvPr id="306" name="補助費等該当値テキスト">
          <a:extLst>
            <a:ext uri="{FF2B5EF4-FFF2-40B4-BE49-F238E27FC236}">
              <a16:creationId xmlns:a16="http://schemas.microsoft.com/office/drawing/2014/main" id="{00000000-0008-0000-0600-000032010000}"/>
            </a:ext>
          </a:extLst>
        </xdr:cNvPr>
        <xdr:cNvSpPr txBox="1"/>
      </xdr:nvSpPr>
      <xdr:spPr>
        <a:xfrm>
          <a:off x="10528300" y="6176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26543</xdr:rowOff>
    </xdr:from>
    <xdr:to>
      <xdr:col>50</xdr:col>
      <xdr:colOff>165100</xdr:colOff>
      <xdr:row>35</xdr:row>
      <xdr:rowOff>128143</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9588500" y="6027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119270</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339795" y="6120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39541</xdr:rowOff>
    </xdr:from>
    <xdr:to>
      <xdr:col>46</xdr:col>
      <xdr:colOff>38100</xdr:colOff>
      <xdr:row>36</xdr:row>
      <xdr:rowOff>141141</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8699500" y="6211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132268</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483111" y="6304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1620</xdr:rowOff>
    </xdr:from>
    <xdr:to>
      <xdr:col>41</xdr:col>
      <xdr:colOff>101600</xdr:colOff>
      <xdr:row>33</xdr:row>
      <xdr:rowOff>103220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7810500" y="565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94347</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561795" y="5752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10321</xdr:rowOff>
    </xdr:from>
    <xdr:to>
      <xdr:col>36</xdr:col>
      <xdr:colOff>165100</xdr:colOff>
      <xdr:row>36</xdr:row>
      <xdr:rowOff>111921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6921500" y="618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103048</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05111" y="627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82907</xdr:rowOff>
    </xdr:from>
    <xdr:to>
      <xdr:col>54</xdr:col>
      <xdr:colOff>189865</xdr:colOff>
      <xdr:row>59</xdr:row>
      <xdr:rowOff>58206</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655407"/>
          <a:ext cx="1270" cy="151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62033</xdr:rowOff>
    </xdr:from>
    <xdr:ext cx="534377"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177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58206</xdr:rowOff>
    </xdr:from>
    <xdr:to>
      <xdr:col>55</xdr:col>
      <xdr:colOff>88900</xdr:colOff>
      <xdr:row>59</xdr:row>
      <xdr:rowOff>58206</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17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29584</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3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82907</xdr:rowOff>
    </xdr:from>
    <xdr:to>
      <xdr:col>55</xdr:col>
      <xdr:colOff>88900</xdr:colOff>
      <xdr:row>50</xdr:row>
      <xdr:rowOff>82907</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655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135968</xdr:rowOff>
    </xdr:from>
    <xdr:to>
      <xdr:col>55</xdr:col>
      <xdr:colOff>0</xdr:colOff>
      <xdr:row>59</xdr:row>
      <xdr:rowOff>27771</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10080068"/>
          <a:ext cx="838200" cy="63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33535</xdr:rowOff>
    </xdr:from>
    <xdr:ext cx="599010"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8061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10658</xdr:rowOff>
    </xdr:from>
    <xdr:to>
      <xdr:col>55</xdr:col>
      <xdr:colOff>50800</xdr:colOff>
      <xdr:row>58</xdr:row>
      <xdr:rowOff>112258</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95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35140</xdr:rowOff>
    </xdr:from>
    <xdr:to>
      <xdr:col>50</xdr:col>
      <xdr:colOff>114300</xdr:colOff>
      <xdr:row>59</xdr:row>
      <xdr:rowOff>27771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9979240"/>
          <a:ext cx="889000" cy="164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37230</xdr:rowOff>
    </xdr:from>
    <xdr:to>
      <xdr:col>50</xdr:col>
      <xdr:colOff>165100</xdr:colOff>
      <xdr:row>58</xdr:row>
      <xdr:rowOff>138830</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98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155357</xdr:rowOff>
    </xdr:from>
    <xdr:ext cx="599010"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39795" y="9756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148137</xdr:rowOff>
    </xdr:from>
    <xdr:to>
      <xdr:col>45</xdr:col>
      <xdr:colOff>177800</xdr:colOff>
      <xdr:row>58</xdr:row>
      <xdr:rowOff>35140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749337"/>
          <a:ext cx="889000" cy="229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20232</xdr:rowOff>
    </xdr:from>
    <xdr:to>
      <xdr:col>46</xdr:col>
      <xdr:colOff>38100</xdr:colOff>
      <xdr:row>58</xdr:row>
      <xdr:rowOff>121832</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96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112959</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50795" y="10057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148137</xdr:rowOff>
    </xdr:from>
    <xdr:to>
      <xdr:col>41</xdr:col>
      <xdr:colOff>50800</xdr:colOff>
      <xdr:row>57</xdr:row>
      <xdr:rowOff>86433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9749337"/>
          <a:ext cx="889000" cy="109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12931</xdr:rowOff>
    </xdr:from>
    <xdr:to>
      <xdr:col>41</xdr:col>
      <xdr:colOff>101600</xdr:colOff>
      <xdr:row>58</xdr:row>
      <xdr:rowOff>114531</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95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105658</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61795" y="10049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13360</xdr:rowOff>
    </xdr:from>
    <xdr:to>
      <xdr:col>36</xdr:col>
      <xdr:colOff>165100</xdr:colOff>
      <xdr:row>58</xdr:row>
      <xdr:rowOff>114960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95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106087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672795" y="10050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85168</xdr:rowOff>
    </xdr:from>
    <xdr:to>
      <xdr:col>55</xdr:col>
      <xdr:colOff>50800</xdr:colOff>
      <xdr:row>59</xdr:row>
      <xdr:rowOff>15318</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10029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95</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94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148421</xdr:rowOff>
    </xdr:from>
    <xdr:to>
      <xdr:col>50</xdr:col>
      <xdr:colOff>165100</xdr:colOff>
      <xdr:row>59</xdr:row>
      <xdr:rowOff>78571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1009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69698</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1018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155790</xdr:rowOff>
    </xdr:from>
    <xdr:to>
      <xdr:col>46</xdr:col>
      <xdr:colOff>38100</xdr:colOff>
      <xdr:row>58</xdr:row>
      <xdr:rowOff>85940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92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102467</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50795" y="9703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97337</xdr:rowOff>
    </xdr:from>
    <xdr:to>
      <xdr:col>41</xdr:col>
      <xdr:colOff>101600</xdr:colOff>
      <xdr:row>57</xdr:row>
      <xdr:rowOff>27487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69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44014</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61795" y="9473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35633</xdr:rowOff>
    </xdr:from>
    <xdr:to>
      <xdr:col>36</xdr:col>
      <xdr:colOff>165100</xdr:colOff>
      <xdr:row>57</xdr:row>
      <xdr:rowOff>137233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808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153760</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9583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77284</xdr:rowOff>
    </xdr:from>
    <xdr:to>
      <xdr:col>54</xdr:col>
      <xdr:colOff>189865</xdr:colOff>
      <xdr:row>79</xdr:row>
      <xdr:rowOff>44450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078784"/>
          <a:ext cx="1270" cy="1510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23961</xdr:rowOff>
    </xdr:from>
    <xdr:ext cx="599010"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1854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77284</xdr:rowOff>
    </xdr:from>
    <xdr:to>
      <xdr:col>55</xdr:col>
      <xdr:colOff>88900</xdr:colOff>
      <xdr:row>70</xdr:row>
      <xdr:rowOff>77284</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07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25850</xdr:rowOff>
    </xdr:from>
    <xdr:to>
      <xdr:col>55</xdr:col>
      <xdr:colOff>0</xdr:colOff>
      <xdr:row>79</xdr:row>
      <xdr:rowOff>37145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9639300" y="13570400"/>
          <a:ext cx="838200" cy="1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123427</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3250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100550</xdr:rowOff>
    </xdr:from>
    <xdr:to>
      <xdr:col>55</xdr:col>
      <xdr:colOff>50800</xdr:colOff>
      <xdr:row>79</xdr:row>
      <xdr:rowOff>30700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47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26698</xdr:rowOff>
    </xdr:from>
    <xdr:to>
      <xdr:col>50</xdr:col>
      <xdr:colOff>114300</xdr:colOff>
      <xdr:row>79</xdr:row>
      <xdr:rowOff>37145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8750300" y="13571248"/>
          <a:ext cx="889000" cy="10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110896</xdr:rowOff>
    </xdr:from>
    <xdr:to>
      <xdr:col>50</xdr:col>
      <xdr:colOff>165100</xdr:colOff>
      <xdr:row>79</xdr:row>
      <xdr:rowOff>41046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483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57573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259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18278</xdr:rowOff>
    </xdr:from>
    <xdr:to>
      <xdr:col>45</xdr:col>
      <xdr:colOff>177800</xdr:colOff>
      <xdr:row>79</xdr:row>
      <xdr:rowOff>26698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7861300" y="13562828"/>
          <a:ext cx="889000" cy="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112852</xdr:rowOff>
    </xdr:from>
    <xdr:to>
      <xdr:col>46</xdr:col>
      <xdr:colOff>38100</xdr:colOff>
      <xdr:row>79</xdr:row>
      <xdr:rowOff>43002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4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59529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326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89404</xdr:rowOff>
    </xdr:from>
    <xdr:to>
      <xdr:col>41</xdr:col>
      <xdr:colOff>50800</xdr:colOff>
      <xdr:row>79</xdr:row>
      <xdr:rowOff>18278</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6972300" y="13291054"/>
          <a:ext cx="889000" cy="271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96785</xdr:rowOff>
    </xdr:from>
    <xdr:to>
      <xdr:col>41</xdr:col>
      <xdr:colOff>101600</xdr:colOff>
      <xdr:row>79</xdr:row>
      <xdr:rowOff>26935</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469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43462</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3245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88103</xdr:rowOff>
    </xdr:from>
    <xdr:to>
      <xdr:col>36</xdr:col>
      <xdr:colOff>165100</xdr:colOff>
      <xdr:row>79</xdr:row>
      <xdr:rowOff>18253</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46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9380</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553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146500</xdr:rowOff>
    </xdr:from>
    <xdr:to>
      <xdr:col>55</xdr:col>
      <xdr:colOff>50800</xdr:colOff>
      <xdr:row>79</xdr:row>
      <xdr:rowOff>76650</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51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78978</xdr:rowOff>
    </xdr:from>
    <xdr:ext cx="469744"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452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157795</xdr:rowOff>
    </xdr:from>
    <xdr:to>
      <xdr:col>50</xdr:col>
      <xdr:colOff>165100</xdr:colOff>
      <xdr:row>79</xdr:row>
      <xdr:rowOff>87945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53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79072</xdr:rowOff>
    </xdr:from>
    <xdr:ext cx="469744"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04428" y="13623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147348</xdr:rowOff>
    </xdr:from>
    <xdr:to>
      <xdr:col>46</xdr:col>
      <xdr:colOff>38100</xdr:colOff>
      <xdr:row>79</xdr:row>
      <xdr:rowOff>77498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520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68625</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15428" y="13613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138928</xdr:rowOff>
    </xdr:from>
    <xdr:to>
      <xdr:col>41</xdr:col>
      <xdr:colOff>101600</xdr:colOff>
      <xdr:row>79</xdr:row>
      <xdr:rowOff>69078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512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60205</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94111" y="13604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38604</xdr:rowOff>
    </xdr:from>
    <xdr:to>
      <xdr:col>36</xdr:col>
      <xdr:colOff>165100</xdr:colOff>
      <xdr:row>77</xdr:row>
      <xdr:rowOff>140204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240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156731</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672795" y="13015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32414</xdr:rowOff>
    </xdr:from>
    <xdr:to>
      <xdr:col>54</xdr:col>
      <xdr:colOff>189865</xdr:colOff>
      <xdr:row>99</xdr:row>
      <xdr:rowOff>5234</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634364"/>
          <a:ext cx="1270" cy="134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9061</xdr:rowOff>
    </xdr:from>
    <xdr:ext cx="534377"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82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5234</xdr:rowOff>
    </xdr:from>
    <xdr:to>
      <xdr:col>55</xdr:col>
      <xdr:colOff>88900</xdr:colOff>
      <xdr:row>99</xdr:row>
      <xdr:rowOff>5234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7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150541</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409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32414</xdr:rowOff>
    </xdr:from>
    <xdr:to>
      <xdr:col>55</xdr:col>
      <xdr:colOff>88900</xdr:colOff>
      <xdr:row>91</xdr:row>
      <xdr:rowOff>32414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634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144363</xdr:rowOff>
    </xdr:from>
    <xdr:to>
      <xdr:col>55</xdr:col>
      <xdr:colOff>0</xdr:colOff>
      <xdr:row>98</xdr:row>
      <xdr:rowOff>103867</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775013"/>
          <a:ext cx="838200" cy="130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53289</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5124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30412</xdr:rowOff>
    </xdr:from>
    <xdr:to>
      <xdr:col>55</xdr:col>
      <xdr:colOff>50800</xdr:colOff>
      <xdr:row>97</xdr:row>
      <xdr:rowOff>132012</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61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18794</xdr:rowOff>
    </xdr:from>
    <xdr:to>
      <xdr:col>50</xdr:col>
      <xdr:colOff>114300</xdr:colOff>
      <xdr:row>98</xdr:row>
      <xdr:rowOff>103867</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820894"/>
          <a:ext cx="889000" cy="85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65343</xdr:rowOff>
    </xdr:from>
    <xdr:to>
      <xdr:col>50</xdr:col>
      <xdr:colOff>165100</xdr:colOff>
      <xdr:row>97</xdr:row>
      <xdr:rowOff>166943</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95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12020</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471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165897</xdr:rowOff>
    </xdr:from>
    <xdr:to>
      <xdr:col>45</xdr:col>
      <xdr:colOff>177800</xdr:colOff>
      <xdr:row>98</xdr:row>
      <xdr:rowOff>18794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625097"/>
          <a:ext cx="889000" cy="195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36813</xdr:rowOff>
    </xdr:from>
    <xdr:to>
      <xdr:col>46</xdr:col>
      <xdr:colOff>38100</xdr:colOff>
      <xdr:row>97</xdr:row>
      <xdr:rowOff>138413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6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154940</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442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165897</xdr:rowOff>
    </xdr:from>
    <xdr:to>
      <xdr:col>41</xdr:col>
      <xdr:colOff>50800</xdr:colOff>
      <xdr:row>97</xdr:row>
      <xdr:rowOff>157793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625097"/>
          <a:ext cx="889000" cy="163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67187</xdr:rowOff>
    </xdr:from>
    <xdr:to>
      <xdr:col>41</xdr:col>
      <xdr:colOff>101600</xdr:colOff>
      <xdr:row>97</xdr:row>
      <xdr:rowOff>168787</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97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159914</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79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65305</xdr:rowOff>
    </xdr:from>
    <xdr:to>
      <xdr:col>36</xdr:col>
      <xdr:colOff>165100</xdr:colOff>
      <xdr:row>97</xdr:row>
      <xdr:rowOff>166905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9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11982</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471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93563</xdr:rowOff>
    </xdr:from>
    <xdr:to>
      <xdr:col>55</xdr:col>
      <xdr:colOff>50800</xdr:colOff>
      <xdr:row>98</xdr:row>
      <xdr:rowOff>23713</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72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71990</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02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53067</xdr:rowOff>
    </xdr:from>
    <xdr:to>
      <xdr:col>50</xdr:col>
      <xdr:colOff>165100</xdr:colOff>
      <xdr:row>98</xdr:row>
      <xdr:rowOff>154667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55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145794</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94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139444</xdr:rowOff>
    </xdr:from>
    <xdr:to>
      <xdr:col>46</xdr:col>
      <xdr:colOff>38100</xdr:colOff>
      <xdr:row>98</xdr:row>
      <xdr:rowOff>69594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7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60721</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862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115097</xdr:rowOff>
    </xdr:from>
    <xdr:to>
      <xdr:col>41</xdr:col>
      <xdr:colOff>101600</xdr:colOff>
      <xdr:row>97</xdr:row>
      <xdr:rowOff>45247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574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61774</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349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106993</xdr:rowOff>
    </xdr:from>
    <xdr:to>
      <xdr:col>36</xdr:col>
      <xdr:colOff>165100</xdr:colOff>
      <xdr:row>98</xdr:row>
      <xdr:rowOff>37143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73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28270</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830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78426</xdr:rowOff>
    </xdr:from>
    <xdr:to>
      <xdr:col>85</xdr:col>
      <xdr:colOff>126364</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221926"/>
          <a:ext cx="1269" cy="1432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25103</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4997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78426</xdr:rowOff>
    </xdr:from>
    <xdr:to>
      <xdr:col>86</xdr:col>
      <xdr:colOff>25400</xdr:colOff>
      <xdr:row>30</xdr:row>
      <xdr:rowOff>78426</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221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41446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385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18569</xdr:rowOff>
    </xdr:from>
    <xdr:to>
      <xdr:col>85</xdr:col>
      <xdr:colOff>177800</xdr:colOff>
      <xdr:row>38</xdr:row>
      <xdr:rowOff>120169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53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24741</xdr:rowOff>
    </xdr:from>
    <xdr:to>
      <xdr:col>81</xdr:col>
      <xdr:colOff>101600</xdr:colOff>
      <xdr:row>38</xdr:row>
      <xdr:rowOff>126341</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539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142868</xdr:rowOff>
    </xdr:from>
    <xdr:ext cx="534377"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14111" y="631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38800</xdr:rowOff>
    </xdr:from>
    <xdr:to>
      <xdr:col>76</xdr:col>
      <xdr:colOff>165100</xdr:colOff>
      <xdr:row>38</xdr:row>
      <xdr:rowOff>140400</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55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156927</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25111" y="6329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41612</xdr:rowOff>
    </xdr:from>
    <xdr:to>
      <xdr:col>72</xdr:col>
      <xdr:colOff>38100</xdr:colOff>
      <xdr:row>38</xdr:row>
      <xdr:rowOff>143212</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55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159739</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36111" y="633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48845</xdr:rowOff>
    </xdr:from>
    <xdr:to>
      <xdr:col>67</xdr:col>
      <xdr:colOff>101600</xdr:colOff>
      <xdr:row>38</xdr:row>
      <xdr:rowOff>150445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5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166972</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339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80406</xdr:rowOff>
    </xdr:from>
    <xdr:to>
      <xdr:col>85</xdr:col>
      <xdr:colOff>126364</xdr:colOff>
      <xdr:row>78</xdr:row>
      <xdr:rowOff>136733</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424806"/>
          <a:ext cx="1269" cy="1085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140560</xdr:rowOff>
    </xdr:from>
    <xdr:ext cx="378565"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513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136733</xdr:rowOff>
    </xdr:from>
    <xdr:to>
      <xdr:col>86</xdr:col>
      <xdr:colOff>25400</xdr:colOff>
      <xdr:row>78</xdr:row>
      <xdr:rowOff>136733</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50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27083</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2200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80406</xdr:rowOff>
    </xdr:from>
    <xdr:to>
      <xdr:col>86</xdr:col>
      <xdr:colOff>25400</xdr:colOff>
      <xdr:row>72</xdr:row>
      <xdr:rowOff>80406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424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5964</xdr:rowOff>
    </xdr:from>
    <xdr:to>
      <xdr:col>85</xdr:col>
      <xdr:colOff>127000</xdr:colOff>
      <xdr:row>77</xdr:row>
      <xdr:rowOff>36948</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3207614"/>
          <a:ext cx="838200" cy="30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65682</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92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42805</xdr:rowOff>
    </xdr:from>
    <xdr:to>
      <xdr:col>85</xdr:col>
      <xdr:colOff>177800</xdr:colOff>
      <xdr:row>76</xdr:row>
      <xdr:rowOff>144405</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307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36948</xdr:rowOff>
    </xdr:from>
    <xdr:to>
      <xdr:col>81</xdr:col>
      <xdr:colOff>50800</xdr:colOff>
      <xdr:row>77</xdr:row>
      <xdr:rowOff>41196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238598"/>
          <a:ext cx="889000" cy="4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39357</xdr:rowOff>
    </xdr:from>
    <xdr:to>
      <xdr:col>81</xdr:col>
      <xdr:colOff>101600</xdr:colOff>
      <xdr:row>76</xdr:row>
      <xdr:rowOff>140957</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306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157485</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844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38512</xdr:rowOff>
    </xdr:from>
    <xdr:to>
      <xdr:col>76</xdr:col>
      <xdr:colOff>114300</xdr:colOff>
      <xdr:row>77</xdr:row>
      <xdr:rowOff>41196</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3703300" y="13240162"/>
          <a:ext cx="889000" cy="2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57719</xdr:rowOff>
    </xdr:from>
    <xdr:to>
      <xdr:col>76</xdr:col>
      <xdr:colOff>165100</xdr:colOff>
      <xdr:row>76</xdr:row>
      <xdr:rowOff>159319</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308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4396</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863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15973</xdr:rowOff>
    </xdr:from>
    <xdr:to>
      <xdr:col>71</xdr:col>
      <xdr:colOff>177800</xdr:colOff>
      <xdr:row>77</xdr:row>
      <xdr:rowOff>38512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814300" y="13217623"/>
          <a:ext cx="889000" cy="2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79587</xdr:rowOff>
    </xdr:from>
    <xdr:to>
      <xdr:col>72</xdr:col>
      <xdr:colOff>38100</xdr:colOff>
      <xdr:row>77</xdr:row>
      <xdr:rowOff>9737</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3109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26264</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885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88506</xdr:rowOff>
    </xdr:from>
    <xdr:to>
      <xdr:col>67</xdr:col>
      <xdr:colOff>101600</xdr:colOff>
      <xdr:row>77</xdr:row>
      <xdr:rowOff>18656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35184</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89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126614</xdr:rowOff>
    </xdr:from>
    <xdr:to>
      <xdr:col>85</xdr:col>
      <xdr:colOff>177800</xdr:colOff>
      <xdr:row>77</xdr:row>
      <xdr:rowOff>56764</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15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105041</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135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157598</xdr:rowOff>
    </xdr:from>
    <xdr:to>
      <xdr:col>81</xdr:col>
      <xdr:colOff>101600</xdr:colOff>
      <xdr:row>77</xdr:row>
      <xdr:rowOff>87748</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187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78875</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280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161846</xdr:rowOff>
    </xdr:from>
    <xdr:to>
      <xdr:col>76</xdr:col>
      <xdr:colOff>165100</xdr:colOff>
      <xdr:row>77</xdr:row>
      <xdr:rowOff>91996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19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83123</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284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159162</xdr:rowOff>
    </xdr:from>
    <xdr:to>
      <xdr:col>72</xdr:col>
      <xdr:colOff>38100</xdr:colOff>
      <xdr:row>77</xdr:row>
      <xdr:rowOff>89312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189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80439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282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136623</xdr:rowOff>
    </xdr:from>
    <xdr:to>
      <xdr:col>67</xdr:col>
      <xdr:colOff>101600</xdr:colOff>
      <xdr:row>77</xdr:row>
      <xdr:rowOff>66773</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166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57900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259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60506</xdr:rowOff>
    </xdr:from>
    <xdr:to>
      <xdr:col>85</xdr:col>
      <xdr:colOff>126364</xdr:colOff>
      <xdr:row>99</xdr:row>
      <xdr:rowOff>94754</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491006"/>
          <a:ext cx="1269" cy="1577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98581</xdr:rowOff>
    </xdr:from>
    <xdr:ext cx="469744"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7072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94754</xdr:rowOff>
    </xdr:from>
    <xdr:to>
      <xdr:col>86</xdr:col>
      <xdr:colOff>25400</xdr:colOff>
      <xdr:row>99</xdr:row>
      <xdr:rowOff>94754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706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7183</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66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60506</xdr:rowOff>
    </xdr:from>
    <xdr:to>
      <xdr:col>86</xdr:col>
      <xdr:colOff>25400</xdr:colOff>
      <xdr:row>90</xdr:row>
      <xdr:rowOff>60506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491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163677</xdr:rowOff>
    </xdr:from>
    <xdr:to>
      <xdr:col>85</xdr:col>
      <xdr:colOff>127000</xdr:colOff>
      <xdr:row>98</xdr:row>
      <xdr:rowOff>169790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965777"/>
          <a:ext cx="838200" cy="6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137022</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7676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114145</xdr:rowOff>
    </xdr:from>
    <xdr:to>
      <xdr:col>85</xdr:col>
      <xdr:colOff>177800</xdr:colOff>
      <xdr:row>99</xdr:row>
      <xdr:rowOff>44295</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91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148461</xdr:rowOff>
    </xdr:from>
    <xdr:to>
      <xdr:col>81</xdr:col>
      <xdr:colOff>50800</xdr:colOff>
      <xdr:row>98</xdr:row>
      <xdr:rowOff>163677</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950561"/>
          <a:ext cx="889000" cy="15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118791</xdr:rowOff>
    </xdr:from>
    <xdr:to>
      <xdr:col>81</xdr:col>
      <xdr:colOff>101600</xdr:colOff>
      <xdr:row>99</xdr:row>
      <xdr:rowOff>48941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920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40068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7013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148461</xdr:rowOff>
    </xdr:from>
    <xdr:to>
      <xdr:col>76</xdr:col>
      <xdr:colOff>114300</xdr:colOff>
      <xdr:row>98</xdr:row>
      <xdr:rowOff>161976</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950561"/>
          <a:ext cx="889000" cy="13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98070</xdr:rowOff>
    </xdr:from>
    <xdr:to>
      <xdr:col>76</xdr:col>
      <xdr:colOff>165100</xdr:colOff>
      <xdr:row>99</xdr:row>
      <xdr:rowOff>28220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90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19347</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99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161976</xdr:rowOff>
    </xdr:from>
    <xdr:to>
      <xdr:col>71</xdr:col>
      <xdr:colOff>177800</xdr:colOff>
      <xdr:row>98</xdr:row>
      <xdr:rowOff>162511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964076"/>
          <a:ext cx="889000" cy="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144523</xdr:rowOff>
    </xdr:from>
    <xdr:to>
      <xdr:col>72</xdr:col>
      <xdr:colOff>38100</xdr:colOff>
      <xdr:row>99</xdr:row>
      <xdr:rowOff>74673</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94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65800</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7039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169461</xdr:rowOff>
    </xdr:from>
    <xdr:to>
      <xdr:col>67</xdr:col>
      <xdr:colOff>101600</xdr:colOff>
      <xdr:row>99</xdr:row>
      <xdr:rowOff>99611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971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90738</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7064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118990</xdr:rowOff>
    </xdr:from>
    <xdr:to>
      <xdr:col>85</xdr:col>
      <xdr:colOff>177800</xdr:colOff>
      <xdr:row>99</xdr:row>
      <xdr:rowOff>49140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92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92572</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894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112877</xdr:rowOff>
    </xdr:from>
    <xdr:to>
      <xdr:col>81</xdr:col>
      <xdr:colOff>101600</xdr:colOff>
      <xdr:row>99</xdr:row>
      <xdr:rowOff>43027</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914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59554</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690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97661</xdr:rowOff>
    </xdr:from>
    <xdr:to>
      <xdr:col>76</xdr:col>
      <xdr:colOff>165100</xdr:colOff>
      <xdr:row>99</xdr:row>
      <xdr:rowOff>27811</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9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44338</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67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111176</xdr:rowOff>
    </xdr:from>
    <xdr:to>
      <xdr:col>72</xdr:col>
      <xdr:colOff>38100</xdr:colOff>
      <xdr:row>99</xdr:row>
      <xdr:rowOff>41326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91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57853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688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111711</xdr:rowOff>
    </xdr:from>
    <xdr:to>
      <xdr:col>67</xdr:col>
      <xdr:colOff>101600</xdr:colOff>
      <xdr:row>99</xdr:row>
      <xdr:rowOff>41861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91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58388</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68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22725</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66225"/>
          <a:ext cx="1269" cy="1488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140852</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41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22725</xdr:rowOff>
    </xdr:from>
    <xdr:to>
      <xdr:col>116</xdr:col>
      <xdr:colOff>152400</xdr:colOff>
      <xdr:row>30</xdr:row>
      <xdr:rowOff>22725</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66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2415</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60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150988</xdr:rowOff>
    </xdr:from>
    <xdr:to>
      <xdr:col>116</xdr:col>
      <xdr:colOff>114300</xdr:colOff>
      <xdr:row>38</xdr:row>
      <xdr:rowOff>81138</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4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168339</xdr:rowOff>
    </xdr:from>
    <xdr:to>
      <xdr:col>112</xdr:col>
      <xdr:colOff>38100</xdr:colOff>
      <xdr:row>38</xdr:row>
      <xdr:rowOff>98489</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1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115016</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8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171265</xdr:rowOff>
    </xdr:from>
    <xdr:to>
      <xdr:col>107</xdr:col>
      <xdr:colOff>101600</xdr:colOff>
      <xdr:row>38</xdr:row>
      <xdr:rowOff>101415</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1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117942</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90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24709</xdr:rowOff>
    </xdr:from>
    <xdr:to>
      <xdr:col>102</xdr:col>
      <xdr:colOff>165100</xdr:colOff>
      <xdr:row>38</xdr:row>
      <xdr:rowOff>126309</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3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142836</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15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36757</xdr:rowOff>
    </xdr:from>
    <xdr:to>
      <xdr:col>98</xdr:col>
      <xdr:colOff>38100</xdr:colOff>
      <xdr:row>38</xdr:row>
      <xdr:rowOff>138357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5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154883</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2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87313</xdr:rowOff>
    </xdr:from>
    <xdr:to>
      <xdr:col>116</xdr:col>
      <xdr:colOff>62864</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2159595" y="8831263"/>
          <a:ext cx="1269" cy="1328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5" name="貸付金最小値テキスト">
          <a:extLst>
            <a:ext uri="{FF2B5EF4-FFF2-40B4-BE49-F238E27FC236}">
              <a16:creationId xmlns:a16="http://schemas.microsoft.com/office/drawing/2014/main" id="{00000000-0008-0000-0600-00001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33990</xdr:rowOff>
    </xdr:from>
    <xdr:ext cx="534377" cy="259045"/>
    <xdr:sp macro="" textlink="">
      <xdr:nvSpPr>
        <xdr:cNvPr id="787" name="貸付金最大値テキスト">
          <a:extLst>
            <a:ext uri="{FF2B5EF4-FFF2-40B4-BE49-F238E27FC236}">
              <a16:creationId xmlns:a16="http://schemas.microsoft.com/office/drawing/2014/main" id="{00000000-0008-0000-0600-000013030000}"/>
            </a:ext>
          </a:extLst>
        </xdr:cNvPr>
        <xdr:cNvSpPr txBox="1"/>
      </xdr:nvSpPr>
      <xdr:spPr>
        <a:xfrm>
          <a:off x="22212300" y="860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87313</xdr:rowOff>
    </xdr:from>
    <xdr:to>
      <xdr:col>116</xdr:col>
      <xdr:colOff>152400</xdr:colOff>
      <xdr:row>51</xdr:row>
      <xdr:rowOff>87313</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8831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121145</xdr:rowOff>
    </xdr:from>
    <xdr:to>
      <xdr:col>116</xdr:col>
      <xdr:colOff>63500</xdr:colOff>
      <xdr:row>58</xdr:row>
      <xdr:rowOff>124003</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1323300" y="10065245"/>
          <a:ext cx="8382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88739</xdr:rowOff>
    </xdr:from>
    <xdr:ext cx="469744" cy="259045"/>
    <xdr:sp macro="" textlink="">
      <xdr:nvSpPr>
        <xdr:cNvPr id="790" name="貸付金平均値テキスト">
          <a:extLst>
            <a:ext uri="{FF2B5EF4-FFF2-40B4-BE49-F238E27FC236}">
              <a16:creationId xmlns:a16="http://schemas.microsoft.com/office/drawing/2014/main" id="{00000000-0008-0000-0600-000016030000}"/>
            </a:ext>
          </a:extLst>
        </xdr:cNvPr>
        <xdr:cNvSpPr txBox="1"/>
      </xdr:nvSpPr>
      <xdr:spPr>
        <a:xfrm>
          <a:off x="22212300" y="100328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110312</xdr:rowOff>
    </xdr:from>
    <xdr:to>
      <xdr:col>116</xdr:col>
      <xdr:colOff>114300</xdr:colOff>
      <xdr:row>59</xdr:row>
      <xdr:rowOff>40462</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21107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120803</xdr:rowOff>
    </xdr:from>
    <xdr:to>
      <xdr:col>111</xdr:col>
      <xdr:colOff>177800</xdr:colOff>
      <xdr:row>58</xdr:row>
      <xdr:rowOff>121145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0434300" y="10064903"/>
          <a:ext cx="889000" cy="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110560</xdr:rowOff>
    </xdr:from>
    <xdr:to>
      <xdr:col>112</xdr:col>
      <xdr:colOff>38100</xdr:colOff>
      <xdr:row>59</xdr:row>
      <xdr:rowOff>40710</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1272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31837</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088428" y="1014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120803</xdr:rowOff>
    </xdr:from>
    <xdr:to>
      <xdr:col>107</xdr:col>
      <xdr:colOff>50800</xdr:colOff>
      <xdr:row>58</xdr:row>
      <xdr:rowOff>121641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9545300" y="10064903"/>
          <a:ext cx="88900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108750</xdr:rowOff>
    </xdr:from>
    <xdr:to>
      <xdr:col>107</xdr:col>
      <xdr:colOff>101600</xdr:colOff>
      <xdr:row>59</xdr:row>
      <xdr:rowOff>38900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0383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30027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199428" y="1014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121641</xdr:rowOff>
    </xdr:from>
    <xdr:to>
      <xdr:col>102</xdr:col>
      <xdr:colOff>114300</xdr:colOff>
      <xdr:row>59</xdr:row>
      <xdr:rowOff>34163</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8656300" y="10065741"/>
          <a:ext cx="889000" cy="8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103816</xdr:rowOff>
    </xdr:from>
    <xdr:to>
      <xdr:col>102</xdr:col>
      <xdr:colOff>165100</xdr:colOff>
      <xdr:row>59</xdr:row>
      <xdr:rowOff>33966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494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25093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10428" y="10140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113608</xdr:rowOff>
    </xdr:from>
    <xdr:to>
      <xdr:col>98</xdr:col>
      <xdr:colOff>38100</xdr:colOff>
      <xdr:row>59</xdr:row>
      <xdr:rowOff>43758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8605500" y="10057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60285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21428" y="983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73203</xdr:rowOff>
    </xdr:from>
    <xdr:to>
      <xdr:col>116</xdr:col>
      <xdr:colOff>114300</xdr:colOff>
      <xdr:row>59</xdr:row>
      <xdr:rowOff>3353</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2110700" y="10017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32580</xdr:rowOff>
    </xdr:from>
    <xdr:ext cx="469744" cy="259045"/>
    <xdr:sp macro="" textlink="">
      <xdr:nvSpPr>
        <xdr:cNvPr id="809" name="貸付金該当値テキスト">
          <a:extLst>
            <a:ext uri="{FF2B5EF4-FFF2-40B4-BE49-F238E27FC236}">
              <a16:creationId xmlns:a16="http://schemas.microsoft.com/office/drawing/2014/main" id="{00000000-0008-0000-0600-000029030000}"/>
            </a:ext>
          </a:extLst>
        </xdr:cNvPr>
        <xdr:cNvSpPr txBox="1"/>
      </xdr:nvSpPr>
      <xdr:spPr>
        <a:xfrm>
          <a:off x="22212300" y="9805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70345</xdr:rowOff>
    </xdr:from>
    <xdr:to>
      <xdr:col>112</xdr:col>
      <xdr:colOff>38100</xdr:colOff>
      <xdr:row>59</xdr:row>
      <xdr:rowOff>495</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1272500" y="1001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17022</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9789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70003</xdr:rowOff>
    </xdr:from>
    <xdr:to>
      <xdr:col>107</xdr:col>
      <xdr:colOff>101600</xdr:colOff>
      <xdr:row>59</xdr:row>
      <xdr:rowOff>153</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0383500" y="1001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16680</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9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70841</xdr:rowOff>
    </xdr:from>
    <xdr:to>
      <xdr:col>102</xdr:col>
      <xdr:colOff>165100</xdr:colOff>
      <xdr:row>59</xdr:row>
      <xdr:rowOff>991</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9494500" y="10014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17518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79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8605500" y="1009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76090</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7017" y="1019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66908</xdr:rowOff>
    </xdr:from>
    <xdr:to>
      <xdr:col>116</xdr:col>
      <xdr:colOff>62864</xdr:colOff>
      <xdr:row>79</xdr:row>
      <xdr:rowOff>111234</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068408"/>
          <a:ext cx="1269" cy="1587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115061</xdr:rowOff>
    </xdr:from>
    <xdr:ext cx="534377"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65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111234</xdr:rowOff>
    </xdr:from>
    <xdr:to>
      <xdr:col>116</xdr:col>
      <xdr:colOff>152400</xdr:colOff>
      <xdr:row>79</xdr:row>
      <xdr:rowOff>111234</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655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13585</xdr:rowOff>
    </xdr:from>
    <xdr:ext cx="599010"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843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66908</xdr:rowOff>
    </xdr:from>
    <xdr:to>
      <xdr:col>116</xdr:col>
      <xdr:colOff>152400</xdr:colOff>
      <xdr:row>70</xdr:row>
      <xdr:rowOff>66908</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068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49904</xdr:rowOff>
    </xdr:from>
    <xdr:to>
      <xdr:col>116</xdr:col>
      <xdr:colOff>63500</xdr:colOff>
      <xdr:row>76</xdr:row>
      <xdr:rowOff>161069</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1323300" y="13080104"/>
          <a:ext cx="838200" cy="111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91450</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31216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113023</xdr:rowOff>
    </xdr:from>
    <xdr:to>
      <xdr:col>116</xdr:col>
      <xdr:colOff>114300</xdr:colOff>
      <xdr:row>77</xdr:row>
      <xdr:rowOff>43173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314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161069</xdr:rowOff>
    </xdr:from>
    <xdr:to>
      <xdr:col>111</xdr:col>
      <xdr:colOff>177800</xdr:colOff>
      <xdr:row>77</xdr:row>
      <xdr:rowOff>20327</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0434300" y="13191269"/>
          <a:ext cx="889000" cy="30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94300</xdr:rowOff>
    </xdr:from>
    <xdr:to>
      <xdr:col>112</xdr:col>
      <xdr:colOff>38100</xdr:colOff>
      <xdr:row>77</xdr:row>
      <xdr:rowOff>24450</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312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40977</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2899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3944</xdr:rowOff>
    </xdr:from>
    <xdr:to>
      <xdr:col>107</xdr:col>
      <xdr:colOff>50800</xdr:colOff>
      <xdr:row>77</xdr:row>
      <xdr:rowOff>20327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9545300" y="13205594"/>
          <a:ext cx="889000" cy="1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127860</xdr:rowOff>
    </xdr:from>
    <xdr:to>
      <xdr:col>107</xdr:col>
      <xdr:colOff>101600</xdr:colOff>
      <xdr:row>77</xdr:row>
      <xdr:rowOff>58010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315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74537</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2933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159784</xdr:rowOff>
    </xdr:from>
    <xdr:to>
      <xdr:col>102</xdr:col>
      <xdr:colOff>114300</xdr:colOff>
      <xdr:row>77</xdr:row>
      <xdr:rowOff>3944</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8656300" y="13189984"/>
          <a:ext cx="889000" cy="15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121786</xdr:rowOff>
    </xdr:from>
    <xdr:to>
      <xdr:col>102</xdr:col>
      <xdr:colOff>165100</xdr:colOff>
      <xdr:row>77</xdr:row>
      <xdr:rowOff>51936</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3151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68463</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2927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89847</xdr:rowOff>
    </xdr:from>
    <xdr:to>
      <xdr:col>98</xdr:col>
      <xdr:colOff>38100</xdr:colOff>
      <xdr:row>77</xdr:row>
      <xdr:rowOff>19997</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312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36524</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2895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170554</xdr:rowOff>
    </xdr:from>
    <xdr:to>
      <xdr:col>116</xdr:col>
      <xdr:colOff>114300</xdr:colOff>
      <xdr:row>76</xdr:row>
      <xdr:rowOff>100704</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302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21981</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288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110269</xdr:rowOff>
    </xdr:from>
    <xdr:to>
      <xdr:col>112</xdr:col>
      <xdr:colOff>38100</xdr:colOff>
      <xdr:row>77</xdr:row>
      <xdr:rowOff>40419</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314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31546</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3233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140977</xdr:rowOff>
    </xdr:from>
    <xdr:to>
      <xdr:col>107</xdr:col>
      <xdr:colOff>101600</xdr:colOff>
      <xdr:row>77</xdr:row>
      <xdr:rowOff>71127</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3171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62254</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3263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124594</xdr:rowOff>
    </xdr:from>
    <xdr:to>
      <xdr:col>102</xdr:col>
      <xdr:colOff>165100</xdr:colOff>
      <xdr:row>77</xdr:row>
      <xdr:rowOff>54744</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315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45871</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3247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108984</xdr:rowOff>
    </xdr:from>
    <xdr:to>
      <xdr:col>98</xdr:col>
      <xdr:colOff>38100</xdr:colOff>
      <xdr:row>77</xdr:row>
      <xdr:rowOff>39134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3139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30261</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323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a:t>
          </a:r>
          <a:r>
            <a:rPr kumimoji="1" lang="ja-JP" altLang="en-US" sz="1100">
              <a:solidFill>
                <a:schemeClr val="dk1"/>
              </a:solidFill>
              <a:effectLst/>
              <a:latin typeface="+mn-lt"/>
              <a:ea typeface="+mn-ea"/>
              <a:cs typeface="+mn-cs"/>
            </a:rPr>
            <a:t>について</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決算額はほぼ横ばいであるが、母数となる人口が減少したため、</a:t>
          </a:r>
          <a:r>
            <a:rPr kumimoji="1" lang="ja-JP" altLang="ja-JP" sz="1100">
              <a:solidFill>
                <a:schemeClr val="dk1"/>
              </a:solidFill>
              <a:effectLst/>
              <a:latin typeface="+mn-lt"/>
              <a:ea typeface="+mn-ea"/>
              <a:cs typeface="+mn-cs"/>
            </a:rPr>
            <a:t>住民一人当たり</a:t>
          </a:r>
          <a:r>
            <a:rPr kumimoji="1" lang="ja-JP" altLang="en-US" sz="1100">
              <a:solidFill>
                <a:schemeClr val="dk1"/>
              </a:solidFill>
              <a:effectLst/>
              <a:latin typeface="+mn-lt"/>
              <a:ea typeface="+mn-ea"/>
              <a:cs typeface="+mn-cs"/>
            </a:rPr>
            <a:t>では２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４２４</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増の１３１，７５５円</a:t>
          </a:r>
          <a:r>
            <a:rPr kumimoji="1" lang="ja-JP" altLang="ja-JP" sz="1100">
              <a:solidFill>
                <a:schemeClr val="dk1"/>
              </a:solidFill>
              <a:effectLst/>
              <a:latin typeface="+mn-lt"/>
              <a:ea typeface="+mn-ea"/>
              <a:cs typeface="+mn-cs"/>
            </a:rPr>
            <a:t>となっ</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類似団体平均と比べて若干低い水準にあるものの、今後も定員適正化計画に基づき全体の職員数の抑制を図る必要がある。</a:t>
          </a:r>
          <a:endParaRPr lang="ja-JP" altLang="ja-JP" sz="1400">
            <a:effectLst/>
          </a:endParaRPr>
        </a:p>
        <a:p>
          <a:r>
            <a:rPr kumimoji="1" lang="ja-JP" altLang="ja-JP" sz="1100">
              <a:solidFill>
                <a:schemeClr val="dk1"/>
              </a:solidFill>
              <a:effectLst/>
              <a:latin typeface="+mn-lt"/>
              <a:ea typeface="+mn-ea"/>
              <a:cs typeface="+mn-cs"/>
            </a:rPr>
            <a:t>扶助費</a:t>
          </a:r>
          <a:r>
            <a:rPr kumimoji="1" lang="ja-JP" altLang="en-US" sz="1100">
              <a:solidFill>
                <a:schemeClr val="dk1"/>
              </a:solidFill>
              <a:effectLst/>
              <a:latin typeface="+mn-lt"/>
              <a:ea typeface="+mn-ea"/>
              <a:cs typeface="+mn-cs"/>
            </a:rPr>
            <a:t>について、</a:t>
          </a:r>
          <a:r>
            <a:rPr kumimoji="1" lang="ja-JP" altLang="ja-JP" sz="1100">
              <a:solidFill>
                <a:schemeClr val="dk1"/>
              </a:solidFill>
              <a:effectLst/>
              <a:latin typeface="+mn-lt"/>
              <a:ea typeface="+mn-ea"/>
              <a:cs typeface="+mn-cs"/>
            </a:rPr>
            <a:t>障害者等に対する給付費や子育て支援医療に係る扶助費の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などにより前年度から７，</a:t>
          </a:r>
          <a:r>
            <a:rPr kumimoji="1" lang="ja-JP" altLang="en-US" sz="1100">
              <a:solidFill>
                <a:schemeClr val="dk1"/>
              </a:solidFill>
              <a:effectLst/>
              <a:latin typeface="+mn-lt"/>
              <a:ea typeface="+mn-ea"/>
              <a:cs typeface="+mn-cs"/>
            </a:rPr>
            <a:t>３１６</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した。子育て支援及び障害者自立支援の充実・推進を背景に</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今後も</a:t>
          </a:r>
          <a:r>
            <a:rPr kumimoji="1" lang="ja-JP" altLang="en-US" sz="1100">
              <a:solidFill>
                <a:schemeClr val="dk1"/>
              </a:solidFill>
              <a:effectLst/>
              <a:latin typeface="+mn-lt"/>
              <a:ea typeface="+mn-ea"/>
              <a:cs typeface="+mn-cs"/>
            </a:rPr>
            <a:t>扶助費は増加していく見込みであり</a:t>
          </a:r>
          <a:r>
            <a:rPr kumimoji="1" lang="ja-JP" altLang="ja-JP" sz="1100">
              <a:solidFill>
                <a:schemeClr val="dk1"/>
              </a:solidFill>
              <a:effectLst/>
              <a:latin typeface="+mn-lt"/>
              <a:ea typeface="+mn-ea"/>
              <a:cs typeface="+mn-cs"/>
            </a:rPr>
            <a:t>、人口減少</a:t>
          </a:r>
          <a:r>
            <a:rPr kumimoji="1" lang="ja-JP" altLang="en-US" sz="1100">
              <a:solidFill>
                <a:schemeClr val="dk1"/>
              </a:solidFill>
              <a:effectLst/>
              <a:latin typeface="+mn-lt"/>
              <a:ea typeface="+mn-ea"/>
              <a:cs typeface="+mn-cs"/>
            </a:rPr>
            <a:t>も相まって</a:t>
          </a:r>
          <a:r>
            <a:rPr kumimoji="1" lang="ja-JP" altLang="ja-JP" sz="1100">
              <a:solidFill>
                <a:schemeClr val="dk1"/>
              </a:solidFill>
              <a:effectLst/>
              <a:latin typeface="+mn-lt"/>
              <a:ea typeface="+mn-ea"/>
              <a:cs typeface="+mn-cs"/>
            </a:rPr>
            <a:t>住民一人当たりのコスト</a:t>
          </a:r>
          <a:r>
            <a:rPr kumimoji="1" lang="ja-JP" altLang="en-US" sz="1100">
              <a:solidFill>
                <a:schemeClr val="dk1"/>
              </a:solidFill>
              <a:effectLst/>
              <a:latin typeface="+mn-lt"/>
              <a:ea typeface="+mn-ea"/>
              <a:cs typeface="+mn-cs"/>
            </a:rPr>
            <a:t>はより一層</a:t>
          </a:r>
          <a:r>
            <a:rPr kumimoji="1" lang="ja-JP" altLang="ja-JP" sz="1100">
              <a:solidFill>
                <a:schemeClr val="dk1"/>
              </a:solidFill>
              <a:effectLst/>
              <a:latin typeface="+mn-lt"/>
              <a:ea typeface="+mn-ea"/>
              <a:cs typeface="+mn-cs"/>
            </a:rPr>
            <a:t>増加するものと見込まれる。</a:t>
          </a:r>
          <a:endParaRPr lang="ja-JP" altLang="ja-JP" sz="1400">
            <a:effectLst/>
          </a:endParaRPr>
        </a:p>
        <a:p>
          <a:r>
            <a:rPr kumimoji="1" lang="ja-JP" altLang="ja-JP" sz="1100">
              <a:solidFill>
                <a:schemeClr val="dk1"/>
              </a:solidFill>
              <a:effectLst/>
              <a:latin typeface="+mn-lt"/>
              <a:ea typeface="+mn-ea"/>
              <a:cs typeface="+mn-cs"/>
            </a:rPr>
            <a:t>補助費等について、物価高騰対策として</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家計・企業への補助金</a:t>
          </a:r>
          <a:r>
            <a:rPr kumimoji="1" lang="ja-JP" altLang="en-US" sz="1100">
              <a:solidFill>
                <a:schemeClr val="dk1"/>
              </a:solidFill>
              <a:effectLst/>
              <a:latin typeface="+mn-lt"/>
              <a:ea typeface="+mn-ea"/>
              <a:cs typeface="+mn-cs"/>
            </a:rPr>
            <a:t>が昨年度に比べ減少したことにより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３７，３１１円減となり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一昨年をほぼ同水準となった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普通建設事業費</a:t>
          </a:r>
          <a:r>
            <a:rPr kumimoji="1" lang="ja-JP" altLang="en-US" sz="1100">
              <a:solidFill>
                <a:schemeClr val="dk1"/>
              </a:solidFill>
              <a:effectLst/>
              <a:latin typeface="+mn-lt"/>
              <a:ea typeface="+mn-ea"/>
              <a:cs typeface="+mn-cs"/>
            </a:rPr>
            <a:t>について</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温泉施設改修や体育施設改修など大規模な改修工事を行ったことから、３８，７３８円増となった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新規整備分について</a:t>
          </a:r>
          <a:r>
            <a:rPr kumimoji="1" lang="ja-JP" altLang="en-US" sz="1100">
              <a:solidFill>
                <a:schemeClr val="dk1"/>
              </a:solidFill>
              <a:effectLst/>
              <a:latin typeface="+mn-lt"/>
              <a:ea typeface="+mn-ea"/>
              <a:cs typeface="+mn-cs"/>
            </a:rPr>
            <a:t>も宅地造成に伴う道路工事を行ったことから、５，９２９円増となった。</a:t>
          </a:r>
          <a:r>
            <a:rPr kumimoji="1" lang="ja-JP" altLang="ja-JP" sz="1100">
              <a:solidFill>
                <a:schemeClr val="dk1"/>
              </a:solidFill>
              <a:effectLst/>
              <a:latin typeface="+mn-lt"/>
              <a:ea typeface="+mn-ea"/>
              <a:cs typeface="+mn-cs"/>
            </a:rPr>
            <a:t>今後公共施設等総合管理計画に沿いながら、適正に管理していく必要がある。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公債費について、令和２年度に借入した大型事業に伴う起債</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償還が</a:t>
          </a:r>
          <a:r>
            <a:rPr kumimoji="1" lang="ja-JP" altLang="en-US" sz="1100">
              <a:solidFill>
                <a:schemeClr val="dk1"/>
              </a:solidFill>
              <a:effectLst/>
              <a:latin typeface="+mn-lt"/>
              <a:ea typeface="+mn-ea"/>
              <a:cs typeface="+mn-cs"/>
            </a:rPr>
            <a:t>開始したことなどから、大幅な増となった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繰出金は、国民健康保険特別会計や後期高齢者医療特別会計、介護保険特別会計において増加傾向</a:t>
          </a:r>
          <a:r>
            <a:rPr kumimoji="1" lang="ja-JP" altLang="en-US" sz="1100">
              <a:solidFill>
                <a:schemeClr val="dk1"/>
              </a:solidFill>
              <a:effectLst/>
              <a:latin typeface="+mn-lt"/>
              <a:ea typeface="+mn-ea"/>
              <a:cs typeface="+mn-cs"/>
            </a:rPr>
            <a:t>にあることや</a:t>
          </a:r>
          <a:r>
            <a:rPr kumimoji="1" lang="ja-JP" altLang="ja-JP" sz="1100">
              <a:solidFill>
                <a:schemeClr val="dk1"/>
              </a:solidFill>
              <a:effectLst/>
              <a:latin typeface="+mn-lt"/>
              <a:ea typeface="+mn-ea"/>
              <a:cs typeface="+mn-cs"/>
            </a:rPr>
            <a:t>、農業集落排水事業特別会計、下水道事業特別会計</a:t>
          </a:r>
          <a:r>
            <a:rPr kumimoji="1" lang="ja-JP" altLang="en-US" sz="1100">
              <a:solidFill>
                <a:schemeClr val="dk1"/>
              </a:solidFill>
              <a:effectLst/>
              <a:latin typeface="+mn-lt"/>
              <a:ea typeface="+mn-ea"/>
              <a:cs typeface="+mn-cs"/>
            </a:rPr>
            <a:t>への操出が増加したことから、１０，４６５円増となった。</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7,062
7,033
33.22
5,640,032
5,319,292
316,953
3,043,294
5,773,015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98.7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108458</xdr:rowOff>
    </xdr:from>
    <xdr:to>
      <xdr:col>24</xdr:col>
      <xdr:colOff>62865</xdr:colOff>
      <xdr:row>39</xdr:row>
      <xdr:rowOff>112395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3408"/>
          <a:ext cx="1270" cy="137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116222</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02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112395</xdr:rowOff>
    </xdr:from>
    <xdr:to>
      <xdr:col>24</xdr:col>
      <xdr:colOff>152400</xdr:colOff>
      <xdr:row>39</xdr:row>
      <xdr:rowOff>112395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8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55135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108458</xdr:rowOff>
    </xdr:from>
    <xdr:to>
      <xdr:col>24</xdr:col>
      <xdr:colOff>152400</xdr:colOff>
      <xdr:row>31</xdr:row>
      <xdr:rowOff>108458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3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123571</xdr:rowOff>
    </xdr:from>
    <xdr:to>
      <xdr:col>24</xdr:col>
      <xdr:colOff>63500</xdr:colOff>
      <xdr:row>36</xdr:row>
      <xdr:rowOff>165862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95771"/>
          <a:ext cx="838200" cy="4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16527</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1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165100</xdr:rowOff>
    </xdr:from>
    <xdr:to>
      <xdr:col>24</xdr:col>
      <xdr:colOff>114300</xdr:colOff>
      <xdr:row>36</xdr:row>
      <xdr:rowOff>95250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165862</xdr:rowOff>
    </xdr:from>
    <xdr:to>
      <xdr:col>19</xdr:col>
      <xdr:colOff>177800</xdr:colOff>
      <xdr:row>37</xdr:row>
      <xdr:rowOff>44577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38062"/>
          <a:ext cx="889000" cy="5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23495</xdr:rowOff>
    </xdr:from>
    <xdr:to>
      <xdr:col>20</xdr:col>
      <xdr:colOff>38100</xdr:colOff>
      <xdr:row>36</xdr:row>
      <xdr:rowOff>125095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141622</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7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23622</xdr:rowOff>
    </xdr:from>
    <xdr:to>
      <xdr:col>15</xdr:col>
      <xdr:colOff>50800</xdr:colOff>
      <xdr:row>37</xdr:row>
      <xdr:rowOff>44577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67272"/>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66675</xdr:rowOff>
    </xdr:from>
    <xdr:to>
      <xdr:col>15</xdr:col>
      <xdr:colOff>101600</xdr:colOff>
      <xdr:row>36</xdr:row>
      <xdr:rowOff>168275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13352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1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170180</xdr:rowOff>
    </xdr:from>
    <xdr:to>
      <xdr:col>10</xdr:col>
      <xdr:colOff>114300</xdr:colOff>
      <xdr:row>37</xdr:row>
      <xdr:rowOff>23622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42380"/>
          <a:ext cx="889000" cy="2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88646</xdr:rowOff>
    </xdr:from>
    <xdr:to>
      <xdr:col>10</xdr:col>
      <xdr:colOff>165100</xdr:colOff>
      <xdr:row>37</xdr:row>
      <xdr:rowOff>18796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35323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3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51689</xdr:rowOff>
    </xdr:from>
    <xdr:to>
      <xdr:col>6</xdr:col>
      <xdr:colOff>38100</xdr:colOff>
      <xdr:row>36</xdr:row>
      <xdr:rowOff>153289</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2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169816</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9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72771</xdr:rowOff>
    </xdr:from>
    <xdr:to>
      <xdr:col>24</xdr:col>
      <xdr:colOff>114300</xdr:colOff>
      <xdr:row>37</xdr:row>
      <xdr:rowOff>2921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4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51198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23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115062</xdr:rowOff>
    </xdr:from>
    <xdr:to>
      <xdr:col>20</xdr:col>
      <xdr:colOff>38100</xdr:colOff>
      <xdr:row>37</xdr:row>
      <xdr:rowOff>45212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87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36339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79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165227</xdr:rowOff>
    </xdr:from>
    <xdr:to>
      <xdr:col>15</xdr:col>
      <xdr:colOff>101600</xdr:colOff>
      <xdr:row>37</xdr:row>
      <xdr:rowOff>95377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3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86504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30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144272</xdr:rowOff>
    </xdr:from>
    <xdr:to>
      <xdr:col>10</xdr:col>
      <xdr:colOff>165100</xdr:colOff>
      <xdr:row>37</xdr:row>
      <xdr:rowOff>74422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1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65549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09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119380</xdr:rowOff>
    </xdr:from>
    <xdr:to>
      <xdr:col>6</xdr:col>
      <xdr:colOff>38100</xdr:colOff>
      <xdr:row>37</xdr:row>
      <xdr:rowOff>49530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9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40657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94405</xdr:rowOff>
    </xdr:from>
    <xdr:to>
      <xdr:col>24</xdr:col>
      <xdr:colOff>62865</xdr:colOff>
      <xdr:row>58</xdr:row>
      <xdr:rowOff>111055</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9009805"/>
          <a:ext cx="1270" cy="1045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114882</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111055</xdr:rowOff>
    </xdr:from>
    <xdr:to>
      <xdr:col>24</xdr:col>
      <xdr:colOff>152400</xdr:colOff>
      <xdr:row>58</xdr:row>
      <xdr:rowOff>111055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5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41082</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7850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2,349,071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94405</xdr:rowOff>
    </xdr:from>
    <xdr:to>
      <xdr:col>24</xdr:col>
      <xdr:colOff>152400</xdr:colOff>
      <xdr:row>52</xdr:row>
      <xdr:rowOff>94405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009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81759</xdr:rowOff>
    </xdr:from>
    <xdr:to>
      <xdr:col>24</xdr:col>
      <xdr:colOff>63500</xdr:colOff>
      <xdr:row>58</xdr:row>
      <xdr:rowOff>87497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10025859"/>
          <a:ext cx="838200" cy="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18298</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909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166871</xdr:rowOff>
    </xdr:from>
    <xdr:to>
      <xdr:col>24</xdr:col>
      <xdr:colOff>114300</xdr:colOff>
      <xdr:row>58</xdr:row>
      <xdr:rowOff>97021</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81759</xdr:rowOff>
    </xdr:from>
    <xdr:to>
      <xdr:col>19</xdr:col>
      <xdr:colOff>177800</xdr:colOff>
      <xdr:row>58</xdr:row>
      <xdr:rowOff>88798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10025859"/>
          <a:ext cx="889000" cy="7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2391</xdr:rowOff>
    </xdr:from>
    <xdr:to>
      <xdr:col>20</xdr:col>
      <xdr:colOff>38100</xdr:colOff>
      <xdr:row>58</xdr:row>
      <xdr:rowOff>103991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120518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32709</xdr:rowOff>
    </xdr:from>
    <xdr:to>
      <xdr:col>15</xdr:col>
      <xdr:colOff>50800</xdr:colOff>
      <xdr:row>58</xdr:row>
      <xdr:rowOff>88798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76809"/>
          <a:ext cx="889000" cy="56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169463</xdr:rowOff>
    </xdr:from>
    <xdr:to>
      <xdr:col>15</xdr:col>
      <xdr:colOff>101600</xdr:colOff>
      <xdr:row>58</xdr:row>
      <xdr:rowOff>99613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116140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32709</xdr:rowOff>
    </xdr:from>
    <xdr:to>
      <xdr:col>10</xdr:col>
      <xdr:colOff>114300</xdr:colOff>
      <xdr:row>58</xdr:row>
      <xdr:rowOff>81131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976809"/>
          <a:ext cx="889000" cy="4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140361</xdr:rowOff>
    </xdr:from>
    <xdr:to>
      <xdr:col>10</xdr:col>
      <xdr:colOff>165100</xdr:colOff>
      <xdr:row>58</xdr:row>
      <xdr:rowOff>70511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87038</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30176</xdr:rowOff>
    </xdr:from>
    <xdr:to>
      <xdr:col>6</xdr:col>
      <xdr:colOff>38100</xdr:colOff>
      <xdr:row>58</xdr:row>
      <xdr:rowOff>131776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74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148303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749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36697</xdr:rowOff>
    </xdr:from>
    <xdr:to>
      <xdr:col>24</xdr:col>
      <xdr:colOff>114300</xdr:colOff>
      <xdr:row>58</xdr:row>
      <xdr:rowOff>138297</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8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145298</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17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30959</xdr:rowOff>
    </xdr:from>
    <xdr:to>
      <xdr:col>20</xdr:col>
      <xdr:colOff>38100</xdr:colOff>
      <xdr:row>58</xdr:row>
      <xdr:rowOff>132559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75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123686</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6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37998</xdr:rowOff>
    </xdr:from>
    <xdr:to>
      <xdr:col>15</xdr:col>
      <xdr:colOff>101600</xdr:colOff>
      <xdr:row>58</xdr:row>
      <xdr:rowOff>139598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82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130725</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074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153359</xdr:rowOff>
    </xdr:from>
    <xdr:to>
      <xdr:col>10</xdr:col>
      <xdr:colOff>165100</xdr:colOff>
      <xdr:row>58</xdr:row>
      <xdr:rowOff>83509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26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74636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18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30331</xdr:rowOff>
    </xdr:from>
    <xdr:to>
      <xdr:col>6</xdr:col>
      <xdr:colOff>38100</xdr:colOff>
      <xdr:row>58</xdr:row>
      <xdr:rowOff>131931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7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123058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67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民生費グラフ枠">
          <a:extLst>
            <a:ext uri="{FF2B5EF4-FFF2-40B4-BE49-F238E27FC236}">
              <a16:creationId xmlns:a16="http://schemas.microsoft.com/office/drawing/2014/main" id="{00000000-0008-0000-0700-0000A4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85361</xdr:rowOff>
    </xdr:from>
    <xdr:to>
      <xdr:col>24</xdr:col>
      <xdr:colOff>62865</xdr:colOff>
      <xdr:row>77</xdr:row>
      <xdr:rowOff>54392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flipV="1">
          <a:off x="4633595" y="12086861"/>
          <a:ext cx="1270" cy="1169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58219</xdr:rowOff>
    </xdr:from>
    <xdr:ext cx="599010" cy="259045"/>
    <xdr:sp macro="" textlink="">
      <xdr:nvSpPr>
        <xdr:cNvPr id="166" name="民生費最小値テキスト">
          <a:extLst>
            <a:ext uri="{FF2B5EF4-FFF2-40B4-BE49-F238E27FC236}">
              <a16:creationId xmlns:a16="http://schemas.microsoft.com/office/drawing/2014/main" id="{00000000-0008-0000-0700-0000A6000000}"/>
            </a:ext>
          </a:extLst>
        </xdr:cNvPr>
        <xdr:cNvSpPr txBox="1"/>
      </xdr:nvSpPr>
      <xdr:spPr>
        <a:xfrm>
          <a:off x="4686300" y="13259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54392</xdr:rowOff>
    </xdr:from>
    <xdr:to>
      <xdr:col>24</xdr:col>
      <xdr:colOff>152400</xdr:colOff>
      <xdr:row>77</xdr:row>
      <xdr:rowOff>54392</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4546600" y="13256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32038</xdr:rowOff>
    </xdr:from>
    <xdr:ext cx="599010" cy="259045"/>
    <xdr:sp macro="" textlink="">
      <xdr:nvSpPr>
        <xdr:cNvPr id="168" name="民生費最大値テキスト">
          <a:extLst>
            <a:ext uri="{FF2B5EF4-FFF2-40B4-BE49-F238E27FC236}">
              <a16:creationId xmlns:a16="http://schemas.microsoft.com/office/drawing/2014/main" id="{00000000-0008-0000-0700-0000A8000000}"/>
            </a:ext>
          </a:extLst>
        </xdr:cNvPr>
        <xdr:cNvSpPr txBox="1"/>
      </xdr:nvSpPr>
      <xdr:spPr>
        <a:xfrm>
          <a:off x="4686300" y="11862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329,508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85361</xdr:rowOff>
    </xdr:from>
    <xdr:to>
      <xdr:col>24</xdr:col>
      <xdr:colOff>152400</xdr:colOff>
      <xdr:row>70</xdr:row>
      <xdr:rowOff>85361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2086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18902</xdr:rowOff>
    </xdr:from>
    <xdr:to>
      <xdr:col>24</xdr:col>
      <xdr:colOff>63500</xdr:colOff>
      <xdr:row>75</xdr:row>
      <xdr:rowOff>125533</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3797300" y="12877652"/>
          <a:ext cx="838200" cy="106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119356</xdr:rowOff>
    </xdr:from>
    <xdr:ext cx="599010" cy="259045"/>
    <xdr:sp macro="" textlink="">
      <xdr:nvSpPr>
        <xdr:cNvPr id="171" name="民生費平均値テキスト">
          <a:extLst>
            <a:ext uri="{FF2B5EF4-FFF2-40B4-BE49-F238E27FC236}">
              <a16:creationId xmlns:a16="http://schemas.microsoft.com/office/drawing/2014/main" id="{00000000-0008-0000-0700-0000AB000000}"/>
            </a:ext>
          </a:extLst>
        </xdr:cNvPr>
        <xdr:cNvSpPr txBox="1"/>
      </xdr:nvSpPr>
      <xdr:spPr>
        <a:xfrm>
          <a:off x="4686300" y="12806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140929</xdr:rowOff>
    </xdr:from>
    <xdr:to>
      <xdr:col>24</xdr:col>
      <xdr:colOff>114300</xdr:colOff>
      <xdr:row>75</xdr:row>
      <xdr:rowOff>71079</xdr:rowOff>
    </xdr:to>
    <xdr:sp macro="" textlink="">
      <xdr:nvSpPr>
        <xdr:cNvPr id="172" name="フローチャート: 判断 171">
          <a:extLst>
            <a:ext uri="{FF2B5EF4-FFF2-40B4-BE49-F238E27FC236}">
              <a16:creationId xmlns:a16="http://schemas.microsoft.com/office/drawing/2014/main" id="{00000000-0008-0000-0700-0000AC000000}"/>
            </a:ext>
          </a:extLst>
        </xdr:cNvPr>
        <xdr:cNvSpPr/>
      </xdr:nvSpPr>
      <xdr:spPr>
        <a:xfrm>
          <a:off x="4584700" y="1282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36653</xdr:rowOff>
    </xdr:from>
    <xdr:to>
      <xdr:col>19</xdr:col>
      <xdr:colOff>177800</xdr:colOff>
      <xdr:row>75</xdr:row>
      <xdr:rowOff>125533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2908300" y="12895403"/>
          <a:ext cx="889000" cy="88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15680</xdr:rowOff>
    </xdr:from>
    <xdr:to>
      <xdr:col>20</xdr:col>
      <xdr:colOff>38100</xdr:colOff>
      <xdr:row>75</xdr:row>
      <xdr:rowOff>117280</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3746500" y="1287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133807</xdr:rowOff>
    </xdr:from>
    <xdr:ext cx="599010" cy="259045"/>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3497795" y="12649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36653</xdr:rowOff>
    </xdr:from>
    <xdr:to>
      <xdr:col>15</xdr:col>
      <xdr:colOff>50800</xdr:colOff>
      <xdr:row>75</xdr:row>
      <xdr:rowOff>64605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019300" y="12895403"/>
          <a:ext cx="889000" cy="27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158166</xdr:rowOff>
    </xdr:from>
    <xdr:to>
      <xdr:col>15</xdr:col>
      <xdr:colOff>101600</xdr:colOff>
      <xdr:row>75</xdr:row>
      <xdr:rowOff>88316</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2857500" y="128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79443</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2608795" y="12938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106496</xdr:rowOff>
    </xdr:from>
    <xdr:to>
      <xdr:col>10</xdr:col>
      <xdr:colOff>114300</xdr:colOff>
      <xdr:row>75</xdr:row>
      <xdr:rowOff>64605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1130300" y="12279446"/>
          <a:ext cx="889000" cy="64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102250</xdr:rowOff>
    </xdr:from>
    <xdr:to>
      <xdr:col>10</xdr:col>
      <xdr:colOff>165100</xdr:colOff>
      <xdr:row>76</xdr:row>
      <xdr:rowOff>32401</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1968500" y="1296100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23527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1719795" y="1305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127465</xdr:rowOff>
    </xdr:from>
    <xdr:to>
      <xdr:col>6</xdr:col>
      <xdr:colOff>38100</xdr:colOff>
      <xdr:row>76</xdr:row>
      <xdr:rowOff>57615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079500" y="1298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48742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830795" y="13078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139552</xdr:rowOff>
    </xdr:from>
    <xdr:to>
      <xdr:col>24</xdr:col>
      <xdr:colOff>114300</xdr:colOff>
      <xdr:row>75</xdr:row>
      <xdr:rowOff>69702</xdr:rowOff>
    </xdr:to>
    <xdr:sp macro="" textlink="">
      <xdr:nvSpPr>
        <xdr:cNvPr id="189" name="楕円 188">
          <a:extLst>
            <a:ext uri="{FF2B5EF4-FFF2-40B4-BE49-F238E27FC236}">
              <a16:creationId xmlns:a16="http://schemas.microsoft.com/office/drawing/2014/main" id="{00000000-0008-0000-0700-0000BD000000}"/>
            </a:ext>
          </a:extLst>
        </xdr:cNvPr>
        <xdr:cNvSpPr/>
      </xdr:nvSpPr>
      <xdr:spPr>
        <a:xfrm>
          <a:off x="4584700" y="1282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162429</xdr:rowOff>
    </xdr:from>
    <xdr:ext cx="599010" cy="259045"/>
    <xdr:sp macro="" textlink="">
      <xdr:nvSpPr>
        <xdr:cNvPr id="190" name="民生費該当値テキスト">
          <a:extLst>
            <a:ext uri="{FF2B5EF4-FFF2-40B4-BE49-F238E27FC236}">
              <a16:creationId xmlns:a16="http://schemas.microsoft.com/office/drawing/2014/main" id="{00000000-0008-0000-0700-0000BE000000}"/>
            </a:ext>
          </a:extLst>
        </xdr:cNvPr>
        <xdr:cNvSpPr txBox="1"/>
      </xdr:nvSpPr>
      <xdr:spPr>
        <a:xfrm>
          <a:off x="4686300" y="12678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74733</xdr:rowOff>
    </xdr:from>
    <xdr:to>
      <xdr:col>20</xdr:col>
      <xdr:colOff>38100</xdr:colOff>
      <xdr:row>76</xdr:row>
      <xdr:rowOff>4883</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3746500" y="1293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167459</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497795" y="13026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157303</xdr:rowOff>
    </xdr:from>
    <xdr:to>
      <xdr:col>15</xdr:col>
      <xdr:colOff>101600</xdr:colOff>
      <xdr:row>75</xdr:row>
      <xdr:rowOff>87453</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2857500" y="12844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103980</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608795" y="12619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13805</xdr:rowOff>
    </xdr:from>
    <xdr:to>
      <xdr:col>10</xdr:col>
      <xdr:colOff>165100</xdr:colOff>
      <xdr:row>75</xdr:row>
      <xdr:rowOff>115405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1968500" y="1287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131932</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719795" y="12647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71</xdr:row>
      <xdr:rowOff>55696</xdr:rowOff>
    </xdr:from>
    <xdr:to>
      <xdr:col>6</xdr:col>
      <xdr:colOff>38100</xdr:colOff>
      <xdr:row>71</xdr:row>
      <xdr:rowOff>157296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079500" y="12228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70</xdr:row>
      <xdr:rowOff>2373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830795" y="12003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7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700-0000C8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700-0000D0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09" name="直線コネクタ 208">
          <a:extLst>
            <a:ext uri="{FF2B5EF4-FFF2-40B4-BE49-F238E27FC236}">
              <a16:creationId xmlns:a16="http://schemas.microsoft.com/office/drawing/2014/main" id="{00000000-0008-0000-0700-0000D1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衛生費グラフ枠">
          <a:extLst>
            <a:ext uri="{FF2B5EF4-FFF2-40B4-BE49-F238E27FC236}">
              <a16:creationId xmlns:a16="http://schemas.microsoft.com/office/drawing/2014/main" id="{00000000-0008-0000-0700-0000DD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158102</xdr:rowOff>
    </xdr:from>
    <xdr:to>
      <xdr:col>24</xdr:col>
      <xdr:colOff>62865</xdr:colOff>
      <xdr:row>98</xdr:row>
      <xdr:rowOff>24112</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flipV="1">
          <a:off x="4633595" y="15417152"/>
          <a:ext cx="1270" cy="1409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27939</xdr:rowOff>
    </xdr:from>
    <xdr:ext cx="534377" cy="259045"/>
    <xdr:sp macro="" textlink="">
      <xdr:nvSpPr>
        <xdr:cNvPr id="223" name="衛生費最小値テキスト">
          <a:extLst>
            <a:ext uri="{FF2B5EF4-FFF2-40B4-BE49-F238E27FC236}">
              <a16:creationId xmlns:a16="http://schemas.microsoft.com/office/drawing/2014/main" id="{00000000-0008-0000-0700-0000DF000000}"/>
            </a:ext>
          </a:extLst>
        </xdr:cNvPr>
        <xdr:cNvSpPr txBox="1"/>
      </xdr:nvSpPr>
      <xdr:spPr>
        <a:xfrm>
          <a:off x="4686300" y="16830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24112</xdr:rowOff>
    </xdr:from>
    <xdr:to>
      <xdr:col>24</xdr:col>
      <xdr:colOff>152400</xdr:colOff>
      <xdr:row>98</xdr:row>
      <xdr:rowOff>24112</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4546600" y="16826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104779</xdr:rowOff>
    </xdr:from>
    <xdr:ext cx="599010" cy="259045"/>
    <xdr:sp macro="" textlink="">
      <xdr:nvSpPr>
        <xdr:cNvPr id="225" name="衛生費最大値テキスト">
          <a:extLst>
            <a:ext uri="{FF2B5EF4-FFF2-40B4-BE49-F238E27FC236}">
              <a16:creationId xmlns:a16="http://schemas.microsoft.com/office/drawing/2014/main" id="{00000000-0008-0000-0700-0000E1000000}"/>
            </a:ext>
          </a:extLst>
        </xdr:cNvPr>
        <xdr:cNvSpPr txBox="1"/>
      </xdr:nvSpPr>
      <xdr:spPr>
        <a:xfrm>
          <a:off x="4686300" y="15192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210,085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158102</xdr:rowOff>
    </xdr:from>
    <xdr:to>
      <xdr:col>24</xdr:col>
      <xdr:colOff>152400</xdr:colOff>
      <xdr:row>89</xdr:row>
      <xdr:rowOff>158102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5417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58243</xdr:rowOff>
    </xdr:from>
    <xdr:to>
      <xdr:col>24</xdr:col>
      <xdr:colOff>63500</xdr:colOff>
      <xdr:row>97</xdr:row>
      <xdr:rowOff>113488</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3797300" y="16688893"/>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119054</xdr:rowOff>
    </xdr:from>
    <xdr:ext cx="534377" cy="259045"/>
    <xdr:sp macro="" textlink="">
      <xdr:nvSpPr>
        <xdr:cNvPr id="228" name="衛生費平均値テキスト">
          <a:extLst>
            <a:ext uri="{FF2B5EF4-FFF2-40B4-BE49-F238E27FC236}">
              <a16:creationId xmlns:a16="http://schemas.microsoft.com/office/drawing/2014/main" id="{00000000-0008-0000-0700-0000E4000000}"/>
            </a:ext>
          </a:extLst>
        </xdr:cNvPr>
        <xdr:cNvSpPr txBox="1"/>
      </xdr:nvSpPr>
      <xdr:spPr>
        <a:xfrm>
          <a:off x="4686300" y="162353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96177</xdr:rowOff>
    </xdr:from>
    <xdr:to>
      <xdr:col>24</xdr:col>
      <xdr:colOff>114300</xdr:colOff>
      <xdr:row>96</xdr:row>
      <xdr:rowOff>26327</xdr:rowOff>
    </xdr:to>
    <xdr:sp macro="" textlink="">
      <xdr:nvSpPr>
        <xdr:cNvPr id="229" name="フローチャート: 判断 228">
          <a:extLst>
            <a:ext uri="{FF2B5EF4-FFF2-40B4-BE49-F238E27FC236}">
              <a16:creationId xmlns:a16="http://schemas.microsoft.com/office/drawing/2014/main" id="{00000000-0008-0000-0700-0000E5000000}"/>
            </a:ext>
          </a:extLst>
        </xdr:cNvPr>
        <xdr:cNvSpPr/>
      </xdr:nvSpPr>
      <xdr:spPr>
        <a:xfrm>
          <a:off x="4584700" y="1638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75121</xdr:rowOff>
    </xdr:from>
    <xdr:to>
      <xdr:col>19</xdr:col>
      <xdr:colOff>177800</xdr:colOff>
      <xdr:row>97</xdr:row>
      <xdr:rowOff>58243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2908300" y="16191421"/>
          <a:ext cx="889000" cy="49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89326</xdr:rowOff>
    </xdr:from>
    <xdr:to>
      <xdr:col>20</xdr:col>
      <xdr:colOff>38100</xdr:colOff>
      <xdr:row>96</xdr:row>
      <xdr:rowOff>19476</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3746500" y="1637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36003</xdr:rowOff>
    </xdr:from>
    <xdr:ext cx="534377"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3530111" y="1615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125368</xdr:rowOff>
    </xdr:from>
    <xdr:to>
      <xdr:col>15</xdr:col>
      <xdr:colOff>50800</xdr:colOff>
      <xdr:row>94</xdr:row>
      <xdr:rowOff>75121</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019300" y="15727318"/>
          <a:ext cx="889000" cy="464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109984</xdr:rowOff>
    </xdr:from>
    <xdr:to>
      <xdr:col>15</xdr:col>
      <xdr:colOff>101600</xdr:colOff>
      <xdr:row>96</xdr:row>
      <xdr:rowOff>40134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2857500" y="1639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31261</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2641111" y="1649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125368</xdr:rowOff>
    </xdr:from>
    <xdr:to>
      <xdr:col>10</xdr:col>
      <xdr:colOff>114300</xdr:colOff>
      <xdr:row>98</xdr:row>
      <xdr:rowOff>59919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1130300" y="15727318"/>
          <a:ext cx="889000" cy="1134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154752</xdr:rowOff>
    </xdr:from>
    <xdr:to>
      <xdr:col>10</xdr:col>
      <xdr:colOff>165100</xdr:colOff>
      <xdr:row>96</xdr:row>
      <xdr:rowOff>84902</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1968500" y="1644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76029</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1752111" y="16535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16464</xdr:rowOff>
    </xdr:from>
    <xdr:to>
      <xdr:col>6</xdr:col>
      <xdr:colOff>38100</xdr:colOff>
      <xdr:row>96</xdr:row>
      <xdr:rowOff>118064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079500" y="1647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134591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863111" y="1625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62688</xdr:rowOff>
    </xdr:from>
    <xdr:to>
      <xdr:col>24</xdr:col>
      <xdr:colOff>114300</xdr:colOff>
      <xdr:row>97</xdr:row>
      <xdr:rowOff>164288</xdr:rowOff>
    </xdr:to>
    <xdr:sp macro="" textlink="">
      <xdr:nvSpPr>
        <xdr:cNvPr id="246" name="楕円 245">
          <a:extLst>
            <a:ext uri="{FF2B5EF4-FFF2-40B4-BE49-F238E27FC236}">
              <a16:creationId xmlns:a16="http://schemas.microsoft.com/office/drawing/2014/main" id="{00000000-0008-0000-0700-0000F6000000}"/>
            </a:ext>
          </a:extLst>
        </xdr:cNvPr>
        <xdr:cNvSpPr/>
      </xdr:nvSpPr>
      <xdr:spPr>
        <a:xfrm>
          <a:off x="4584700" y="16693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149065</xdr:rowOff>
    </xdr:from>
    <xdr:ext cx="534377" cy="259045"/>
    <xdr:sp macro="" textlink="">
      <xdr:nvSpPr>
        <xdr:cNvPr id="247" name="衛生費該当値テキスト">
          <a:extLst>
            <a:ext uri="{FF2B5EF4-FFF2-40B4-BE49-F238E27FC236}">
              <a16:creationId xmlns:a16="http://schemas.microsoft.com/office/drawing/2014/main" id="{00000000-0008-0000-0700-0000F7000000}"/>
            </a:ext>
          </a:extLst>
        </xdr:cNvPr>
        <xdr:cNvSpPr txBox="1"/>
      </xdr:nvSpPr>
      <xdr:spPr>
        <a:xfrm>
          <a:off x="4686300" y="16608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7443</xdr:rowOff>
    </xdr:from>
    <xdr:to>
      <xdr:col>20</xdr:col>
      <xdr:colOff>38100</xdr:colOff>
      <xdr:row>97</xdr:row>
      <xdr:rowOff>109043</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3746500" y="16638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100170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530111" y="16730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24321</xdr:rowOff>
    </xdr:from>
    <xdr:to>
      <xdr:col>15</xdr:col>
      <xdr:colOff>101600</xdr:colOff>
      <xdr:row>94</xdr:row>
      <xdr:rowOff>125921</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2857500" y="1614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142448</xdr:rowOff>
    </xdr:from>
    <xdr:ext cx="59901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608795" y="1591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74568</xdr:rowOff>
    </xdr:from>
    <xdr:to>
      <xdr:col>10</xdr:col>
      <xdr:colOff>165100</xdr:colOff>
      <xdr:row>92</xdr:row>
      <xdr:rowOff>4718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1968500" y="1567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21245</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719795" y="15451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9119</xdr:rowOff>
    </xdr:from>
    <xdr:to>
      <xdr:col>6</xdr:col>
      <xdr:colOff>38100</xdr:colOff>
      <xdr:row>98</xdr:row>
      <xdr:rowOff>110719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079500" y="1681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101846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863111" y="1690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id="{00000000-0008-0000-0700-000000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id="{00000000-0008-0000-0700-000009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6" name="労働費グラフ枠">
          <a:extLst>
            <a:ext uri="{FF2B5EF4-FFF2-40B4-BE49-F238E27FC236}">
              <a16:creationId xmlns:a16="http://schemas.microsoft.com/office/drawing/2014/main" id="{00000000-0008-0000-0700-00001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54661</xdr:rowOff>
    </xdr:from>
    <xdr:to>
      <xdr:col>54</xdr:col>
      <xdr:colOff>189865</xdr:colOff>
      <xdr:row>38</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flipV="1">
          <a:off x="10475595" y="5198161"/>
          <a:ext cx="1270" cy="1456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78" name="労働費最小値テキスト">
          <a:extLst>
            <a:ext uri="{FF2B5EF4-FFF2-40B4-BE49-F238E27FC236}">
              <a16:creationId xmlns:a16="http://schemas.microsoft.com/office/drawing/2014/main" id="{00000000-0008-0000-0700-000016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1338</xdr:rowOff>
    </xdr:from>
    <xdr:ext cx="469744" cy="259045"/>
    <xdr:sp macro="" textlink="">
      <xdr:nvSpPr>
        <xdr:cNvPr id="280" name="労働費最大値テキスト">
          <a:extLst>
            <a:ext uri="{FF2B5EF4-FFF2-40B4-BE49-F238E27FC236}">
              <a16:creationId xmlns:a16="http://schemas.microsoft.com/office/drawing/2014/main" id="{00000000-0008-0000-0700-000018010000}"/>
            </a:ext>
          </a:extLst>
        </xdr:cNvPr>
        <xdr:cNvSpPr txBox="1"/>
      </xdr:nvSpPr>
      <xdr:spPr>
        <a:xfrm>
          <a:off x="10528300" y="49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54661</xdr:rowOff>
    </xdr:from>
    <xdr:to>
      <xdr:col>55</xdr:col>
      <xdr:colOff>88900</xdr:colOff>
      <xdr:row>30</xdr:row>
      <xdr:rowOff>54661</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10388600" y="5198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36373</xdr:rowOff>
    </xdr:from>
    <xdr:to>
      <xdr:col>55</xdr:col>
      <xdr:colOff>0</xdr:colOff>
      <xdr:row>37</xdr:row>
      <xdr:rowOff>42316</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9639300" y="6380023"/>
          <a:ext cx="83820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66413</xdr:rowOff>
    </xdr:from>
    <xdr:ext cx="378565" cy="259045"/>
    <xdr:sp macro="" textlink="">
      <xdr:nvSpPr>
        <xdr:cNvPr id="283" name="労働費平均値テキスト">
          <a:extLst>
            <a:ext uri="{FF2B5EF4-FFF2-40B4-BE49-F238E27FC236}">
              <a16:creationId xmlns:a16="http://schemas.microsoft.com/office/drawing/2014/main" id="{00000000-0008-0000-0700-00001B010000}"/>
            </a:ext>
          </a:extLst>
        </xdr:cNvPr>
        <xdr:cNvSpPr txBox="1"/>
      </xdr:nvSpPr>
      <xdr:spPr>
        <a:xfrm>
          <a:off x="10528300" y="641006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87986</xdr:rowOff>
    </xdr:from>
    <xdr:to>
      <xdr:col>55</xdr:col>
      <xdr:colOff>50800</xdr:colOff>
      <xdr:row>38</xdr:row>
      <xdr:rowOff>18135</xdr:rowOff>
    </xdr:to>
    <xdr:sp macro="" textlink="">
      <xdr:nvSpPr>
        <xdr:cNvPr id="284" name="フローチャート: 判断 283">
          <a:extLst>
            <a:ext uri="{FF2B5EF4-FFF2-40B4-BE49-F238E27FC236}">
              <a16:creationId xmlns:a16="http://schemas.microsoft.com/office/drawing/2014/main" id="{00000000-0008-0000-0700-00001C010000}"/>
            </a:ext>
          </a:extLst>
        </xdr:cNvPr>
        <xdr:cNvSpPr/>
      </xdr:nvSpPr>
      <xdr:spPr>
        <a:xfrm>
          <a:off x="10426700" y="64316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42316</xdr:rowOff>
    </xdr:from>
    <xdr:to>
      <xdr:col>50</xdr:col>
      <xdr:colOff>114300</xdr:colOff>
      <xdr:row>37</xdr:row>
      <xdr:rowOff>47346</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8750300" y="6385966"/>
          <a:ext cx="889000"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91186</xdr:rowOff>
    </xdr:from>
    <xdr:to>
      <xdr:col>50</xdr:col>
      <xdr:colOff>165100</xdr:colOff>
      <xdr:row>38</xdr:row>
      <xdr:rowOff>21336</xdr:rowOff>
    </xdr:to>
    <xdr:sp macro="" textlink="">
      <xdr:nvSpPr>
        <xdr:cNvPr id="286" name="フローチャート: 判断 285">
          <a:extLst>
            <a:ext uri="{FF2B5EF4-FFF2-40B4-BE49-F238E27FC236}">
              <a16:creationId xmlns:a16="http://schemas.microsoft.com/office/drawing/2014/main" id="{00000000-0008-0000-0700-00001E010000}"/>
            </a:ext>
          </a:extLst>
        </xdr:cNvPr>
        <xdr:cNvSpPr/>
      </xdr:nvSpPr>
      <xdr:spPr>
        <a:xfrm>
          <a:off x="9588500" y="643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12463</xdr:rowOff>
    </xdr:from>
    <xdr:ext cx="378565"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9450017" y="65275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27229</xdr:rowOff>
    </xdr:from>
    <xdr:to>
      <xdr:col>45</xdr:col>
      <xdr:colOff>177800</xdr:colOff>
      <xdr:row>37</xdr:row>
      <xdr:rowOff>47346</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7861300" y="6370879"/>
          <a:ext cx="889000" cy="2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70612</xdr:rowOff>
    </xdr:from>
    <xdr:to>
      <xdr:col>46</xdr:col>
      <xdr:colOff>38100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8699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163339</xdr:rowOff>
    </xdr:from>
    <xdr:ext cx="378565"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8561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27229</xdr:rowOff>
    </xdr:from>
    <xdr:to>
      <xdr:col>41</xdr:col>
      <xdr:colOff>50800</xdr:colOff>
      <xdr:row>37</xdr:row>
      <xdr:rowOff>52832</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6972300" y="6370879"/>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68326</xdr:rowOff>
    </xdr:from>
    <xdr:to>
      <xdr:col>41</xdr:col>
      <xdr:colOff>101600</xdr:colOff>
      <xdr:row>37</xdr:row>
      <xdr:rowOff>169926</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7810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161053</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7672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84328</xdr:rowOff>
    </xdr:from>
    <xdr:to>
      <xdr:col>36</xdr:col>
      <xdr:colOff>165100</xdr:colOff>
      <xdr:row>38</xdr:row>
      <xdr:rowOff>14478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6921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5605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6783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157023</xdr:rowOff>
    </xdr:from>
    <xdr:to>
      <xdr:col>55</xdr:col>
      <xdr:colOff>50800</xdr:colOff>
      <xdr:row>37</xdr:row>
      <xdr:rowOff>87173</xdr:rowOff>
    </xdr:to>
    <xdr:sp macro="" textlink="">
      <xdr:nvSpPr>
        <xdr:cNvPr id="301" name="楕円 300">
          <a:extLst>
            <a:ext uri="{FF2B5EF4-FFF2-40B4-BE49-F238E27FC236}">
              <a16:creationId xmlns:a16="http://schemas.microsoft.com/office/drawing/2014/main" id="{00000000-0008-0000-0700-00002D010000}"/>
            </a:ext>
          </a:extLst>
        </xdr:cNvPr>
        <xdr:cNvSpPr/>
      </xdr:nvSpPr>
      <xdr:spPr>
        <a:xfrm>
          <a:off x="10426700" y="632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8450</xdr:rowOff>
    </xdr:from>
    <xdr:ext cx="378565" cy="259045"/>
    <xdr:sp macro="" textlink="">
      <xdr:nvSpPr>
        <xdr:cNvPr id="302" name="労働費該当値テキスト">
          <a:extLst>
            <a:ext uri="{FF2B5EF4-FFF2-40B4-BE49-F238E27FC236}">
              <a16:creationId xmlns:a16="http://schemas.microsoft.com/office/drawing/2014/main" id="{00000000-0008-0000-0700-00002E010000}"/>
            </a:ext>
          </a:extLst>
        </xdr:cNvPr>
        <xdr:cNvSpPr txBox="1"/>
      </xdr:nvSpPr>
      <xdr:spPr>
        <a:xfrm>
          <a:off x="10528300" y="61806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162966</xdr:rowOff>
    </xdr:from>
    <xdr:to>
      <xdr:col>50</xdr:col>
      <xdr:colOff>165100</xdr:colOff>
      <xdr:row>37</xdr:row>
      <xdr:rowOff>93116</xdr:rowOff>
    </xdr:to>
    <xdr:sp macro="" textlink="">
      <xdr:nvSpPr>
        <xdr:cNvPr id="303" name="楕円 302">
          <a:extLst>
            <a:ext uri="{FF2B5EF4-FFF2-40B4-BE49-F238E27FC236}">
              <a16:creationId xmlns:a16="http://schemas.microsoft.com/office/drawing/2014/main" id="{00000000-0008-0000-0700-00002F010000}"/>
            </a:ext>
          </a:extLst>
        </xdr:cNvPr>
        <xdr:cNvSpPr/>
      </xdr:nvSpPr>
      <xdr:spPr>
        <a:xfrm>
          <a:off x="9588500" y="633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109643</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50017" y="61103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167996</xdr:rowOff>
    </xdr:from>
    <xdr:to>
      <xdr:col>46</xdr:col>
      <xdr:colOff>38100</xdr:colOff>
      <xdr:row>37</xdr:row>
      <xdr:rowOff>98146</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8699500" y="634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114673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61017" y="6115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147879</xdr:rowOff>
    </xdr:from>
    <xdr:to>
      <xdr:col>41</xdr:col>
      <xdr:colOff>101600</xdr:colOff>
      <xdr:row>37</xdr:row>
      <xdr:rowOff>78029</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7810500" y="6320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94556</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2017" y="6095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2032</xdr:rowOff>
    </xdr:from>
    <xdr:to>
      <xdr:col>36</xdr:col>
      <xdr:colOff>165100</xdr:colOff>
      <xdr:row>37</xdr:row>
      <xdr:rowOff>103632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6921500" y="6345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120159</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3017" y="61209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1" name="正方形/長方形 310">
          <a:extLst>
            <a:ext uri="{FF2B5EF4-FFF2-40B4-BE49-F238E27FC236}">
              <a16:creationId xmlns:a16="http://schemas.microsoft.com/office/drawing/2014/main" id="{00000000-0008-0000-0700-00003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2" name="正方形/長方形 311">
          <a:extLst>
            <a:ext uri="{FF2B5EF4-FFF2-40B4-BE49-F238E27FC236}">
              <a16:creationId xmlns:a16="http://schemas.microsoft.com/office/drawing/2014/main" id="{00000000-0008-0000-0700-00003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3" name="正方形/長方形 312">
          <a:extLst>
            <a:ext uri="{FF2B5EF4-FFF2-40B4-BE49-F238E27FC236}">
              <a16:creationId xmlns:a16="http://schemas.microsoft.com/office/drawing/2014/main" id="{00000000-0008-0000-0700-00003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0" name="直線コネクタ 319">
          <a:extLst>
            <a:ext uri="{FF2B5EF4-FFF2-40B4-BE49-F238E27FC236}">
              <a16:creationId xmlns:a16="http://schemas.microsoft.com/office/drawing/2014/main" id="{00000000-0008-0000-0700-00004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1" name="直線コネクタ 320">
          <a:extLst>
            <a:ext uri="{FF2B5EF4-FFF2-40B4-BE49-F238E27FC236}">
              <a16:creationId xmlns:a16="http://schemas.microsoft.com/office/drawing/2014/main" id="{00000000-0008-0000-0700-000041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農林水産業費グラフ枠">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117678</xdr:rowOff>
    </xdr:from>
    <xdr:to>
      <xdr:col>54</xdr:col>
      <xdr:colOff>189865</xdr:colOff>
      <xdr:row>58</xdr:row>
      <xdr:rowOff>170919</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flipV="1">
          <a:off x="10475595" y="8861628"/>
          <a:ext cx="1270" cy="12533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3296</xdr:rowOff>
    </xdr:from>
    <xdr:ext cx="469744" cy="259045"/>
    <xdr:sp macro="" textlink="">
      <xdr:nvSpPr>
        <xdr:cNvPr id="335" name="農林水産業費最小値テキスト">
          <a:extLst>
            <a:ext uri="{FF2B5EF4-FFF2-40B4-BE49-F238E27FC236}">
              <a16:creationId xmlns:a16="http://schemas.microsoft.com/office/drawing/2014/main" id="{00000000-0008-0000-0700-00004F010000}"/>
            </a:ext>
          </a:extLst>
        </xdr:cNvPr>
        <xdr:cNvSpPr txBox="1"/>
      </xdr:nvSpPr>
      <xdr:spPr>
        <a:xfrm>
          <a:off x="10528300" y="1011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170919</xdr:rowOff>
    </xdr:from>
    <xdr:to>
      <xdr:col>55</xdr:col>
      <xdr:colOff>88900</xdr:colOff>
      <xdr:row>58</xdr:row>
      <xdr:rowOff>170919</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10388600" y="10115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64355</xdr:rowOff>
    </xdr:from>
    <xdr:ext cx="599010" cy="259045"/>
    <xdr:sp macro="" textlink="">
      <xdr:nvSpPr>
        <xdr:cNvPr id="337" name="農林水産業費最大値テキスト">
          <a:extLst>
            <a:ext uri="{FF2B5EF4-FFF2-40B4-BE49-F238E27FC236}">
              <a16:creationId xmlns:a16="http://schemas.microsoft.com/office/drawing/2014/main" id="{00000000-0008-0000-0700-000051010000}"/>
            </a:ext>
          </a:extLst>
        </xdr:cNvPr>
        <xdr:cNvSpPr txBox="1"/>
      </xdr:nvSpPr>
      <xdr:spPr>
        <a:xfrm>
          <a:off x="10528300" y="8636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170,390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117678</xdr:rowOff>
    </xdr:from>
    <xdr:to>
      <xdr:col>55</xdr:col>
      <xdr:colOff>88900</xdr:colOff>
      <xdr:row>51</xdr:row>
      <xdr:rowOff>117678</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8861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89195</xdr:rowOff>
    </xdr:from>
    <xdr:to>
      <xdr:col>55</xdr:col>
      <xdr:colOff>0</xdr:colOff>
      <xdr:row>56</xdr:row>
      <xdr:rowOff>146726</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9639300" y="9518945"/>
          <a:ext cx="838200" cy="22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101315</xdr:rowOff>
    </xdr:from>
    <xdr:ext cx="534377" cy="259045"/>
    <xdr:sp macro="" textlink="">
      <xdr:nvSpPr>
        <xdr:cNvPr id="340" name="農林水産業費平均値テキスト">
          <a:extLst>
            <a:ext uri="{FF2B5EF4-FFF2-40B4-BE49-F238E27FC236}">
              <a16:creationId xmlns:a16="http://schemas.microsoft.com/office/drawing/2014/main" id="{00000000-0008-0000-0700-000054010000}"/>
            </a:ext>
          </a:extLst>
        </xdr:cNvPr>
        <xdr:cNvSpPr txBox="1"/>
      </xdr:nvSpPr>
      <xdr:spPr>
        <a:xfrm>
          <a:off x="10528300" y="9531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78438</xdr:rowOff>
    </xdr:from>
    <xdr:to>
      <xdr:col>55</xdr:col>
      <xdr:colOff>50800</xdr:colOff>
      <xdr:row>57</xdr:row>
      <xdr:rowOff>8588</xdr:rowOff>
    </xdr:to>
    <xdr:sp macro="" textlink="">
      <xdr:nvSpPr>
        <xdr:cNvPr id="341" name="フローチャート: 判断 340">
          <a:extLst>
            <a:ext uri="{FF2B5EF4-FFF2-40B4-BE49-F238E27FC236}">
              <a16:creationId xmlns:a16="http://schemas.microsoft.com/office/drawing/2014/main" id="{00000000-0008-0000-0700-000055010000}"/>
            </a:ext>
          </a:extLst>
        </xdr:cNvPr>
        <xdr:cNvSpPr/>
      </xdr:nvSpPr>
      <xdr:spPr>
        <a:xfrm>
          <a:off x="104267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89195</xdr:rowOff>
    </xdr:from>
    <xdr:to>
      <xdr:col>50</xdr:col>
      <xdr:colOff>114300</xdr:colOff>
      <xdr:row>56</xdr:row>
      <xdr:rowOff>131440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8750300" y="9518945"/>
          <a:ext cx="889000" cy="213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64394</xdr:rowOff>
    </xdr:from>
    <xdr:to>
      <xdr:col>50</xdr:col>
      <xdr:colOff>165100</xdr:colOff>
      <xdr:row>56</xdr:row>
      <xdr:rowOff>165994</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9588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157121</xdr:rowOff>
    </xdr:from>
    <xdr:ext cx="534377"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9372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131440</xdr:rowOff>
    </xdr:from>
    <xdr:to>
      <xdr:col>45</xdr:col>
      <xdr:colOff>177800</xdr:colOff>
      <xdr:row>57</xdr:row>
      <xdr:rowOff>15022</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7861300" y="9732640"/>
          <a:ext cx="889000" cy="55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66916</xdr:rowOff>
    </xdr:from>
    <xdr:to>
      <xdr:col>46</xdr:col>
      <xdr:colOff>38100</xdr:colOff>
      <xdr:row>56</xdr:row>
      <xdr:rowOff>168516</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8699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13593</xdr:rowOff>
    </xdr:from>
    <xdr:ext cx="534377"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8483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15022</xdr:rowOff>
    </xdr:from>
    <xdr:to>
      <xdr:col>41</xdr:col>
      <xdr:colOff>50800</xdr:colOff>
      <xdr:row>57</xdr:row>
      <xdr:rowOff>28211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6972300" y="9787672"/>
          <a:ext cx="889000" cy="13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95765</xdr:rowOff>
    </xdr:from>
    <xdr:to>
      <xdr:col>41</xdr:col>
      <xdr:colOff>101600</xdr:colOff>
      <xdr:row>57</xdr:row>
      <xdr:rowOff>25915</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7810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42442</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7594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113757</xdr:rowOff>
    </xdr:from>
    <xdr:to>
      <xdr:col>36</xdr:col>
      <xdr:colOff>165100</xdr:colOff>
      <xdr:row>57</xdr:row>
      <xdr:rowOff>43907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6921500" y="9714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60434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6705111" y="9490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95926</xdr:rowOff>
    </xdr:from>
    <xdr:to>
      <xdr:col>55</xdr:col>
      <xdr:colOff>50800</xdr:colOff>
      <xdr:row>57</xdr:row>
      <xdr:rowOff>26076</xdr:rowOff>
    </xdr:to>
    <xdr:sp macro="" textlink="">
      <xdr:nvSpPr>
        <xdr:cNvPr id="358" name="楕円 357">
          <a:extLst>
            <a:ext uri="{FF2B5EF4-FFF2-40B4-BE49-F238E27FC236}">
              <a16:creationId xmlns:a16="http://schemas.microsoft.com/office/drawing/2014/main" id="{00000000-0008-0000-0700-000066010000}"/>
            </a:ext>
          </a:extLst>
        </xdr:cNvPr>
        <xdr:cNvSpPr/>
      </xdr:nvSpPr>
      <xdr:spPr>
        <a:xfrm>
          <a:off x="10426700" y="969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74353</xdr:rowOff>
    </xdr:from>
    <xdr:ext cx="534377" cy="259045"/>
    <xdr:sp macro="" textlink="">
      <xdr:nvSpPr>
        <xdr:cNvPr id="359" name="農林水産業費該当値テキスト">
          <a:extLst>
            <a:ext uri="{FF2B5EF4-FFF2-40B4-BE49-F238E27FC236}">
              <a16:creationId xmlns:a16="http://schemas.microsoft.com/office/drawing/2014/main" id="{00000000-0008-0000-0700-000067010000}"/>
            </a:ext>
          </a:extLst>
        </xdr:cNvPr>
        <xdr:cNvSpPr txBox="1"/>
      </xdr:nvSpPr>
      <xdr:spPr>
        <a:xfrm>
          <a:off x="10528300" y="9675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38395</xdr:rowOff>
    </xdr:from>
    <xdr:to>
      <xdr:col>50</xdr:col>
      <xdr:colOff>165100</xdr:colOff>
      <xdr:row>55</xdr:row>
      <xdr:rowOff>139995</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9588500" y="946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156522</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372111" y="924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80640</xdr:rowOff>
    </xdr:from>
    <xdr:to>
      <xdr:col>46</xdr:col>
      <xdr:colOff>38100</xdr:colOff>
      <xdr:row>57</xdr:row>
      <xdr:rowOff>10790</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8699500" y="968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1917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483111" y="9774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135672</xdr:rowOff>
    </xdr:from>
    <xdr:to>
      <xdr:col>41</xdr:col>
      <xdr:colOff>101600</xdr:colOff>
      <xdr:row>57</xdr:row>
      <xdr:rowOff>65822</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7810500" y="973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56949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9829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148861</xdr:rowOff>
    </xdr:from>
    <xdr:to>
      <xdr:col>36</xdr:col>
      <xdr:colOff>165100</xdr:colOff>
      <xdr:row>57</xdr:row>
      <xdr:rowOff>79011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6921500" y="975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70138</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984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a:extLst>
            <a:ext uri="{FF2B5EF4-FFF2-40B4-BE49-F238E27FC236}">
              <a16:creationId xmlns:a16="http://schemas.microsoft.com/office/drawing/2014/main" id="{00000000-0008-0000-0700-00007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a:extLst>
            <a:ext uri="{FF2B5EF4-FFF2-40B4-BE49-F238E27FC236}">
              <a16:creationId xmlns:a16="http://schemas.microsoft.com/office/drawing/2014/main" id="{00000000-0008-0000-0700-00007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88" name="商工費グラフ枠">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45855</xdr:rowOff>
    </xdr:from>
    <xdr:to>
      <xdr:col>54</xdr:col>
      <xdr:colOff>189865</xdr:colOff>
      <xdr:row>78</xdr:row>
      <xdr:rowOff>129752</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flipV="1">
          <a:off x="10475595" y="12047355"/>
          <a:ext cx="1270" cy="1455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133579</xdr:rowOff>
    </xdr:from>
    <xdr:ext cx="469744" cy="259045"/>
    <xdr:sp macro="" textlink="">
      <xdr:nvSpPr>
        <xdr:cNvPr id="390" name="商工費最小値テキスト">
          <a:extLst>
            <a:ext uri="{FF2B5EF4-FFF2-40B4-BE49-F238E27FC236}">
              <a16:creationId xmlns:a16="http://schemas.microsoft.com/office/drawing/2014/main" id="{00000000-0008-0000-0700-000086010000}"/>
            </a:ext>
          </a:extLst>
        </xdr:cNvPr>
        <xdr:cNvSpPr txBox="1"/>
      </xdr:nvSpPr>
      <xdr:spPr>
        <a:xfrm>
          <a:off x="10528300" y="13506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129752</xdr:rowOff>
    </xdr:from>
    <xdr:to>
      <xdr:col>55</xdr:col>
      <xdr:colOff>88900</xdr:colOff>
      <xdr:row>78</xdr:row>
      <xdr:rowOff>129752</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10388600" y="13502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163982</xdr:rowOff>
    </xdr:from>
    <xdr:ext cx="599010" cy="259045"/>
    <xdr:sp macro="" textlink="">
      <xdr:nvSpPr>
        <xdr:cNvPr id="392" name="商工費最大値テキスト">
          <a:extLst>
            <a:ext uri="{FF2B5EF4-FFF2-40B4-BE49-F238E27FC236}">
              <a16:creationId xmlns:a16="http://schemas.microsoft.com/office/drawing/2014/main" id="{00000000-0008-0000-0700-000088010000}"/>
            </a:ext>
          </a:extLst>
        </xdr:cNvPr>
        <xdr:cNvSpPr txBox="1"/>
      </xdr:nvSpPr>
      <xdr:spPr>
        <a:xfrm>
          <a:off x="10528300" y="11822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160,263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45855</xdr:rowOff>
    </xdr:from>
    <xdr:to>
      <xdr:col>55</xdr:col>
      <xdr:colOff>88900</xdr:colOff>
      <xdr:row>70</xdr:row>
      <xdr:rowOff>45855</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10388600" y="12047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42819</xdr:rowOff>
    </xdr:from>
    <xdr:to>
      <xdr:col>55</xdr:col>
      <xdr:colOff>0</xdr:colOff>
      <xdr:row>75</xdr:row>
      <xdr:rowOff>58895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9639300" y="12901569"/>
          <a:ext cx="838200" cy="16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105064</xdr:rowOff>
    </xdr:from>
    <xdr:ext cx="534377" cy="259045"/>
    <xdr:sp macro="" textlink="">
      <xdr:nvSpPr>
        <xdr:cNvPr id="395" name="商工費平均値テキスト">
          <a:extLst>
            <a:ext uri="{FF2B5EF4-FFF2-40B4-BE49-F238E27FC236}">
              <a16:creationId xmlns:a16="http://schemas.microsoft.com/office/drawing/2014/main" id="{00000000-0008-0000-0700-00008B010000}"/>
            </a:ext>
          </a:extLst>
        </xdr:cNvPr>
        <xdr:cNvSpPr txBox="1"/>
      </xdr:nvSpPr>
      <xdr:spPr>
        <a:xfrm>
          <a:off x="10528300" y="131352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126637</xdr:rowOff>
    </xdr:from>
    <xdr:to>
      <xdr:col>55</xdr:col>
      <xdr:colOff>50800</xdr:colOff>
      <xdr:row>77</xdr:row>
      <xdr:rowOff>56787</xdr:rowOff>
    </xdr:to>
    <xdr:sp macro="" textlink="">
      <xdr:nvSpPr>
        <xdr:cNvPr id="396" name="フローチャート: 判断 395">
          <a:extLst>
            <a:ext uri="{FF2B5EF4-FFF2-40B4-BE49-F238E27FC236}">
              <a16:creationId xmlns:a16="http://schemas.microsoft.com/office/drawing/2014/main" id="{00000000-0008-0000-0700-00008C010000}"/>
            </a:ext>
          </a:extLst>
        </xdr:cNvPr>
        <xdr:cNvSpPr/>
      </xdr:nvSpPr>
      <xdr:spPr>
        <a:xfrm>
          <a:off x="10426700" y="13156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58895</xdr:rowOff>
    </xdr:from>
    <xdr:to>
      <xdr:col>50</xdr:col>
      <xdr:colOff>114300</xdr:colOff>
      <xdr:row>75</xdr:row>
      <xdr:rowOff>132851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8750300" y="12917645"/>
          <a:ext cx="889000" cy="73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117712</xdr:rowOff>
    </xdr:from>
    <xdr:to>
      <xdr:col>50</xdr:col>
      <xdr:colOff>165100</xdr:colOff>
      <xdr:row>77</xdr:row>
      <xdr:rowOff>47862</xdr:rowOff>
    </xdr:to>
    <xdr:sp macro="" textlink="">
      <xdr:nvSpPr>
        <xdr:cNvPr id="398" name="フローチャート: 判断 397">
          <a:extLst>
            <a:ext uri="{FF2B5EF4-FFF2-40B4-BE49-F238E27FC236}">
              <a16:creationId xmlns:a16="http://schemas.microsoft.com/office/drawing/2014/main" id="{00000000-0008-0000-0700-00008E010000}"/>
            </a:ext>
          </a:extLst>
        </xdr:cNvPr>
        <xdr:cNvSpPr/>
      </xdr:nvSpPr>
      <xdr:spPr>
        <a:xfrm>
          <a:off x="9588500" y="1314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38989</xdr:rowOff>
    </xdr:from>
    <xdr:ext cx="534377"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9372111" y="13240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36181</xdr:rowOff>
    </xdr:from>
    <xdr:to>
      <xdr:col>45</xdr:col>
      <xdr:colOff>177800</xdr:colOff>
      <xdr:row>75</xdr:row>
      <xdr:rowOff>132851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7861300" y="12723481"/>
          <a:ext cx="889000" cy="26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134418</xdr:rowOff>
    </xdr:from>
    <xdr:to>
      <xdr:col>46</xdr:col>
      <xdr:colOff>38100</xdr:colOff>
      <xdr:row>77</xdr:row>
      <xdr:rowOff>64568</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8699500" y="13164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55695</xdr:rowOff>
    </xdr:from>
    <xdr:ext cx="534377"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8483111" y="1325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36181</xdr:rowOff>
    </xdr:from>
    <xdr:to>
      <xdr:col>41</xdr:col>
      <xdr:colOff>50800</xdr:colOff>
      <xdr:row>75</xdr:row>
      <xdr:rowOff>27402</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6972300" y="12723481"/>
          <a:ext cx="889000" cy="162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143179</xdr:rowOff>
    </xdr:from>
    <xdr:to>
      <xdr:col>41</xdr:col>
      <xdr:colOff>101600</xdr:colOff>
      <xdr:row>77</xdr:row>
      <xdr:rowOff>73329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7810500" y="13173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64456</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7594111" y="13266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93856</xdr:rowOff>
    </xdr:from>
    <xdr:to>
      <xdr:col>36</xdr:col>
      <xdr:colOff>165100</xdr:colOff>
      <xdr:row>78</xdr:row>
      <xdr:rowOff>24006</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6921500" y="1329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15133</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6705111" y="1338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163469</xdr:rowOff>
    </xdr:from>
    <xdr:to>
      <xdr:col>55</xdr:col>
      <xdr:colOff>50800</xdr:colOff>
      <xdr:row>75</xdr:row>
      <xdr:rowOff>93619</xdr:rowOff>
    </xdr:to>
    <xdr:sp macro="" textlink="">
      <xdr:nvSpPr>
        <xdr:cNvPr id="413" name="楕円 412">
          <a:extLst>
            <a:ext uri="{FF2B5EF4-FFF2-40B4-BE49-F238E27FC236}">
              <a16:creationId xmlns:a16="http://schemas.microsoft.com/office/drawing/2014/main" id="{00000000-0008-0000-0700-00009D010000}"/>
            </a:ext>
          </a:extLst>
        </xdr:cNvPr>
        <xdr:cNvSpPr/>
      </xdr:nvSpPr>
      <xdr:spPr>
        <a:xfrm>
          <a:off x="10426700" y="1285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14896</xdr:rowOff>
    </xdr:from>
    <xdr:ext cx="534377" cy="259045"/>
    <xdr:sp macro="" textlink="">
      <xdr:nvSpPr>
        <xdr:cNvPr id="414" name="商工費該当値テキスト">
          <a:extLst>
            <a:ext uri="{FF2B5EF4-FFF2-40B4-BE49-F238E27FC236}">
              <a16:creationId xmlns:a16="http://schemas.microsoft.com/office/drawing/2014/main" id="{00000000-0008-0000-0700-00009E010000}"/>
            </a:ext>
          </a:extLst>
        </xdr:cNvPr>
        <xdr:cNvSpPr txBox="1"/>
      </xdr:nvSpPr>
      <xdr:spPr>
        <a:xfrm>
          <a:off x="10528300" y="12702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8095</xdr:rowOff>
    </xdr:from>
    <xdr:to>
      <xdr:col>50</xdr:col>
      <xdr:colOff>165100</xdr:colOff>
      <xdr:row>75</xdr:row>
      <xdr:rowOff>109695</xdr:rowOff>
    </xdr:to>
    <xdr:sp macro="" textlink="">
      <xdr:nvSpPr>
        <xdr:cNvPr id="415" name="楕円 414">
          <a:extLst>
            <a:ext uri="{FF2B5EF4-FFF2-40B4-BE49-F238E27FC236}">
              <a16:creationId xmlns:a16="http://schemas.microsoft.com/office/drawing/2014/main" id="{00000000-0008-0000-0700-00009F010000}"/>
            </a:ext>
          </a:extLst>
        </xdr:cNvPr>
        <xdr:cNvSpPr/>
      </xdr:nvSpPr>
      <xdr:spPr>
        <a:xfrm>
          <a:off x="9588500" y="1286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126222</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372111" y="12642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82051</xdr:rowOff>
    </xdr:from>
    <xdr:to>
      <xdr:col>46</xdr:col>
      <xdr:colOff>38100</xdr:colOff>
      <xdr:row>76</xdr:row>
      <xdr:rowOff>12201</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8699500" y="12940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28728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483111" y="12716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156831</xdr:rowOff>
    </xdr:from>
    <xdr:to>
      <xdr:col>41</xdr:col>
      <xdr:colOff>101600</xdr:colOff>
      <xdr:row>74</xdr:row>
      <xdr:rowOff>86981</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7810500" y="1267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103508</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44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148052</xdr:rowOff>
    </xdr:from>
    <xdr:to>
      <xdr:col>36</xdr:col>
      <xdr:colOff>165100</xdr:colOff>
      <xdr:row>75</xdr:row>
      <xdr:rowOff>78202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6921500" y="1283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94729</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610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3" name="正方形/長方形 422">
          <a:extLst>
            <a:ext uri="{FF2B5EF4-FFF2-40B4-BE49-F238E27FC236}">
              <a16:creationId xmlns:a16="http://schemas.microsoft.com/office/drawing/2014/main" id="{00000000-0008-0000-0700-0000A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4" name="正方形/長方形 423">
          <a:extLst>
            <a:ext uri="{FF2B5EF4-FFF2-40B4-BE49-F238E27FC236}">
              <a16:creationId xmlns:a16="http://schemas.microsoft.com/office/drawing/2014/main" id="{00000000-0008-0000-0700-0000A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5" name="正方形/長方形 424">
          <a:extLst>
            <a:ext uri="{FF2B5EF4-FFF2-40B4-BE49-F238E27FC236}">
              <a16:creationId xmlns:a16="http://schemas.microsoft.com/office/drawing/2014/main" id="{00000000-0008-0000-0700-0000A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6" name="正方形/長方形 425">
          <a:extLst>
            <a:ext uri="{FF2B5EF4-FFF2-40B4-BE49-F238E27FC236}">
              <a16:creationId xmlns:a16="http://schemas.microsoft.com/office/drawing/2014/main" id="{00000000-0008-0000-0700-0000A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2" name="直線コネクタ 431">
          <a:extLst>
            <a:ext uri="{FF2B5EF4-FFF2-40B4-BE49-F238E27FC236}">
              <a16:creationId xmlns:a16="http://schemas.microsoft.com/office/drawing/2014/main" id="{00000000-0008-0000-0700-0000B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3" name="直線コネクタ 432">
          <a:extLst>
            <a:ext uri="{FF2B5EF4-FFF2-40B4-BE49-F238E27FC236}">
              <a16:creationId xmlns:a16="http://schemas.microsoft.com/office/drawing/2014/main" id="{00000000-0008-0000-0700-0000B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5" name="直線コネクタ 434">
          <a:extLst>
            <a:ext uri="{FF2B5EF4-FFF2-40B4-BE49-F238E27FC236}">
              <a16:creationId xmlns:a16="http://schemas.microsoft.com/office/drawing/2014/main" id="{00000000-0008-0000-0700-0000B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5" name="土木費グラフ枠">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14252</xdr:rowOff>
    </xdr:from>
    <xdr:to>
      <xdr:col>54</xdr:col>
      <xdr:colOff>189865</xdr:colOff>
      <xdr:row>98</xdr:row>
      <xdr:rowOff>157742</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flipV="1">
          <a:off x="10475595" y="15616202"/>
          <a:ext cx="1270" cy="1343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161569</xdr:rowOff>
    </xdr:from>
    <xdr:ext cx="534377" cy="259045"/>
    <xdr:sp macro="" textlink="">
      <xdr:nvSpPr>
        <xdr:cNvPr id="447" name="土木費最小値テキスト">
          <a:extLst>
            <a:ext uri="{FF2B5EF4-FFF2-40B4-BE49-F238E27FC236}">
              <a16:creationId xmlns:a16="http://schemas.microsoft.com/office/drawing/2014/main" id="{00000000-0008-0000-0700-0000BF010000}"/>
            </a:ext>
          </a:extLst>
        </xdr:cNvPr>
        <xdr:cNvSpPr txBox="1"/>
      </xdr:nvSpPr>
      <xdr:spPr>
        <a:xfrm>
          <a:off x="10528300" y="16963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157742</xdr:rowOff>
    </xdr:from>
    <xdr:to>
      <xdr:col>55</xdr:col>
      <xdr:colOff>88900</xdr:colOff>
      <xdr:row>98</xdr:row>
      <xdr:rowOff>157742</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10388600" y="16959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132379</xdr:rowOff>
    </xdr:from>
    <xdr:ext cx="599010" cy="259045"/>
    <xdr:sp macro="" textlink="">
      <xdr:nvSpPr>
        <xdr:cNvPr id="449" name="土木費最大値テキスト">
          <a:extLst>
            <a:ext uri="{FF2B5EF4-FFF2-40B4-BE49-F238E27FC236}">
              <a16:creationId xmlns:a16="http://schemas.microsoft.com/office/drawing/2014/main" id="{00000000-0008-0000-0700-0000C1010000}"/>
            </a:ext>
          </a:extLst>
        </xdr:cNvPr>
        <xdr:cNvSpPr txBox="1"/>
      </xdr:nvSpPr>
      <xdr:spPr>
        <a:xfrm>
          <a:off x="10528300" y="15391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735,852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14252</xdr:rowOff>
    </xdr:from>
    <xdr:to>
      <xdr:col>55</xdr:col>
      <xdr:colOff>88900</xdr:colOff>
      <xdr:row>91</xdr:row>
      <xdr:rowOff>14252</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10388600" y="15616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74909</xdr:rowOff>
    </xdr:from>
    <xdr:to>
      <xdr:col>55</xdr:col>
      <xdr:colOff>0</xdr:colOff>
      <xdr:row>98</xdr:row>
      <xdr:rowOff>105296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flipV="1">
          <a:off x="9639300" y="16877009"/>
          <a:ext cx="838200" cy="30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4656</xdr:rowOff>
    </xdr:from>
    <xdr:ext cx="534377" cy="259045"/>
    <xdr:sp macro="" textlink="">
      <xdr:nvSpPr>
        <xdr:cNvPr id="452" name="土木費平均値テキスト">
          <a:extLst>
            <a:ext uri="{FF2B5EF4-FFF2-40B4-BE49-F238E27FC236}">
              <a16:creationId xmlns:a16="http://schemas.microsoft.com/office/drawing/2014/main" id="{00000000-0008-0000-0700-0000C4010000}"/>
            </a:ext>
          </a:extLst>
        </xdr:cNvPr>
        <xdr:cNvSpPr txBox="1"/>
      </xdr:nvSpPr>
      <xdr:spPr>
        <a:xfrm>
          <a:off x="10528300" y="166353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153229</xdr:rowOff>
    </xdr:from>
    <xdr:to>
      <xdr:col>55</xdr:col>
      <xdr:colOff>50800</xdr:colOff>
      <xdr:row>98</xdr:row>
      <xdr:rowOff>83379</xdr:rowOff>
    </xdr:to>
    <xdr:sp macro="" textlink="">
      <xdr:nvSpPr>
        <xdr:cNvPr id="453" name="フローチャート: 判断 452">
          <a:extLst>
            <a:ext uri="{FF2B5EF4-FFF2-40B4-BE49-F238E27FC236}">
              <a16:creationId xmlns:a16="http://schemas.microsoft.com/office/drawing/2014/main" id="{00000000-0008-0000-0700-0000C5010000}"/>
            </a:ext>
          </a:extLst>
        </xdr:cNvPr>
        <xdr:cNvSpPr/>
      </xdr:nvSpPr>
      <xdr:spPr>
        <a:xfrm>
          <a:off x="10426700" y="16783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96343</xdr:rowOff>
    </xdr:from>
    <xdr:to>
      <xdr:col>50</xdr:col>
      <xdr:colOff>114300</xdr:colOff>
      <xdr:row>98</xdr:row>
      <xdr:rowOff>105296</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8750300" y="16898443"/>
          <a:ext cx="889000" cy="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163953</xdr:rowOff>
    </xdr:from>
    <xdr:to>
      <xdr:col>50</xdr:col>
      <xdr:colOff>165100</xdr:colOff>
      <xdr:row>98</xdr:row>
      <xdr:rowOff>94103</xdr:rowOff>
    </xdr:to>
    <xdr:sp macro="" textlink="">
      <xdr:nvSpPr>
        <xdr:cNvPr id="455" name="フローチャート: 判断 454">
          <a:extLst>
            <a:ext uri="{FF2B5EF4-FFF2-40B4-BE49-F238E27FC236}">
              <a16:creationId xmlns:a16="http://schemas.microsoft.com/office/drawing/2014/main" id="{00000000-0008-0000-0700-0000C7010000}"/>
            </a:ext>
          </a:extLst>
        </xdr:cNvPr>
        <xdr:cNvSpPr/>
      </xdr:nvSpPr>
      <xdr:spPr>
        <a:xfrm>
          <a:off x="9588500" y="16794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110630</xdr:rowOff>
    </xdr:from>
    <xdr:ext cx="534377"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9372111" y="16569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50315</xdr:rowOff>
    </xdr:from>
    <xdr:to>
      <xdr:col>45</xdr:col>
      <xdr:colOff>177800</xdr:colOff>
      <xdr:row>98</xdr:row>
      <xdr:rowOff>96343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7861300" y="16852415"/>
          <a:ext cx="889000" cy="46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156780</xdr:rowOff>
    </xdr:from>
    <xdr:to>
      <xdr:col>46</xdr:col>
      <xdr:colOff>38100</xdr:colOff>
      <xdr:row>98</xdr:row>
      <xdr:rowOff>86930</xdr:rowOff>
    </xdr:to>
    <xdr:sp macro="" textlink="">
      <xdr:nvSpPr>
        <xdr:cNvPr id="458" name="フローチャート: 判断 457">
          <a:extLst>
            <a:ext uri="{FF2B5EF4-FFF2-40B4-BE49-F238E27FC236}">
              <a16:creationId xmlns:a16="http://schemas.microsoft.com/office/drawing/2014/main" id="{00000000-0008-0000-0700-0000CA010000}"/>
            </a:ext>
          </a:extLst>
        </xdr:cNvPr>
        <xdr:cNvSpPr/>
      </xdr:nvSpPr>
      <xdr:spPr>
        <a:xfrm>
          <a:off x="8699500" y="1678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103457</xdr:rowOff>
    </xdr:from>
    <xdr:ext cx="534377"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8483111" y="1656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50315</xdr:rowOff>
    </xdr:from>
    <xdr:to>
      <xdr:col>41</xdr:col>
      <xdr:colOff>50800</xdr:colOff>
      <xdr:row>98</xdr:row>
      <xdr:rowOff>92877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6972300" y="16852415"/>
          <a:ext cx="889000" cy="42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162903</xdr:rowOff>
    </xdr:from>
    <xdr:to>
      <xdr:col>41</xdr:col>
      <xdr:colOff>101600</xdr:colOff>
      <xdr:row>98</xdr:row>
      <xdr:rowOff>93053</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7810500" y="1679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109580</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7594111" y="16568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169481</xdr:rowOff>
    </xdr:from>
    <xdr:to>
      <xdr:col>36</xdr:col>
      <xdr:colOff>165100</xdr:colOff>
      <xdr:row>98</xdr:row>
      <xdr:rowOff>99631</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6921500" y="1680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116158</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6705111" y="1657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24109</xdr:rowOff>
    </xdr:from>
    <xdr:to>
      <xdr:col>55</xdr:col>
      <xdr:colOff>50800</xdr:colOff>
      <xdr:row>98</xdr:row>
      <xdr:rowOff>125709</xdr:rowOff>
    </xdr:to>
    <xdr:sp macro="" textlink="">
      <xdr:nvSpPr>
        <xdr:cNvPr id="470" name="楕円 469">
          <a:extLst>
            <a:ext uri="{FF2B5EF4-FFF2-40B4-BE49-F238E27FC236}">
              <a16:creationId xmlns:a16="http://schemas.microsoft.com/office/drawing/2014/main" id="{00000000-0008-0000-0700-0000D6010000}"/>
            </a:ext>
          </a:extLst>
        </xdr:cNvPr>
        <xdr:cNvSpPr/>
      </xdr:nvSpPr>
      <xdr:spPr>
        <a:xfrm>
          <a:off x="10426700" y="16826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131657</xdr:rowOff>
    </xdr:from>
    <xdr:ext cx="534377" cy="259045"/>
    <xdr:sp macro="" textlink="">
      <xdr:nvSpPr>
        <xdr:cNvPr id="471" name="土木費該当値テキスト">
          <a:extLst>
            <a:ext uri="{FF2B5EF4-FFF2-40B4-BE49-F238E27FC236}">
              <a16:creationId xmlns:a16="http://schemas.microsoft.com/office/drawing/2014/main" id="{00000000-0008-0000-0700-0000D7010000}"/>
            </a:ext>
          </a:extLst>
        </xdr:cNvPr>
        <xdr:cNvSpPr txBox="1"/>
      </xdr:nvSpPr>
      <xdr:spPr>
        <a:xfrm>
          <a:off x="10528300" y="16762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54496</xdr:rowOff>
    </xdr:from>
    <xdr:to>
      <xdr:col>50</xdr:col>
      <xdr:colOff>165100</xdr:colOff>
      <xdr:row>98</xdr:row>
      <xdr:rowOff>156096</xdr:rowOff>
    </xdr:to>
    <xdr:sp macro="" textlink="">
      <xdr:nvSpPr>
        <xdr:cNvPr id="472" name="楕円 471">
          <a:extLst>
            <a:ext uri="{FF2B5EF4-FFF2-40B4-BE49-F238E27FC236}">
              <a16:creationId xmlns:a16="http://schemas.microsoft.com/office/drawing/2014/main" id="{00000000-0008-0000-0700-0000D8010000}"/>
            </a:ext>
          </a:extLst>
        </xdr:cNvPr>
        <xdr:cNvSpPr/>
      </xdr:nvSpPr>
      <xdr:spPr>
        <a:xfrm>
          <a:off x="9588500" y="1685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147223</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2111" y="16949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45543</xdr:rowOff>
    </xdr:from>
    <xdr:to>
      <xdr:col>46</xdr:col>
      <xdr:colOff>38100</xdr:colOff>
      <xdr:row>98</xdr:row>
      <xdr:rowOff>147143</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8699500" y="1684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138270</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940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170965</xdr:rowOff>
    </xdr:from>
    <xdr:to>
      <xdr:col>41</xdr:col>
      <xdr:colOff>101600</xdr:colOff>
      <xdr:row>98</xdr:row>
      <xdr:rowOff>101115</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7810500" y="1680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92242</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894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42077</xdr:rowOff>
    </xdr:from>
    <xdr:to>
      <xdr:col>36</xdr:col>
      <xdr:colOff>165100</xdr:colOff>
      <xdr:row>98</xdr:row>
      <xdr:rowOff>143677</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6921500" y="1684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134804</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936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0" name="正方形/長方形 479">
          <a:extLst>
            <a:ext uri="{FF2B5EF4-FFF2-40B4-BE49-F238E27FC236}">
              <a16:creationId xmlns:a16="http://schemas.microsoft.com/office/drawing/2014/main" id="{00000000-0008-0000-0700-0000E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1" name="正方形/長方形 480">
          <a:extLst>
            <a:ext uri="{FF2B5EF4-FFF2-40B4-BE49-F238E27FC236}">
              <a16:creationId xmlns:a16="http://schemas.microsoft.com/office/drawing/2014/main" id="{00000000-0008-0000-0700-0000E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2" name="正方形/長方形 481">
          <a:extLst>
            <a:ext uri="{FF2B5EF4-FFF2-40B4-BE49-F238E27FC236}">
              <a16:creationId xmlns:a16="http://schemas.microsoft.com/office/drawing/2014/main" id="{00000000-0008-0000-0700-0000E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3" name="正方形/長方形 482">
          <a:extLst>
            <a:ext uri="{FF2B5EF4-FFF2-40B4-BE49-F238E27FC236}">
              <a16:creationId xmlns:a16="http://schemas.microsoft.com/office/drawing/2014/main" id="{00000000-0008-0000-0700-0000E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a:extLst>
            <a:ext uri="{FF2B5EF4-FFF2-40B4-BE49-F238E27FC236}">
              <a16:creationId xmlns:a16="http://schemas.microsoft.com/office/drawing/2014/main" id="{00000000-0008-0000-0700-0000E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491" name="直線コネクタ 490">
          <a:extLst>
            <a:ext uri="{FF2B5EF4-FFF2-40B4-BE49-F238E27FC236}">
              <a16:creationId xmlns:a16="http://schemas.microsoft.com/office/drawing/2014/main" id="{00000000-0008-0000-0700-0000EB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消防費グラフ枠">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46464</xdr:rowOff>
    </xdr:from>
    <xdr:to>
      <xdr:col>85</xdr:col>
      <xdr:colOff>126364</xdr:colOff>
      <xdr:row>39</xdr:row>
      <xdr:rowOff>118244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flipV="1">
          <a:off x="16317595" y="5189964"/>
          <a:ext cx="1269" cy="1614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122071</xdr:rowOff>
    </xdr:from>
    <xdr:ext cx="534377" cy="259045"/>
    <xdr:sp macro="" textlink="">
      <xdr:nvSpPr>
        <xdr:cNvPr id="507" name="消防費最小値テキスト">
          <a:extLst>
            <a:ext uri="{FF2B5EF4-FFF2-40B4-BE49-F238E27FC236}">
              <a16:creationId xmlns:a16="http://schemas.microsoft.com/office/drawing/2014/main" id="{00000000-0008-0000-0700-0000FB010000}"/>
            </a:ext>
          </a:extLst>
        </xdr:cNvPr>
        <xdr:cNvSpPr txBox="1"/>
      </xdr:nvSpPr>
      <xdr:spPr>
        <a:xfrm>
          <a:off x="16370300" y="680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118244</xdr:rowOff>
    </xdr:from>
    <xdr:to>
      <xdr:col>86</xdr:col>
      <xdr:colOff>25400</xdr:colOff>
      <xdr:row>39</xdr:row>
      <xdr:rowOff>118244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6230600" y="6804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164591</xdr:rowOff>
    </xdr:from>
    <xdr:ext cx="599010" cy="259045"/>
    <xdr:sp macro="" textlink="">
      <xdr:nvSpPr>
        <xdr:cNvPr id="509" name="消防費最大値テキスト">
          <a:extLst>
            <a:ext uri="{FF2B5EF4-FFF2-40B4-BE49-F238E27FC236}">
              <a16:creationId xmlns:a16="http://schemas.microsoft.com/office/drawing/2014/main" id="{00000000-0008-0000-0700-0000FD010000}"/>
            </a:ext>
          </a:extLst>
        </xdr:cNvPr>
        <xdr:cNvSpPr txBox="1"/>
      </xdr:nvSpPr>
      <xdr:spPr>
        <a:xfrm>
          <a:off x="16370300" y="4965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117,710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46464</xdr:rowOff>
    </xdr:from>
    <xdr:to>
      <xdr:col>86</xdr:col>
      <xdr:colOff>25400</xdr:colOff>
      <xdr:row>30</xdr:row>
      <xdr:rowOff>46464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5189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17644</xdr:rowOff>
    </xdr:from>
    <xdr:to>
      <xdr:col>85</xdr:col>
      <xdr:colOff>127000</xdr:colOff>
      <xdr:row>38</xdr:row>
      <xdr:rowOff>42333</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5481300" y="6532744"/>
          <a:ext cx="8382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159032</xdr:rowOff>
    </xdr:from>
    <xdr:ext cx="534377" cy="259045"/>
    <xdr:sp macro="" textlink="">
      <xdr:nvSpPr>
        <xdr:cNvPr id="512" name="消防費平均値テキスト">
          <a:extLst>
            <a:ext uri="{FF2B5EF4-FFF2-40B4-BE49-F238E27FC236}">
              <a16:creationId xmlns:a16="http://schemas.microsoft.com/office/drawing/2014/main" id="{00000000-0008-0000-0700-000000020000}"/>
            </a:ext>
          </a:extLst>
        </xdr:cNvPr>
        <xdr:cNvSpPr txBox="1"/>
      </xdr:nvSpPr>
      <xdr:spPr>
        <a:xfrm>
          <a:off x="16370300" y="6331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136155</xdr:rowOff>
    </xdr:from>
    <xdr:to>
      <xdr:col>85</xdr:col>
      <xdr:colOff>177800</xdr:colOff>
      <xdr:row>38</xdr:row>
      <xdr:rowOff>66304</xdr:rowOff>
    </xdr:to>
    <xdr:sp macro="" textlink="">
      <xdr:nvSpPr>
        <xdr:cNvPr id="513" name="フローチャート: 判断 512">
          <a:extLst>
            <a:ext uri="{FF2B5EF4-FFF2-40B4-BE49-F238E27FC236}">
              <a16:creationId xmlns:a16="http://schemas.microsoft.com/office/drawing/2014/main" id="{00000000-0008-0000-0700-000001020000}"/>
            </a:ext>
          </a:extLst>
        </xdr:cNvPr>
        <xdr:cNvSpPr/>
      </xdr:nvSpPr>
      <xdr:spPr>
        <a:xfrm>
          <a:off x="16268700" y="647980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17644</xdr:rowOff>
    </xdr:from>
    <xdr:to>
      <xdr:col>81</xdr:col>
      <xdr:colOff>50800</xdr:colOff>
      <xdr:row>38</xdr:row>
      <xdr:rowOff>107092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4592300" y="6532744"/>
          <a:ext cx="889000" cy="89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149251</xdr:rowOff>
    </xdr:from>
    <xdr:to>
      <xdr:col>81</xdr:col>
      <xdr:colOff>101600</xdr:colOff>
      <xdr:row>38</xdr:row>
      <xdr:rowOff>79401</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5430500" y="649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70528</xdr:rowOff>
    </xdr:from>
    <xdr:ext cx="534377"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5214111" y="6585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73863</xdr:rowOff>
    </xdr:from>
    <xdr:to>
      <xdr:col>76</xdr:col>
      <xdr:colOff>114300</xdr:colOff>
      <xdr:row>38</xdr:row>
      <xdr:rowOff>107092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3703300" y="6588963"/>
          <a:ext cx="889000" cy="33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9510</xdr:rowOff>
    </xdr:from>
    <xdr:to>
      <xdr:col>76</xdr:col>
      <xdr:colOff>165100</xdr:colOff>
      <xdr:row>38</xdr:row>
      <xdr:rowOff>111110</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4541500" y="652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127638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4325111" y="629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73863</xdr:rowOff>
    </xdr:from>
    <xdr:to>
      <xdr:col>71</xdr:col>
      <xdr:colOff>177800</xdr:colOff>
      <xdr:row>38</xdr:row>
      <xdr:rowOff>88543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2814300" y="6588963"/>
          <a:ext cx="889000" cy="1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51475</xdr:rowOff>
    </xdr:from>
    <xdr:to>
      <xdr:col>72</xdr:col>
      <xdr:colOff>38100</xdr:colOff>
      <xdr:row>37</xdr:row>
      <xdr:rowOff>153075</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3652500" y="639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169602</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3436111" y="617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136465</xdr:rowOff>
    </xdr:from>
    <xdr:to>
      <xdr:col>67</xdr:col>
      <xdr:colOff>101600</xdr:colOff>
      <xdr:row>38</xdr:row>
      <xdr:rowOff>66615</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2763500" y="648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83142</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2547111" y="625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162983</xdr:rowOff>
    </xdr:from>
    <xdr:to>
      <xdr:col>85</xdr:col>
      <xdr:colOff>177800</xdr:colOff>
      <xdr:row>38</xdr:row>
      <xdr:rowOff>93133</xdr:rowOff>
    </xdr:to>
    <xdr:sp macro="" textlink="">
      <xdr:nvSpPr>
        <xdr:cNvPr id="530" name="楕円 529">
          <a:extLst>
            <a:ext uri="{FF2B5EF4-FFF2-40B4-BE49-F238E27FC236}">
              <a16:creationId xmlns:a16="http://schemas.microsoft.com/office/drawing/2014/main" id="{00000000-0008-0000-0700-000012020000}"/>
            </a:ext>
          </a:extLst>
        </xdr:cNvPr>
        <xdr:cNvSpPr/>
      </xdr:nvSpPr>
      <xdr:spPr>
        <a:xfrm>
          <a:off x="16268700" y="650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141410</xdr:rowOff>
    </xdr:from>
    <xdr:ext cx="534377" cy="259045"/>
    <xdr:sp macro="" textlink="">
      <xdr:nvSpPr>
        <xdr:cNvPr id="531" name="消防費該当値テキスト">
          <a:extLst>
            <a:ext uri="{FF2B5EF4-FFF2-40B4-BE49-F238E27FC236}">
              <a16:creationId xmlns:a16="http://schemas.microsoft.com/office/drawing/2014/main" id="{00000000-0008-0000-0700-000013020000}"/>
            </a:ext>
          </a:extLst>
        </xdr:cNvPr>
        <xdr:cNvSpPr txBox="1"/>
      </xdr:nvSpPr>
      <xdr:spPr>
        <a:xfrm>
          <a:off x="16370300" y="6485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138294</xdr:rowOff>
    </xdr:from>
    <xdr:to>
      <xdr:col>81</xdr:col>
      <xdr:colOff>101600</xdr:colOff>
      <xdr:row>38</xdr:row>
      <xdr:rowOff>68444</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5430500" y="648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84971</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4111" y="625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56292</xdr:rowOff>
    </xdr:from>
    <xdr:to>
      <xdr:col>76</xdr:col>
      <xdr:colOff>165100</xdr:colOff>
      <xdr:row>38</xdr:row>
      <xdr:rowOff>157892</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4541500" y="657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149019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664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23063</xdr:rowOff>
    </xdr:from>
    <xdr:to>
      <xdr:col>72</xdr:col>
      <xdr:colOff>38100</xdr:colOff>
      <xdr:row>38</xdr:row>
      <xdr:rowOff>124663</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3652500" y="653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115790</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63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37743</xdr:rowOff>
    </xdr:from>
    <xdr:to>
      <xdr:col>67</xdr:col>
      <xdr:colOff>101600</xdr:colOff>
      <xdr:row>38</xdr:row>
      <xdr:rowOff>139343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2763500" y="655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130470</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645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教育費グラフ枠">
          <a:extLst>
            <a:ext uri="{FF2B5EF4-FFF2-40B4-BE49-F238E27FC236}">
              <a16:creationId xmlns:a16="http://schemas.microsoft.com/office/drawing/2014/main" id="{00000000-0008-0000-07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141983</xdr:rowOff>
    </xdr:from>
    <xdr:to>
      <xdr:col>85</xdr:col>
      <xdr:colOff>126364</xdr:colOff>
      <xdr:row>58</xdr:row>
      <xdr:rowOff>119842</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flipV="1">
          <a:off x="16317595" y="8714483"/>
          <a:ext cx="1269" cy="1349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123669</xdr:rowOff>
    </xdr:from>
    <xdr:ext cx="534377" cy="259045"/>
    <xdr:sp macro="" textlink="">
      <xdr:nvSpPr>
        <xdr:cNvPr id="566" name="教育費最小値テキスト">
          <a:extLst>
            <a:ext uri="{FF2B5EF4-FFF2-40B4-BE49-F238E27FC236}">
              <a16:creationId xmlns:a16="http://schemas.microsoft.com/office/drawing/2014/main" id="{00000000-0008-0000-0700-000036020000}"/>
            </a:ext>
          </a:extLst>
        </xdr:cNvPr>
        <xdr:cNvSpPr txBox="1"/>
      </xdr:nvSpPr>
      <xdr:spPr>
        <a:xfrm>
          <a:off x="16370300" y="10067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119842</xdr:rowOff>
    </xdr:from>
    <xdr:to>
      <xdr:col>86</xdr:col>
      <xdr:colOff>25400</xdr:colOff>
      <xdr:row>58</xdr:row>
      <xdr:rowOff>119842</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6230600" y="10063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88660</xdr:rowOff>
    </xdr:from>
    <xdr:ext cx="599010" cy="259045"/>
    <xdr:sp macro="" textlink="">
      <xdr:nvSpPr>
        <xdr:cNvPr id="568" name="教育費最大値テキスト">
          <a:extLst>
            <a:ext uri="{FF2B5EF4-FFF2-40B4-BE49-F238E27FC236}">
              <a16:creationId xmlns:a16="http://schemas.microsoft.com/office/drawing/2014/main" id="{00000000-0008-0000-0700-000038020000}"/>
            </a:ext>
          </a:extLst>
        </xdr:cNvPr>
        <xdr:cNvSpPr txBox="1"/>
      </xdr:nvSpPr>
      <xdr:spPr>
        <a:xfrm>
          <a:off x="16370300" y="8489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459,301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141983</xdr:rowOff>
    </xdr:from>
    <xdr:to>
      <xdr:col>86</xdr:col>
      <xdr:colOff>25400</xdr:colOff>
      <xdr:row>50</xdr:row>
      <xdr:rowOff>141983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8714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94656</xdr:rowOff>
    </xdr:from>
    <xdr:to>
      <xdr:col>85</xdr:col>
      <xdr:colOff>127000</xdr:colOff>
      <xdr:row>58</xdr:row>
      <xdr:rowOff>1828</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5481300" y="9867306"/>
          <a:ext cx="838200" cy="78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49153</xdr:rowOff>
    </xdr:from>
    <xdr:ext cx="534377" cy="259045"/>
    <xdr:sp macro="" textlink="">
      <xdr:nvSpPr>
        <xdr:cNvPr id="571" name="教育費平均値テキスト">
          <a:extLst>
            <a:ext uri="{FF2B5EF4-FFF2-40B4-BE49-F238E27FC236}">
              <a16:creationId xmlns:a16="http://schemas.microsoft.com/office/drawing/2014/main" id="{00000000-0008-0000-0700-00003B020000}"/>
            </a:ext>
          </a:extLst>
        </xdr:cNvPr>
        <xdr:cNvSpPr txBox="1"/>
      </xdr:nvSpPr>
      <xdr:spPr>
        <a:xfrm>
          <a:off x="16370300" y="9821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70726</xdr:rowOff>
    </xdr:from>
    <xdr:to>
      <xdr:col>85</xdr:col>
      <xdr:colOff>177800</xdr:colOff>
      <xdr:row>58</xdr:row>
      <xdr:rowOff>876</xdr:rowOff>
    </xdr:to>
    <xdr:sp macro="" textlink="">
      <xdr:nvSpPr>
        <xdr:cNvPr id="572" name="フローチャート: 判断 571">
          <a:extLst>
            <a:ext uri="{FF2B5EF4-FFF2-40B4-BE49-F238E27FC236}">
              <a16:creationId xmlns:a16="http://schemas.microsoft.com/office/drawing/2014/main" id="{00000000-0008-0000-0700-00003C020000}"/>
            </a:ext>
          </a:extLst>
        </xdr:cNvPr>
        <xdr:cNvSpPr/>
      </xdr:nvSpPr>
      <xdr:spPr>
        <a:xfrm>
          <a:off x="162687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73550</xdr:rowOff>
    </xdr:from>
    <xdr:to>
      <xdr:col>81</xdr:col>
      <xdr:colOff>50800</xdr:colOff>
      <xdr:row>58</xdr:row>
      <xdr:rowOff>1828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4592300" y="9846200"/>
          <a:ext cx="889000" cy="9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95765</xdr:rowOff>
    </xdr:from>
    <xdr:to>
      <xdr:col>81</xdr:col>
      <xdr:colOff>101600</xdr:colOff>
      <xdr:row>58</xdr:row>
      <xdr:rowOff>25915</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5430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42442</xdr:rowOff>
    </xdr:from>
    <xdr:ext cx="534377"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5214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73550</xdr:rowOff>
    </xdr:from>
    <xdr:to>
      <xdr:col>76</xdr:col>
      <xdr:colOff>114300</xdr:colOff>
      <xdr:row>57</xdr:row>
      <xdr:rowOff>90763</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3703300" y="9846200"/>
          <a:ext cx="889000" cy="17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118386</xdr:rowOff>
    </xdr:from>
    <xdr:to>
      <xdr:col>76</xdr:col>
      <xdr:colOff>165100</xdr:colOff>
      <xdr:row>58</xdr:row>
      <xdr:rowOff>48536</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4541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39663</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4325111" y="998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90763</xdr:rowOff>
    </xdr:from>
    <xdr:to>
      <xdr:col>71</xdr:col>
      <xdr:colOff>177800</xdr:colOff>
      <xdr:row>58</xdr:row>
      <xdr:rowOff>25360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2814300" y="9863413"/>
          <a:ext cx="889000" cy="106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131054</xdr:rowOff>
    </xdr:from>
    <xdr:to>
      <xdr:col>72</xdr:col>
      <xdr:colOff>38100</xdr:colOff>
      <xdr:row>58</xdr:row>
      <xdr:rowOff>61204</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3652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52331</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3436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151095</xdr:rowOff>
    </xdr:from>
    <xdr:to>
      <xdr:col>67</xdr:col>
      <xdr:colOff>101600</xdr:colOff>
      <xdr:row>58</xdr:row>
      <xdr:rowOff>81245</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2763500" y="992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72372</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2547111" y="1001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43856</xdr:rowOff>
    </xdr:from>
    <xdr:to>
      <xdr:col>85</xdr:col>
      <xdr:colOff>177800</xdr:colOff>
      <xdr:row>57</xdr:row>
      <xdr:rowOff>145456</xdr:rowOff>
    </xdr:to>
    <xdr:sp macro="" textlink="">
      <xdr:nvSpPr>
        <xdr:cNvPr id="589" name="楕円 588">
          <a:extLst>
            <a:ext uri="{FF2B5EF4-FFF2-40B4-BE49-F238E27FC236}">
              <a16:creationId xmlns:a16="http://schemas.microsoft.com/office/drawing/2014/main" id="{00000000-0008-0000-0700-00004D020000}"/>
            </a:ext>
          </a:extLst>
        </xdr:cNvPr>
        <xdr:cNvSpPr/>
      </xdr:nvSpPr>
      <xdr:spPr>
        <a:xfrm>
          <a:off x="16268700" y="9816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66733</xdr:rowOff>
    </xdr:from>
    <xdr:ext cx="599010" cy="259045"/>
    <xdr:sp macro="" textlink="">
      <xdr:nvSpPr>
        <xdr:cNvPr id="590" name="教育費該当値テキスト">
          <a:extLst>
            <a:ext uri="{FF2B5EF4-FFF2-40B4-BE49-F238E27FC236}">
              <a16:creationId xmlns:a16="http://schemas.microsoft.com/office/drawing/2014/main" id="{00000000-0008-0000-0700-00004E020000}"/>
            </a:ext>
          </a:extLst>
        </xdr:cNvPr>
        <xdr:cNvSpPr txBox="1"/>
      </xdr:nvSpPr>
      <xdr:spPr>
        <a:xfrm>
          <a:off x="16370300" y="9667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122478</xdr:rowOff>
    </xdr:from>
    <xdr:to>
      <xdr:col>81</xdr:col>
      <xdr:colOff>101600</xdr:colOff>
      <xdr:row>58</xdr:row>
      <xdr:rowOff>52628</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5430500" y="989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43755</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14111" y="9987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22750</xdr:rowOff>
    </xdr:from>
    <xdr:to>
      <xdr:col>76</xdr:col>
      <xdr:colOff>165100</xdr:colOff>
      <xdr:row>57</xdr:row>
      <xdr:rowOff>124350</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4541500" y="979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140877</xdr:rowOff>
    </xdr:from>
    <xdr:ext cx="59901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292795" y="9570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39963</xdr:rowOff>
    </xdr:from>
    <xdr:to>
      <xdr:col>72</xdr:col>
      <xdr:colOff>38100</xdr:colOff>
      <xdr:row>57</xdr:row>
      <xdr:rowOff>141563</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3652500" y="9812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158090</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03795" y="9587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146010</xdr:rowOff>
    </xdr:from>
    <xdr:to>
      <xdr:col>67</xdr:col>
      <xdr:colOff>101600</xdr:colOff>
      <xdr:row>58</xdr:row>
      <xdr:rowOff>76160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2763500" y="991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92687</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693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災害復旧費グラフ枠">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78426</xdr:rowOff>
    </xdr:from>
    <xdr:to>
      <xdr:col>85</xdr:col>
      <xdr:colOff>126364</xdr:colOff>
      <xdr:row>78</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flipV="1">
          <a:off x="16317595" y="12079926"/>
          <a:ext cx="1269" cy="1432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1" name="災害復旧費最小値テキスト">
          <a:extLst>
            <a:ext uri="{FF2B5EF4-FFF2-40B4-BE49-F238E27FC236}">
              <a16:creationId xmlns:a16="http://schemas.microsoft.com/office/drawing/2014/main" id="{00000000-0008-0000-0700-00006D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25103</xdr:rowOff>
    </xdr:from>
    <xdr:ext cx="599010" cy="259045"/>
    <xdr:sp macro="" textlink="">
      <xdr:nvSpPr>
        <xdr:cNvPr id="623" name="災害復旧費最大値テキスト">
          <a:extLst>
            <a:ext uri="{FF2B5EF4-FFF2-40B4-BE49-F238E27FC236}">
              <a16:creationId xmlns:a16="http://schemas.microsoft.com/office/drawing/2014/main" id="{00000000-0008-0000-0700-00006F020000}"/>
            </a:ext>
          </a:extLst>
        </xdr:cNvPr>
        <xdr:cNvSpPr txBox="1"/>
      </xdr:nvSpPr>
      <xdr:spPr>
        <a:xfrm>
          <a:off x="16370300" y="11855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313,402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78426</xdr:rowOff>
    </xdr:from>
    <xdr:to>
      <xdr:col>86</xdr:col>
      <xdr:colOff>25400</xdr:colOff>
      <xdr:row>70</xdr:row>
      <xdr:rowOff>78426</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6230600" y="12079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41446</xdr:rowOff>
    </xdr:from>
    <xdr:ext cx="534377" cy="259045"/>
    <xdr:sp macro="" textlink="">
      <xdr:nvSpPr>
        <xdr:cNvPr id="626" name="災害復旧費平均値テキスト">
          <a:extLst>
            <a:ext uri="{FF2B5EF4-FFF2-40B4-BE49-F238E27FC236}">
              <a16:creationId xmlns:a16="http://schemas.microsoft.com/office/drawing/2014/main" id="{00000000-0008-0000-0700-000072020000}"/>
            </a:ext>
          </a:extLst>
        </xdr:cNvPr>
        <xdr:cNvSpPr txBox="1"/>
      </xdr:nvSpPr>
      <xdr:spPr>
        <a:xfrm>
          <a:off x="16370300" y="13243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18569</xdr:rowOff>
    </xdr:from>
    <xdr:to>
      <xdr:col>85</xdr:col>
      <xdr:colOff>177800</xdr:colOff>
      <xdr:row>78</xdr:row>
      <xdr:rowOff>120169</xdr:rowOff>
    </xdr:to>
    <xdr:sp macro="" textlink="">
      <xdr:nvSpPr>
        <xdr:cNvPr id="627" name="フローチャート: 判断 626">
          <a:extLst>
            <a:ext uri="{FF2B5EF4-FFF2-40B4-BE49-F238E27FC236}">
              <a16:creationId xmlns:a16="http://schemas.microsoft.com/office/drawing/2014/main" id="{00000000-0008-0000-0700-000073020000}"/>
            </a:ext>
          </a:extLst>
        </xdr:cNvPr>
        <xdr:cNvSpPr/>
      </xdr:nvSpPr>
      <xdr:spPr>
        <a:xfrm>
          <a:off x="16268700" y="1339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24727</xdr:rowOff>
    </xdr:from>
    <xdr:to>
      <xdr:col>81</xdr:col>
      <xdr:colOff>101600</xdr:colOff>
      <xdr:row>78</xdr:row>
      <xdr:rowOff>126327</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5430500" y="1339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142854</xdr:rowOff>
    </xdr:from>
    <xdr:ext cx="534377"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5214111" y="13173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38801</xdr:rowOff>
    </xdr:from>
    <xdr:to>
      <xdr:col>76</xdr:col>
      <xdr:colOff>165100</xdr:colOff>
      <xdr:row>78</xdr:row>
      <xdr:rowOff>140401</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4541500" y="13411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156928</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4325111" y="13187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41566</xdr:rowOff>
    </xdr:from>
    <xdr:to>
      <xdr:col>72</xdr:col>
      <xdr:colOff>38100</xdr:colOff>
      <xdr:row>78</xdr:row>
      <xdr:rowOff>143166</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3652500" y="1341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159693</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3436111" y="1318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48845</xdr:rowOff>
    </xdr:from>
    <xdr:to>
      <xdr:col>67</xdr:col>
      <xdr:colOff>101600</xdr:colOff>
      <xdr:row>78</xdr:row>
      <xdr:rowOff>150445</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2763500" y="134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166972</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2579428" y="1319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4" name="楕円 643">
          <a:extLst>
            <a:ext uri="{FF2B5EF4-FFF2-40B4-BE49-F238E27FC236}">
              <a16:creationId xmlns:a16="http://schemas.microsoft.com/office/drawing/2014/main" id="{00000000-0008-0000-0700-000084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5" name="災害復旧費該当値テキスト">
          <a:extLst>
            <a:ext uri="{FF2B5EF4-FFF2-40B4-BE49-F238E27FC236}">
              <a16:creationId xmlns:a16="http://schemas.microsoft.com/office/drawing/2014/main" id="{00000000-0008-0000-0700-000085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公債費グラフ枠">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80406</xdr:rowOff>
    </xdr:from>
    <xdr:to>
      <xdr:col>85</xdr:col>
      <xdr:colOff>126364</xdr:colOff>
      <xdr:row>98</xdr:row>
      <xdr:rowOff>136733</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flipV="1">
          <a:off x="16317595" y="15853806"/>
          <a:ext cx="1269" cy="1085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140560</xdr:rowOff>
    </xdr:from>
    <xdr:ext cx="378565" cy="259045"/>
    <xdr:sp macro="" textlink="">
      <xdr:nvSpPr>
        <xdr:cNvPr id="676" name="公債費最小値テキスト">
          <a:extLst>
            <a:ext uri="{FF2B5EF4-FFF2-40B4-BE49-F238E27FC236}">
              <a16:creationId xmlns:a16="http://schemas.microsoft.com/office/drawing/2014/main" id="{00000000-0008-0000-0700-0000A4020000}"/>
            </a:ext>
          </a:extLst>
        </xdr:cNvPr>
        <xdr:cNvSpPr txBox="1"/>
      </xdr:nvSpPr>
      <xdr:spPr>
        <a:xfrm>
          <a:off x="16370300" y="16942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136733</xdr:rowOff>
    </xdr:from>
    <xdr:to>
      <xdr:col>86</xdr:col>
      <xdr:colOff>25400</xdr:colOff>
      <xdr:row>98</xdr:row>
      <xdr:rowOff>136733</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6230600" y="16938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27083</xdr:rowOff>
    </xdr:from>
    <xdr:ext cx="599010" cy="259045"/>
    <xdr:sp macro="" textlink="">
      <xdr:nvSpPr>
        <xdr:cNvPr id="678" name="公債費最大値テキスト">
          <a:extLst>
            <a:ext uri="{FF2B5EF4-FFF2-40B4-BE49-F238E27FC236}">
              <a16:creationId xmlns:a16="http://schemas.microsoft.com/office/drawing/2014/main" id="{00000000-0008-0000-0700-0000A6020000}"/>
            </a:ext>
          </a:extLst>
        </xdr:cNvPr>
        <xdr:cNvSpPr txBox="1"/>
      </xdr:nvSpPr>
      <xdr:spPr>
        <a:xfrm>
          <a:off x="16370300" y="15629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237,969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80406</xdr:rowOff>
    </xdr:from>
    <xdr:to>
      <xdr:col>86</xdr:col>
      <xdr:colOff>25400</xdr:colOff>
      <xdr:row>92</xdr:row>
      <xdr:rowOff>80406</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6230600" y="15853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5964</xdr:rowOff>
    </xdr:from>
    <xdr:to>
      <xdr:col>85</xdr:col>
      <xdr:colOff>127000</xdr:colOff>
      <xdr:row>97</xdr:row>
      <xdr:rowOff>36948</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5481300" y="16636614"/>
          <a:ext cx="838200" cy="30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65673</xdr:rowOff>
    </xdr:from>
    <xdr:ext cx="534377" cy="259045"/>
    <xdr:sp macro="" textlink="">
      <xdr:nvSpPr>
        <xdr:cNvPr id="681" name="公債費平均値テキスト">
          <a:extLst>
            <a:ext uri="{FF2B5EF4-FFF2-40B4-BE49-F238E27FC236}">
              <a16:creationId xmlns:a16="http://schemas.microsoft.com/office/drawing/2014/main" id="{00000000-0008-0000-0700-0000A9020000}"/>
            </a:ext>
          </a:extLst>
        </xdr:cNvPr>
        <xdr:cNvSpPr txBox="1"/>
      </xdr:nvSpPr>
      <xdr:spPr>
        <a:xfrm>
          <a:off x="16370300" y="163534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42796</xdr:rowOff>
    </xdr:from>
    <xdr:to>
      <xdr:col>85</xdr:col>
      <xdr:colOff>177800</xdr:colOff>
      <xdr:row>96</xdr:row>
      <xdr:rowOff>144396</xdr:rowOff>
    </xdr:to>
    <xdr:sp macro="" textlink="">
      <xdr:nvSpPr>
        <xdr:cNvPr id="682" name="フローチャート: 判断 681">
          <a:extLst>
            <a:ext uri="{FF2B5EF4-FFF2-40B4-BE49-F238E27FC236}">
              <a16:creationId xmlns:a16="http://schemas.microsoft.com/office/drawing/2014/main" id="{00000000-0008-0000-0700-0000AA020000}"/>
            </a:ext>
          </a:extLst>
        </xdr:cNvPr>
        <xdr:cNvSpPr/>
      </xdr:nvSpPr>
      <xdr:spPr>
        <a:xfrm>
          <a:off x="16268700" y="1650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36948</xdr:rowOff>
    </xdr:from>
    <xdr:to>
      <xdr:col>81</xdr:col>
      <xdr:colOff>50800</xdr:colOff>
      <xdr:row>97</xdr:row>
      <xdr:rowOff>41196</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4592300" y="16667598"/>
          <a:ext cx="889000" cy="4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39357</xdr:rowOff>
    </xdr:from>
    <xdr:to>
      <xdr:col>81</xdr:col>
      <xdr:colOff>101600</xdr:colOff>
      <xdr:row>96</xdr:row>
      <xdr:rowOff>140957</xdr:rowOff>
    </xdr:to>
    <xdr:sp macro="" textlink="">
      <xdr:nvSpPr>
        <xdr:cNvPr id="684" name="フローチャート: 判断 683">
          <a:extLst>
            <a:ext uri="{FF2B5EF4-FFF2-40B4-BE49-F238E27FC236}">
              <a16:creationId xmlns:a16="http://schemas.microsoft.com/office/drawing/2014/main" id="{00000000-0008-0000-0700-0000AC020000}"/>
            </a:ext>
          </a:extLst>
        </xdr:cNvPr>
        <xdr:cNvSpPr/>
      </xdr:nvSpPr>
      <xdr:spPr>
        <a:xfrm>
          <a:off x="15430500" y="16498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157484</xdr:rowOff>
    </xdr:from>
    <xdr:ext cx="534377"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5214111" y="1627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38512</xdr:rowOff>
    </xdr:from>
    <xdr:to>
      <xdr:col>76</xdr:col>
      <xdr:colOff>114300</xdr:colOff>
      <xdr:row>97</xdr:row>
      <xdr:rowOff>41196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3703300" y="16669162"/>
          <a:ext cx="889000" cy="2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57719</xdr:rowOff>
    </xdr:from>
    <xdr:to>
      <xdr:col>76</xdr:col>
      <xdr:colOff>165100</xdr:colOff>
      <xdr:row>96</xdr:row>
      <xdr:rowOff>159319</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4541500" y="1651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4396</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4325111" y="16292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15973</xdr:rowOff>
    </xdr:from>
    <xdr:to>
      <xdr:col>71</xdr:col>
      <xdr:colOff>177800</xdr:colOff>
      <xdr:row>97</xdr:row>
      <xdr:rowOff>38512</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814300" y="16646623"/>
          <a:ext cx="889000" cy="2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79391</xdr:rowOff>
    </xdr:from>
    <xdr:to>
      <xdr:col>72</xdr:col>
      <xdr:colOff>38100</xdr:colOff>
      <xdr:row>97</xdr:row>
      <xdr:rowOff>9541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3652500" y="165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26068</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3436111" y="16313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88489</xdr:rowOff>
    </xdr:from>
    <xdr:to>
      <xdr:col>67</xdr:col>
      <xdr:colOff>101600</xdr:colOff>
      <xdr:row>97</xdr:row>
      <xdr:rowOff>18639</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27635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35166</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2547111" y="1632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126614</xdr:rowOff>
    </xdr:from>
    <xdr:to>
      <xdr:col>85</xdr:col>
      <xdr:colOff>177800</xdr:colOff>
      <xdr:row>97</xdr:row>
      <xdr:rowOff>56764</xdr:rowOff>
    </xdr:to>
    <xdr:sp macro="" textlink="">
      <xdr:nvSpPr>
        <xdr:cNvPr id="699" name="楕円 698">
          <a:extLst>
            <a:ext uri="{FF2B5EF4-FFF2-40B4-BE49-F238E27FC236}">
              <a16:creationId xmlns:a16="http://schemas.microsoft.com/office/drawing/2014/main" id="{00000000-0008-0000-0700-0000BB020000}"/>
            </a:ext>
          </a:extLst>
        </xdr:cNvPr>
        <xdr:cNvSpPr/>
      </xdr:nvSpPr>
      <xdr:spPr>
        <a:xfrm>
          <a:off x="16268700" y="1658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105041</xdr:rowOff>
    </xdr:from>
    <xdr:ext cx="534377" cy="259045"/>
    <xdr:sp macro="" textlink="">
      <xdr:nvSpPr>
        <xdr:cNvPr id="700" name="公債費該当値テキスト">
          <a:extLst>
            <a:ext uri="{FF2B5EF4-FFF2-40B4-BE49-F238E27FC236}">
              <a16:creationId xmlns:a16="http://schemas.microsoft.com/office/drawing/2014/main" id="{00000000-0008-0000-0700-0000BC020000}"/>
            </a:ext>
          </a:extLst>
        </xdr:cNvPr>
        <xdr:cNvSpPr txBox="1"/>
      </xdr:nvSpPr>
      <xdr:spPr>
        <a:xfrm>
          <a:off x="16370300" y="16564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157598</xdr:rowOff>
    </xdr:from>
    <xdr:to>
      <xdr:col>81</xdr:col>
      <xdr:colOff>101600</xdr:colOff>
      <xdr:row>97</xdr:row>
      <xdr:rowOff>87748</xdr:rowOff>
    </xdr:to>
    <xdr:sp macro="" textlink="">
      <xdr:nvSpPr>
        <xdr:cNvPr id="701" name="楕円 700">
          <a:extLst>
            <a:ext uri="{FF2B5EF4-FFF2-40B4-BE49-F238E27FC236}">
              <a16:creationId xmlns:a16="http://schemas.microsoft.com/office/drawing/2014/main" id="{00000000-0008-0000-0700-0000BD020000}"/>
            </a:ext>
          </a:extLst>
        </xdr:cNvPr>
        <xdr:cNvSpPr/>
      </xdr:nvSpPr>
      <xdr:spPr>
        <a:xfrm>
          <a:off x="15430500" y="16616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78875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70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161846</xdr:rowOff>
    </xdr:from>
    <xdr:to>
      <xdr:col>76</xdr:col>
      <xdr:colOff>165100</xdr:colOff>
      <xdr:row>97</xdr:row>
      <xdr:rowOff>91996</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4541500" y="16621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83123</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325111" y="16713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159162</xdr:rowOff>
    </xdr:from>
    <xdr:to>
      <xdr:col>72</xdr:col>
      <xdr:colOff>38100</xdr:colOff>
      <xdr:row>97</xdr:row>
      <xdr:rowOff>89312</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3652500" y="1661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80439</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711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136623</xdr:rowOff>
    </xdr:from>
    <xdr:to>
      <xdr:col>67</xdr:col>
      <xdr:colOff>101600</xdr:colOff>
      <xdr:row>97</xdr:row>
      <xdr:rowOff>66773</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2763500" y="16595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57900</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688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諸支出金グラフ枠">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135166</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flipV="1">
          <a:off x="22159595" y="5450116"/>
          <a:ext cx="1269" cy="1280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63682</xdr:rowOff>
    </xdr:from>
    <xdr:ext cx="249299" cy="259045"/>
    <xdr:sp macro="" textlink="">
      <xdr:nvSpPr>
        <xdr:cNvPr id="733" name="諸支出金最小値テキスト">
          <a:extLst>
            <a:ext uri="{FF2B5EF4-FFF2-40B4-BE49-F238E27FC236}">
              <a16:creationId xmlns:a16="http://schemas.microsoft.com/office/drawing/2014/main" id="{00000000-0008-0000-0700-0000DD020000}"/>
            </a:ext>
          </a:extLst>
        </xdr:cNvPr>
        <xdr:cNvSpPr txBox="1"/>
      </xdr:nvSpPr>
      <xdr:spPr>
        <a:xfrm>
          <a:off x="22212300" y="67502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81843</xdr:rowOff>
    </xdr:from>
    <xdr:ext cx="534377" cy="259045"/>
    <xdr:sp macro="" textlink="">
      <xdr:nvSpPr>
        <xdr:cNvPr id="735" name="諸支出金最大値テキスト">
          <a:extLst>
            <a:ext uri="{FF2B5EF4-FFF2-40B4-BE49-F238E27FC236}">
              <a16:creationId xmlns:a16="http://schemas.microsoft.com/office/drawing/2014/main" id="{00000000-0008-0000-0700-0000DF020000}"/>
            </a:ext>
          </a:extLst>
        </xdr:cNvPr>
        <xdr:cNvSpPr txBox="1"/>
      </xdr:nvSpPr>
      <xdr:spPr>
        <a:xfrm>
          <a:off x="22212300" y="522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135166</xdr:rowOff>
    </xdr:from>
    <xdr:to>
      <xdr:col>116</xdr:col>
      <xdr:colOff>152400</xdr:colOff>
      <xdr:row>31</xdr:row>
      <xdr:rowOff>135166</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545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152582</xdr:rowOff>
    </xdr:from>
    <xdr:ext cx="378565" cy="259045"/>
    <xdr:sp macro="" textlink="">
      <xdr:nvSpPr>
        <xdr:cNvPr id="738" name="諸支出金平均値テキスト">
          <a:extLst>
            <a:ext uri="{FF2B5EF4-FFF2-40B4-BE49-F238E27FC236}">
              <a16:creationId xmlns:a16="http://schemas.microsoft.com/office/drawing/2014/main" id="{00000000-0008-0000-0700-0000E2020000}"/>
            </a:ext>
          </a:extLst>
        </xdr:cNvPr>
        <xdr:cNvSpPr txBox="1"/>
      </xdr:nvSpPr>
      <xdr:spPr>
        <a:xfrm>
          <a:off x="22212300" y="649623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129705</xdr:rowOff>
    </xdr:from>
    <xdr:to>
      <xdr:col>116</xdr:col>
      <xdr:colOff>114300</xdr:colOff>
      <xdr:row>39</xdr:row>
      <xdr:rowOff>59855</xdr:rowOff>
    </xdr:to>
    <xdr:sp macro="" textlink="">
      <xdr:nvSpPr>
        <xdr:cNvPr id="739" name="フローチャート: 判断 738">
          <a:extLst>
            <a:ext uri="{FF2B5EF4-FFF2-40B4-BE49-F238E27FC236}">
              <a16:creationId xmlns:a16="http://schemas.microsoft.com/office/drawing/2014/main" id="{00000000-0008-0000-0700-0000E3020000}"/>
            </a:ext>
          </a:extLst>
        </xdr:cNvPr>
        <xdr:cNvSpPr/>
      </xdr:nvSpPr>
      <xdr:spPr>
        <a:xfrm>
          <a:off x="22110700" y="664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150089</xdr:rowOff>
    </xdr:from>
    <xdr:to>
      <xdr:col>112</xdr:col>
      <xdr:colOff>38100</xdr:colOff>
      <xdr:row>39</xdr:row>
      <xdr:rowOff>80239</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1272500" y="666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96766</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1134017" y="64404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142545</xdr:rowOff>
    </xdr:from>
    <xdr:to>
      <xdr:col>107</xdr:col>
      <xdr:colOff>101600</xdr:colOff>
      <xdr:row>39</xdr:row>
      <xdr:rowOff>72695</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0383500" y="66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89222</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0245017" y="64328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151079</xdr:rowOff>
    </xdr:from>
    <xdr:to>
      <xdr:col>102</xdr:col>
      <xdr:colOff>165100</xdr:colOff>
      <xdr:row>39</xdr:row>
      <xdr:rowOff>81229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19494500" y="6666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97756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9356017" y="6441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156832</xdr:rowOff>
    </xdr:from>
    <xdr:to>
      <xdr:col>98</xdr:col>
      <xdr:colOff>38100</xdr:colOff>
      <xdr:row>39</xdr:row>
      <xdr:rowOff>86982</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8605500" y="667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103509</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8467017" y="644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6" name="楕円 755">
          <a:extLst>
            <a:ext uri="{FF2B5EF4-FFF2-40B4-BE49-F238E27FC236}">
              <a16:creationId xmlns:a16="http://schemas.microsoft.com/office/drawing/2014/main" id="{00000000-0008-0000-0700-0000F4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108132</xdr:rowOff>
    </xdr:from>
    <xdr:ext cx="249299" cy="259045"/>
    <xdr:sp macro="" textlink="">
      <xdr:nvSpPr>
        <xdr:cNvPr id="757" name="諸支出金該当値テキスト">
          <a:extLst>
            <a:ext uri="{FF2B5EF4-FFF2-40B4-BE49-F238E27FC236}">
              <a16:creationId xmlns:a16="http://schemas.microsoft.com/office/drawing/2014/main" id="{00000000-0008-0000-0700-0000F5020000}"/>
            </a:ext>
          </a:extLst>
        </xdr:cNvPr>
        <xdr:cNvSpPr txBox="1"/>
      </xdr:nvSpPr>
      <xdr:spPr>
        <a:xfrm>
          <a:off x="22212300" y="66232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前年度繰上充用金グラフ枠">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2" name="前年度繰上充用金最小値テキスト">
          <a:extLst>
            <a:ext uri="{FF2B5EF4-FFF2-40B4-BE49-F238E27FC236}">
              <a16:creationId xmlns:a16="http://schemas.microsoft.com/office/drawing/2014/main" id="{00000000-0008-0000-0700-00000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4" name="前年度繰上充用金最大値テキスト">
          <a:extLst>
            <a:ext uri="{FF2B5EF4-FFF2-40B4-BE49-F238E27FC236}">
              <a16:creationId xmlns:a16="http://schemas.microsoft.com/office/drawing/2014/main" id="{00000000-0008-0000-0700-00001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7" name="前年度繰上充用金平均値テキスト">
          <a:extLst>
            <a:ext uri="{FF2B5EF4-FFF2-40B4-BE49-F238E27FC236}">
              <a16:creationId xmlns:a16="http://schemas.microsoft.com/office/drawing/2014/main" id="{00000000-0008-0000-0700-00001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楕円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6" name="前年度繰上充用金該当値テキスト">
          <a:extLst>
            <a:ext uri="{FF2B5EF4-FFF2-40B4-BE49-F238E27FC236}">
              <a16:creationId xmlns:a16="http://schemas.microsoft.com/office/drawing/2014/main" id="{00000000-0008-0000-0700-00002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6" name="正方形/長方形 815">
          <a:extLst>
            <a:ext uri="{FF2B5EF4-FFF2-40B4-BE49-F238E27FC236}">
              <a16:creationId xmlns:a16="http://schemas.microsoft.com/office/drawing/2014/main" id="{00000000-0008-0000-0700-00003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議会費は旅費を伴う会議等が増加したことで、前年度から</a:t>
          </a:r>
          <a:r>
            <a:rPr kumimoji="1" lang="ja-JP" altLang="en-US" sz="1100">
              <a:solidFill>
                <a:schemeClr val="dk1"/>
              </a:solidFill>
              <a:effectLst/>
              <a:latin typeface="+mn-lt"/>
              <a:ea typeface="+mn-ea"/>
              <a:cs typeface="+mn-cs"/>
            </a:rPr>
            <a:t>３３３</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した。総務費は、</a:t>
          </a:r>
          <a:r>
            <a:rPr kumimoji="1" lang="ja-JP" altLang="en-US" sz="1100">
              <a:solidFill>
                <a:schemeClr val="dk1"/>
              </a:solidFill>
              <a:effectLst/>
              <a:latin typeface="+mn-lt"/>
              <a:ea typeface="+mn-ea"/>
              <a:cs typeface="+mn-cs"/>
            </a:rPr>
            <a:t>前年度に行った</a:t>
          </a:r>
          <a:r>
            <a:rPr kumimoji="1" lang="ja-JP" altLang="ja-JP" sz="1100">
              <a:solidFill>
                <a:schemeClr val="dk1"/>
              </a:solidFill>
              <a:effectLst/>
              <a:latin typeface="+mn-lt"/>
              <a:ea typeface="+mn-ea"/>
              <a:cs typeface="+mn-cs"/>
            </a:rPr>
            <a:t>家計支援臨時特別給付金が</a:t>
          </a:r>
          <a:r>
            <a:rPr kumimoji="1" lang="ja-JP" altLang="en-US" sz="1100">
              <a:solidFill>
                <a:schemeClr val="dk1"/>
              </a:solidFill>
              <a:effectLst/>
              <a:latin typeface="+mn-lt"/>
              <a:ea typeface="+mn-ea"/>
              <a:cs typeface="+mn-cs"/>
            </a:rPr>
            <a:t>皆減</a:t>
          </a:r>
          <a:r>
            <a:rPr kumimoji="1" lang="ja-JP" altLang="ja-JP" sz="1100">
              <a:solidFill>
                <a:schemeClr val="dk1"/>
              </a:solidFill>
              <a:effectLst/>
              <a:latin typeface="+mn-lt"/>
              <a:ea typeface="+mn-ea"/>
              <a:cs typeface="+mn-cs"/>
            </a:rPr>
            <a:t>したこと</a:t>
          </a:r>
          <a:r>
            <a:rPr kumimoji="1" lang="ja-JP" altLang="en-US" sz="1100">
              <a:solidFill>
                <a:schemeClr val="dk1"/>
              </a:solidFill>
              <a:effectLst/>
              <a:latin typeface="+mn-lt"/>
              <a:ea typeface="+mn-ea"/>
              <a:cs typeface="+mn-cs"/>
            </a:rPr>
            <a:t>や、基金への積立が減少したことから、１２，５５０円減少した</a:t>
          </a:r>
          <a:r>
            <a:rPr kumimoji="1" lang="ja-JP" altLang="ja-JP" sz="1100">
              <a:solidFill>
                <a:schemeClr val="dk1"/>
              </a:solidFill>
              <a:effectLst/>
              <a:latin typeface="+mn-lt"/>
              <a:ea typeface="+mn-ea"/>
              <a:cs typeface="+mn-cs"/>
            </a:rPr>
            <a:t>。民生費は、</a:t>
          </a:r>
          <a:r>
            <a:rPr kumimoji="1" lang="ja-JP" altLang="en-US" sz="1100">
              <a:solidFill>
                <a:schemeClr val="dk1"/>
              </a:solidFill>
              <a:effectLst/>
              <a:latin typeface="+mn-lt"/>
              <a:ea typeface="+mn-ea"/>
              <a:cs typeface="+mn-cs"/>
            </a:rPr>
            <a:t>住民税非課税世帯への物価高騰対応重点支援金の給付を行ったことや、社会福祉協議会補助金への補助金が増加したことから、１８</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６５８</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した。衛生費については、ごみ処理を委託する市への廃棄物処理施設整備負担金</a:t>
          </a:r>
          <a:r>
            <a:rPr kumimoji="1" lang="ja-JP" altLang="en-US" sz="1100">
              <a:solidFill>
                <a:schemeClr val="dk1"/>
              </a:solidFill>
              <a:effectLst/>
              <a:latin typeface="+mn-lt"/>
              <a:ea typeface="+mn-ea"/>
              <a:cs typeface="+mn-cs"/>
            </a:rPr>
            <a:t>が減少したことや</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新型コロナウイルス予防接種対策事業に係る経費が減少したことにより、７，２５０円減となった</a:t>
          </a:r>
          <a:r>
            <a:rPr kumimoji="1" lang="ja-JP" altLang="ja-JP" sz="1100">
              <a:solidFill>
                <a:schemeClr val="dk1"/>
              </a:solidFill>
              <a:effectLst/>
              <a:latin typeface="+mn-lt"/>
              <a:ea typeface="+mn-ea"/>
              <a:cs typeface="+mn-cs"/>
            </a:rPr>
            <a:t>。農林水産業費は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令和４年度</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国営赤川二期地区土地改良事業に</a:t>
          </a:r>
          <a:r>
            <a:rPr kumimoji="1" lang="ja-JP" altLang="en-US" sz="1100">
              <a:solidFill>
                <a:schemeClr val="dk1"/>
              </a:solidFill>
              <a:effectLst/>
              <a:latin typeface="+mn-lt"/>
              <a:ea typeface="+mn-ea"/>
              <a:cs typeface="+mn-cs"/>
            </a:rPr>
            <a:t>伴う</a:t>
          </a:r>
          <a:r>
            <a:rPr kumimoji="1" lang="ja-JP" altLang="ja-JP" sz="1100">
              <a:solidFill>
                <a:schemeClr val="dk1"/>
              </a:solidFill>
              <a:effectLst/>
              <a:latin typeface="+mn-lt"/>
              <a:ea typeface="+mn-ea"/>
              <a:cs typeface="+mn-cs"/>
            </a:rPr>
            <a:t>町負担分の一括償還</a:t>
          </a:r>
          <a:r>
            <a:rPr kumimoji="1" lang="ja-JP" altLang="en-US" sz="1100">
              <a:solidFill>
                <a:schemeClr val="dk1"/>
              </a:solidFill>
              <a:effectLst/>
              <a:latin typeface="+mn-lt"/>
              <a:ea typeface="+mn-ea"/>
              <a:cs typeface="+mn-cs"/>
            </a:rPr>
            <a:t>をしたことで例年より高い値だったが、令和５年度は３０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０５０</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減で一昨年並みとなった</a:t>
          </a:r>
          <a:r>
            <a:rPr kumimoji="1" lang="ja-JP" altLang="ja-JP" sz="1100">
              <a:solidFill>
                <a:schemeClr val="dk1"/>
              </a:solidFill>
              <a:effectLst/>
              <a:latin typeface="+mn-lt"/>
              <a:ea typeface="+mn-ea"/>
              <a:cs typeface="+mn-cs"/>
            </a:rPr>
            <a:t>。商工費</a:t>
          </a:r>
          <a:r>
            <a:rPr kumimoji="1" lang="ja-JP" altLang="en-US" sz="1100">
              <a:solidFill>
                <a:schemeClr val="dk1"/>
              </a:solidFill>
              <a:effectLst/>
              <a:latin typeface="+mn-lt"/>
              <a:ea typeface="+mn-ea"/>
              <a:cs typeface="+mn-cs"/>
            </a:rPr>
            <a:t>について、支出額はほぼ横ばいだったものの</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人口の減少の影響により１，７５８円増加</a:t>
          </a:r>
          <a:r>
            <a:rPr kumimoji="1" lang="ja-JP" altLang="ja-JP" sz="1100">
              <a:solidFill>
                <a:schemeClr val="dk1"/>
              </a:solidFill>
              <a:effectLst/>
              <a:latin typeface="+mn-lt"/>
              <a:ea typeface="+mn-ea"/>
              <a:cs typeface="+mn-cs"/>
            </a:rPr>
            <a:t>した。消防費は、常備消防を近隣市に委託する方式をとっているため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高い水準で推移していくものと見込んでいる。教育費は、</a:t>
          </a:r>
          <a:r>
            <a:rPr kumimoji="1" lang="ja-JP" altLang="en-US" sz="1100">
              <a:solidFill>
                <a:schemeClr val="dk1"/>
              </a:solidFill>
              <a:effectLst/>
              <a:latin typeface="+mn-lt"/>
              <a:ea typeface="+mn-ea"/>
              <a:cs typeface="+mn-cs"/>
            </a:rPr>
            <a:t>屋内体育施設の大規模改修を行ったこと等により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２４，０７５円の増となった。</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実質収支は、前年度を</a:t>
          </a:r>
          <a:r>
            <a:rPr kumimoji="1" lang="en-US" altLang="ja-JP" sz="1100">
              <a:solidFill>
                <a:schemeClr val="dk1"/>
              </a:solidFill>
              <a:effectLst/>
              <a:latin typeface="+mn-lt"/>
              <a:ea typeface="+mn-ea"/>
              <a:cs typeface="+mn-cs"/>
            </a:rPr>
            <a:t>1.28</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下回る</a:t>
          </a:r>
          <a:r>
            <a:rPr kumimoji="1" lang="ja-JP" altLang="ja-JP" sz="1100">
              <a:solidFill>
                <a:schemeClr val="dk1"/>
              </a:solidFill>
              <a:effectLst/>
              <a:latin typeface="+mn-lt"/>
              <a:ea typeface="+mn-ea"/>
              <a:cs typeface="+mn-cs"/>
            </a:rPr>
            <a:t>結果となった。財政調整基金については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取崩し額よりも積立額が上回ったことで、前年度に</a:t>
          </a:r>
          <a:r>
            <a:rPr kumimoji="1" lang="ja-JP" altLang="en-US" sz="1100">
              <a:solidFill>
                <a:schemeClr val="dk1"/>
              </a:solidFill>
              <a:effectLst/>
              <a:latin typeface="+mn-lt"/>
              <a:ea typeface="+mn-ea"/>
              <a:cs typeface="+mn-cs"/>
            </a:rPr>
            <a:t>より</a:t>
          </a:r>
          <a:r>
            <a:rPr kumimoji="1" lang="en-US" altLang="ja-JP" sz="1100">
              <a:solidFill>
                <a:schemeClr val="dk1"/>
              </a:solidFill>
              <a:effectLst/>
              <a:latin typeface="+mn-lt"/>
              <a:ea typeface="+mn-ea"/>
              <a:cs typeface="+mn-cs"/>
            </a:rPr>
            <a:t>2.03</a:t>
          </a:r>
          <a:r>
            <a:rPr kumimoji="1" lang="ja-JP" altLang="ja-JP" sz="1100">
              <a:solidFill>
                <a:schemeClr val="dk1"/>
              </a:solidFill>
              <a:effectLst/>
              <a:latin typeface="+mn-lt"/>
              <a:ea typeface="+mn-ea"/>
              <a:cs typeface="+mn-cs"/>
            </a:rPr>
            <a:t>ポイント上昇した。実質単年度収支については、温泉施設改修や体育施設改修</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大規模改修工事を行ったことから</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減少した。</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物価高騰</a:t>
          </a:r>
          <a:r>
            <a:rPr kumimoji="1" lang="ja-JP" altLang="en-US" sz="1100">
              <a:solidFill>
                <a:schemeClr val="dk1"/>
              </a:solidFill>
              <a:effectLst/>
              <a:latin typeface="+mn-lt"/>
              <a:ea typeface="+mn-ea"/>
              <a:cs typeface="+mn-cs"/>
            </a:rPr>
            <a:t>や人件費の増加が見込まれることから</a:t>
          </a:r>
          <a:r>
            <a:rPr kumimoji="1" lang="ja-JP" altLang="ja-JP" sz="1100">
              <a:solidFill>
                <a:schemeClr val="dk1"/>
              </a:solidFill>
              <a:effectLst/>
              <a:latin typeface="+mn-lt"/>
              <a:ea typeface="+mn-ea"/>
              <a:cs typeface="+mn-cs"/>
            </a:rPr>
            <a:t>、より一層財政の健全化を図り、繰上償還や財政調整基金への積立てを計画的に行っていく必要がある。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連結実質赤字比率に関しては赤字となっている会計はなく、全ての会計で黒字となっている。三川町国民健康保険特別会計は、国保加入者の減少と医療費の増大により黒字額</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減少傾向にあ</a:t>
          </a:r>
          <a:r>
            <a:rPr kumimoji="1" lang="ja-JP" altLang="en-US" sz="1100">
              <a:solidFill>
                <a:schemeClr val="dk1"/>
              </a:solidFill>
              <a:effectLst/>
              <a:latin typeface="+mn-lt"/>
              <a:ea typeface="+mn-ea"/>
              <a:cs typeface="+mn-cs"/>
            </a:rPr>
            <a:t>ったが、税率改正を行ったことにより令和５年度は黒字額が増加した</a:t>
          </a:r>
          <a:r>
            <a:rPr kumimoji="1" lang="ja-JP" altLang="ja-JP" sz="1100">
              <a:solidFill>
                <a:schemeClr val="dk1"/>
              </a:solidFill>
              <a:effectLst/>
              <a:latin typeface="+mn-lt"/>
              <a:ea typeface="+mn-ea"/>
              <a:cs typeface="+mn-cs"/>
            </a:rPr>
            <a:t>。今後も国民健康保険税、介護保険料等の適正化を図り、経費節減に努めることで赤字とならないよう対処していく。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実質公債費比率（分子）については、前年度に比べやや増加している。元利償還金については、低利率での借入等により地方債現在高を減少させ、元利償還金を抑えている。公営企業債の元利償還金に対する繰入金について、過去に補償金免除繰上償還制度の活用により、農業集落排水事業に係る地方債の繰上償還を行っ</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ものの、新規の借り入れもあり、公営企業債の元利償還金に対する繰入金はほぼ一定の水準となっている。今後も新規の地方債発行抑制や繰上償還によって、実質公債費比率（分子）を減少させるよう努め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本町において満期一括償還地方債は発行していない。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mn-lt"/>
              <a:ea typeface="+mn-ea"/>
              <a:cs typeface="+mn-cs"/>
            </a:rPr>
            <a:t>将来負担比率（分子）について、前年度</a:t>
          </a:r>
          <a:r>
            <a:rPr kumimoji="1" lang="ja-JP" altLang="en-US" sz="1100">
              <a:solidFill>
                <a:schemeClr val="tx1"/>
              </a:solidFill>
              <a:effectLst/>
              <a:latin typeface="+mn-lt"/>
              <a:ea typeface="+mn-ea"/>
              <a:cs typeface="+mn-cs"/>
            </a:rPr>
            <a:t>より</a:t>
          </a:r>
          <a:r>
            <a:rPr kumimoji="1" lang="en-US" altLang="ja-JP" sz="1100">
              <a:solidFill>
                <a:schemeClr val="tx1"/>
              </a:solidFill>
              <a:effectLst/>
              <a:latin typeface="+mn-lt"/>
              <a:ea typeface="+mn-ea"/>
              <a:cs typeface="+mn-cs"/>
            </a:rPr>
            <a:t>127</a:t>
          </a:r>
          <a:r>
            <a:rPr kumimoji="1" lang="ja-JP" altLang="en-US" sz="1100">
              <a:solidFill>
                <a:schemeClr val="tx1"/>
              </a:solidFill>
              <a:effectLst/>
              <a:latin typeface="+mn-lt"/>
              <a:ea typeface="+mn-ea"/>
              <a:cs typeface="+mn-cs"/>
            </a:rPr>
            <a:t>百万円</a:t>
          </a:r>
          <a:r>
            <a:rPr kumimoji="1" lang="ja-JP" altLang="ja-JP" sz="1100">
              <a:solidFill>
                <a:schemeClr val="tx1"/>
              </a:solidFill>
              <a:effectLst/>
              <a:latin typeface="+mn-lt"/>
              <a:ea typeface="+mn-ea"/>
              <a:cs typeface="+mn-cs"/>
            </a:rPr>
            <a:t>減少した。将来負担額の中で最も大きな要因である地方債現在高については、起債抑制や繰上償還等により２５年度以降は５０億円を下回っていた</a:t>
          </a:r>
          <a:r>
            <a:rPr kumimoji="1" lang="ja-JP" altLang="en-US" sz="1100">
              <a:solidFill>
                <a:schemeClr val="tx1"/>
              </a:solidFill>
              <a:effectLst/>
              <a:latin typeface="+mn-lt"/>
              <a:ea typeface="+mn-ea"/>
              <a:cs typeface="+mn-cs"/>
            </a:rPr>
            <a:t>が、</a:t>
          </a:r>
          <a:r>
            <a:rPr kumimoji="1" lang="ja-JP" altLang="ja-JP" sz="1100">
              <a:solidFill>
                <a:schemeClr val="tx1"/>
              </a:solidFill>
              <a:effectLst/>
              <a:latin typeface="+mn-lt"/>
              <a:ea typeface="+mn-ea"/>
              <a:cs typeface="+mn-cs"/>
            </a:rPr>
            <a:t>子育て交流施設整備や一般廃棄物等処理施設整備などの大型事業の実施に伴う起債により、令和元年度</a:t>
          </a:r>
          <a:r>
            <a:rPr kumimoji="1" lang="ja-JP" altLang="en-US" sz="1100">
              <a:solidFill>
                <a:schemeClr val="tx1"/>
              </a:solidFill>
              <a:effectLst/>
              <a:latin typeface="+mn-lt"/>
              <a:ea typeface="+mn-ea"/>
              <a:cs typeface="+mn-cs"/>
            </a:rPr>
            <a:t>に</a:t>
          </a:r>
          <a:r>
            <a:rPr kumimoji="1" lang="ja-JP" altLang="ja-JP" sz="1100">
              <a:solidFill>
                <a:schemeClr val="tx1"/>
              </a:solidFill>
              <a:effectLst/>
              <a:latin typeface="+mn-lt"/>
              <a:ea typeface="+mn-ea"/>
              <a:cs typeface="+mn-cs"/>
            </a:rPr>
            <a:t>平成２８年度以来再び５０億円を</a:t>
          </a:r>
          <a:r>
            <a:rPr kumimoji="1" lang="ja-JP" altLang="en-US" sz="1100">
              <a:solidFill>
                <a:schemeClr val="tx1"/>
              </a:solidFill>
              <a:effectLst/>
              <a:latin typeface="+mn-lt"/>
              <a:ea typeface="+mn-ea"/>
              <a:cs typeface="+mn-cs"/>
            </a:rPr>
            <a:t>上回った</a:t>
          </a:r>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一方、</a:t>
          </a:r>
          <a:r>
            <a:rPr kumimoji="1" lang="ja-JP" altLang="ja-JP" sz="1100">
              <a:solidFill>
                <a:schemeClr val="tx1"/>
              </a:solidFill>
              <a:effectLst/>
              <a:latin typeface="+mn-lt"/>
              <a:ea typeface="+mn-ea"/>
              <a:cs typeface="+mn-cs"/>
            </a:rPr>
            <a:t>公営企業債等については、計画的な償還により、着実に減少している。</a:t>
          </a:r>
          <a:endParaRPr kumimoji="1" lang="en-US" altLang="ja-JP" sz="1100">
            <a:solidFill>
              <a:schemeClr val="tx1"/>
            </a:solidFill>
            <a:effectLst/>
            <a:latin typeface="+mn-lt"/>
            <a:ea typeface="+mn-ea"/>
            <a:cs typeface="+mn-cs"/>
          </a:endParaRPr>
        </a:p>
        <a:p>
          <a:r>
            <a:rPr kumimoji="1" lang="ja-JP" altLang="ja-JP" sz="1100">
              <a:solidFill>
                <a:schemeClr val="tx1"/>
              </a:solidFill>
              <a:effectLst/>
              <a:latin typeface="+mn-lt"/>
              <a:ea typeface="+mn-ea"/>
              <a:cs typeface="+mn-cs"/>
            </a:rPr>
            <a:t>充当可能財源等</a:t>
          </a:r>
          <a:r>
            <a:rPr kumimoji="1" lang="ja-JP" altLang="en-US" sz="1100">
              <a:solidFill>
                <a:schemeClr val="tx1"/>
              </a:solidFill>
              <a:effectLst/>
              <a:latin typeface="+mn-lt"/>
              <a:ea typeface="+mn-ea"/>
              <a:cs typeface="+mn-cs"/>
            </a:rPr>
            <a:t>については</a:t>
          </a:r>
          <a:r>
            <a:rPr kumimoji="1" lang="ja-JP" altLang="ja-JP" sz="1100">
              <a:solidFill>
                <a:schemeClr val="tx1"/>
              </a:solidFill>
              <a:effectLst/>
              <a:latin typeface="+mn-lt"/>
              <a:ea typeface="+mn-ea"/>
              <a:cs typeface="+mn-cs"/>
            </a:rPr>
            <a:t>、基準財政需要額に算入される経費</a:t>
          </a:r>
          <a:r>
            <a:rPr kumimoji="1" lang="ja-JP" altLang="en-US" sz="1100">
              <a:solidFill>
                <a:schemeClr val="tx1"/>
              </a:solidFill>
              <a:effectLst/>
              <a:latin typeface="+mn-lt"/>
              <a:ea typeface="+mn-ea"/>
              <a:cs typeface="+mn-cs"/>
            </a:rPr>
            <a:t>と</a:t>
          </a:r>
          <a:r>
            <a:rPr kumimoji="1" lang="ja-JP" altLang="ja-JP" sz="1100">
              <a:solidFill>
                <a:schemeClr val="tx1"/>
              </a:solidFill>
              <a:effectLst/>
              <a:latin typeface="+mn-lt"/>
              <a:ea typeface="+mn-ea"/>
              <a:cs typeface="+mn-cs"/>
            </a:rPr>
            <a:t>充当可能基金が減少した</a:t>
          </a:r>
          <a:r>
            <a:rPr kumimoji="1" lang="ja-JP" altLang="en-US" sz="1100">
              <a:solidFill>
                <a:schemeClr val="tx1"/>
              </a:solidFill>
              <a:effectLst/>
              <a:latin typeface="+mn-lt"/>
              <a:ea typeface="+mn-ea"/>
              <a:cs typeface="+mn-cs"/>
            </a:rPr>
            <a:t>ことなどにより</a:t>
          </a:r>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前年度よ</a:t>
          </a:r>
          <a:r>
            <a:rPr kumimoji="1" lang="en-US" altLang="ja-JP" sz="1100">
              <a:solidFill>
                <a:schemeClr val="tx1"/>
              </a:solidFill>
              <a:effectLst/>
              <a:latin typeface="+mn-lt"/>
              <a:ea typeface="+mn-ea"/>
              <a:cs typeface="+mn-cs"/>
            </a:rPr>
            <a:t>296</a:t>
          </a:r>
          <a:r>
            <a:rPr kumimoji="1" lang="ja-JP" altLang="en-US" sz="1100">
              <a:solidFill>
                <a:schemeClr val="tx1"/>
              </a:solidFill>
              <a:effectLst/>
              <a:latin typeface="+mn-lt"/>
              <a:ea typeface="+mn-ea"/>
              <a:cs typeface="+mn-cs"/>
            </a:rPr>
            <a:t>百万円の減と</a:t>
          </a:r>
          <a:r>
            <a:rPr kumimoji="1" lang="ja-JP" altLang="ja-JP" sz="1100">
              <a:solidFill>
                <a:schemeClr val="tx1"/>
              </a:solidFill>
              <a:effectLst/>
              <a:latin typeface="+mn-lt"/>
              <a:ea typeface="+mn-ea"/>
              <a:cs typeface="+mn-cs"/>
            </a:rPr>
            <a:t>なった。</a:t>
          </a:r>
          <a:endParaRPr kumimoji="1" lang="en-US" altLang="ja-JP" sz="1100">
            <a:solidFill>
              <a:schemeClr val="tx1"/>
            </a:solidFill>
            <a:effectLst/>
            <a:latin typeface="+mn-lt"/>
            <a:ea typeface="+mn-ea"/>
            <a:cs typeface="+mn-cs"/>
          </a:endParaRPr>
        </a:p>
        <a:p>
          <a:r>
            <a:rPr kumimoji="1" lang="ja-JP" altLang="ja-JP" sz="1100">
              <a:solidFill>
                <a:schemeClr val="tx1"/>
              </a:solidFill>
              <a:effectLst/>
              <a:latin typeface="+mn-lt"/>
              <a:ea typeface="+mn-ea"/>
              <a:cs typeface="+mn-cs"/>
            </a:rPr>
            <a:t>今後、充当可能基金を着実に積み立てていくほか、起債抑制等に努め地方債現在高を減少させ、将来負担比率（分子）を減少させていくことが課題となる。</a:t>
          </a:r>
          <a:endParaRPr lang="ja-JP" altLang="ja-JP" sz="1400">
            <a:solidFill>
              <a:schemeClr val="tx1"/>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山形県三川町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体育施設の大規模改修</a:t>
          </a:r>
          <a:r>
            <a:rPr kumimoji="1" lang="ja-JP" altLang="en-US" sz="1100">
              <a:solidFill>
                <a:schemeClr val="dk1"/>
              </a:solidFill>
              <a:effectLst/>
              <a:latin typeface="+mn-lt"/>
              <a:ea typeface="+mn-ea"/>
              <a:cs typeface="+mn-cs"/>
            </a:rPr>
            <a:t>へ</a:t>
          </a:r>
          <a:r>
            <a:rPr kumimoji="1" lang="ja-JP" altLang="ja-JP" sz="1100">
              <a:solidFill>
                <a:schemeClr val="dk1"/>
              </a:solidFill>
              <a:effectLst/>
              <a:latin typeface="+mn-lt"/>
              <a:ea typeface="+mn-ea"/>
              <a:cs typeface="+mn-cs"/>
            </a:rPr>
            <a:t>教育施設整備基金</a:t>
          </a:r>
          <a:r>
            <a:rPr kumimoji="1" lang="ja-JP" altLang="en-US" sz="1100">
              <a:solidFill>
                <a:schemeClr val="dk1"/>
              </a:solidFill>
              <a:effectLst/>
              <a:latin typeface="+mn-lt"/>
              <a:ea typeface="+mn-ea"/>
              <a:cs typeface="+mn-cs"/>
            </a:rPr>
            <a:t>を充当したことが大きく影響し、基金全体で</a:t>
          </a:r>
          <a:r>
            <a:rPr kumimoji="1" lang="en-US" altLang="ja-JP" sz="1100">
              <a:solidFill>
                <a:schemeClr val="dk1"/>
              </a:solidFill>
              <a:effectLst/>
              <a:latin typeface="+mn-lt"/>
              <a:ea typeface="+mn-ea"/>
              <a:cs typeface="+mn-cs"/>
            </a:rPr>
            <a:t>19</a:t>
          </a:r>
          <a:r>
            <a:rPr kumimoji="1" lang="ja-JP" altLang="en-US" sz="1100">
              <a:solidFill>
                <a:schemeClr val="dk1"/>
              </a:solidFill>
              <a:effectLst/>
              <a:latin typeface="+mn-lt"/>
              <a:ea typeface="+mn-ea"/>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基金使途の明確化を図るために、財政調整基金を取崩して個々の特定目的基金に積立てていく予定である。なお、その額は予算状況を見て対応していくことになるが、基金を充てる事業が後年度に順次控えているため、今後の全体額は減少予定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ふるさと基金：地域の特色を生かした魅力ある地域づくり</a:t>
          </a:r>
          <a:endParaRPr lang="ja-JP" altLang="ja-JP" sz="1400">
            <a:effectLst/>
          </a:endParaRPr>
        </a:p>
        <a:p>
          <a:r>
            <a:rPr kumimoji="1" lang="ja-JP" altLang="ja-JP" sz="1100">
              <a:solidFill>
                <a:schemeClr val="dk1"/>
              </a:solidFill>
              <a:effectLst/>
              <a:latin typeface="+mn-lt"/>
              <a:ea typeface="+mn-ea"/>
              <a:cs typeface="+mn-cs"/>
            </a:rPr>
            <a:t>教育施設整備基金：教育施設等の整備</a:t>
          </a:r>
          <a:endParaRPr lang="ja-JP" altLang="ja-JP" sz="1400">
            <a:effectLst/>
          </a:endParaRPr>
        </a:p>
        <a:p>
          <a:r>
            <a:rPr kumimoji="1" lang="ja-JP" altLang="ja-JP" sz="1100">
              <a:solidFill>
                <a:schemeClr val="dk1"/>
              </a:solidFill>
              <a:effectLst/>
              <a:latin typeface="+mn-lt"/>
              <a:ea typeface="+mn-ea"/>
              <a:cs typeface="+mn-cs"/>
            </a:rPr>
            <a:t>温泉施設基金：なの花温泉田田入浴施設等の整備</a:t>
          </a:r>
          <a:endParaRPr lang="ja-JP" altLang="ja-JP" sz="1400">
            <a:effectLst/>
          </a:endParaRPr>
        </a:p>
        <a:p>
          <a:r>
            <a:rPr kumimoji="1" lang="ja-JP" altLang="ja-JP" sz="1100">
              <a:solidFill>
                <a:schemeClr val="dk1"/>
              </a:solidFill>
              <a:effectLst/>
              <a:latin typeface="+mn-lt"/>
              <a:ea typeface="+mn-ea"/>
              <a:cs typeface="+mn-cs"/>
            </a:rPr>
            <a:t>国際交流基金：国際化に適切に対応する人材育成及び国際交流促進</a:t>
          </a:r>
          <a:endParaRPr lang="ja-JP" altLang="ja-JP" sz="1400">
            <a:effectLst/>
          </a:endParaRPr>
        </a:p>
        <a:p>
          <a:r>
            <a:rPr kumimoji="1" lang="ja-JP" altLang="en-US" sz="1100">
              <a:solidFill>
                <a:schemeClr val="dk1"/>
              </a:solidFill>
              <a:effectLst/>
              <a:latin typeface="+mn-lt"/>
              <a:ea typeface="+mn-ea"/>
              <a:cs typeface="+mn-cs"/>
            </a:rPr>
            <a:t>森林環境贈与税基金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木材の利用促進及び森林整備の普及啓発等</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ふるさと基金：</a:t>
          </a:r>
          <a:r>
            <a:rPr kumimoji="1" lang="ja-JP" altLang="ja-JP" sz="1100">
              <a:solidFill>
                <a:schemeClr val="tx1"/>
              </a:solidFill>
              <a:effectLst/>
              <a:latin typeface="+mn-lt"/>
              <a:ea typeface="+mn-ea"/>
              <a:cs typeface="+mn-cs"/>
            </a:rPr>
            <a:t>取崩額が積立額を上回ったことで</a:t>
          </a:r>
          <a:r>
            <a:rPr kumimoji="1" lang="en-US" altLang="ja-JP" sz="1100">
              <a:solidFill>
                <a:schemeClr val="tx1"/>
              </a:solidFill>
              <a:effectLst/>
              <a:latin typeface="+mn-lt"/>
              <a:ea typeface="+mn-ea"/>
              <a:cs typeface="+mn-cs"/>
            </a:rPr>
            <a:t>27</a:t>
          </a:r>
          <a:r>
            <a:rPr kumimoji="1" lang="ja-JP" altLang="ja-JP" sz="1100">
              <a:solidFill>
                <a:schemeClr val="tx1"/>
              </a:solidFill>
              <a:effectLst/>
              <a:latin typeface="+mn-lt"/>
              <a:ea typeface="+mn-ea"/>
              <a:cs typeface="+mn-cs"/>
            </a:rPr>
            <a:t>百万円増</a:t>
          </a:r>
          <a:endParaRPr lang="ja-JP" altLang="ja-JP" sz="1400">
            <a:solidFill>
              <a:schemeClr val="tx1"/>
            </a:solidFill>
            <a:effectLst/>
          </a:endParaRPr>
        </a:p>
        <a:p>
          <a:r>
            <a:rPr kumimoji="1" lang="ja-JP" altLang="ja-JP" sz="1100">
              <a:solidFill>
                <a:schemeClr val="dk1"/>
              </a:solidFill>
              <a:effectLst/>
              <a:latin typeface="+mn-lt"/>
              <a:ea typeface="+mn-ea"/>
              <a:cs typeface="+mn-cs"/>
            </a:rPr>
            <a:t>教育施設整備基金：</a:t>
          </a:r>
          <a:r>
            <a:rPr kumimoji="1" lang="ja-JP" altLang="en-US" sz="1100">
              <a:solidFill>
                <a:schemeClr val="dk1"/>
              </a:solidFill>
              <a:effectLst/>
              <a:latin typeface="+mn-lt"/>
              <a:ea typeface="+mn-ea"/>
              <a:cs typeface="+mn-cs"/>
            </a:rPr>
            <a:t>屋内</a:t>
          </a:r>
          <a:r>
            <a:rPr kumimoji="1" lang="ja-JP" altLang="ja-JP" sz="1100">
              <a:solidFill>
                <a:schemeClr val="dk1"/>
              </a:solidFill>
              <a:effectLst/>
              <a:latin typeface="+mn-lt"/>
              <a:ea typeface="+mn-ea"/>
              <a:cs typeface="+mn-cs"/>
            </a:rPr>
            <a:t>体育施設の大規模改修</a:t>
          </a:r>
          <a:r>
            <a:rPr kumimoji="1" lang="ja-JP" altLang="en-US" sz="1100">
              <a:solidFill>
                <a:schemeClr val="dk1"/>
              </a:solidFill>
              <a:effectLst/>
              <a:latin typeface="+mn-lt"/>
              <a:ea typeface="+mn-ea"/>
              <a:cs typeface="+mn-cs"/>
            </a:rPr>
            <a:t>に充当したことにより</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130</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の減</a:t>
          </a:r>
          <a:endParaRPr lang="ja-JP" altLang="ja-JP" sz="1400">
            <a:effectLst/>
          </a:endParaRPr>
        </a:p>
        <a:p>
          <a:r>
            <a:rPr kumimoji="1" lang="ja-JP" altLang="ja-JP" sz="1100">
              <a:solidFill>
                <a:schemeClr val="dk1"/>
              </a:solidFill>
              <a:effectLst/>
              <a:latin typeface="+mn-lt"/>
              <a:ea typeface="+mn-ea"/>
              <a:cs typeface="+mn-cs"/>
            </a:rPr>
            <a:t>温泉施設基金：今後の施設改修などの事業予定を勘案し</a:t>
          </a:r>
          <a:r>
            <a:rPr kumimoji="1" lang="ja-JP" altLang="en-US" sz="1100">
              <a:solidFill>
                <a:schemeClr val="dk1"/>
              </a:solidFill>
              <a:effectLst/>
              <a:latin typeface="+mn-lt"/>
              <a:ea typeface="+mn-ea"/>
              <a:cs typeface="+mn-cs"/>
            </a:rPr>
            <a:t>て</a:t>
          </a:r>
          <a:r>
            <a:rPr kumimoji="1" lang="ja-JP" altLang="ja-JP" sz="1100">
              <a:solidFill>
                <a:schemeClr val="dk1"/>
              </a:solidFill>
              <a:effectLst/>
              <a:latin typeface="+mn-lt"/>
              <a:ea typeface="+mn-ea"/>
              <a:cs typeface="+mn-cs"/>
            </a:rPr>
            <a:t>積み立て</a:t>
          </a:r>
          <a:r>
            <a:rPr kumimoji="1" lang="ja-JP" altLang="en-US" sz="1100">
              <a:solidFill>
                <a:schemeClr val="dk1"/>
              </a:solidFill>
              <a:effectLst/>
              <a:latin typeface="+mn-lt"/>
              <a:ea typeface="+mn-ea"/>
              <a:cs typeface="+mn-cs"/>
            </a:rPr>
            <a:t>をした</a:t>
          </a:r>
          <a:r>
            <a:rPr kumimoji="1" lang="ja-JP" altLang="ja-JP" sz="1100">
              <a:solidFill>
                <a:schemeClr val="dk1"/>
              </a:solidFill>
              <a:effectLst/>
              <a:latin typeface="+mn-lt"/>
              <a:ea typeface="+mn-ea"/>
              <a:cs typeface="+mn-cs"/>
            </a:rPr>
            <a:t>ことにより</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百万円</a:t>
          </a:r>
          <a:r>
            <a:rPr kumimoji="1" lang="ja-JP" altLang="ja-JP" sz="1100">
              <a:solidFill>
                <a:schemeClr val="dk1"/>
              </a:solidFill>
              <a:effectLst/>
              <a:latin typeface="+mn-lt"/>
              <a:ea typeface="+mn-ea"/>
              <a:cs typeface="+mn-cs"/>
            </a:rPr>
            <a:t>増</a:t>
          </a:r>
          <a:endParaRPr lang="ja-JP" altLang="ja-JP" sz="1400">
            <a:effectLst/>
          </a:endParaRPr>
        </a:p>
        <a:p>
          <a:r>
            <a:rPr kumimoji="1" lang="ja-JP" altLang="ja-JP" sz="1100">
              <a:solidFill>
                <a:schemeClr val="dk1"/>
              </a:solidFill>
              <a:effectLst/>
              <a:latin typeface="+mn-lt"/>
              <a:ea typeface="+mn-ea"/>
              <a:cs typeface="+mn-cs"/>
            </a:rPr>
            <a:t>国際交流基金：新型コロナウイルス感染症</a:t>
          </a:r>
          <a:r>
            <a:rPr kumimoji="1" lang="ja-JP" altLang="en-US" sz="1100">
              <a:solidFill>
                <a:schemeClr val="dk1"/>
              </a:solidFill>
              <a:effectLst/>
              <a:latin typeface="+mn-lt"/>
              <a:ea typeface="+mn-ea"/>
              <a:cs typeface="+mn-cs"/>
            </a:rPr>
            <a:t>の影響により</a:t>
          </a:r>
          <a:r>
            <a:rPr kumimoji="1" lang="ja-JP" altLang="ja-JP" sz="1100">
              <a:solidFill>
                <a:schemeClr val="dk1"/>
              </a:solidFill>
              <a:effectLst/>
              <a:latin typeface="+mn-lt"/>
              <a:ea typeface="+mn-ea"/>
              <a:cs typeface="+mn-cs"/>
            </a:rPr>
            <a:t>国際交流事業が未実施と</a:t>
          </a:r>
          <a:r>
            <a:rPr kumimoji="1" lang="ja-JP" altLang="en-US" sz="1100">
              <a:solidFill>
                <a:schemeClr val="dk1"/>
              </a:solidFill>
              <a:effectLst/>
              <a:latin typeface="+mn-lt"/>
              <a:ea typeface="+mn-ea"/>
              <a:cs typeface="+mn-cs"/>
            </a:rPr>
            <a:t>なったため</a:t>
          </a:r>
          <a:r>
            <a:rPr kumimoji="1" lang="ja-JP" altLang="ja-JP" sz="1100">
              <a:solidFill>
                <a:schemeClr val="dk1"/>
              </a:solidFill>
              <a:effectLst/>
              <a:latin typeface="+mn-lt"/>
              <a:ea typeface="+mn-ea"/>
              <a:cs typeface="+mn-cs"/>
            </a:rPr>
            <a:t>増減なし</a:t>
          </a:r>
          <a:endParaRPr lang="ja-JP" altLang="ja-JP" sz="1400">
            <a:effectLst/>
          </a:endParaRPr>
        </a:p>
        <a:p>
          <a:r>
            <a:rPr kumimoji="1" lang="ja-JP" altLang="en-US" sz="1100">
              <a:solidFill>
                <a:schemeClr val="dk1"/>
              </a:solidFill>
              <a:effectLst/>
              <a:latin typeface="+mn-lt"/>
              <a:ea typeface="+mn-ea"/>
              <a:cs typeface="+mn-cs"/>
            </a:rPr>
            <a:t>森林環境贈与税基金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積立のみを行ったことで、</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百万円の増</a:t>
          </a:r>
          <a:endParaRPr lang="ja-JP" altLang="ja-JP" sz="1400">
            <a:effectLst/>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ふるさと基金：投資的経費に多額を取り崩すため、減少予定。</a:t>
          </a:r>
          <a:endParaRPr lang="ja-JP" altLang="ja-JP" sz="1400">
            <a:effectLst/>
          </a:endParaRPr>
        </a:p>
        <a:p>
          <a:r>
            <a:rPr kumimoji="1" lang="ja-JP" altLang="ja-JP" sz="1100">
              <a:solidFill>
                <a:schemeClr val="dk1"/>
              </a:solidFill>
              <a:effectLst/>
              <a:latin typeface="+mn-lt"/>
              <a:ea typeface="+mn-ea"/>
              <a:cs typeface="+mn-cs"/>
            </a:rPr>
            <a:t>教育施設整備基金：屋内体育施設などの大規模改修事業で多額を取り崩すため、減少予定。</a:t>
          </a:r>
          <a:endParaRPr lang="ja-JP" altLang="ja-JP" sz="1400">
            <a:effectLst/>
          </a:endParaRPr>
        </a:p>
        <a:p>
          <a:r>
            <a:rPr kumimoji="1" lang="ja-JP" altLang="ja-JP" sz="1100">
              <a:solidFill>
                <a:schemeClr val="dk1"/>
              </a:solidFill>
              <a:effectLst/>
              <a:latin typeface="+mn-lt"/>
              <a:ea typeface="+mn-ea"/>
              <a:cs typeface="+mn-cs"/>
            </a:rPr>
            <a:t>温泉施設基金：温泉施設の大規模改修事業で多額を取り崩すため、減少予定。</a:t>
          </a:r>
          <a:endParaRPr lang="ja-JP" altLang="ja-JP" sz="1400">
            <a:effectLst/>
          </a:endParaRPr>
        </a:p>
        <a:p>
          <a:r>
            <a:rPr kumimoji="1" lang="ja-JP" altLang="ja-JP" sz="1100">
              <a:solidFill>
                <a:schemeClr val="dk1"/>
              </a:solidFill>
              <a:effectLst/>
              <a:latin typeface="+mn-lt"/>
              <a:ea typeface="+mn-ea"/>
              <a:cs typeface="+mn-cs"/>
            </a:rPr>
            <a:t>国際交流基金：今後も同額程度を維持する予定。</a:t>
          </a:r>
          <a:endParaRPr lang="ja-JP" altLang="ja-JP" sz="1400">
            <a:effectLst/>
          </a:endParaRPr>
        </a:p>
        <a:p>
          <a:r>
            <a:rPr kumimoji="1" lang="ja-JP" altLang="en-US" sz="1100">
              <a:solidFill>
                <a:schemeClr val="dk1"/>
              </a:solidFill>
              <a:effectLst/>
              <a:latin typeface="+mn-lt"/>
              <a:ea typeface="+mn-ea"/>
              <a:cs typeface="+mn-cs"/>
            </a:rPr>
            <a:t>森林環境贈与税基金</a:t>
          </a:r>
          <a:r>
            <a:rPr kumimoji="1" lang="ja-JP" altLang="ja-JP" sz="1100">
              <a:solidFill>
                <a:schemeClr val="dk1"/>
              </a:solidFill>
              <a:effectLst/>
              <a:latin typeface="+mn-lt"/>
              <a:ea typeface="+mn-ea"/>
              <a:cs typeface="+mn-cs"/>
            </a:rPr>
            <a:t>：今後も</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予定。</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100">
              <a:solidFill>
                <a:schemeClr val="dk1"/>
              </a:solidFill>
              <a:effectLst/>
              <a:latin typeface="+mn-lt"/>
              <a:ea typeface="+mn-ea"/>
              <a:cs typeface="+mn-cs"/>
            </a:rPr>
            <a:t>取崩し額が積立額上回</a:t>
          </a:r>
          <a:r>
            <a:rPr lang="ja-JP" altLang="en-US" sz="1100">
              <a:solidFill>
                <a:schemeClr val="dk1"/>
              </a:solidFill>
              <a:effectLst/>
              <a:latin typeface="+mn-lt"/>
              <a:ea typeface="+mn-ea"/>
              <a:cs typeface="+mn-cs"/>
            </a:rPr>
            <a:t>ったことにより</a:t>
          </a:r>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76</a:t>
          </a:r>
          <a:r>
            <a:rPr lang="ja-JP" altLang="ja-JP" sz="1100">
              <a:solidFill>
                <a:schemeClr val="dk1"/>
              </a:solidFill>
              <a:effectLst/>
              <a:latin typeface="+mn-lt"/>
              <a:ea typeface="+mn-ea"/>
              <a:cs typeface="+mn-cs"/>
            </a:rPr>
            <a:t>百万円増加した。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予算状況を見て対応していくが、各種事業が控えているため今後減少予定である。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減債基金ついては取崩</a:t>
          </a:r>
          <a:r>
            <a:rPr kumimoji="1" lang="ja-JP" altLang="en-US" sz="1100">
              <a:solidFill>
                <a:schemeClr val="dk1"/>
              </a:solidFill>
              <a:effectLst/>
              <a:latin typeface="+mn-lt"/>
              <a:ea typeface="+mn-ea"/>
              <a:cs typeface="+mn-cs"/>
            </a:rPr>
            <a:t>とほぼ同額</a:t>
          </a:r>
          <a:r>
            <a:rPr kumimoji="1" lang="ja-JP" altLang="ja-JP" sz="1100">
              <a:solidFill>
                <a:schemeClr val="dk1"/>
              </a:solidFill>
              <a:effectLst/>
              <a:latin typeface="+mn-lt"/>
              <a:ea typeface="+mn-ea"/>
              <a:cs typeface="+mn-cs"/>
            </a:rPr>
            <a:t>積立</a:t>
          </a:r>
          <a:r>
            <a:rPr kumimoji="1" lang="ja-JP" altLang="en-US" sz="1100">
              <a:solidFill>
                <a:schemeClr val="dk1"/>
              </a:solidFill>
              <a:effectLst/>
              <a:latin typeface="+mn-lt"/>
              <a:ea typeface="+mn-ea"/>
              <a:cs typeface="+mn-cs"/>
            </a:rPr>
            <a:t>をしたため</a:t>
          </a:r>
          <a:r>
            <a:rPr kumimoji="1" lang="ja-JP" altLang="ja-JP" sz="1100">
              <a:solidFill>
                <a:schemeClr val="dk1"/>
              </a:solidFill>
              <a:effectLst/>
              <a:latin typeface="+mn-lt"/>
              <a:ea typeface="+mn-ea"/>
              <a:cs typeface="+mn-cs"/>
            </a:rPr>
            <a:t>増減はなかった。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地方債の償還予定を踏まえ対応していく。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17A6E45-0127-45C2-84C5-39761B3032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3D74139-8D6D-4EB3-8E59-4CBA08A628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1688FA6-C1A8-49BE-B482-7F4168728D5A}"/>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7F2F9941-BDF3-4BE4-8B0E-43A345512526}"/>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3180D5BE-4496-4A46-A58F-36D1C27B763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68B34414-89F4-45F4-82B1-7B20DD188D1A}"/>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60BEB3A6-F00F-4157-A266-CC5229F26E5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4116CEF7-06A0-4224-BA58-9B40D0D3FBD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96843BCC-D04E-4B2D-96FB-21549073857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CE6FB33-2D51-4F67-8AEF-BC9157B2B0F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1C1097D2-5FB2-4037-8589-29FD12528E3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88584039-0112-4E76-9A8E-C68CAA61B7B4}"/>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7,062
7,033
33.22
5,640,032
5,319,292
316,953
3,043,294
5,773,015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FEF3CD82-06EB-4F1D-8870-5770F5E6C92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451FFEF8-3788-4DC2-B8A1-93304E2F0B3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82140690-A2DE-4248-B00B-86101094813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98.7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145E7DF9-7874-4EA3-8156-60983B9F0FF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4DA6084B-0AB5-41BB-8AE5-648F6C9F280A}"/>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5098E3FA-5A8D-4BC3-946A-9C41C02F729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68305F54-F991-4E1D-8401-9B1193AB83E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AB61E91-7043-4F27-8409-68CE6DDB060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6FCADCD-FB37-43B6-9B52-072B62AFD729}"/>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956FEE45-21A2-49EB-B2A7-9335DE9E76CD}"/>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3F188036-D62E-4CC9-B22C-8D1231EF35B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EC165709-BD95-46A5-98AB-F658D191D7A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136661BD-7B7B-4D5E-9037-4F84A52E6F6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0240095-2EB3-4E1C-BFB2-8949990F5C62}"/>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7545B7B3-5D7A-4D9B-A79F-8DAE0CA9993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93319490-D391-4F5D-A442-A6DD62E39C01}"/>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E22FA71B-5E41-49BF-AC43-9794A14E72F6}"/>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D43C1DFE-3F22-44E8-B720-FB06F73C4B46}"/>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29E7CFBF-1FA0-46C6-ABA5-A3EDD23A2F2F}"/>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CD4E6947-A9B2-422C-8768-8EA8C5328F4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617B4EAE-9152-4790-8408-969ED41B9FA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9C941FC1-637B-485B-A38E-DAD15966E93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0D34B9F-6A72-4BE4-9AC6-D79F896107C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D92C6285-FF40-42E7-89DF-FE7AA2C7A612}"/>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53ECFE78-836C-4C60-857D-54A40A5342C3}"/>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CF921B92-C75F-4C06-AFD7-779914C672B5}"/>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D722FD97-8407-44C4-9AD0-E41E1038ADA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18F9C270-0941-48E2-9187-35D6168D260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BF0A94B-2D1D-4161-AB1B-088923FEAFF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BEC927C-3BAB-47A2-8ABA-7665D8EA5C0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83FDF9AA-150A-478E-8035-9F4B379649CE}"/>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16BEA187-75AF-4A28-84FC-31D94560C162}"/>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BB087A21-099F-4237-81D8-279EE5B7EA31}"/>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BEDDDEFD-51DA-4A1D-8015-F4AF25398ADD}"/>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6558482F-6C0C-4A25-8758-2F3D863C57E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現時点では類似他団体に比べわずかに下回っているものの、施設の老朽化が進んでいるため今後は増加が見込まれる。令和３年度に改訂した公共施設等総合管理計画に基づき、施設の長寿命化や適切な維持補修に努めていく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DDA6B7D0-ACCD-479F-9C6D-9375EC2B36E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B22A13F9-AF41-4E86-B957-657F77CAE4B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771AFEDE-034F-4334-8B08-ED0F3CD4DC7F}"/>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83376FF4-8D8D-4E0C-A436-553137A4B7DA}"/>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D7631EF1-3A69-4051-9503-A84902F259F5}"/>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78FD2C97-55D3-4651-B29A-00B079957BB5}"/>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1026F755-C85A-46EE-8F0B-9FF825CADD97}"/>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49B52550-99AE-487E-8FDE-15FC19B525B2}"/>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1270B420-C770-4A65-A5DB-E0D291B6DABE}"/>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CB1B04F-E2F0-492F-B87B-0713535EF1EF}"/>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6A500E60-711B-4838-B02C-10B55AF03851}"/>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21FE1EBE-1B2A-47A3-A75F-D880D0D6A98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E478E8CE-197B-4937-AF23-EAD7EF4ECE1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DF88C155-5E0C-42FE-9346-0489BAE5C5F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88646</xdr:rowOff>
    </xdr:from>
    <xdr:to>
      <xdr:col>23</xdr:col>
      <xdr:colOff>85090</xdr:colOff>
      <xdr:row>32</xdr:row>
      <xdr:rowOff>148082</xdr:rowOff>
    </xdr:to>
    <xdr:cxnSp macro="">
      <xdr:nvCxnSpPr>
        <xdr:cNvPr id="63" name="直線コネクタ 62">
          <a:extLst>
            <a:ext uri="{FF2B5EF4-FFF2-40B4-BE49-F238E27FC236}">
              <a16:creationId xmlns:a16="http://schemas.microsoft.com/office/drawing/2014/main" id="{630AEA84-FCD0-4C77-B8B4-B80D5A2CC331}"/>
            </a:ext>
          </a:extLst>
        </xdr:cNvPr>
        <xdr:cNvCxnSpPr/>
      </xdr:nvCxnSpPr>
      <xdr:spPr>
        <a:xfrm flipV="1">
          <a:off x="4760595" y="5317871"/>
          <a:ext cx="1270" cy="1088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151909</xdr:rowOff>
    </xdr:from>
    <xdr:ext cx="405111" cy="259045"/>
    <xdr:sp macro="" textlink="">
      <xdr:nvSpPr>
        <xdr:cNvPr id="64" name="有形固定資産減価償却率最小値テキスト">
          <a:extLst>
            <a:ext uri="{FF2B5EF4-FFF2-40B4-BE49-F238E27FC236}">
              <a16:creationId xmlns:a16="http://schemas.microsoft.com/office/drawing/2014/main" id="{0D2363EF-7EB8-4D3E-955B-195F3BAC31ED}"/>
            </a:ext>
          </a:extLst>
        </xdr:cNvPr>
        <xdr:cNvSpPr txBox="1"/>
      </xdr:nvSpPr>
      <xdr:spPr>
        <a:xfrm>
          <a:off x="4813300" y="6409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148082</xdr:rowOff>
    </xdr:from>
    <xdr:to>
      <xdr:col>23</xdr:col>
      <xdr:colOff>174625</xdr:colOff>
      <xdr:row>32</xdr:row>
      <xdr:rowOff>148082</xdr:rowOff>
    </xdr:to>
    <xdr:cxnSp macro="">
      <xdr:nvCxnSpPr>
        <xdr:cNvPr id="65" name="直線コネクタ 64">
          <a:extLst>
            <a:ext uri="{FF2B5EF4-FFF2-40B4-BE49-F238E27FC236}">
              <a16:creationId xmlns:a16="http://schemas.microsoft.com/office/drawing/2014/main" id="{898AAA0C-1C04-429A-AC08-091DD1DED416}"/>
            </a:ext>
          </a:extLst>
        </xdr:cNvPr>
        <xdr:cNvCxnSpPr/>
      </xdr:nvCxnSpPr>
      <xdr:spPr>
        <a:xfrm>
          <a:off x="4673600" y="6406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35323</xdr:rowOff>
    </xdr:from>
    <xdr:ext cx="405111" cy="259045"/>
    <xdr:sp macro="" textlink="">
      <xdr:nvSpPr>
        <xdr:cNvPr id="66" name="有形固定資産減価償却率最大値テキスト">
          <a:extLst>
            <a:ext uri="{FF2B5EF4-FFF2-40B4-BE49-F238E27FC236}">
              <a16:creationId xmlns:a16="http://schemas.microsoft.com/office/drawing/2014/main" id="{04E5E016-055F-46F8-92F3-080DB53D249F}"/>
            </a:ext>
          </a:extLst>
        </xdr:cNvPr>
        <xdr:cNvSpPr txBox="1"/>
      </xdr:nvSpPr>
      <xdr:spPr>
        <a:xfrm>
          <a:off x="4813300" y="5093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88646</xdr:rowOff>
    </xdr:from>
    <xdr:to>
      <xdr:col>23</xdr:col>
      <xdr:colOff>174625</xdr:colOff>
      <xdr:row>26</xdr:row>
      <xdr:rowOff>88646</xdr:rowOff>
    </xdr:to>
    <xdr:cxnSp macro="">
      <xdr:nvCxnSpPr>
        <xdr:cNvPr id="67" name="直線コネクタ 66">
          <a:extLst>
            <a:ext uri="{FF2B5EF4-FFF2-40B4-BE49-F238E27FC236}">
              <a16:creationId xmlns:a16="http://schemas.microsoft.com/office/drawing/2014/main" id="{2D99A883-5A18-4DC5-A216-BDF4C7BC59FB}"/>
            </a:ext>
          </a:extLst>
        </xdr:cNvPr>
        <xdr:cNvCxnSpPr/>
      </xdr:nvCxnSpPr>
      <xdr:spPr>
        <a:xfrm>
          <a:off x="4673600" y="5317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151782</xdr:rowOff>
    </xdr:from>
    <xdr:ext cx="405111" cy="259045"/>
    <xdr:sp macro="" textlink="">
      <xdr:nvSpPr>
        <xdr:cNvPr id="68" name="有形固定資産減価償却率平均値テキスト">
          <a:extLst>
            <a:ext uri="{FF2B5EF4-FFF2-40B4-BE49-F238E27FC236}">
              <a16:creationId xmlns:a16="http://schemas.microsoft.com/office/drawing/2014/main" id="{57BDEE18-9CD2-4EDC-856B-903DD90C1643}"/>
            </a:ext>
          </a:extLst>
        </xdr:cNvPr>
        <xdr:cNvSpPr txBox="1"/>
      </xdr:nvSpPr>
      <xdr:spPr>
        <a:xfrm>
          <a:off x="4813300" y="5895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69" name="フローチャート: 判断 68">
          <a:extLst>
            <a:ext uri="{FF2B5EF4-FFF2-40B4-BE49-F238E27FC236}">
              <a16:creationId xmlns:a16="http://schemas.microsoft.com/office/drawing/2014/main" id="{4F0CD73B-ED3D-45C1-9EE1-1F93C62C6919}"/>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4064</xdr:rowOff>
    </xdr:from>
    <xdr:to>
      <xdr:col>19</xdr:col>
      <xdr:colOff>187325</xdr:colOff>
      <xdr:row>30</xdr:row>
      <xdr:rowOff>105664</xdr:rowOff>
    </xdr:to>
    <xdr:sp macro="" textlink="">
      <xdr:nvSpPr>
        <xdr:cNvPr id="70" name="フローチャート: 判断 69">
          <a:extLst>
            <a:ext uri="{FF2B5EF4-FFF2-40B4-BE49-F238E27FC236}">
              <a16:creationId xmlns:a16="http://schemas.microsoft.com/office/drawing/2014/main" id="{7AF8F937-11AE-4901-BC3F-A9B3360D45F8}"/>
            </a:ext>
          </a:extLst>
        </xdr:cNvPr>
        <xdr:cNvSpPr/>
      </xdr:nvSpPr>
      <xdr:spPr>
        <a:xfrm>
          <a:off x="4000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156083</xdr:rowOff>
    </xdr:from>
    <xdr:to>
      <xdr:col>15</xdr:col>
      <xdr:colOff>187325</xdr:colOff>
      <xdr:row>30</xdr:row>
      <xdr:rowOff>86233</xdr:rowOff>
    </xdr:to>
    <xdr:sp macro="" textlink="">
      <xdr:nvSpPr>
        <xdr:cNvPr id="71" name="フローチャート: 判断 70">
          <a:extLst>
            <a:ext uri="{FF2B5EF4-FFF2-40B4-BE49-F238E27FC236}">
              <a16:creationId xmlns:a16="http://schemas.microsoft.com/office/drawing/2014/main" id="{15DF79A9-636C-453F-BB32-A7A30AC204E2}"/>
            </a:ext>
          </a:extLst>
        </xdr:cNvPr>
        <xdr:cNvSpPr/>
      </xdr:nvSpPr>
      <xdr:spPr>
        <a:xfrm>
          <a:off x="3238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72" name="フローチャート: 判断 71">
          <a:extLst>
            <a:ext uri="{FF2B5EF4-FFF2-40B4-BE49-F238E27FC236}">
              <a16:creationId xmlns:a16="http://schemas.microsoft.com/office/drawing/2014/main" id="{6A7F8A01-D394-44DF-A2D6-5CF33A5F632F}"/>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82677</xdr:rowOff>
    </xdr:from>
    <xdr:to>
      <xdr:col>7</xdr:col>
      <xdr:colOff>187325</xdr:colOff>
      <xdr:row>30</xdr:row>
      <xdr:rowOff>12827</xdr:rowOff>
    </xdr:to>
    <xdr:sp macro="" textlink="">
      <xdr:nvSpPr>
        <xdr:cNvPr id="73" name="フローチャート: 判断 72">
          <a:extLst>
            <a:ext uri="{FF2B5EF4-FFF2-40B4-BE49-F238E27FC236}">
              <a16:creationId xmlns:a16="http://schemas.microsoft.com/office/drawing/2014/main" id="{2F037617-EFAE-4AEA-8C92-E7138DD892E1}"/>
            </a:ext>
          </a:extLst>
        </xdr:cNvPr>
        <xdr:cNvSpPr/>
      </xdr:nvSpPr>
      <xdr:spPr>
        <a:xfrm>
          <a:off x="1714500" y="5826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16D5CBDF-09FD-47C9-A048-A767154D768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95F6E2DD-304C-4317-8AB3-12EA0201DFB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CD37655E-ADAE-4E15-B142-8E0C3507971F}"/>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E5CC1578-7386-46CC-A925-C2C8499C8E8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AABAE7D6-5736-4791-BF4A-4A69304529F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145288</xdr:rowOff>
    </xdr:from>
    <xdr:to>
      <xdr:col>23</xdr:col>
      <xdr:colOff>136525</xdr:colOff>
      <xdr:row>30</xdr:row>
      <xdr:rowOff>75438</xdr:rowOff>
    </xdr:to>
    <xdr:sp macro="" textlink="">
      <xdr:nvSpPr>
        <xdr:cNvPr id="79" name="楕円 78">
          <a:extLst>
            <a:ext uri="{FF2B5EF4-FFF2-40B4-BE49-F238E27FC236}">
              <a16:creationId xmlns:a16="http://schemas.microsoft.com/office/drawing/2014/main" id="{E0106D4E-9036-4B56-B040-D5EF3C2940C6}"/>
            </a:ext>
          </a:extLst>
        </xdr:cNvPr>
        <xdr:cNvSpPr/>
      </xdr:nvSpPr>
      <xdr:spPr>
        <a:xfrm>
          <a:off x="4711700" y="5888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168165</xdr:rowOff>
    </xdr:from>
    <xdr:ext cx="405111" cy="259045"/>
    <xdr:sp macro="" textlink="">
      <xdr:nvSpPr>
        <xdr:cNvPr id="80" name="有形固定資産減価償却率該当値テキスト">
          <a:extLst>
            <a:ext uri="{FF2B5EF4-FFF2-40B4-BE49-F238E27FC236}">
              <a16:creationId xmlns:a16="http://schemas.microsoft.com/office/drawing/2014/main" id="{EF7085AD-74AB-45B8-9F62-1A11B14A70E9}"/>
            </a:ext>
          </a:extLst>
        </xdr:cNvPr>
        <xdr:cNvSpPr txBox="1"/>
      </xdr:nvSpPr>
      <xdr:spPr>
        <a:xfrm>
          <a:off x="4813300" y="5740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123698</xdr:rowOff>
    </xdr:from>
    <xdr:to>
      <xdr:col>19</xdr:col>
      <xdr:colOff>187325</xdr:colOff>
      <xdr:row>30</xdr:row>
      <xdr:rowOff>53848</xdr:rowOff>
    </xdr:to>
    <xdr:sp macro="" textlink="">
      <xdr:nvSpPr>
        <xdr:cNvPr id="81" name="楕円 80">
          <a:extLst>
            <a:ext uri="{FF2B5EF4-FFF2-40B4-BE49-F238E27FC236}">
              <a16:creationId xmlns:a16="http://schemas.microsoft.com/office/drawing/2014/main" id="{D732C911-3BE8-4594-B781-BB4BC9230C6F}"/>
            </a:ext>
          </a:extLst>
        </xdr:cNvPr>
        <xdr:cNvSpPr/>
      </xdr:nvSpPr>
      <xdr:spPr>
        <a:xfrm>
          <a:off x="4000500" y="586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3048</xdr:rowOff>
    </xdr:from>
    <xdr:to>
      <xdr:col>23</xdr:col>
      <xdr:colOff>85725</xdr:colOff>
      <xdr:row>30</xdr:row>
      <xdr:rowOff>24638</xdr:rowOff>
    </xdr:to>
    <xdr:cxnSp macro="">
      <xdr:nvCxnSpPr>
        <xdr:cNvPr id="82" name="直線コネクタ 81">
          <a:extLst>
            <a:ext uri="{FF2B5EF4-FFF2-40B4-BE49-F238E27FC236}">
              <a16:creationId xmlns:a16="http://schemas.microsoft.com/office/drawing/2014/main" id="{D9402DEE-8099-4978-924E-FAFEF7AE19C1}"/>
            </a:ext>
          </a:extLst>
        </xdr:cNvPr>
        <xdr:cNvCxnSpPr/>
      </xdr:nvCxnSpPr>
      <xdr:spPr>
        <a:xfrm>
          <a:off x="4051300" y="5918073"/>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84836</xdr:rowOff>
    </xdr:from>
    <xdr:to>
      <xdr:col>15</xdr:col>
      <xdr:colOff>187325</xdr:colOff>
      <xdr:row>30</xdr:row>
      <xdr:rowOff>14986</xdr:rowOff>
    </xdr:to>
    <xdr:sp macro="" textlink="">
      <xdr:nvSpPr>
        <xdr:cNvPr id="83" name="楕円 82">
          <a:extLst>
            <a:ext uri="{FF2B5EF4-FFF2-40B4-BE49-F238E27FC236}">
              <a16:creationId xmlns:a16="http://schemas.microsoft.com/office/drawing/2014/main" id="{78B39D74-D110-4441-A84B-09A693A97055}"/>
            </a:ext>
          </a:extLst>
        </xdr:cNvPr>
        <xdr:cNvSpPr/>
      </xdr:nvSpPr>
      <xdr:spPr>
        <a:xfrm>
          <a:off x="3238500" y="582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135636</xdr:rowOff>
    </xdr:from>
    <xdr:to>
      <xdr:col>19</xdr:col>
      <xdr:colOff>136525</xdr:colOff>
      <xdr:row>30</xdr:row>
      <xdr:rowOff>3048</xdr:rowOff>
    </xdr:to>
    <xdr:cxnSp macro="">
      <xdr:nvCxnSpPr>
        <xdr:cNvPr id="84" name="直線コネクタ 83">
          <a:extLst>
            <a:ext uri="{FF2B5EF4-FFF2-40B4-BE49-F238E27FC236}">
              <a16:creationId xmlns:a16="http://schemas.microsoft.com/office/drawing/2014/main" id="{2A987FEA-EECF-46C9-B2BA-19F7F51C789C}"/>
            </a:ext>
          </a:extLst>
        </xdr:cNvPr>
        <xdr:cNvCxnSpPr/>
      </xdr:nvCxnSpPr>
      <xdr:spPr>
        <a:xfrm>
          <a:off x="3289300" y="5879211"/>
          <a:ext cx="762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52451</xdr:rowOff>
    </xdr:from>
    <xdr:to>
      <xdr:col>11</xdr:col>
      <xdr:colOff>187325</xdr:colOff>
      <xdr:row>29</xdr:row>
      <xdr:rowOff>154051</xdr:rowOff>
    </xdr:to>
    <xdr:sp macro="" textlink="">
      <xdr:nvSpPr>
        <xdr:cNvPr id="85" name="楕円 84">
          <a:extLst>
            <a:ext uri="{FF2B5EF4-FFF2-40B4-BE49-F238E27FC236}">
              <a16:creationId xmlns:a16="http://schemas.microsoft.com/office/drawing/2014/main" id="{A757F654-CD99-4FC9-AFEA-EB6DE39E0875}"/>
            </a:ext>
          </a:extLst>
        </xdr:cNvPr>
        <xdr:cNvSpPr/>
      </xdr:nvSpPr>
      <xdr:spPr>
        <a:xfrm>
          <a:off x="2476500" y="579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103251</xdr:rowOff>
    </xdr:from>
    <xdr:to>
      <xdr:col>15</xdr:col>
      <xdr:colOff>136525</xdr:colOff>
      <xdr:row>29</xdr:row>
      <xdr:rowOff>135636</xdr:rowOff>
    </xdr:to>
    <xdr:cxnSp macro="">
      <xdr:nvCxnSpPr>
        <xdr:cNvPr id="86" name="直線コネクタ 85">
          <a:extLst>
            <a:ext uri="{FF2B5EF4-FFF2-40B4-BE49-F238E27FC236}">
              <a16:creationId xmlns:a16="http://schemas.microsoft.com/office/drawing/2014/main" id="{B0799A64-7C0B-462C-AE61-458CA469E5F8}"/>
            </a:ext>
          </a:extLst>
        </xdr:cNvPr>
        <xdr:cNvCxnSpPr/>
      </xdr:nvCxnSpPr>
      <xdr:spPr>
        <a:xfrm>
          <a:off x="2527300" y="5846826"/>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45974</xdr:rowOff>
    </xdr:from>
    <xdr:to>
      <xdr:col>7</xdr:col>
      <xdr:colOff>187325</xdr:colOff>
      <xdr:row>29</xdr:row>
      <xdr:rowOff>147574</xdr:rowOff>
    </xdr:to>
    <xdr:sp macro="" textlink="">
      <xdr:nvSpPr>
        <xdr:cNvPr id="87" name="楕円 86">
          <a:extLst>
            <a:ext uri="{FF2B5EF4-FFF2-40B4-BE49-F238E27FC236}">
              <a16:creationId xmlns:a16="http://schemas.microsoft.com/office/drawing/2014/main" id="{2B4E87AE-AD68-43C4-B66C-B4A47E4EB018}"/>
            </a:ext>
          </a:extLst>
        </xdr:cNvPr>
        <xdr:cNvSpPr/>
      </xdr:nvSpPr>
      <xdr:spPr>
        <a:xfrm>
          <a:off x="1714500" y="578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96774</xdr:rowOff>
    </xdr:from>
    <xdr:to>
      <xdr:col>11</xdr:col>
      <xdr:colOff>136525</xdr:colOff>
      <xdr:row>29</xdr:row>
      <xdr:rowOff>103251</xdr:rowOff>
    </xdr:to>
    <xdr:cxnSp macro="">
      <xdr:nvCxnSpPr>
        <xdr:cNvPr id="88" name="直線コネクタ 87">
          <a:extLst>
            <a:ext uri="{FF2B5EF4-FFF2-40B4-BE49-F238E27FC236}">
              <a16:creationId xmlns:a16="http://schemas.microsoft.com/office/drawing/2014/main" id="{9A2514F8-BB00-4AA0-84A9-68460C9E6887}"/>
            </a:ext>
          </a:extLst>
        </xdr:cNvPr>
        <xdr:cNvCxnSpPr/>
      </xdr:nvCxnSpPr>
      <xdr:spPr>
        <a:xfrm>
          <a:off x="1765300" y="5840349"/>
          <a:ext cx="762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96791</xdr:rowOff>
    </xdr:from>
    <xdr:ext cx="405111" cy="259045"/>
    <xdr:sp macro="" textlink="">
      <xdr:nvSpPr>
        <xdr:cNvPr id="89" name="n_1aveValue有形固定資産減価償却率">
          <a:extLst>
            <a:ext uri="{FF2B5EF4-FFF2-40B4-BE49-F238E27FC236}">
              <a16:creationId xmlns:a16="http://schemas.microsoft.com/office/drawing/2014/main" id="{6FB137EB-F6DF-4012-A7E2-022642EF17CD}"/>
            </a:ext>
          </a:extLst>
        </xdr:cNvPr>
        <xdr:cNvSpPr txBox="1"/>
      </xdr:nvSpPr>
      <xdr:spPr>
        <a:xfrm>
          <a:off x="3836044" y="60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77360</xdr:rowOff>
    </xdr:from>
    <xdr:ext cx="405111" cy="259045"/>
    <xdr:sp macro="" textlink="">
      <xdr:nvSpPr>
        <xdr:cNvPr id="90" name="n_2aveValue有形固定資産減価償却率">
          <a:extLst>
            <a:ext uri="{FF2B5EF4-FFF2-40B4-BE49-F238E27FC236}">
              <a16:creationId xmlns:a16="http://schemas.microsoft.com/office/drawing/2014/main" id="{50BDFF6A-3DB6-4441-BC6E-DB9CA53F4790}"/>
            </a:ext>
          </a:extLst>
        </xdr:cNvPr>
        <xdr:cNvSpPr txBox="1"/>
      </xdr:nvSpPr>
      <xdr:spPr>
        <a:xfrm>
          <a:off x="3086744" y="599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29862</xdr:rowOff>
    </xdr:from>
    <xdr:ext cx="405111" cy="259045"/>
    <xdr:sp macro="" textlink="">
      <xdr:nvSpPr>
        <xdr:cNvPr id="91" name="n_3aveValue有形固定資産減価償却率">
          <a:extLst>
            <a:ext uri="{FF2B5EF4-FFF2-40B4-BE49-F238E27FC236}">
              <a16:creationId xmlns:a16="http://schemas.microsoft.com/office/drawing/2014/main" id="{8AEF6A15-454E-4BFA-B7D3-AA24BB822C78}"/>
            </a:ext>
          </a:extLst>
        </xdr:cNvPr>
        <xdr:cNvSpPr txBox="1"/>
      </xdr:nvSpPr>
      <xdr:spPr>
        <a:xfrm>
          <a:off x="2324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3954</xdr:rowOff>
    </xdr:from>
    <xdr:ext cx="405111" cy="259045"/>
    <xdr:sp macro="" textlink="">
      <xdr:nvSpPr>
        <xdr:cNvPr id="92" name="n_4aveValue有形固定資産減価償却率">
          <a:extLst>
            <a:ext uri="{FF2B5EF4-FFF2-40B4-BE49-F238E27FC236}">
              <a16:creationId xmlns:a16="http://schemas.microsoft.com/office/drawing/2014/main" id="{C7A2F632-07F6-4663-9A09-6204D125E42F}"/>
            </a:ext>
          </a:extLst>
        </xdr:cNvPr>
        <xdr:cNvSpPr txBox="1"/>
      </xdr:nvSpPr>
      <xdr:spPr>
        <a:xfrm>
          <a:off x="1562744" y="5918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70375</xdr:rowOff>
    </xdr:from>
    <xdr:ext cx="405111" cy="259045"/>
    <xdr:sp macro="" textlink="">
      <xdr:nvSpPr>
        <xdr:cNvPr id="93" name="n_1mainValue有形固定資産減価償却率">
          <a:extLst>
            <a:ext uri="{FF2B5EF4-FFF2-40B4-BE49-F238E27FC236}">
              <a16:creationId xmlns:a16="http://schemas.microsoft.com/office/drawing/2014/main" id="{64B75876-2A4A-4B0B-8445-61616134CBAB}"/>
            </a:ext>
          </a:extLst>
        </xdr:cNvPr>
        <xdr:cNvSpPr txBox="1"/>
      </xdr:nvSpPr>
      <xdr:spPr>
        <a:xfrm>
          <a:off x="3836044" y="5642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31513</xdr:rowOff>
    </xdr:from>
    <xdr:ext cx="405111" cy="259045"/>
    <xdr:sp macro="" textlink="">
      <xdr:nvSpPr>
        <xdr:cNvPr id="94" name="n_2mainValue有形固定資産減価償却率">
          <a:extLst>
            <a:ext uri="{FF2B5EF4-FFF2-40B4-BE49-F238E27FC236}">
              <a16:creationId xmlns:a16="http://schemas.microsoft.com/office/drawing/2014/main" id="{2868F27A-6C00-44BB-BB91-BD166800B53C}"/>
            </a:ext>
          </a:extLst>
        </xdr:cNvPr>
        <xdr:cNvSpPr txBox="1"/>
      </xdr:nvSpPr>
      <xdr:spPr>
        <a:xfrm>
          <a:off x="3086744" y="5603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170578</xdr:rowOff>
    </xdr:from>
    <xdr:ext cx="405111" cy="259045"/>
    <xdr:sp macro="" textlink="">
      <xdr:nvSpPr>
        <xdr:cNvPr id="95" name="n_3mainValue有形固定資産減価償却率">
          <a:extLst>
            <a:ext uri="{FF2B5EF4-FFF2-40B4-BE49-F238E27FC236}">
              <a16:creationId xmlns:a16="http://schemas.microsoft.com/office/drawing/2014/main" id="{AEDA20EA-F49C-4E91-BE5B-2A53C015D869}"/>
            </a:ext>
          </a:extLst>
        </xdr:cNvPr>
        <xdr:cNvSpPr txBox="1"/>
      </xdr:nvSpPr>
      <xdr:spPr>
        <a:xfrm>
          <a:off x="2324744" y="5571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164101</xdr:rowOff>
    </xdr:from>
    <xdr:ext cx="405111" cy="259045"/>
    <xdr:sp macro="" textlink="">
      <xdr:nvSpPr>
        <xdr:cNvPr id="96" name="n_4mainValue有形固定資産減価償却率">
          <a:extLst>
            <a:ext uri="{FF2B5EF4-FFF2-40B4-BE49-F238E27FC236}">
              <a16:creationId xmlns:a16="http://schemas.microsoft.com/office/drawing/2014/main" id="{3BE919F6-E9FD-4AD8-BDD7-5B04D59C48F1}"/>
            </a:ext>
          </a:extLst>
        </xdr:cNvPr>
        <xdr:cNvSpPr txBox="1"/>
      </xdr:nvSpPr>
      <xdr:spPr>
        <a:xfrm>
          <a:off x="1562744" y="5564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9794F741-478A-4D06-B724-CEDE66C53FE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DFEC79C1-C981-4D15-8538-730EE25D5DFB}"/>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1B843108-BC96-417E-9C65-FDEAD8FBB41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[ 686.1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8FEEB7E-EEB5-47BD-B8E3-07C52012D1CB}"/>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F2F1ED6D-B979-4DE8-B987-29810B1B6AA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E034AE4B-B89E-4A62-A89E-0095230EE70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4C7E32B-46F8-40E4-8C38-BB262430510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7E8DBC32-3FE6-499E-BD0A-3B35D316F6F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2B06AACF-CE1E-4707-B0AE-7122E3968826}"/>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CC3C47E9-7E85-4708-ADBA-F67B62A0B98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5D67849-CC6F-4CD9-8397-1CE0D3A7412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149BA508-6128-4AE9-86AB-2AE8BC72D93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5C11EE8-E8E8-464C-8F41-4AB6F968DCB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地方債</a:t>
          </a:r>
          <a:r>
            <a:rPr kumimoji="1" lang="ja-JP" altLang="ja-JP" sz="1100">
              <a:solidFill>
                <a:schemeClr val="dk1"/>
              </a:solidFill>
              <a:effectLst/>
              <a:latin typeface="+mn-lt"/>
              <a:ea typeface="+mn-ea"/>
              <a:cs typeface="+mn-cs"/>
            </a:rPr>
            <a:t>発行</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減少している</a:t>
          </a:r>
          <a:r>
            <a:rPr kumimoji="1" lang="ja-JP" altLang="en-US" sz="1100">
              <a:solidFill>
                <a:schemeClr val="dk1"/>
              </a:solidFill>
              <a:effectLst/>
              <a:latin typeface="+mn-lt"/>
              <a:ea typeface="+mn-ea"/>
              <a:cs typeface="+mn-cs"/>
            </a:rPr>
            <a:t>ことから</a:t>
          </a:r>
          <a:r>
            <a:rPr kumimoji="1" lang="ja-JP" altLang="ja-JP" sz="1100">
              <a:solidFill>
                <a:schemeClr val="dk1"/>
              </a:solidFill>
              <a:effectLst/>
              <a:latin typeface="+mn-lt"/>
              <a:ea typeface="+mn-ea"/>
              <a:cs typeface="+mn-cs"/>
            </a:rPr>
            <a:t>、前年度に比べ</a:t>
          </a:r>
          <a:r>
            <a:rPr kumimoji="1" lang="en-US" altLang="ja-JP" sz="1100">
              <a:solidFill>
                <a:schemeClr val="dk1"/>
              </a:solidFill>
              <a:effectLst/>
              <a:latin typeface="+mn-lt"/>
              <a:ea typeface="+mn-ea"/>
              <a:cs typeface="+mn-cs"/>
            </a:rPr>
            <a:t>8.7%</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しかしながら、</a:t>
          </a:r>
          <a:r>
            <a:rPr kumimoji="1" lang="ja-JP" altLang="ja-JP" sz="1100">
              <a:solidFill>
                <a:schemeClr val="dk1"/>
              </a:solidFill>
              <a:effectLst/>
              <a:latin typeface="+mn-lt"/>
              <a:ea typeface="+mn-ea"/>
              <a:cs typeface="+mn-cs"/>
            </a:rPr>
            <a:t>類似団体平均の２倍を上回っている</a:t>
          </a:r>
          <a:r>
            <a:rPr kumimoji="1" lang="ja-JP" altLang="en-US" sz="1100">
              <a:solidFill>
                <a:schemeClr val="dk1"/>
              </a:solidFill>
              <a:effectLst/>
              <a:latin typeface="+mn-lt"/>
              <a:ea typeface="+mn-ea"/>
              <a:cs typeface="+mn-cs"/>
            </a:rPr>
            <a:t>ため</a:t>
          </a:r>
          <a:r>
            <a:rPr kumimoji="1" lang="ja-JP" altLang="ja-JP" sz="1100">
              <a:solidFill>
                <a:schemeClr val="dk1"/>
              </a:solidFill>
              <a:effectLst/>
              <a:latin typeface="+mn-lt"/>
              <a:ea typeface="+mn-ea"/>
              <a:cs typeface="+mn-cs"/>
            </a:rPr>
            <a:t>、今後においても、事業の平準化などを考慮しながら計画的に事業を実施していく必要がある。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63BD4CAB-ABD5-4A03-849E-7075770CD838}"/>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11D003E5-5CB0-44D8-BADE-E28380C86C1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CA8927F1-5DA0-44BA-A76B-9C19D020BCE6}"/>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4C76F5BF-8C7E-40F1-8BE6-14AAF11F4C6C}"/>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B23AFF50-3F90-4BDC-9A94-CD3A6467F3D7}"/>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E53CE477-6235-4806-9594-858D6D766FB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macro="" textlink="">
      <xdr:nvSpPr>
        <xdr:cNvPr id="116" name="テキスト ボックス 115">
          <a:extLst>
            <a:ext uri="{FF2B5EF4-FFF2-40B4-BE49-F238E27FC236}">
              <a16:creationId xmlns:a16="http://schemas.microsoft.com/office/drawing/2014/main" id="{4E2AAFC0-9749-4443-A072-DD50893C1051}"/>
            </a:ext>
          </a:extLst>
        </xdr:cNvPr>
        <xdr:cNvSpPr txBox="1"/>
      </xdr:nvSpPr>
      <xdr:spPr>
        <a:xfrm>
          <a:off x="10756676" y="62985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788FFD6D-359D-4395-BFC5-208BAA921522}"/>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30</xdr:row>
      <xdr:rowOff>23674</xdr:rowOff>
    </xdr:from>
    <xdr:ext cx="482824" cy="225703"/>
    <xdr:sp macro="" textlink="">
      <xdr:nvSpPr>
        <xdr:cNvPr id="118" name="テキスト ボックス 117">
          <a:extLst>
            <a:ext uri="{FF2B5EF4-FFF2-40B4-BE49-F238E27FC236}">
              <a16:creationId xmlns:a16="http://schemas.microsoft.com/office/drawing/2014/main" id="{34B76654-5C44-497E-B928-98D068259294}"/>
            </a:ext>
          </a:extLst>
        </xdr:cNvPr>
        <xdr:cNvSpPr txBox="1"/>
      </xdr:nvSpPr>
      <xdr:spPr>
        <a:xfrm>
          <a:off x="10756676" y="59386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ABAC0B09-6EE7-4435-B4A1-2A46B2D7BE76}"/>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CE9F9B53-8E92-4F9D-90DF-D4A8BF85355A}"/>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8A1EDB2D-D7F0-433B-B39E-A48C7B759711}"/>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9CAA9D4A-8F56-4B5D-BC7E-373EC44243A1}"/>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F92E4151-0861-458B-B881-5A0828399E6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A12056E3-9664-4F0C-8743-2CA02BDAE66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111209</xdr:rowOff>
    </xdr:to>
    <xdr:cxnSp macro="">
      <xdr:nvCxnSpPr>
        <xdr:cNvPr id="125" name="直線コネクタ 124">
          <a:extLst>
            <a:ext uri="{FF2B5EF4-FFF2-40B4-BE49-F238E27FC236}">
              <a16:creationId xmlns:a16="http://schemas.microsoft.com/office/drawing/2014/main" id="{472809E5-40D1-4081-AF7F-576751C9D9EF}"/>
            </a:ext>
          </a:extLst>
        </xdr:cNvPr>
        <xdr:cNvCxnSpPr/>
      </xdr:nvCxnSpPr>
      <xdr:spPr>
        <a:xfrm flipV="1">
          <a:off x="14793595" y="5312833"/>
          <a:ext cx="1269" cy="1227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115036</xdr:rowOff>
    </xdr:from>
    <xdr:ext cx="560923" cy="259045"/>
    <xdr:sp macro="" textlink="">
      <xdr:nvSpPr>
        <xdr:cNvPr id="126" name="債務償還比率最小値テキスト">
          <a:extLst>
            <a:ext uri="{FF2B5EF4-FFF2-40B4-BE49-F238E27FC236}">
              <a16:creationId xmlns:a16="http://schemas.microsoft.com/office/drawing/2014/main" id="{240F1D8E-B0FE-4033-A15E-AB14ABCAED78}"/>
            </a:ext>
          </a:extLst>
        </xdr:cNvPr>
        <xdr:cNvSpPr txBox="1"/>
      </xdr:nvSpPr>
      <xdr:spPr>
        <a:xfrm>
          <a:off x="14846300" y="654441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111209</xdr:rowOff>
    </xdr:from>
    <xdr:to>
      <xdr:col>76</xdr:col>
      <xdr:colOff>111125</xdr:colOff>
      <xdr:row>33</xdr:row>
      <xdr:rowOff>111209</xdr:rowOff>
    </xdr:to>
    <xdr:cxnSp macro="">
      <xdr:nvCxnSpPr>
        <xdr:cNvPr id="127" name="直線コネクタ 126">
          <a:extLst>
            <a:ext uri="{FF2B5EF4-FFF2-40B4-BE49-F238E27FC236}">
              <a16:creationId xmlns:a16="http://schemas.microsoft.com/office/drawing/2014/main" id="{122DAA42-D795-45DD-987A-0CB51B99EF13}"/>
            </a:ext>
          </a:extLst>
        </xdr:cNvPr>
        <xdr:cNvCxnSpPr/>
      </xdr:nvCxnSpPr>
      <xdr:spPr>
        <a:xfrm>
          <a:off x="14706600" y="6540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B74068C5-0720-4B28-B65C-1BB09044DC81}"/>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B391ADA6-1852-45CA-B049-2D63097D88BC}"/>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111218</xdr:rowOff>
    </xdr:from>
    <xdr:ext cx="469744" cy="259045"/>
    <xdr:sp macro="" textlink="">
      <xdr:nvSpPr>
        <xdr:cNvPr id="130" name="債務償還比率平均値テキスト">
          <a:extLst>
            <a:ext uri="{FF2B5EF4-FFF2-40B4-BE49-F238E27FC236}">
              <a16:creationId xmlns:a16="http://schemas.microsoft.com/office/drawing/2014/main" id="{5BAE0137-0635-491A-AD1D-DB4DFB52DFD1}"/>
            </a:ext>
          </a:extLst>
        </xdr:cNvPr>
        <xdr:cNvSpPr txBox="1"/>
      </xdr:nvSpPr>
      <xdr:spPr>
        <a:xfrm>
          <a:off x="14846300" y="53404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88341</xdr:rowOff>
    </xdr:from>
    <xdr:to>
      <xdr:col>76</xdr:col>
      <xdr:colOff>73025</xdr:colOff>
      <xdr:row>28</xdr:row>
      <xdr:rowOff>18491</xdr:rowOff>
    </xdr:to>
    <xdr:sp macro="" textlink="">
      <xdr:nvSpPr>
        <xdr:cNvPr id="131" name="フローチャート: 判断 130">
          <a:extLst>
            <a:ext uri="{FF2B5EF4-FFF2-40B4-BE49-F238E27FC236}">
              <a16:creationId xmlns:a16="http://schemas.microsoft.com/office/drawing/2014/main" id="{388B312F-F815-4EA8-950E-D1290E662B4F}"/>
            </a:ext>
          </a:extLst>
        </xdr:cNvPr>
        <xdr:cNvSpPr/>
      </xdr:nvSpPr>
      <xdr:spPr>
        <a:xfrm>
          <a:off x="14744700" y="548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101223</xdr:rowOff>
    </xdr:from>
    <xdr:to>
      <xdr:col>72</xdr:col>
      <xdr:colOff>123825</xdr:colOff>
      <xdr:row>28</xdr:row>
      <xdr:rowOff>31373</xdr:rowOff>
    </xdr:to>
    <xdr:sp macro="" textlink="">
      <xdr:nvSpPr>
        <xdr:cNvPr id="132" name="フローチャート: 判断 131">
          <a:extLst>
            <a:ext uri="{FF2B5EF4-FFF2-40B4-BE49-F238E27FC236}">
              <a16:creationId xmlns:a16="http://schemas.microsoft.com/office/drawing/2014/main" id="{A0D4A3BC-FA4F-4F92-BEBC-593BA846A829}"/>
            </a:ext>
          </a:extLst>
        </xdr:cNvPr>
        <xdr:cNvSpPr/>
      </xdr:nvSpPr>
      <xdr:spPr>
        <a:xfrm>
          <a:off x="14033500" y="5501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94314</xdr:rowOff>
    </xdr:from>
    <xdr:to>
      <xdr:col>68</xdr:col>
      <xdr:colOff>123825</xdr:colOff>
      <xdr:row>28</xdr:row>
      <xdr:rowOff>24464</xdr:rowOff>
    </xdr:to>
    <xdr:sp macro="" textlink="">
      <xdr:nvSpPr>
        <xdr:cNvPr id="133" name="フローチャート: 判断 132">
          <a:extLst>
            <a:ext uri="{FF2B5EF4-FFF2-40B4-BE49-F238E27FC236}">
              <a16:creationId xmlns:a16="http://schemas.microsoft.com/office/drawing/2014/main" id="{3192CE7C-238E-4A20-9FB5-8C27963C5000}"/>
            </a:ext>
          </a:extLst>
        </xdr:cNvPr>
        <xdr:cNvSpPr/>
      </xdr:nvSpPr>
      <xdr:spPr>
        <a:xfrm>
          <a:off x="13271500" y="5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4331</xdr:rowOff>
    </xdr:from>
    <xdr:to>
      <xdr:col>64</xdr:col>
      <xdr:colOff>123825</xdr:colOff>
      <xdr:row>28</xdr:row>
      <xdr:rowOff>105931</xdr:rowOff>
    </xdr:to>
    <xdr:sp macro="" textlink="">
      <xdr:nvSpPr>
        <xdr:cNvPr id="134" name="フローチャート: 判断 133">
          <a:extLst>
            <a:ext uri="{FF2B5EF4-FFF2-40B4-BE49-F238E27FC236}">
              <a16:creationId xmlns:a16="http://schemas.microsoft.com/office/drawing/2014/main" id="{3441992D-9065-46FF-AF33-0477C400772E}"/>
            </a:ext>
          </a:extLst>
        </xdr:cNvPr>
        <xdr:cNvSpPr/>
      </xdr:nvSpPr>
      <xdr:spPr>
        <a:xfrm>
          <a:off x="12509500" y="5576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30455</xdr:rowOff>
    </xdr:from>
    <xdr:to>
      <xdr:col>60</xdr:col>
      <xdr:colOff>123825</xdr:colOff>
      <xdr:row>28</xdr:row>
      <xdr:rowOff>132055</xdr:rowOff>
    </xdr:to>
    <xdr:sp macro="" textlink="">
      <xdr:nvSpPr>
        <xdr:cNvPr id="135" name="フローチャート: 判断 134">
          <a:extLst>
            <a:ext uri="{FF2B5EF4-FFF2-40B4-BE49-F238E27FC236}">
              <a16:creationId xmlns:a16="http://schemas.microsoft.com/office/drawing/2014/main" id="{9DF75AA7-69CB-4952-847A-62FA2BE20BE7}"/>
            </a:ext>
          </a:extLst>
        </xdr:cNvPr>
        <xdr:cNvSpPr/>
      </xdr:nvSpPr>
      <xdr:spPr>
        <a:xfrm>
          <a:off x="11747500" y="560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4DEB8CAA-7741-4192-9471-5E697136375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7378B910-FB3F-4CB2-BEA3-8A91FC5F458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1C4C6816-C1F9-4B2B-834D-5E4D326B61F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B4430D3C-9F25-43D6-AEB7-BFB978FC261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41043FB5-7E85-4BDD-9FF4-9F459D149E1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12222</xdr:rowOff>
    </xdr:from>
    <xdr:to>
      <xdr:col>76</xdr:col>
      <xdr:colOff>73025</xdr:colOff>
      <xdr:row>29</xdr:row>
      <xdr:rowOff>113822</xdr:rowOff>
    </xdr:to>
    <xdr:sp macro="" textlink="">
      <xdr:nvSpPr>
        <xdr:cNvPr id="141" name="楕円 140">
          <a:extLst>
            <a:ext uri="{FF2B5EF4-FFF2-40B4-BE49-F238E27FC236}">
              <a16:creationId xmlns:a16="http://schemas.microsoft.com/office/drawing/2014/main" id="{8FECBD98-7D32-42C3-8C1D-C6E71DA52874}"/>
            </a:ext>
          </a:extLst>
        </xdr:cNvPr>
        <xdr:cNvSpPr/>
      </xdr:nvSpPr>
      <xdr:spPr>
        <a:xfrm>
          <a:off x="14744700" y="5755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162099</xdr:rowOff>
    </xdr:from>
    <xdr:ext cx="469744" cy="259045"/>
    <xdr:sp macro="" textlink="">
      <xdr:nvSpPr>
        <xdr:cNvPr id="142" name="債務償還比率該当値テキスト">
          <a:extLst>
            <a:ext uri="{FF2B5EF4-FFF2-40B4-BE49-F238E27FC236}">
              <a16:creationId xmlns:a16="http://schemas.microsoft.com/office/drawing/2014/main" id="{CA9F9C5C-1AE0-4E99-B997-D2357B0AC1BF}"/>
            </a:ext>
          </a:extLst>
        </xdr:cNvPr>
        <xdr:cNvSpPr txBox="1"/>
      </xdr:nvSpPr>
      <xdr:spPr>
        <a:xfrm>
          <a:off x="14846300" y="573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18483</xdr:rowOff>
    </xdr:from>
    <xdr:to>
      <xdr:col>72</xdr:col>
      <xdr:colOff>123825</xdr:colOff>
      <xdr:row>29</xdr:row>
      <xdr:rowOff>120083</xdr:rowOff>
    </xdr:to>
    <xdr:sp macro="" textlink="">
      <xdr:nvSpPr>
        <xdr:cNvPr id="143" name="楕円 142">
          <a:extLst>
            <a:ext uri="{FF2B5EF4-FFF2-40B4-BE49-F238E27FC236}">
              <a16:creationId xmlns:a16="http://schemas.microsoft.com/office/drawing/2014/main" id="{DDE2EEBD-87F6-44BA-94C7-B619E743894A}"/>
            </a:ext>
          </a:extLst>
        </xdr:cNvPr>
        <xdr:cNvSpPr/>
      </xdr:nvSpPr>
      <xdr:spPr>
        <a:xfrm>
          <a:off x="14033500" y="5762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63022</xdr:rowOff>
    </xdr:from>
    <xdr:to>
      <xdr:col>76</xdr:col>
      <xdr:colOff>22225</xdr:colOff>
      <xdr:row>29</xdr:row>
      <xdr:rowOff>69283</xdr:rowOff>
    </xdr:to>
    <xdr:cxnSp macro="">
      <xdr:nvCxnSpPr>
        <xdr:cNvPr id="144" name="直線コネクタ 143">
          <a:extLst>
            <a:ext uri="{FF2B5EF4-FFF2-40B4-BE49-F238E27FC236}">
              <a16:creationId xmlns:a16="http://schemas.microsoft.com/office/drawing/2014/main" id="{E5D38284-FE18-4F34-941C-77940348052E}"/>
            </a:ext>
          </a:extLst>
        </xdr:cNvPr>
        <xdr:cNvCxnSpPr/>
      </xdr:nvCxnSpPr>
      <xdr:spPr>
        <a:xfrm flipV="1">
          <a:off x="14084300" y="5806597"/>
          <a:ext cx="711200" cy="6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161002</xdr:rowOff>
    </xdr:from>
    <xdr:to>
      <xdr:col>68</xdr:col>
      <xdr:colOff>123825</xdr:colOff>
      <xdr:row>29</xdr:row>
      <xdr:rowOff>91152</xdr:rowOff>
    </xdr:to>
    <xdr:sp macro="" textlink="">
      <xdr:nvSpPr>
        <xdr:cNvPr id="145" name="楕円 144">
          <a:extLst>
            <a:ext uri="{FF2B5EF4-FFF2-40B4-BE49-F238E27FC236}">
              <a16:creationId xmlns:a16="http://schemas.microsoft.com/office/drawing/2014/main" id="{F8701B00-1CD4-4655-BE14-8581FCC24F38}"/>
            </a:ext>
          </a:extLst>
        </xdr:cNvPr>
        <xdr:cNvSpPr/>
      </xdr:nvSpPr>
      <xdr:spPr>
        <a:xfrm>
          <a:off x="13271500" y="573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40352</xdr:rowOff>
    </xdr:from>
    <xdr:to>
      <xdr:col>72</xdr:col>
      <xdr:colOff>73025</xdr:colOff>
      <xdr:row>29</xdr:row>
      <xdr:rowOff>69283</xdr:rowOff>
    </xdr:to>
    <xdr:cxnSp macro="">
      <xdr:nvCxnSpPr>
        <xdr:cNvPr id="146" name="直線コネクタ 145">
          <a:extLst>
            <a:ext uri="{FF2B5EF4-FFF2-40B4-BE49-F238E27FC236}">
              <a16:creationId xmlns:a16="http://schemas.microsoft.com/office/drawing/2014/main" id="{DA6827AB-4B31-462B-9DB2-F92FB44EE716}"/>
            </a:ext>
          </a:extLst>
        </xdr:cNvPr>
        <xdr:cNvCxnSpPr/>
      </xdr:nvCxnSpPr>
      <xdr:spPr>
        <a:xfrm>
          <a:off x="13322300" y="5783927"/>
          <a:ext cx="762000" cy="28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79223</xdr:rowOff>
    </xdr:from>
    <xdr:to>
      <xdr:col>64</xdr:col>
      <xdr:colOff>123825</xdr:colOff>
      <xdr:row>30</xdr:row>
      <xdr:rowOff>9373</xdr:rowOff>
    </xdr:to>
    <xdr:sp macro="" textlink="">
      <xdr:nvSpPr>
        <xdr:cNvPr id="147" name="楕円 146">
          <a:extLst>
            <a:ext uri="{FF2B5EF4-FFF2-40B4-BE49-F238E27FC236}">
              <a16:creationId xmlns:a16="http://schemas.microsoft.com/office/drawing/2014/main" id="{9869906D-56DA-4D03-A848-AEB96D4CDEE6}"/>
            </a:ext>
          </a:extLst>
        </xdr:cNvPr>
        <xdr:cNvSpPr/>
      </xdr:nvSpPr>
      <xdr:spPr>
        <a:xfrm>
          <a:off x="12509500" y="582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40352</xdr:rowOff>
    </xdr:from>
    <xdr:to>
      <xdr:col>68</xdr:col>
      <xdr:colOff>73025</xdr:colOff>
      <xdr:row>29</xdr:row>
      <xdr:rowOff>130023</xdr:rowOff>
    </xdr:to>
    <xdr:cxnSp macro="">
      <xdr:nvCxnSpPr>
        <xdr:cNvPr id="148" name="直線コネクタ 147">
          <a:extLst>
            <a:ext uri="{FF2B5EF4-FFF2-40B4-BE49-F238E27FC236}">
              <a16:creationId xmlns:a16="http://schemas.microsoft.com/office/drawing/2014/main" id="{56018437-4946-44C4-AB94-8D8569ECDD8D}"/>
            </a:ext>
          </a:extLst>
        </xdr:cNvPr>
        <xdr:cNvCxnSpPr/>
      </xdr:nvCxnSpPr>
      <xdr:spPr>
        <a:xfrm flipV="1">
          <a:off x="12560300" y="5783927"/>
          <a:ext cx="762000" cy="89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52811</xdr:rowOff>
    </xdr:from>
    <xdr:to>
      <xdr:col>60</xdr:col>
      <xdr:colOff>123825</xdr:colOff>
      <xdr:row>29</xdr:row>
      <xdr:rowOff>154411</xdr:rowOff>
    </xdr:to>
    <xdr:sp macro="" textlink="">
      <xdr:nvSpPr>
        <xdr:cNvPr id="149" name="楕円 148">
          <a:extLst>
            <a:ext uri="{FF2B5EF4-FFF2-40B4-BE49-F238E27FC236}">
              <a16:creationId xmlns:a16="http://schemas.microsoft.com/office/drawing/2014/main" id="{CAE7F6E7-9DA6-4783-A909-A2664F713360}"/>
            </a:ext>
          </a:extLst>
        </xdr:cNvPr>
        <xdr:cNvSpPr/>
      </xdr:nvSpPr>
      <xdr:spPr>
        <a:xfrm>
          <a:off x="11747500" y="579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103611</xdr:rowOff>
    </xdr:from>
    <xdr:to>
      <xdr:col>64</xdr:col>
      <xdr:colOff>73025</xdr:colOff>
      <xdr:row>29</xdr:row>
      <xdr:rowOff>130023</xdr:rowOff>
    </xdr:to>
    <xdr:cxnSp macro="">
      <xdr:nvCxnSpPr>
        <xdr:cNvPr id="150" name="直線コネクタ 149">
          <a:extLst>
            <a:ext uri="{FF2B5EF4-FFF2-40B4-BE49-F238E27FC236}">
              <a16:creationId xmlns:a16="http://schemas.microsoft.com/office/drawing/2014/main" id="{EA9BEF4A-C98D-4AA0-B038-78540B9BEF67}"/>
            </a:ext>
          </a:extLst>
        </xdr:cNvPr>
        <xdr:cNvCxnSpPr/>
      </xdr:nvCxnSpPr>
      <xdr:spPr>
        <a:xfrm>
          <a:off x="11798300" y="5847186"/>
          <a:ext cx="762000" cy="2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47900</xdr:rowOff>
    </xdr:from>
    <xdr:ext cx="469744" cy="259045"/>
    <xdr:sp macro="" textlink="">
      <xdr:nvSpPr>
        <xdr:cNvPr id="151" name="n_1aveValue債務償還比率">
          <a:extLst>
            <a:ext uri="{FF2B5EF4-FFF2-40B4-BE49-F238E27FC236}">
              <a16:creationId xmlns:a16="http://schemas.microsoft.com/office/drawing/2014/main" id="{070F9C0E-484E-4B1B-BC0D-4FC02EC178AB}"/>
            </a:ext>
          </a:extLst>
        </xdr:cNvPr>
        <xdr:cNvSpPr txBox="1"/>
      </xdr:nvSpPr>
      <xdr:spPr>
        <a:xfrm>
          <a:off x="13836727" y="5277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40991</xdr:rowOff>
    </xdr:from>
    <xdr:ext cx="469744" cy="259045"/>
    <xdr:sp macro="" textlink="">
      <xdr:nvSpPr>
        <xdr:cNvPr id="152" name="n_2aveValue債務償還比率">
          <a:extLst>
            <a:ext uri="{FF2B5EF4-FFF2-40B4-BE49-F238E27FC236}">
              <a16:creationId xmlns:a16="http://schemas.microsoft.com/office/drawing/2014/main" id="{2AEE1BE7-245B-4E92-A7CA-52B60CED74E2}"/>
            </a:ext>
          </a:extLst>
        </xdr:cNvPr>
        <xdr:cNvSpPr txBox="1"/>
      </xdr:nvSpPr>
      <xdr:spPr>
        <a:xfrm>
          <a:off x="13087427" y="527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122458</xdr:rowOff>
    </xdr:from>
    <xdr:ext cx="469744" cy="259045"/>
    <xdr:sp macro="" textlink="">
      <xdr:nvSpPr>
        <xdr:cNvPr id="153" name="n_3aveValue債務償還比率">
          <a:extLst>
            <a:ext uri="{FF2B5EF4-FFF2-40B4-BE49-F238E27FC236}">
              <a16:creationId xmlns:a16="http://schemas.microsoft.com/office/drawing/2014/main" id="{AFCE585B-B355-494B-A80F-FE3FCBC70CA7}"/>
            </a:ext>
          </a:extLst>
        </xdr:cNvPr>
        <xdr:cNvSpPr txBox="1"/>
      </xdr:nvSpPr>
      <xdr:spPr>
        <a:xfrm>
          <a:off x="12325427" y="5351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148582</xdr:rowOff>
    </xdr:from>
    <xdr:ext cx="469744" cy="259045"/>
    <xdr:sp macro="" textlink="">
      <xdr:nvSpPr>
        <xdr:cNvPr id="154" name="n_4aveValue債務償還比率">
          <a:extLst>
            <a:ext uri="{FF2B5EF4-FFF2-40B4-BE49-F238E27FC236}">
              <a16:creationId xmlns:a16="http://schemas.microsoft.com/office/drawing/2014/main" id="{471314D6-1E99-4FC3-BF5A-DBD60F38E874}"/>
            </a:ext>
          </a:extLst>
        </xdr:cNvPr>
        <xdr:cNvSpPr txBox="1"/>
      </xdr:nvSpPr>
      <xdr:spPr>
        <a:xfrm>
          <a:off x="11563427" y="5377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111210</xdr:rowOff>
    </xdr:from>
    <xdr:ext cx="469744" cy="259045"/>
    <xdr:sp macro="" textlink="">
      <xdr:nvSpPr>
        <xdr:cNvPr id="155" name="n_1mainValue債務償還比率">
          <a:extLst>
            <a:ext uri="{FF2B5EF4-FFF2-40B4-BE49-F238E27FC236}">
              <a16:creationId xmlns:a16="http://schemas.microsoft.com/office/drawing/2014/main" id="{85DBAFAA-304B-4AA9-81F8-7405331CE28D}"/>
            </a:ext>
          </a:extLst>
        </xdr:cNvPr>
        <xdr:cNvSpPr txBox="1"/>
      </xdr:nvSpPr>
      <xdr:spPr>
        <a:xfrm>
          <a:off x="13836727" y="5854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82279</xdr:rowOff>
    </xdr:from>
    <xdr:ext cx="469744" cy="259045"/>
    <xdr:sp macro="" textlink="">
      <xdr:nvSpPr>
        <xdr:cNvPr id="156" name="n_2mainValue債務償還比率">
          <a:extLst>
            <a:ext uri="{FF2B5EF4-FFF2-40B4-BE49-F238E27FC236}">
              <a16:creationId xmlns:a16="http://schemas.microsoft.com/office/drawing/2014/main" id="{D3DD25FC-DDA5-4D41-9E9E-B0E3260A1D1C}"/>
            </a:ext>
          </a:extLst>
        </xdr:cNvPr>
        <xdr:cNvSpPr txBox="1"/>
      </xdr:nvSpPr>
      <xdr:spPr>
        <a:xfrm>
          <a:off x="13087427" y="5825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500</xdr:rowOff>
    </xdr:from>
    <xdr:ext cx="469744" cy="259045"/>
    <xdr:sp macro="" textlink="">
      <xdr:nvSpPr>
        <xdr:cNvPr id="157" name="n_3mainValue債務償還比率">
          <a:extLst>
            <a:ext uri="{FF2B5EF4-FFF2-40B4-BE49-F238E27FC236}">
              <a16:creationId xmlns:a16="http://schemas.microsoft.com/office/drawing/2014/main" id="{1CF12F87-3EA2-45A2-A4E3-FCE4CCC497C7}"/>
            </a:ext>
          </a:extLst>
        </xdr:cNvPr>
        <xdr:cNvSpPr txBox="1"/>
      </xdr:nvSpPr>
      <xdr:spPr>
        <a:xfrm>
          <a:off x="12325427" y="5915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145538</xdr:rowOff>
    </xdr:from>
    <xdr:ext cx="469744" cy="259045"/>
    <xdr:sp macro="" textlink="">
      <xdr:nvSpPr>
        <xdr:cNvPr id="158" name="n_4mainValue債務償還比率">
          <a:extLst>
            <a:ext uri="{FF2B5EF4-FFF2-40B4-BE49-F238E27FC236}">
              <a16:creationId xmlns:a16="http://schemas.microsoft.com/office/drawing/2014/main" id="{C1E02D35-C1D2-4086-9D69-1D978FD945A2}"/>
            </a:ext>
          </a:extLst>
        </xdr:cNvPr>
        <xdr:cNvSpPr txBox="1"/>
      </xdr:nvSpPr>
      <xdr:spPr>
        <a:xfrm>
          <a:off x="11563427" y="5889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AB235D6B-8AA1-49A5-82EB-79E3DFC9D66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9D5663DC-6314-467A-B8B9-0EB4BDA7E71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6E2DDDF4-EDB6-45B3-9FAC-F54C4A4B27B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D6F48EEB-3B57-4E33-BF15-E66864BBE47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0CAFCDC1-0807-4F1D-BBF1-DB29A977589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DA1A3FDE-2490-4E1D-BDCB-035E6B821BB3}"/>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3A96520-174B-4DD4-B90F-067651F3B00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D8E1A91-4BEF-4223-93C7-A48218031A8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CC04C21-B28F-4411-A939-070C988E236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724E4EA-E352-4AE1-BDF1-D99CAC9E1FF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13E7B5C-FBF8-4B1D-88A0-C1636EF5309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C3BA3CE-895A-46BE-968E-130F453EB21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297BE5E-F869-452F-B464-AC57DAB9292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EEA2E30-8F90-4839-A70D-257A8466FBA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DB83EA5-85CC-4FE2-BD55-CE8F0C91ECC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B13A062-90B2-4C59-B6D4-7E6EC520CDE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7,062
7,033
33.22
5,640,032
5,319,292
316,953
3,043,294
5,773,015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D071A34-2548-4079-951A-AD6F3545209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F659207-D0B6-49C6-8D89-6E716575278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C4CDB4A-E8DF-4BAF-AB1C-C091F2D0F18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98.7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0F09BA7-D270-4392-82FA-1978DB7F532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1232228-27B1-4932-BCCC-66A99AD200B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49FE3B1-3A8C-49FF-8FE4-87C712D226A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DD269DF-1EC4-4C09-A60E-4C7ADB9A213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F217C44-AD27-46E4-A87E-9D8D527B9CB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BEBC06A-FEA2-438F-B785-17AC5DC07D6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E4454DE-19F9-439D-885B-1A6A032245E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84E1EA3-8614-4C73-8A08-7262FF10BB2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9040FC5-4F95-464D-97D7-A368B3CC083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59EF077-8B68-494D-9DBF-B8FAA3893B3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3AB5804-9B15-4349-B857-349C4FB6130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F699F26-4879-4568-91BC-9B4526801CD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38005C4-0545-4FDF-A1A5-A29B97BB359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EC870EA-76A1-445B-9DDE-EB30545A49A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6C3266C-1C5F-4287-BFF4-C37067CE0D5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2A73228-FD18-4FFF-B688-7EDB1C096A9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DB7D1BF-C134-4D2C-9169-2751DC0082B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60A566F-901F-4255-9925-8AD4BF5A937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BC233B4-D380-43D7-AF5E-2D654FAC510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7BEEEDB-F82F-4ECE-A421-DAEABECBC0C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2904CD7-885F-45DD-B1C1-0A526508F49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D8AD3AE-B2BD-47B3-8DF0-3736E0A117C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27F5D5D-DE1C-483D-8A60-18E112F74A8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702E7FA-C2F4-4F46-A5BE-878FADFC06D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A0DF7FF-F1C1-4F18-A8A6-833FB1D29C9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F1619FC-FC1C-4D32-85A0-FD74C87F228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F40C26D-8CA6-4007-A62D-C393C41FF0A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8C1F431-7470-4FEF-8AC8-E5209F93247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C1E24E3-E7FC-46E5-B44F-EE65813400F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3C7F809-E850-4E28-9857-ABBCEBBB6EE5}"/>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708FD7A-F9C4-41C9-BBCC-6446F6DAE76B}"/>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9495935-3CF6-45B2-A35E-8B517EE07C93}"/>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5BBBDEB-BB27-4AA0-9482-DC22026A4DA7}"/>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A6EC43A-63BD-4A5A-B247-F4BFBE3EE6D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6716756-A123-44BC-983D-40C4A38FA42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409F564-FE14-41D8-B9A3-B907A50FD0AB}"/>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5128207-4BCC-47D8-AACF-FAD8624FE76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7EE7A56-C553-477E-AFF4-48FA596D288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02356A2-E235-4B41-8A94-D8175BB1A4FD}"/>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001020E-689D-45BD-92EB-83167398C99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88C9A89-A4A3-44CB-BA0B-E5047EE9FB12}"/>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7421C69-69DE-4F7B-B673-48998630E56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36195</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05A4DCD0-5E9D-4978-A8BB-322BDCB9A066}"/>
            </a:ext>
          </a:extLst>
        </xdr:cNvPr>
        <xdr:cNvCxnSpPr/>
      </xdr:nvCxnSpPr>
      <xdr:spPr>
        <a:xfrm flipV="1">
          <a:off x="4634865" y="569404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道路】&#10;有形固定資産減価償却率最小値テキスト">
          <a:extLst>
            <a:ext uri="{FF2B5EF4-FFF2-40B4-BE49-F238E27FC236}">
              <a16:creationId xmlns:a16="http://schemas.microsoft.com/office/drawing/2014/main" id="{6F2C17B9-8887-4267-8EC0-114F6C91B02E}"/>
            </a:ext>
          </a:extLst>
        </xdr:cNvPr>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CFC81EF4-BC7A-4470-9730-04C0485B6F34}"/>
            </a:ext>
          </a:extLst>
        </xdr:cNvPr>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154322</xdr:rowOff>
    </xdr:from>
    <xdr:ext cx="405111" cy="259045"/>
    <xdr:sp macro="" textlink="">
      <xdr:nvSpPr>
        <xdr:cNvPr id="60" name="【道路】&#10;有形固定資産減価償却率最大値テキスト">
          <a:extLst>
            <a:ext uri="{FF2B5EF4-FFF2-40B4-BE49-F238E27FC236}">
              <a16:creationId xmlns:a16="http://schemas.microsoft.com/office/drawing/2014/main" id="{14D5D83B-CC60-482E-A08F-FD68502EB4C0}"/>
            </a:ext>
          </a:extLst>
        </xdr:cNvPr>
        <xdr:cNvSpPr txBox="1"/>
      </xdr:nvSpPr>
      <xdr:spPr>
        <a:xfrm>
          <a:off x="4673600" y="546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36195</xdr:rowOff>
    </xdr:from>
    <xdr:to>
      <xdr:col>24</xdr:col>
      <xdr:colOff>152400</xdr:colOff>
      <xdr:row>33</xdr:row>
      <xdr:rowOff>36195</xdr:rowOff>
    </xdr:to>
    <xdr:cxnSp macro="">
      <xdr:nvCxnSpPr>
        <xdr:cNvPr id="61" name="直線コネクタ 60">
          <a:extLst>
            <a:ext uri="{FF2B5EF4-FFF2-40B4-BE49-F238E27FC236}">
              <a16:creationId xmlns:a16="http://schemas.microsoft.com/office/drawing/2014/main" id="{A1B4C674-2819-4586-A3F3-586B53058CB4}"/>
            </a:ext>
          </a:extLst>
        </xdr:cNvPr>
        <xdr:cNvCxnSpPr/>
      </xdr:nvCxnSpPr>
      <xdr:spPr>
        <a:xfrm>
          <a:off x="4546600" y="5694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97807</xdr:rowOff>
    </xdr:from>
    <xdr:ext cx="405111" cy="259045"/>
    <xdr:sp macro="" textlink="">
      <xdr:nvSpPr>
        <xdr:cNvPr id="62" name="【道路】&#10;有形固定資産減価償却率平均値テキスト">
          <a:extLst>
            <a:ext uri="{FF2B5EF4-FFF2-40B4-BE49-F238E27FC236}">
              <a16:creationId xmlns:a16="http://schemas.microsoft.com/office/drawing/2014/main" id="{7AB03B73-4B7D-4AA8-81E1-630FCA0A2FDA}"/>
            </a:ext>
          </a:extLst>
        </xdr:cNvPr>
        <xdr:cNvSpPr txBox="1"/>
      </xdr:nvSpPr>
      <xdr:spPr>
        <a:xfrm>
          <a:off x="4673600" y="644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F094E6BB-0C91-41FD-8FFF-8D10A186D51D}"/>
            </a:ext>
          </a:extLst>
        </xdr:cNvPr>
        <xdr:cNvSpPr/>
      </xdr:nvSpPr>
      <xdr:spPr>
        <a:xfrm>
          <a:off x="45847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027DE17F-DB59-443F-B34A-D5733BDA9BC7}"/>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55880</xdr:rowOff>
    </xdr:from>
    <xdr:to>
      <xdr:col>15</xdr:col>
      <xdr:colOff>101600</xdr:colOff>
      <xdr:row>38</xdr:row>
      <xdr:rowOff>157480</xdr:rowOff>
    </xdr:to>
    <xdr:sp macro="" textlink="">
      <xdr:nvSpPr>
        <xdr:cNvPr id="65" name="フローチャート: 判断 64">
          <a:extLst>
            <a:ext uri="{FF2B5EF4-FFF2-40B4-BE49-F238E27FC236}">
              <a16:creationId xmlns:a16="http://schemas.microsoft.com/office/drawing/2014/main" id="{403AE658-4453-49CA-BA0E-0084E8A134AF}"/>
            </a:ext>
          </a:extLst>
        </xdr:cNvPr>
        <xdr:cNvSpPr/>
      </xdr:nvSpPr>
      <xdr:spPr>
        <a:xfrm>
          <a:off x="2857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E693C058-35AE-4DF8-AA1E-D6ED5CE26833}"/>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17780</xdr:rowOff>
    </xdr:from>
    <xdr:to>
      <xdr:col>6</xdr:col>
      <xdr:colOff>38100</xdr:colOff>
      <xdr:row>38</xdr:row>
      <xdr:rowOff>119380</xdr:rowOff>
    </xdr:to>
    <xdr:sp macro="" textlink="">
      <xdr:nvSpPr>
        <xdr:cNvPr id="67" name="フローチャート: 判断 66">
          <a:extLst>
            <a:ext uri="{FF2B5EF4-FFF2-40B4-BE49-F238E27FC236}">
              <a16:creationId xmlns:a16="http://schemas.microsoft.com/office/drawing/2014/main" id="{36B9BFF8-99BB-46EA-BCF7-3A3CD5D85754}"/>
            </a:ext>
          </a:extLst>
        </xdr:cNvPr>
        <xdr:cNvSpPr/>
      </xdr:nvSpPr>
      <xdr:spPr>
        <a:xfrm>
          <a:off x="1079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6F22B59-C930-4748-AF8E-C314A9FC995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004F36A-FC95-4008-A4A4-40984E68830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09E145B-AA7B-4659-93BD-C01C4F78522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B409969-66E8-4201-A1DC-A0A32EC9A8E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6B5628D-EC25-4D78-B86E-A93F7916C46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153035</xdr:rowOff>
    </xdr:from>
    <xdr:to>
      <xdr:col>24</xdr:col>
      <xdr:colOff>114300</xdr:colOff>
      <xdr:row>40</xdr:row>
      <xdr:rowOff>83185</xdr:rowOff>
    </xdr:to>
    <xdr:sp macro="" textlink="">
      <xdr:nvSpPr>
        <xdr:cNvPr id="73" name="楕円 72">
          <a:extLst>
            <a:ext uri="{FF2B5EF4-FFF2-40B4-BE49-F238E27FC236}">
              <a16:creationId xmlns:a16="http://schemas.microsoft.com/office/drawing/2014/main" id="{AC6F9B69-2422-4E46-8D4E-F86BC3EA54BD}"/>
            </a:ext>
          </a:extLst>
        </xdr:cNvPr>
        <xdr:cNvSpPr/>
      </xdr:nvSpPr>
      <xdr:spPr>
        <a:xfrm>
          <a:off x="4584700" y="683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131462</xdr:rowOff>
    </xdr:from>
    <xdr:ext cx="405111" cy="259045"/>
    <xdr:sp macro="" textlink="">
      <xdr:nvSpPr>
        <xdr:cNvPr id="74" name="【道路】&#10;有形固定資産減価償却率該当値テキスト">
          <a:extLst>
            <a:ext uri="{FF2B5EF4-FFF2-40B4-BE49-F238E27FC236}">
              <a16:creationId xmlns:a16="http://schemas.microsoft.com/office/drawing/2014/main" id="{12CB1423-C524-4C48-A265-307EB17CB3FE}"/>
            </a:ext>
          </a:extLst>
        </xdr:cNvPr>
        <xdr:cNvSpPr txBox="1"/>
      </xdr:nvSpPr>
      <xdr:spPr>
        <a:xfrm>
          <a:off x="4673600" y="681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141605</xdr:rowOff>
    </xdr:from>
    <xdr:to>
      <xdr:col>20</xdr:col>
      <xdr:colOff>38100</xdr:colOff>
      <xdr:row>40</xdr:row>
      <xdr:rowOff>71755</xdr:rowOff>
    </xdr:to>
    <xdr:sp macro="" textlink="">
      <xdr:nvSpPr>
        <xdr:cNvPr id="75" name="楕円 74">
          <a:extLst>
            <a:ext uri="{FF2B5EF4-FFF2-40B4-BE49-F238E27FC236}">
              <a16:creationId xmlns:a16="http://schemas.microsoft.com/office/drawing/2014/main" id="{4CAA5303-EEC0-41CA-B698-ED9FC93A26FC}"/>
            </a:ext>
          </a:extLst>
        </xdr:cNvPr>
        <xdr:cNvSpPr/>
      </xdr:nvSpPr>
      <xdr:spPr>
        <a:xfrm>
          <a:off x="3746500" y="682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20955</xdr:rowOff>
    </xdr:from>
    <xdr:to>
      <xdr:col>24</xdr:col>
      <xdr:colOff>63500</xdr:colOff>
      <xdr:row>40</xdr:row>
      <xdr:rowOff>32385</xdr:rowOff>
    </xdr:to>
    <xdr:cxnSp macro="">
      <xdr:nvCxnSpPr>
        <xdr:cNvPr id="76" name="直線コネクタ 75">
          <a:extLst>
            <a:ext uri="{FF2B5EF4-FFF2-40B4-BE49-F238E27FC236}">
              <a16:creationId xmlns:a16="http://schemas.microsoft.com/office/drawing/2014/main" id="{86EB5ABF-627B-4965-9E4B-BEC9439BDC73}"/>
            </a:ext>
          </a:extLst>
        </xdr:cNvPr>
        <xdr:cNvCxnSpPr/>
      </xdr:nvCxnSpPr>
      <xdr:spPr>
        <a:xfrm>
          <a:off x="3797300" y="687895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111125</xdr:rowOff>
    </xdr:from>
    <xdr:to>
      <xdr:col>15</xdr:col>
      <xdr:colOff>101600</xdr:colOff>
      <xdr:row>40</xdr:row>
      <xdr:rowOff>41275</xdr:rowOff>
    </xdr:to>
    <xdr:sp macro="" textlink="">
      <xdr:nvSpPr>
        <xdr:cNvPr id="77" name="楕円 76">
          <a:extLst>
            <a:ext uri="{FF2B5EF4-FFF2-40B4-BE49-F238E27FC236}">
              <a16:creationId xmlns:a16="http://schemas.microsoft.com/office/drawing/2014/main" id="{70B18FAA-0F91-4391-8BDE-58308BD632A6}"/>
            </a:ext>
          </a:extLst>
        </xdr:cNvPr>
        <xdr:cNvSpPr/>
      </xdr:nvSpPr>
      <xdr:spPr>
        <a:xfrm>
          <a:off x="2857500" y="679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161925</xdr:rowOff>
    </xdr:from>
    <xdr:to>
      <xdr:col>19</xdr:col>
      <xdr:colOff>177800</xdr:colOff>
      <xdr:row>40</xdr:row>
      <xdr:rowOff>20955</xdr:rowOff>
    </xdr:to>
    <xdr:cxnSp macro="">
      <xdr:nvCxnSpPr>
        <xdr:cNvPr id="78" name="直線コネクタ 77">
          <a:extLst>
            <a:ext uri="{FF2B5EF4-FFF2-40B4-BE49-F238E27FC236}">
              <a16:creationId xmlns:a16="http://schemas.microsoft.com/office/drawing/2014/main" id="{8AC751F5-6A81-44A2-9FAC-EB9F4AB4BF85}"/>
            </a:ext>
          </a:extLst>
        </xdr:cNvPr>
        <xdr:cNvCxnSpPr/>
      </xdr:nvCxnSpPr>
      <xdr:spPr>
        <a:xfrm>
          <a:off x="2908300" y="68484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55880</xdr:rowOff>
    </xdr:from>
    <xdr:to>
      <xdr:col>10</xdr:col>
      <xdr:colOff>165100</xdr:colOff>
      <xdr:row>39</xdr:row>
      <xdr:rowOff>157480</xdr:rowOff>
    </xdr:to>
    <xdr:sp macro="" textlink="">
      <xdr:nvSpPr>
        <xdr:cNvPr id="79" name="楕円 78">
          <a:extLst>
            <a:ext uri="{FF2B5EF4-FFF2-40B4-BE49-F238E27FC236}">
              <a16:creationId xmlns:a16="http://schemas.microsoft.com/office/drawing/2014/main" id="{6ECB5D95-9E95-4B44-A2BC-D42F7D7D6945}"/>
            </a:ext>
          </a:extLst>
        </xdr:cNvPr>
        <xdr:cNvSpPr/>
      </xdr:nvSpPr>
      <xdr:spPr>
        <a:xfrm>
          <a:off x="1968500" y="674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106680</xdr:rowOff>
    </xdr:from>
    <xdr:to>
      <xdr:col>15</xdr:col>
      <xdr:colOff>50800</xdr:colOff>
      <xdr:row>39</xdr:row>
      <xdr:rowOff>161925</xdr:rowOff>
    </xdr:to>
    <xdr:cxnSp macro="">
      <xdr:nvCxnSpPr>
        <xdr:cNvPr id="80" name="直線コネクタ 79">
          <a:extLst>
            <a:ext uri="{FF2B5EF4-FFF2-40B4-BE49-F238E27FC236}">
              <a16:creationId xmlns:a16="http://schemas.microsoft.com/office/drawing/2014/main" id="{687AA143-A519-4030-B575-455F9130F927}"/>
            </a:ext>
          </a:extLst>
        </xdr:cNvPr>
        <xdr:cNvCxnSpPr/>
      </xdr:nvCxnSpPr>
      <xdr:spPr>
        <a:xfrm>
          <a:off x="2019300" y="679323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23495</xdr:rowOff>
    </xdr:from>
    <xdr:to>
      <xdr:col>6</xdr:col>
      <xdr:colOff>38100</xdr:colOff>
      <xdr:row>39</xdr:row>
      <xdr:rowOff>125095</xdr:rowOff>
    </xdr:to>
    <xdr:sp macro="" textlink="">
      <xdr:nvSpPr>
        <xdr:cNvPr id="81" name="楕円 80">
          <a:extLst>
            <a:ext uri="{FF2B5EF4-FFF2-40B4-BE49-F238E27FC236}">
              <a16:creationId xmlns:a16="http://schemas.microsoft.com/office/drawing/2014/main" id="{4F197D67-4887-400C-B3E5-F9A6FF4551CB}"/>
            </a:ext>
          </a:extLst>
        </xdr:cNvPr>
        <xdr:cNvSpPr/>
      </xdr:nvSpPr>
      <xdr:spPr>
        <a:xfrm>
          <a:off x="1079500" y="67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74295</xdr:rowOff>
    </xdr:from>
    <xdr:to>
      <xdr:col>10</xdr:col>
      <xdr:colOff>114300</xdr:colOff>
      <xdr:row>39</xdr:row>
      <xdr:rowOff>106680</xdr:rowOff>
    </xdr:to>
    <xdr:cxnSp macro="">
      <xdr:nvCxnSpPr>
        <xdr:cNvPr id="82" name="直線コネクタ 81">
          <a:extLst>
            <a:ext uri="{FF2B5EF4-FFF2-40B4-BE49-F238E27FC236}">
              <a16:creationId xmlns:a16="http://schemas.microsoft.com/office/drawing/2014/main" id="{E529F59A-9F35-4DA8-A217-F2E91F86EDE4}"/>
            </a:ext>
          </a:extLst>
        </xdr:cNvPr>
        <xdr:cNvCxnSpPr/>
      </xdr:nvCxnSpPr>
      <xdr:spPr>
        <a:xfrm>
          <a:off x="1130300" y="67608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a:extLst>
            <a:ext uri="{FF2B5EF4-FFF2-40B4-BE49-F238E27FC236}">
              <a16:creationId xmlns:a16="http://schemas.microsoft.com/office/drawing/2014/main" id="{4FF587AD-6939-44BB-A8C6-428CD15975DB}"/>
            </a:ext>
          </a:extLst>
        </xdr:cNvPr>
        <xdr:cNvSpPr txBox="1"/>
      </xdr:nvSpPr>
      <xdr:spPr>
        <a:xfrm>
          <a:off x="35820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2557</xdr:rowOff>
    </xdr:from>
    <xdr:ext cx="405111" cy="259045"/>
    <xdr:sp macro="" textlink="">
      <xdr:nvSpPr>
        <xdr:cNvPr id="84" name="n_2aveValue【道路】&#10;有形固定資産減価償却率">
          <a:extLst>
            <a:ext uri="{FF2B5EF4-FFF2-40B4-BE49-F238E27FC236}">
              <a16:creationId xmlns:a16="http://schemas.microsoft.com/office/drawing/2014/main" id="{A15E9AF2-716D-4EAC-90AD-00F1774C629D}"/>
            </a:ext>
          </a:extLst>
        </xdr:cNvPr>
        <xdr:cNvSpPr txBox="1"/>
      </xdr:nvSpPr>
      <xdr:spPr>
        <a:xfrm>
          <a:off x="2705744" y="634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0E3E03E0-8E35-42F1-903F-191EF9090AA3}"/>
            </a:ext>
          </a:extLst>
        </xdr:cNvPr>
        <xdr:cNvSpPr txBox="1"/>
      </xdr:nvSpPr>
      <xdr:spPr>
        <a:xfrm>
          <a:off x="1816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135907</xdr:rowOff>
    </xdr:from>
    <xdr:ext cx="405111" cy="259045"/>
    <xdr:sp macro="" textlink="">
      <xdr:nvSpPr>
        <xdr:cNvPr id="86" name="n_4aveValue【道路】&#10;有形固定資産減価償却率">
          <a:extLst>
            <a:ext uri="{FF2B5EF4-FFF2-40B4-BE49-F238E27FC236}">
              <a16:creationId xmlns:a16="http://schemas.microsoft.com/office/drawing/2014/main" id="{177B3E74-906A-468D-A6A8-DD5543AA98E6}"/>
            </a:ext>
          </a:extLst>
        </xdr:cNvPr>
        <xdr:cNvSpPr txBox="1"/>
      </xdr:nvSpPr>
      <xdr:spPr>
        <a:xfrm>
          <a:off x="9277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62882</xdr:rowOff>
    </xdr:from>
    <xdr:ext cx="405111" cy="259045"/>
    <xdr:sp macro="" textlink="">
      <xdr:nvSpPr>
        <xdr:cNvPr id="87" name="n_1mainValue【道路】&#10;有形固定資産減価償却率">
          <a:extLst>
            <a:ext uri="{FF2B5EF4-FFF2-40B4-BE49-F238E27FC236}">
              <a16:creationId xmlns:a16="http://schemas.microsoft.com/office/drawing/2014/main" id="{60976E99-5E29-4C2F-8D77-9FFE29EDF05E}"/>
            </a:ext>
          </a:extLst>
        </xdr:cNvPr>
        <xdr:cNvSpPr txBox="1"/>
      </xdr:nvSpPr>
      <xdr:spPr>
        <a:xfrm>
          <a:off x="3582044" y="692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32402</xdr:rowOff>
    </xdr:from>
    <xdr:ext cx="405111" cy="259045"/>
    <xdr:sp macro="" textlink="">
      <xdr:nvSpPr>
        <xdr:cNvPr id="88" name="n_2mainValue【道路】&#10;有形固定資産減価償却率">
          <a:extLst>
            <a:ext uri="{FF2B5EF4-FFF2-40B4-BE49-F238E27FC236}">
              <a16:creationId xmlns:a16="http://schemas.microsoft.com/office/drawing/2014/main" id="{8323575A-07BA-447F-B945-E51FCD501DF4}"/>
            </a:ext>
          </a:extLst>
        </xdr:cNvPr>
        <xdr:cNvSpPr txBox="1"/>
      </xdr:nvSpPr>
      <xdr:spPr>
        <a:xfrm>
          <a:off x="2705744" y="689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148607</xdr:rowOff>
    </xdr:from>
    <xdr:ext cx="405111" cy="259045"/>
    <xdr:sp macro="" textlink="">
      <xdr:nvSpPr>
        <xdr:cNvPr id="89" name="n_3mainValue【道路】&#10;有形固定資産減価償却率">
          <a:extLst>
            <a:ext uri="{FF2B5EF4-FFF2-40B4-BE49-F238E27FC236}">
              <a16:creationId xmlns:a16="http://schemas.microsoft.com/office/drawing/2014/main" id="{1363395E-A227-45E4-9BA6-A35B2EE288AC}"/>
            </a:ext>
          </a:extLst>
        </xdr:cNvPr>
        <xdr:cNvSpPr txBox="1"/>
      </xdr:nvSpPr>
      <xdr:spPr>
        <a:xfrm>
          <a:off x="1816744" y="683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116222</xdr:rowOff>
    </xdr:from>
    <xdr:ext cx="405111" cy="259045"/>
    <xdr:sp macro="" textlink="">
      <xdr:nvSpPr>
        <xdr:cNvPr id="90" name="n_4mainValue【道路】&#10;有形固定資産減価償却率">
          <a:extLst>
            <a:ext uri="{FF2B5EF4-FFF2-40B4-BE49-F238E27FC236}">
              <a16:creationId xmlns:a16="http://schemas.microsoft.com/office/drawing/2014/main" id="{06F5E7D3-DA16-43AA-BF80-422736FA6B01}"/>
            </a:ext>
          </a:extLst>
        </xdr:cNvPr>
        <xdr:cNvSpPr txBox="1"/>
      </xdr:nvSpPr>
      <xdr:spPr>
        <a:xfrm>
          <a:off x="927744" y="680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7492E8D-0E0A-46E2-9937-5B0E18B8DD0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C9D4807-662A-4DED-ADA8-A090C90375A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FCAB0D6-E3E0-46C0-AB40-3B905C08866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A468948-EF25-4667-A5AD-7D3F49B64D6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BC8E8E2-102C-4149-85EF-85EE86A14BB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2865893-1CBB-4B82-AF2E-EF5D34AE7D7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C69BEEC-1F03-43B8-9876-91B2905055C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A15CB29-D715-4EB8-AFF5-2D1EBBC93C1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04F2933-12D6-4321-8D30-E4AB6D4F977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A06B6DB-FFC0-4992-B7D0-1955B2AB757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D1F5AB71-5A81-4477-80BC-2116435C2423}"/>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2141382C-469E-4736-8796-4BDAFA3B648C}"/>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ED19DE10-82AF-4548-A49B-DA435A5445E5}"/>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CC6741C5-7BA3-465D-B2DC-4358175ACB63}"/>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55883B27-2DED-45FA-8575-19E152350BF5}"/>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811EE51F-76E9-4506-B106-E8D2223345CF}"/>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2409A697-3F5E-4C5D-B4FA-44923A8025E8}"/>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B65DE425-A850-4751-A6B1-FF481A533AFD}"/>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1AD95B74-5EE6-420F-BC82-F4E6BFF42C87}"/>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FAB5403D-0923-4754-9894-65D16121C335}"/>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4B6C1AB1-41D4-4A09-B2E9-22B3B05869D2}"/>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7C117DCD-5B8C-47FA-8A0A-DD74CB21EC51}"/>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DA8A957B-D1B6-428B-AF01-D740AE489F4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43193905-86A1-44F0-A1D7-93C55D3EE408}"/>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3ECAB140-C1CA-498B-A831-B300FE3A47D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93574</xdr:rowOff>
    </xdr:from>
    <xdr:to>
      <xdr:col>54</xdr:col>
      <xdr:colOff>189865</xdr:colOff>
      <xdr:row>41</xdr:row>
      <xdr:rowOff>144600</xdr:rowOff>
    </xdr:to>
    <xdr:cxnSp macro="">
      <xdr:nvCxnSpPr>
        <xdr:cNvPr id="116" name="直線コネクタ 115">
          <a:extLst>
            <a:ext uri="{FF2B5EF4-FFF2-40B4-BE49-F238E27FC236}">
              <a16:creationId xmlns:a16="http://schemas.microsoft.com/office/drawing/2014/main" id="{BC7E1666-7D8C-41F6-AB01-7302AF783B37}"/>
            </a:ext>
          </a:extLst>
        </xdr:cNvPr>
        <xdr:cNvCxnSpPr/>
      </xdr:nvCxnSpPr>
      <xdr:spPr>
        <a:xfrm flipV="1">
          <a:off x="10476865" y="5751424"/>
          <a:ext cx="0" cy="1422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148427</xdr:rowOff>
    </xdr:from>
    <xdr:ext cx="469744" cy="259045"/>
    <xdr:sp macro="" textlink="">
      <xdr:nvSpPr>
        <xdr:cNvPr id="117" name="【道路】&#10;一人当たり延長最小値テキスト">
          <a:extLst>
            <a:ext uri="{FF2B5EF4-FFF2-40B4-BE49-F238E27FC236}">
              <a16:creationId xmlns:a16="http://schemas.microsoft.com/office/drawing/2014/main" id="{935224BD-8DED-4F55-A200-654E95E3F536}"/>
            </a:ext>
          </a:extLst>
        </xdr:cNvPr>
        <xdr:cNvSpPr txBox="1"/>
      </xdr:nvSpPr>
      <xdr:spPr>
        <a:xfrm>
          <a:off x="10515600" y="717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144600</xdr:rowOff>
    </xdr:from>
    <xdr:to>
      <xdr:col>55</xdr:col>
      <xdr:colOff>88900</xdr:colOff>
      <xdr:row>41</xdr:row>
      <xdr:rowOff>144600</xdr:rowOff>
    </xdr:to>
    <xdr:cxnSp macro="">
      <xdr:nvCxnSpPr>
        <xdr:cNvPr id="118" name="直線コネクタ 117">
          <a:extLst>
            <a:ext uri="{FF2B5EF4-FFF2-40B4-BE49-F238E27FC236}">
              <a16:creationId xmlns:a16="http://schemas.microsoft.com/office/drawing/2014/main" id="{15553958-4409-4E6B-851A-51C5AB0658B3}"/>
            </a:ext>
          </a:extLst>
        </xdr:cNvPr>
        <xdr:cNvCxnSpPr/>
      </xdr:nvCxnSpPr>
      <xdr:spPr>
        <a:xfrm>
          <a:off x="10388600" y="717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40251</xdr:rowOff>
    </xdr:from>
    <xdr:ext cx="534377" cy="259045"/>
    <xdr:sp macro="" textlink="">
      <xdr:nvSpPr>
        <xdr:cNvPr id="119" name="【道路】&#10;一人当たり延長最大値テキスト">
          <a:extLst>
            <a:ext uri="{FF2B5EF4-FFF2-40B4-BE49-F238E27FC236}">
              <a16:creationId xmlns:a16="http://schemas.microsoft.com/office/drawing/2014/main" id="{2DA6587B-EF04-49D2-8D21-4E73964CD3C4}"/>
            </a:ext>
          </a:extLst>
        </xdr:cNvPr>
        <xdr:cNvSpPr txBox="1"/>
      </xdr:nvSpPr>
      <xdr:spPr>
        <a:xfrm>
          <a:off x="10515600" y="552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93574</xdr:rowOff>
    </xdr:from>
    <xdr:to>
      <xdr:col>55</xdr:col>
      <xdr:colOff>88900</xdr:colOff>
      <xdr:row>33</xdr:row>
      <xdr:rowOff>93574</xdr:rowOff>
    </xdr:to>
    <xdr:cxnSp macro="">
      <xdr:nvCxnSpPr>
        <xdr:cNvPr id="120" name="直線コネクタ 119">
          <a:extLst>
            <a:ext uri="{FF2B5EF4-FFF2-40B4-BE49-F238E27FC236}">
              <a16:creationId xmlns:a16="http://schemas.microsoft.com/office/drawing/2014/main" id="{52B7ED64-F35F-43D9-8BAC-2499F8737AEB}"/>
            </a:ext>
          </a:extLst>
        </xdr:cNvPr>
        <xdr:cNvCxnSpPr/>
      </xdr:nvCxnSpPr>
      <xdr:spPr>
        <a:xfrm>
          <a:off x="10388600" y="5751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165288</xdr:rowOff>
    </xdr:from>
    <xdr:ext cx="534377" cy="259045"/>
    <xdr:sp macro="" textlink="">
      <xdr:nvSpPr>
        <xdr:cNvPr id="121" name="【道路】&#10;一人当たり延長平均値テキスト">
          <a:extLst>
            <a:ext uri="{FF2B5EF4-FFF2-40B4-BE49-F238E27FC236}">
              <a16:creationId xmlns:a16="http://schemas.microsoft.com/office/drawing/2014/main" id="{59A5D6BA-A66B-467B-BB48-8356B2A9BC78}"/>
            </a:ext>
          </a:extLst>
        </xdr:cNvPr>
        <xdr:cNvSpPr txBox="1"/>
      </xdr:nvSpPr>
      <xdr:spPr>
        <a:xfrm>
          <a:off x="10515600" y="65089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142411</xdr:rowOff>
    </xdr:from>
    <xdr:to>
      <xdr:col>55</xdr:col>
      <xdr:colOff>50800</xdr:colOff>
      <xdr:row>39</xdr:row>
      <xdr:rowOff>72561</xdr:rowOff>
    </xdr:to>
    <xdr:sp macro="" textlink="">
      <xdr:nvSpPr>
        <xdr:cNvPr id="122" name="フローチャート: 判断 121">
          <a:extLst>
            <a:ext uri="{FF2B5EF4-FFF2-40B4-BE49-F238E27FC236}">
              <a16:creationId xmlns:a16="http://schemas.microsoft.com/office/drawing/2014/main" id="{CAAA0B5B-C34A-404A-8C47-C1814D0F95C6}"/>
            </a:ext>
          </a:extLst>
        </xdr:cNvPr>
        <xdr:cNvSpPr/>
      </xdr:nvSpPr>
      <xdr:spPr>
        <a:xfrm>
          <a:off x="10426700" y="6657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147440</xdr:rowOff>
    </xdr:from>
    <xdr:to>
      <xdr:col>50</xdr:col>
      <xdr:colOff>165100</xdr:colOff>
      <xdr:row>39</xdr:row>
      <xdr:rowOff>77590</xdr:rowOff>
    </xdr:to>
    <xdr:sp macro="" textlink="">
      <xdr:nvSpPr>
        <xdr:cNvPr id="123" name="フローチャート: 判断 122">
          <a:extLst>
            <a:ext uri="{FF2B5EF4-FFF2-40B4-BE49-F238E27FC236}">
              <a16:creationId xmlns:a16="http://schemas.microsoft.com/office/drawing/2014/main" id="{E1145AC4-96FC-4985-8B52-BB8E273A1E78}"/>
            </a:ext>
          </a:extLst>
        </xdr:cNvPr>
        <xdr:cNvSpPr/>
      </xdr:nvSpPr>
      <xdr:spPr>
        <a:xfrm>
          <a:off x="9588500" y="666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161074</xdr:rowOff>
    </xdr:from>
    <xdr:to>
      <xdr:col>46</xdr:col>
      <xdr:colOff>38100</xdr:colOff>
      <xdr:row>39</xdr:row>
      <xdr:rowOff>91224</xdr:rowOff>
    </xdr:to>
    <xdr:sp macro="" textlink="">
      <xdr:nvSpPr>
        <xdr:cNvPr id="124" name="フローチャート: 判断 123">
          <a:extLst>
            <a:ext uri="{FF2B5EF4-FFF2-40B4-BE49-F238E27FC236}">
              <a16:creationId xmlns:a16="http://schemas.microsoft.com/office/drawing/2014/main" id="{2ADC6968-B6A7-48DB-964F-F67ED2EA5C0E}"/>
            </a:ext>
          </a:extLst>
        </xdr:cNvPr>
        <xdr:cNvSpPr/>
      </xdr:nvSpPr>
      <xdr:spPr>
        <a:xfrm>
          <a:off x="8699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1985</xdr:rowOff>
    </xdr:from>
    <xdr:to>
      <xdr:col>41</xdr:col>
      <xdr:colOff>101600</xdr:colOff>
      <xdr:row>39</xdr:row>
      <xdr:rowOff>103585</xdr:rowOff>
    </xdr:to>
    <xdr:sp macro="" textlink="">
      <xdr:nvSpPr>
        <xdr:cNvPr id="125" name="フローチャート: 判断 124">
          <a:extLst>
            <a:ext uri="{FF2B5EF4-FFF2-40B4-BE49-F238E27FC236}">
              <a16:creationId xmlns:a16="http://schemas.microsoft.com/office/drawing/2014/main" id="{00A0F238-6F00-464E-90F4-BECE35CB5F7B}"/>
            </a:ext>
          </a:extLst>
        </xdr:cNvPr>
        <xdr:cNvSpPr/>
      </xdr:nvSpPr>
      <xdr:spPr>
        <a:xfrm>
          <a:off x="7810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41157</xdr:rowOff>
    </xdr:from>
    <xdr:to>
      <xdr:col>36</xdr:col>
      <xdr:colOff>165100</xdr:colOff>
      <xdr:row>39</xdr:row>
      <xdr:rowOff>142757</xdr:rowOff>
    </xdr:to>
    <xdr:sp macro="" textlink="">
      <xdr:nvSpPr>
        <xdr:cNvPr id="126" name="フローチャート: 判断 125">
          <a:extLst>
            <a:ext uri="{FF2B5EF4-FFF2-40B4-BE49-F238E27FC236}">
              <a16:creationId xmlns:a16="http://schemas.microsoft.com/office/drawing/2014/main" id="{FE773653-97F3-42C7-9F13-D51542A40B8A}"/>
            </a:ext>
          </a:extLst>
        </xdr:cNvPr>
        <xdr:cNvSpPr/>
      </xdr:nvSpPr>
      <xdr:spPr>
        <a:xfrm>
          <a:off x="6921500" y="6727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4D31BF9-CB5A-486E-A002-A2AD41A666F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A6764EE-E6E1-4709-91F8-A7BCDC93232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4375773-38C2-4EAB-A038-C69AA05117F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C6D4971-5783-41E2-8210-B435027E660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A04E922E-AAED-4E33-8D88-75262FB3D6E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93719</xdr:rowOff>
    </xdr:from>
    <xdr:to>
      <xdr:col>55</xdr:col>
      <xdr:colOff>50800</xdr:colOff>
      <xdr:row>41</xdr:row>
      <xdr:rowOff>23869</xdr:rowOff>
    </xdr:to>
    <xdr:sp macro="" textlink="">
      <xdr:nvSpPr>
        <xdr:cNvPr id="132" name="楕円 131">
          <a:extLst>
            <a:ext uri="{FF2B5EF4-FFF2-40B4-BE49-F238E27FC236}">
              <a16:creationId xmlns:a16="http://schemas.microsoft.com/office/drawing/2014/main" id="{4332178D-C396-4380-A06A-19CCDA3AC971}"/>
            </a:ext>
          </a:extLst>
        </xdr:cNvPr>
        <xdr:cNvSpPr/>
      </xdr:nvSpPr>
      <xdr:spPr>
        <a:xfrm>
          <a:off x="10426700" y="695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72146</xdr:rowOff>
    </xdr:from>
    <xdr:ext cx="534377" cy="259045"/>
    <xdr:sp macro="" textlink="">
      <xdr:nvSpPr>
        <xdr:cNvPr id="133" name="【道路】&#10;一人当たり延長該当値テキスト">
          <a:extLst>
            <a:ext uri="{FF2B5EF4-FFF2-40B4-BE49-F238E27FC236}">
              <a16:creationId xmlns:a16="http://schemas.microsoft.com/office/drawing/2014/main" id="{02BE6240-21C2-4301-A226-0A094E12A9B7}"/>
            </a:ext>
          </a:extLst>
        </xdr:cNvPr>
        <xdr:cNvSpPr txBox="1"/>
      </xdr:nvSpPr>
      <xdr:spPr>
        <a:xfrm>
          <a:off x="10515600" y="6930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100528</xdr:rowOff>
    </xdr:from>
    <xdr:to>
      <xdr:col>50</xdr:col>
      <xdr:colOff>165100</xdr:colOff>
      <xdr:row>41</xdr:row>
      <xdr:rowOff>30678</xdr:rowOff>
    </xdr:to>
    <xdr:sp macro="" textlink="">
      <xdr:nvSpPr>
        <xdr:cNvPr id="134" name="楕円 133">
          <a:extLst>
            <a:ext uri="{FF2B5EF4-FFF2-40B4-BE49-F238E27FC236}">
              <a16:creationId xmlns:a16="http://schemas.microsoft.com/office/drawing/2014/main" id="{0E45422E-51FA-4357-811F-35217D7F274B}"/>
            </a:ext>
          </a:extLst>
        </xdr:cNvPr>
        <xdr:cNvSpPr/>
      </xdr:nvSpPr>
      <xdr:spPr>
        <a:xfrm>
          <a:off x="9588500" y="695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144519</xdr:rowOff>
    </xdr:from>
    <xdr:to>
      <xdr:col>55</xdr:col>
      <xdr:colOff>0</xdr:colOff>
      <xdr:row>40</xdr:row>
      <xdr:rowOff>151328</xdr:rowOff>
    </xdr:to>
    <xdr:cxnSp macro="">
      <xdr:nvCxnSpPr>
        <xdr:cNvPr id="135" name="直線コネクタ 134">
          <a:extLst>
            <a:ext uri="{FF2B5EF4-FFF2-40B4-BE49-F238E27FC236}">
              <a16:creationId xmlns:a16="http://schemas.microsoft.com/office/drawing/2014/main" id="{4B7940DE-5D6B-4A93-9077-4EFF52B703C2}"/>
            </a:ext>
          </a:extLst>
        </xdr:cNvPr>
        <xdr:cNvCxnSpPr/>
      </xdr:nvCxnSpPr>
      <xdr:spPr>
        <a:xfrm flipV="1">
          <a:off x="9639300" y="7002519"/>
          <a:ext cx="838200" cy="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105116</xdr:rowOff>
    </xdr:from>
    <xdr:to>
      <xdr:col>46</xdr:col>
      <xdr:colOff>38100</xdr:colOff>
      <xdr:row>41</xdr:row>
      <xdr:rowOff>35266</xdr:rowOff>
    </xdr:to>
    <xdr:sp macro="" textlink="">
      <xdr:nvSpPr>
        <xdr:cNvPr id="136" name="楕円 135">
          <a:extLst>
            <a:ext uri="{FF2B5EF4-FFF2-40B4-BE49-F238E27FC236}">
              <a16:creationId xmlns:a16="http://schemas.microsoft.com/office/drawing/2014/main" id="{917F6CA1-AE0C-4BBF-B6C6-6B8E9E21C033}"/>
            </a:ext>
          </a:extLst>
        </xdr:cNvPr>
        <xdr:cNvSpPr/>
      </xdr:nvSpPr>
      <xdr:spPr>
        <a:xfrm>
          <a:off x="8699500" y="696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151328</xdr:rowOff>
    </xdr:from>
    <xdr:to>
      <xdr:col>50</xdr:col>
      <xdr:colOff>114300</xdr:colOff>
      <xdr:row>40</xdr:row>
      <xdr:rowOff>155916</xdr:rowOff>
    </xdr:to>
    <xdr:cxnSp macro="">
      <xdr:nvCxnSpPr>
        <xdr:cNvPr id="137" name="直線コネクタ 136">
          <a:extLst>
            <a:ext uri="{FF2B5EF4-FFF2-40B4-BE49-F238E27FC236}">
              <a16:creationId xmlns:a16="http://schemas.microsoft.com/office/drawing/2014/main" id="{6B8A68E2-B099-40DD-B020-9B27A99BB8B1}"/>
            </a:ext>
          </a:extLst>
        </xdr:cNvPr>
        <xdr:cNvCxnSpPr/>
      </xdr:nvCxnSpPr>
      <xdr:spPr>
        <a:xfrm flipV="1">
          <a:off x="8750300" y="7009328"/>
          <a:ext cx="889000" cy="4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107614</xdr:rowOff>
    </xdr:from>
    <xdr:to>
      <xdr:col>41</xdr:col>
      <xdr:colOff>101600</xdr:colOff>
      <xdr:row>41</xdr:row>
      <xdr:rowOff>37764</xdr:rowOff>
    </xdr:to>
    <xdr:sp macro="" textlink="">
      <xdr:nvSpPr>
        <xdr:cNvPr id="138" name="楕円 137">
          <a:extLst>
            <a:ext uri="{FF2B5EF4-FFF2-40B4-BE49-F238E27FC236}">
              <a16:creationId xmlns:a16="http://schemas.microsoft.com/office/drawing/2014/main" id="{EA766E5A-F02E-4360-84D0-E0AFE9CF3398}"/>
            </a:ext>
          </a:extLst>
        </xdr:cNvPr>
        <xdr:cNvSpPr/>
      </xdr:nvSpPr>
      <xdr:spPr>
        <a:xfrm>
          <a:off x="7810500" y="696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155916</xdr:rowOff>
    </xdr:from>
    <xdr:to>
      <xdr:col>45</xdr:col>
      <xdr:colOff>177800</xdr:colOff>
      <xdr:row>40</xdr:row>
      <xdr:rowOff>158414</xdr:rowOff>
    </xdr:to>
    <xdr:cxnSp macro="">
      <xdr:nvCxnSpPr>
        <xdr:cNvPr id="139" name="直線コネクタ 138">
          <a:extLst>
            <a:ext uri="{FF2B5EF4-FFF2-40B4-BE49-F238E27FC236}">
              <a16:creationId xmlns:a16="http://schemas.microsoft.com/office/drawing/2014/main" id="{0D440EBB-F722-4DA7-87EE-6F8AA6E376B9}"/>
            </a:ext>
          </a:extLst>
        </xdr:cNvPr>
        <xdr:cNvCxnSpPr/>
      </xdr:nvCxnSpPr>
      <xdr:spPr>
        <a:xfrm flipV="1">
          <a:off x="7861300" y="7013916"/>
          <a:ext cx="889000" cy="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108839</xdr:rowOff>
    </xdr:from>
    <xdr:to>
      <xdr:col>36</xdr:col>
      <xdr:colOff>165100</xdr:colOff>
      <xdr:row>41</xdr:row>
      <xdr:rowOff>38989</xdr:rowOff>
    </xdr:to>
    <xdr:sp macro="" textlink="">
      <xdr:nvSpPr>
        <xdr:cNvPr id="140" name="楕円 139">
          <a:extLst>
            <a:ext uri="{FF2B5EF4-FFF2-40B4-BE49-F238E27FC236}">
              <a16:creationId xmlns:a16="http://schemas.microsoft.com/office/drawing/2014/main" id="{FFA98024-DADE-4B84-A1FD-7D602505AF8C}"/>
            </a:ext>
          </a:extLst>
        </xdr:cNvPr>
        <xdr:cNvSpPr/>
      </xdr:nvSpPr>
      <xdr:spPr>
        <a:xfrm>
          <a:off x="6921500" y="6966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158414</xdr:rowOff>
    </xdr:from>
    <xdr:to>
      <xdr:col>41</xdr:col>
      <xdr:colOff>50800</xdr:colOff>
      <xdr:row>40</xdr:row>
      <xdr:rowOff>159639</xdr:rowOff>
    </xdr:to>
    <xdr:cxnSp macro="">
      <xdr:nvCxnSpPr>
        <xdr:cNvPr id="141" name="直線コネクタ 140">
          <a:extLst>
            <a:ext uri="{FF2B5EF4-FFF2-40B4-BE49-F238E27FC236}">
              <a16:creationId xmlns:a16="http://schemas.microsoft.com/office/drawing/2014/main" id="{AE7DD31E-4FF4-4F36-BCD1-A94CC5CF8826}"/>
            </a:ext>
          </a:extLst>
        </xdr:cNvPr>
        <xdr:cNvCxnSpPr/>
      </xdr:nvCxnSpPr>
      <xdr:spPr>
        <a:xfrm flipV="1">
          <a:off x="6972300" y="7016414"/>
          <a:ext cx="889000" cy="1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94117</xdr:rowOff>
    </xdr:from>
    <xdr:ext cx="534377" cy="259045"/>
    <xdr:sp macro="" textlink="">
      <xdr:nvSpPr>
        <xdr:cNvPr id="142" name="n_1aveValue【道路】&#10;一人当たり延長">
          <a:extLst>
            <a:ext uri="{FF2B5EF4-FFF2-40B4-BE49-F238E27FC236}">
              <a16:creationId xmlns:a16="http://schemas.microsoft.com/office/drawing/2014/main" id="{86629408-B363-481E-8812-EC78381565D2}"/>
            </a:ext>
          </a:extLst>
        </xdr:cNvPr>
        <xdr:cNvSpPr txBox="1"/>
      </xdr:nvSpPr>
      <xdr:spPr>
        <a:xfrm>
          <a:off x="9359411" y="643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107751</xdr:rowOff>
    </xdr:from>
    <xdr:ext cx="534377" cy="259045"/>
    <xdr:sp macro="" textlink="">
      <xdr:nvSpPr>
        <xdr:cNvPr id="143" name="n_2aveValue【道路】&#10;一人当たり延長">
          <a:extLst>
            <a:ext uri="{FF2B5EF4-FFF2-40B4-BE49-F238E27FC236}">
              <a16:creationId xmlns:a16="http://schemas.microsoft.com/office/drawing/2014/main" id="{841125AC-50E9-481C-8A46-A5556A2B6951}"/>
            </a:ext>
          </a:extLst>
        </xdr:cNvPr>
        <xdr:cNvSpPr txBox="1"/>
      </xdr:nvSpPr>
      <xdr:spPr>
        <a:xfrm>
          <a:off x="8483111" y="645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120112</xdr:rowOff>
    </xdr:from>
    <xdr:ext cx="534377" cy="259045"/>
    <xdr:sp macro="" textlink="">
      <xdr:nvSpPr>
        <xdr:cNvPr id="144" name="n_3aveValue【道路】&#10;一人当たり延長">
          <a:extLst>
            <a:ext uri="{FF2B5EF4-FFF2-40B4-BE49-F238E27FC236}">
              <a16:creationId xmlns:a16="http://schemas.microsoft.com/office/drawing/2014/main" id="{84444EB3-5F37-454C-8F06-8D52B46EA407}"/>
            </a:ext>
          </a:extLst>
        </xdr:cNvPr>
        <xdr:cNvSpPr txBox="1"/>
      </xdr:nvSpPr>
      <xdr:spPr>
        <a:xfrm>
          <a:off x="7594111" y="646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159284</xdr:rowOff>
    </xdr:from>
    <xdr:ext cx="534377" cy="259045"/>
    <xdr:sp macro="" textlink="">
      <xdr:nvSpPr>
        <xdr:cNvPr id="145" name="n_4aveValue【道路】&#10;一人当たり延長">
          <a:extLst>
            <a:ext uri="{FF2B5EF4-FFF2-40B4-BE49-F238E27FC236}">
              <a16:creationId xmlns:a16="http://schemas.microsoft.com/office/drawing/2014/main" id="{6E2BB4C6-DB4E-42F1-AA7F-E18F48E3A8C4}"/>
            </a:ext>
          </a:extLst>
        </xdr:cNvPr>
        <xdr:cNvSpPr txBox="1"/>
      </xdr:nvSpPr>
      <xdr:spPr>
        <a:xfrm>
          <a:off x="6705111" y="6502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21805</xdr:rowOff>
    </xdr:from>
    <xdr:ext cx="534377" cy="259045"/>
    <xdr:sp macro="" textlink="">
      <xdr:nvSpPr>
        <xdr:cNvPr id="146" name="n_1mainValue【道路】&#10;一人当たり延長">
          <a:extLst>
            <a:ext uri="{FF2B5EF4-FFF2-40B4-BE49-F238E27FC236}">
              <a16:creationId xmlns:a16="http://schemas.microsoft.com/office/drawing/2014/main" id="{E1EA4E68-8BEE-45E8-A9EE-6F19A9EACA17}"/>
            </a:ext>
          </a:extLst>
        </xdr:cNvPr>
        <xdr:cNvSpPr txBox="1"/>
      </xdr:nvSpPr>
      <xdr:spPr>
        <a:xfrm>
          <a:off x="9359411" y="705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26393</xdr:rowOff>
    </xdr:from>
    <xdr:ext cx="534377" cy="259045"/>
    <xdr:sp macro="" textlink="">
      <xdr:nvSpPr>
        <xdr:cNvPr id="147" name="n_2mainValue【道路】&#10;一人当たり延長">
          <a:extLst>
            <a:ext uri="{FF2B5EF4-FFF2-40B4-BE49-F238E27FC236}">
              <a16:creationId xmlns:a16="http://schemas.microsoft.com/office/drawing/2014/main" id="{DEB4F576-61D9-40F2-9B3A-F20692E65C35}"/>
            </a:ext>
          </a:extLst>
        </xdr:cNvPr>
        <xdr:cNvSpPr txBox="1"/>
      </xdr:nvSpPr>
      <xdr:spPr>
        <a:xfrm>
          <a:off x="8483111" y="7055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28891</xdr:rowOff>
    </xdr:from>
    <xdr:ext cx="534377" cy="259045"/>
    <xdr:sp macro="" textlink="">
      <xdr:nvSpPr>
        <xdr:cNvPr id="148" name="n_3mainValue【道路】&#10;一人当たり延長">
          <a:extLst>
            <a:ext uri="{FF2B5EF4-FFF2-40B4-BE49-F238E27FC236}">
              <a16:creationId xmlns:a16="http://schemas.microsoft.com/office/drawing/2014/main" id="{C04AC15F-C67F-47C1-B7D9-9232A7F47383}"/>
            </a:ext>
          </a:extLst>
        </xdr:cNvPr>
        <xdr:cNvSpPr txBox="1"/>
      </xdr:nvSpPr>
      <xdr:spPr>
        <a:xfrm>
          <a:off x="7594111" y="705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30116</xdr:rowOff>
    </xdr:from>
    <xdr:ext cx="534377" cy="259045"/>
    <xdr:sp macro="" textlink="">
      <xdr:nvSpPr>
        <xdr:cNvPr id="149" name="n_4mainValue【道路】&#10;一人当たり延長">
          <a:extLst>
            <a:ext uri="{FF2B5EF4-FFF2-40B4-BE49-F238E27FC236}">
              <a16:creationId xmlns:a16="http://schemas.microsoft.com/office/drawing/2014/main" id="{4E41FB56-8714-4DD2-BBCF-848898B855DF}"/>
            </a:ext>
          </a:extLst>
        </xdr:cNvPr>
        <xdr:cNvSpPr txBox="1"/>
      </xdr:nvSpPr>
      <xdr:spPr>
        <a:xfrm>
          <a:off x="6705111" y="7059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F20A3C57-57EA-42D0-A4F3-6EE7BE27005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BEB5A2FA-7287-4D47-96CC-9C62F07E235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DE181106-34B4-4495-92AD-6817DF2EBC3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D0D54E71-BC1B-4536-9B8D-840E05FC7DC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2CE08142-DCC4-44E1-A9DC-97B111FFA76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94C403E1-46B6-45ED-8975-832BC7A645A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D9C99775-E787-4797-BF03-57ED6F6A04A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5DCBC11D-5A3D-425F-BDF5-789DE74EBD5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7476E74A-237A-4FDD-BFAA-2C0890D9242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E50B8A17-9D8A-4674-89DF-08DEF9247FB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A46AF1E3-25D8-4626-B61B-B372625CB38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F644BA16-4940-49FC-AC1D-3DD4039CF94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404B88D3-C3AB-46CD-8D33-9A76DF97812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A7254EA0-09B9-4EC8-86A3-68B7584C54B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510F69F9-DE79-42DB-93B4-4D597E8C6DA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25AC7C70-FD98-418E-A32D-42A798353725}"/>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B43057DE-4FEF-42FD-941B-49E1FF5DB647}"/>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EB63C3D0-46EB-4AE7-886F-52E5C683B51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2042799C-1312-4005-A032-91F52B63A9C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C878FABE-E426-41BD-8759-5CA9D8A9407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5CC3E01D-4083-47A0-8C47-2952B1DFE38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201AEB5A-D140-451E-8F9D-1D944C6E376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DB68FC56-0434-479D-A388-FA6B3C4DAA7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B39FB924-3AB0-4B7B-B29F-DA573FFCBED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6B5F2D77-99A5-4637-AE7C-A8F1F864552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83276</xdr:rowOff>
    </xdr:from>
    <xdr:to>
      <xdr:col>24</xdr:col>
      <xdr:colOff>62865</xdr:colOff>
      <xdr:row>64</xdr:row>
      <xdr:rowOff>42454</xdr:rowOff>
    </xdr:to>
    <xdr:cxnSp macro="">
      <xdr:nvCxnSpPr>
        <xdr:cNvPr id="175" name="直線コネクタ 174">
          <a:extLst>
            <a:ext uri="{FF2B5EF4-FFF2-40B4-BE49-F238E27FC236}">
              <a16:creationId xmlns:a16="http://schemas.microsoft.com/office/drawing/2014/main" id="{F420BE5D-6581-493B-B7F1-57F50AE115AA}"/>
            </a:ext>
          </a:extLst>
        </xdr:cNvPr>
        <xdr:cNvCxnSpPr/>
      </xdr:nvCxnSpPr>
      <xdr:spPr>
        <a:xfrm flipV="1">
          <a:off x="4634865" y="9513026"/>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46281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FF0E1B92-FFF3-4FD0-A84A-64A1D6B3C1D3}"/>
            </a:ext>
          </a:extLst>
        </xdr:cNvPr>
        <xdr:cNvSpPr txBox="1"/>
      </xdr:nvSpPr>
      <xdr:spPr>
        <a:xfrm>
          <a:off x="4673600" y="1101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42454</xdr:rowOff>
    </xdr:from>
    <xdr:to>
      <xdr:col>24</xdr:col>
      <xdr:colOff>152400</xdr:colOff>
      <xdr:row>64</xdr:row>
      <xdr:rowOff>42454</xdr:rowOff>
    </xdr:to>
    <xdr:cxnSp macro="">
      <xdr:nvCxnSpPr>
        <xdr:cNvPr id="177" name="直線コネクタ 176">
          <a:extLst>
            <a:ext uri="{FF2B5EF4-FFF2-40B4-BE49-F238E27FC236}">
              <a16:creationId xmlns:a16="http://schemas.microsoft.com/office/drawing/2014/main" id="{ACF66240-D2DC-4C8D-8C7E-49807ED21C44}"/>
            </a:ext>
          </a:extLst>
        </xdr:cNvPr>
        <xdr:cNvCxnSpPr/>
      </xdr:nvCxnSpPr>
      <xdr:spPr>
        <a:xfrm>
          <a:off x="4546600" y="11015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29953</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2E867BC1-E00B-4F65-AC07-30862E4CA6A1}"/>
            </a:ext>
          </a:extLst>
        </xdr:cNvPr>
        <xdr:cNvSpPr txBox="1"/>
      </xdr:nvSpPr>
      <xdr:spPr>
        <a:xfrm>
          <a:off x="4673600" y="92882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83276</xdr:rowOff>
    </xdr:from>
    <xdr:to>
      <xdr:col>24</xdr:col>
      <xdr:colOff>152400</xdr:colOff>
      <xdr:row>55</xdr:row>
      <xdr:rowOff>83276</xdr:rowOff>
    </xdr:to>
    <xdr:cxnSp macro="">
      <xdr:nvCxnSpPr>
        <xdr:cNvPr id="179" name="直線コネクタ 178">
          <a:extLst>
            <a:ext uri="{FF2B5EF4-FFF2-40B4-BE49-F238E27FC236}">
              <a16:creationId xmlns:a16="http://schemas.microsoft.com/office/drawing/2014/main" id="{2B13F9DC-7FC8-49D5-A8C0-B9BED6297150}"/>
            </a:ext>
          </a:extLst>
        </xdr:cNvPr>
        <xdr:cNvCxnSpPr/>
      </xdr:nvCxnSpPr>
      <xdr:spPr>
        <a:xfrm>
          <a:off x="4546600" y="9513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34126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FBAA91D3-B50F-4C4D-BDF6-3A3BE13082EF}"/>
            </a:ext>
          </a:extLst>
        </xdr:cNvPr>
        <xdr:cNvSpPr txBox="1"/>
      </xdr:nvSpPr>
      <xdr:spPr>
        <a:xfrm>
          <a:off x="4673600" y="103211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11249</xdr:rowOff>
    </xdr:from>
    <xdr:to>
      <xdr:col>24</xdr:col>
      <xdr:colOff>114300</xdr:colOff>
      <xdr:row>61</xdr:row>
      <xdr:rowOff>112849</xdr:rowOff>
    </xdr:to>
    <xdr:sp macro="" textlink="">
      <xdr:nvSpPr>
        <xdr:cNvPr id="181" name="フローチャート: 判断 180">
          <a:extLst>
            <a:ext uri="{FF2B5EF4-FFF2-40B4-BE49-F238E27FC236}">
              <a16:creationId xmlns:a16="http://schemas.microsoft.com/office/drawing/2014/main" id="{9220BC2F-8239-40D5-941E-F9610286B538}"/>
            </a:ext>
          </a:extLst>
        </xdr:cNvPr>
        <xdr:cNvSpPr/>
      </xdr:nvSpPr>
      <xdr:spPr>
        <a:xfrm>
          <a:off x="45847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168003</xdr:rowOff>
    </xdr:from>
    <xdr:to>
      <xdr:col>20</xdr:col>
      <xdr:colOff>38100</xdr:colOff>
      <xdr:row>61</xdr:row>
      <xdr:rowOff>98153</xdr:rowOff>
    </xdr:to>
    <xdr:sp macro="" textlink="">
      <xdr:nvSpPr>
        <xdr:cNvPr id="182" name="フローチャート: 判断 181">
          <a:extLst>
            <a:ext uri="{FF2B5EF4-FFF2-40B4-BE49-F238E27FC236}">
              <a16:creationId xmlns:a16="http://schemas.microsoft.com/office/drawing/2014/main" id="{5C5BBB8F-C7CF-4D9F-8CB3-B2F327152F9E}"/>
            </a:ext>
          </a:extLst>
        </xdr:cNvPr>
        <xdr:cNvSpPr/>
      </xdr:nvSpPr>
      <xdr:spPr>
        <a:xfrm>
          <a:off x="3746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158206</xdr:rowOff>
    </xdr:from>
    <xdr:to>
      <xdr:col>15</xdr:col>
      <xdr:colOff>101600</xdr:colOff>
      <xdr:row>61</xdr:row>
      <xdr:rowOff>88356</xdr:rowOff>
    </xdr:to>
    <xdr:sp macro="" textlink="">
      <xdr:nvSpPr>
        <xdr:cNvPr id="183" name="フローチャート: 判断 182">
          <a:extLst>
            <a:ext uri="{FF2B5EF4-FFF2-40B4-BE49-F238E27FC236}">
              <a16:creationId xmlns:a16="http://schemas.microsoft.com/office/drawing/2014/main" id="{1A6A3794-89CC-427F-B2B9-51E4459C2B67}"/>
            </a:ext>
          </a:extLst>
        </xdr:cNvPr>
        <xdr:cNvSpPr/>
      </xdr:nvSpPr>
      <xdr:spPr>
        <a:xfrm>
          <a:off x="2857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4" name="フローチャート: 判断 183">
          <a:extLst>
            <a:ext uri="{FF2B5EF4-FFF2-40B4-BE49-F238E27FC236}">
              <a16:creationId xmlns:a16="http://schemas.microsoft.com/office/drawing/2014/main" id="{518FA1F7-958B-4357-950A-6DE9E5CE33FE}"/>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133713</xdr:rowOff>
    </xdr:from>
    <xdr:to>
      <xdr:col>6</xdr:col>
      <xdr:colOff>38100</xdr:colOff>
      <xdr:row>61</xdr:row>
      <xdr:rowOff>63863</xdr:rowOff>
    </xdr:to>
    <xdr:sp macro="" textlink="">
      <xdr:nvSpPr>
        <xdr:cNvPr id="185" name="フローチャート: 判断 184">
          <a:extLst>
            <a:ext uri="{FF2B5EF4-FFF2-40B4-BE49-F238E27FC236}">
              <a16:creationId xmlns:a16="http://schemas.microsoft.com/office/drawing/2014/main" id="{48E91C65-14B7-45BB-A102-C62ECA968265}"/>
            </a:ext>
          </a:extLst>
        </xdr:cNvPr>
        <xdr:cNvSpPr/>
      </xdr:nvSpPr>
      <xdr:spPr>
        <a:xfrm>
          <a:off x="1079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6D13C1B-43F4-4888-A014-4E5EB79E7C0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ABB8B46-8BFA-494E-84EE-85B28C784EA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D24C75B-332B-446C-86B0-1C371292B28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8456E24B-B4F1-4630-9265-F67D74A0ADF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57F3D82F-1702-4BD3-8D8B-CB6D626CF15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154940</xdr:rowOff>
    </xdr:from>
    <xdr:to>
      <xdr:col>24</xdr:col>
      <xdr:colOff>114300</xdr:colOff>
      <xdr:row>63</xdr:row>
      <xdr:rowOff>85090</xdr:rowOff>
    </xdr:to>
    <xdr:sp macro="" textlink="">
      <xdr:nvSpPr>
        <xdr:cNvPr id="191" name="楕円 190">
          <a:extLst>
            <a:ext uri="{FF2B5EF4-FFF2-40B4-BE49-F238E27FC236}">
              <a16:creationId xmlns:a16="http://schemas.microsoft.com/office/drawing/2014/main" id="{C89FDF02-FC6E-4E0A-9DFE-C9C6C49B1E21}"/>
            </a:ext>
          </a:extLst>
        </xdr:cNvPr>
        <xdr:cNvSpPr/>
      </xdr:nvSpPr>
      <xdr:spPr>
        <a:xfrm>
          <a:off x="45847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133367</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B3F85992-A49E-4A67-AD8B-A1443E94CA8C}"/>
            </a:ext>
          </a:extLst>
        </xdr:cNvPr>
        <xdr:cNvSpPr txBox="1"/>
      </xdr:nvSpPr>
      <xdr:spPr>
        <a:xfrm>
          <a:off x="4673600" y="1076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166370</xdr:rowOff>
    </xdr:from>
    <xdr:to>
      <xdr:col>20</xdr:col>
      <xdr:colOff>38100</xdr:colOff>
      <xdr:row>63</xdr:row>
      <xdr:rowOff>96520</xdr:rowOff>
    </xdr:to>
    <xdr:sp macro="" textlink="">
      <xdr:nvSpPr>
        <xdr:cNvPr id="193" name="楕円 192">
          <a:extLst>
            <a:ext uri="{FF2B5EF4-FFF2-40B4-BE49-F238E27FC236}">
              <a16:creationId xmlns:a16="http://schemas.microsoft.com/office/drawing/2014/main" id="{347890BD-CCED-4016-9600-4AF1FE619802}"/>
            </a:ext>
          </a:extLst>
        </xdr:cNvPr>
        <xdr:cNvSpPr/>
      </xdr:nvSpPr>
      <xdr:spPr>
        <a:xfrm>
          <a:off x="37465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34290</xdr:rowOff>
    </xdr:from>
    <xdr:to>
      <xdr:col>24</xdr:col>
      <xdr:colOff>63500</xdr:colOff>
      <xdr:row>63</xdr:row>
      <xdr:rowOff>45720</xdr:rowOff>
    </xdr:to>
    <xdr:cxnSp macro="">
      <xdr:nvCxnSpPr>
        <xdr:cNvPr id="194" name="直線コネクタ 193">
          <a:extLst>
            <a:ext uri="{FF2B5EF4-FFF2-40B4-BE49-F238E27FC236}">
              <a16:creationId xmlns:a16="http://schemas.microsoft.com/office/drawing/2014/main" id="{7F5976F0-CF40-4FE4-8016-F503D3B87D9C}"/>
            </a:ext>
          </a:extLst>
        </xdr:cNvPr>
        <xdr:cNvCxnSpPr/>
      </xdr:nvCxnSpPr>
      <xdr:spPr>
        <a:xfrm flipV="1">
          <a:off x="3797300" y="1083564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159838</xdr:rowOff>
    </xdr:from>
    <xdr:to>
      <xdr:col>15</xdr:col>
      <xdr:colOff>101600</xdr:colOff>
      <xdr:row>63</xdr:row>
      <xdr:rowOff>89988</xdr:rowOff>
    </xdr:to>
    <xdr:sp macro="" textlink="">
      <xdr:nvSpPr>
        <xdr:cNvPr id="195" name="楕円 194">
          <a:extLst>
            <a:ext uri="{FF2B5EF4-FFF2-40B4-BE49-F238E27FC236}">
              <a16:creationId xmlns:a16="http://schemas.microsoft.com/office/drawing/2014/main" id="{DA1DD16C-D306-4D3D-A979-B693D16A2730}"/>
            </a:ext>
          </a:extLst>
        </xdr:cNvPr>
        <xdr:cNvSpPr/>
      </xdr:nvSpPr>
      <xdr:spPr>
        <a:xfrm>
          <a:off x="2857500" y="1078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39188</xdr:rowOff>
    </xdr:from>
    <xdr:to>
      <xdr:col>19</xdr:col>
      <xdr:colOff>177800</xdr:colOff>
      <xdr:row>63</xdr:row>
      <xdr:rowOff>45720</xdr:rowOff>
    </xdr:to>
    <xdr:cxnSp macro="">
      <xdr:nvCxnSpPr>
        <xdr:cNvPr id="196" name="直線コネクタ 195">
          <a:extLst>
            <a:ext uri="{FF2B5EF4-FFF2-40B4-BE49-F238E27FC236}">
              <a16:creationId xmlns:a16="http://schemas.microsoft.com/office/drawing/2014/main" id="{109ED2E2-CF50-40B9-AC2C-218AFDDE13DB}"/>
            </a:ext>
          </a:extLst>
        </xdr:cNvPr>
        <xdr:cNvCxnSpPr/>
      </xdr:nvCxnSpPr>
      <xdr:spPr>
        <a:xfrm>
          <a:off x="2908300" y="10840538"/>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21046</xdr:rowOff>
    </xdr:from>
    <xdr:to>
      <xdr:col>10</xdr:col>
      <xdr:colOff>165100</xdr:colOff>
      <xdr:row>64</xdr:row>
      <xdr:rowOff>122646</xdr:rowOff>
    </xdr:to>
    <xdr:sp macro="" textlink="">
      <xdr:nvSpPr>
        <xdr:cNvPr id="197" name="楕円 196">
          <a:extLst>
            <a:ext uri="{FF2B5EF4-FFF2-40B4-BE49-F238E27FC236}">
              <a16:creationId xmlns:a16="http://schemas.microsoft.com/office/drawing/2014/main" id="{50FC24F1-FC69-4974-8DD8-86248F6BD939}"/>
            </a:ext>
          </a:extLst>
        </xdr:cNvPr>
        <xdr:cNvSpPr/>
      </xdr:nvSpPr>
      <xdr:spPr>
        <a:xfrm>
          <a:off x="1968500" y="1099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39188</xdr:rowOff>
    </xdr:from>
    <xdr:to>
      <xdr:col>15</xdr:col>
      <xdr:colOff>50800</xdr:colOff>
      <xdr:row>64</xdr:row>
      <xdr:rowOff>71846</xdr:rowOff>
    </xdr:to>
    <xdr:cxnSp macro="">
      <xdr:nvCxnSpPr>
        <xdr:cNvPr id="198" name="直線コネクタ 197">
          <a:extLst>
            <a:ext uri="{FF2B5EF4-FFF2-40B4-BE49-F238E27FC236}">
              <a16:creationId xmlns:a16="http://schemas.microsoft.com/office/drawing/2014/main" id="{92762DF2-601C-4CFC-A8F0-0BC6B52C766A}"/>
            </a:ext>
          </a:extLst>
        </xdr:cNvPr>
        <xdr:cNvCxnSpPr/>
      </xdr:nvCxnSpPr>
      <xdr:spPr>
        <a:xfrm flipV="1">
          <a:off x="2019300" y="10840538"/>
          <a:ext cx="889000" cy="204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12881</xdr:rowOff>
    </xdr:from>
    <xdr:to>
      <xdr:col>6</xdr:col>
      <xdr:colOff>38100</xdr:colOff>
      <xdr:row>64</xdr:row>
      <xdr:rowOff>114481</xdr:rowOff>
    </xdr:to>
    <xdr:sp macro="" textlink="">
      <xdr:nvSpPr>
        <xdr:cNvPr id="199" name="楕円 198">
          <a:extLst>
            <a:ext uri="{FF2B5EF4-FFF2-40B4-BE49-F238E27FC236}">
              <a16:creationId xmlns:a16="http://schemas.microsoft.com/office/drawing/2014/main" id="{DCD8A81B-9F81-48B1-86CB-96DDBA5DED2B}"/>
            </a:ext>
          </a:extLst>
        </xdr:cNvPr>
        <xdr:cNvSpPr/>
      </xdr:nvSpPr>
      <xdr:spPr>
        <a:xfrm>
          <a:off x="1079500" y="1098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63681</xdr:rowOff>
    </xdr:from>
    <xdr:to>
      <xdr:col>10</xdr:col>
      <xdr:colOff>114300</xdr:colOff>
      <xdr:row>64</xdr:row>
      <xdr:rowOff>71846</xdr:rowOff>
    </xdr:to>
    <xdr:cxnSp macro="">
      <xdr:nvCxnSpPr>
        <xdr:cNvPr id="200" name="直線コネクタ 199">
          <a:extLst>
            <a:ext uri="{FF2B5EF4-FFF2-40B4-BE49-F238E27FC236}">
              <a16:creationId xmlns:a16="http://schemas.microsoft.com/office/drawing/2014/main" id="{2E02EB99-A531-4C2D-B8FE-710020264E9A}"/>
            </a:ext>
          </a:extLst>
        </xdr:cNvPr>
        <xdr:cNvCxnSpPr/>
      </xdr:nvCxnSpPr>
      <xdr:spPr>
        <a:xfrm>
          <a:off x="1130300" y="11036481"/>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114680</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346A9716-75C5-4FC8-844D-6E229E94E81A}"/>
            </a:ext>
          </a:extLst>
        </xdr:cNvPr>
        <xdr:cNvSpPr txBox="1"/>
      </xdr:nvSpPr>
      <xdr:spPr>
        <a:xfrm>
          <a:off x="35820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104883</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6E0BEF22-0AE6-4B7B-85C7-BE6731542E36}"/>
            </a:ext>
          </a:extLst>
        </xdr:cNvPr>
        <xdr:cNvSpPr txBox="1"/>
      </xdr:nvSpPr>
      <xdr:spPr>
        <a:xfrm>
          <a:off x="27057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EA9B36E4-C30F-438F-867A-3F7822C3F6D0}"/>
            </a:ext>
          </a:extLst>
        </xdr:cNvPr>
        <xdr:cNvSpPr txBox="1"/>
      </xdr:nvSpPr>
      <xdr:spPr>
        <a:xfrm>
          <a:off x="1816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80390</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7246136D-DC5F-4C6D-A167-7FED27964D15}"/>
            </a:ext>
          </a:extLst>
        </xdr:cNvPr>
        <xdr:cNvSpPr txBox="1"/>
      </xdr:nvSpPr>
      <xdr:spPr>
        <a:xfrm>
          <a:off x="927744" y="1019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87647</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4A2A350-57AA-439A-916D-D0B378FC323E}"/>
            </a:ext>
          </a:extLst>
        </xdr:cNvPr>
        <xdr:cNvSpPr txBox="1"/>
      </xdr:nvSpPr>
      <xdr:spPr>
        <a:xfrm>
          <a:off x="3582044" y="1088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81115</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C8D02981-CF6F-41F8-B043-FEC3CFCBA629}"/>
            </a:ext>
          </a:extLst>
        </xdr:cNvPr>
        <xdr:cNvSpPr txBox="1"/>
      </xdr:nvSpPr>
      <xdr:spPr>
        <a:xfrm>
          <a:off x="2705744" y="10882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113773</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50ECC620-AB45-4C98-9F7E-69B93B344840}"/>
            </a:ext>
          </a:extLst>
        </xdr:cNvPr>
        <xdr:cNvSpPr txBox="1"/>
      </xdr:nvSpPr>
      <xdr:spPr>
        <a:xfrm>
          <a:off x="1816744" y="11086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105608</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615E9FE7-6697-43D6-A184-B57432145A8D}"/>
            </a:ext>
          </a:extLst>
        </xdr:cNvPr>
        <xdr:cNvSpPr txBox="1"/>
      </xdr:nvSpPr>
      <xdr:spPr>
        <a:xfrm>
          <a:off x="927744" y="11078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65EC25DC-F327-4730-BE7D-57DD4AF7DDB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D213BD64-A06F-42BE-B0A3-F854F5CFA8F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CF7876B1-3A23-4C8B-AFCB-3B35FEB5846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18A045FB-CC71-45A4-B076-9F7CEF52556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3FBA04E3-5ADD-460B-BF2A-88D6A87C510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888BF29-04B0-4282-8486-EADF6CD4D5E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27F63883-8168-4BC1-9E9B-79550EDA67E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6FD56891-26EB-42FF-99AF-942EFC04C1B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6A0BDC17-5364-4411-ABB1-6FCC291266D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CB1419EC-9D3F-4B43-ACDD-E497861506C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1B5C6789-72C5-4FE5-844B-F47A900618E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B92D2997-8E7F-417E-B3EB-E53B3A023516}"/>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5C0A4392-A550-49BD-8EB3-A6A855BE7C9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D21969E8-894A-4475-B937-9E9AC47DD03B}"/>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1C7338F-3330-4F5D-B9A0-2D0743BD381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330C1C1F-DA25-4208-8641-F0FDAFA59319}"/>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8C57100F-FE09-433A-9A15-E62F4E886C4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B981DE9D-492E-41CE-8A99-C8CB7E2D1468}"/>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E7073483-71CE-4D9C-A5C0-C648E5A9EFB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368BCE46-6D67-428B-B0B1-4A89343372FD}"/>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D97200EC-EEF5-4D7C-840B-8BD4257CAC8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36429AD-388F-457F-9248-312EFBC35A0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3015C759-4968-4244-8444-CFA8B882440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13</xdr:rowOff>
    </xdr:from>
    <xdr:to>
      <xdr:col>54</xdr:col>
      <xdr:colOff>189865</xdr:colOff>
      <xdr:row>64</xdr:row>
      <xdr:rowOff>72763</xdr:rowOff>
    </xdr:to>
    <xdr:cxnSp macro="">
      <xdr:nvCxnSpPr>
        <xdr:cNvPr id="232" name="直線コネクタ 231">
          <a:extLst>
            <a:ext uri="{FF2B5EF4-FFF2-40B4-BE49-F238E27FC236}">
              <a16:creationId xmlns:a16="http://schemas.microsoft.com/office/drawing/2014/main" id="{01D130BC-8D23-48A4-8BA0-341041FB4510}"/>
            </a:ext>
          </a:extLst>
        </xdr:cNvPr>
        <xdr:cNvCxnSpPr/>
      </xdr:nvCxnSpPr>
      <xdr:spPr>
        <a:xfrm flipV="1">
          <a:off x="10476865" y="9772663"/>
          <a:ext cx="0" cy="1272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76590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7264CED6-0E26-4B31-99FD-386D517ABF22}"/>
            </a:ext>
          </a:extLst>
        </xdr:cNvPr>
        <xdr:cNvSpPr txBox="1"/>
      </xdr:nvSpPr>
      <xdr:spPr>
        <a:xfrm>
          <a:off x="10515600" y="1104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72763</xdr:rowOff>
    </xdr:from>
    <xdr:to>
      <xdr:col>55</xdr:col>
      <xdr:colOff>88900</xdr:colOff>
      <xdr:row>64</xdr:row>
      <xdr:rowOff>72763</xdr:rowOff>
    </xdr:to>
    <xdr:cxnSp macro="">
      <xdr:nvCxnSpPr>
        <xdr:cNvPr id="234" name="直線コネクタ 233">
          <a:extLst>
            <a:ext uri="{FF2B5EF4-FFF2-40B4-BE49-F238E27FC236}">
              <a16:creationId xmlns:a16="http://schemas.microsoft.com/office/drawing/2014/main" id="{A5758FF3-E36D-467D-9AED-66193F5EDAB0}"/>
            </a:ext>
          </a:extLst>
        </xdr:cNvPr>
        <xdr:cNvCxnSpPr/>
      </xdr:nvCxnSpPr>
      <xdr:spPr>
        <a:xfrm>
          <a:off x="10388600" y="11045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118140</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1B3F8773-0ECC-4D09-BC6F-D25FD3C231B7}"/>
            </a:ext>
          </a:extLst>
        </xdr:cNvPr>
        <xdr:cNvSpPr txBox="1"/>
      </xdr:nvSpPr>
      <xdr:spPr>
        <a:xfrm>
          <a:off x="10515600" y="95478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3,349,965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xdr:rowOff>
    </xdr:from>
    <xdr:to>
      <xdr:col>55</xdr:col>
      <xdr:colOff>88900</xdr:colOff>
      <xdr:row>57</xdr:row>
      <xdr:rowOff>13</xdr:rowOff>
    </xdr:to>
    <xdr:cxnSp macro="">
      <xdr:nvCxnSpPr>
        <xdr:cNvPr id="236" name="直線コネクタ 235">
          <a:extLst>
            <a:ext uri="{FF2B5EF4-FFF2-40B4-BE49-F238E27FC236}">
              <a16:creationId xmlns:a16="http://schemas.microsoft.com/office/drawing/2014/main" id="{DE1E3003-FD49-4282-A06B-5603339101C6}"/>
            </a:ext>
          </a:extLst>
        </xdr:cNvPr>
        <xdr:cNvCxnSpPr/>
      </xdr:nvCxnSpPr>
      <xdr:spPr>
        <a:xfrm>
          <a:off x="10388600" y="9772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152692</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4A82DEF1-EAB5-4B57-B922-046B120F5785}"/>
            </a:ext>
          </a:extLst>
        </xdr:cNvPr>
        <xdr:cNvSpPr txBox="1"/>
      </xdr:nvSpPr>
      <xdr:spPr>
        <a:xfrm>
          <a:off x="10515600" y="106111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129815</xdr:rowOff>
    </xdr:from>
    <xdr:to>
      <xdr:col>55</xdr:col>
      <xdr:colOff>50800</xdr:colOff>
      <xdr:row>63</xdr:row>
      <xdr:rowOff>59965</xdr:rowOff>
    </xdr:to>
    <xdr:sp macro="" textlink="">
      <xdr:nvSpPr>
        <xdr:cNvPr id="238" name="フローチャート: 判断 237">
          <a:extLst>
            <a:ext uri="{FF2B5EF4-FFF2-40B4-BE49-F238E27FC236}">
              <a16:creationId xmlns:a16="http://schemas.microsoft.com/office/drawing/2014/main" id="{0674100A-5D24-441D-8EA3-427120D54C42}"/>
            </a:ext>
          </a:extLst>
        </xdr:cNvPr>
        <xdr:cNvSpPr/>
      </xdr:nvSpPr>
      <xdr:spPr>
        <a:xfrm>
          <a:off x="10426700" y="1075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132345</xdr:rowOff>
    </xdr:from>
    <xdr:to>
      <xdr:col>50</xdr:col>
      <xdr:colOff>165100</xdr:colOff>
      <xdr:row>63</xdr:row>
      <xdr:rowOff>62495</xdr:rowOff>
    </xdr:to>
    <xdr:sp macro="" textlink="">
      <xdr:nvSpPr>
        <xdr:cNvPr id="239" name="フローチャート: 判断 238">
          <a:extLst>
            <a:ext uri="{FF2B5EF4-FFF2-40B4-BE49-F238E27FC236}">
              <a16:creationId xmlns:a16="http://schemas.microsoft.com/office/drawing/2014/main" id="{9EC65E5C-DA2E-4137-BFDD-0969119839D4}"/>
            </a:ext>
          </a:extLst>
        </xdr:cNvPr>
        <xdr:cNvSpPr/>
      </xdr:nvSpPr>
      <xdr:spPr>
        <a:xfrm>
          <a:off x="9588500" y="1076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139816</xdr:rowOff>
    </xdr:from>
    <xdr:to>
      <xdr:col>46</xdr:col>
      <xdr:colOff>38100</xdr:colOff>
      <xdr:row>63</xdr:row>
      <xdr:rowOff>69966</xdr:rowOff>
    </xdr:to>
    <xdr:sp macro="" textlink="">
      <xdr:nvSpPr>
        <xdr:cNvPr id="240" name="フローチャート: 判断 239">
          <a:extLst>
            <a:ext uri="{FF2B5EF4-FFF2-40B4-BE49-F238E27FC236}">
              <a16:creationId xmlns:a16="http://schemas.microsoft.com/office/drawing/2014/main" id="{A0F9429B-B17A-4B30-AC53-C0E2DE0E69B0}"/>
            </a:ext>
          </a:extLst>
        </xdr:cNvPr>
        <xdr:cNvSpPr/>
      </xdr:nvSpPr>
      <xdr:spPr>
        <a:xfrm>
          <a:off x="8699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146561</xdr:rowOff>
    </xdr:from>
    <xdr:to>
      <xdr:col>41</xdr:col>
      <xdr:colOff>101600</xdr:colOff>
      <xdr:row>63</xdr:row>
      <xdr:rowOff>76711</xdr:rowOff>
    </xdr:to>
    <xdr:sp macro="" textlink="">
      <xdr:nvSpPr>
        <xdr:cNvPr id="241" name="フローチャート: 判断 240">
          <a:extLst>
            <a:ext uri="{FF2B5EF4-FFF2-40B4-BE49-F238E27FC236}">
              <a16:creationId xmlns:a16="http://schemas.microsoft.com/office/drawing/2014/main" id="{0A259BC2-AA61-4983-A8E3-1274300C73BD}"/>
            </a:ext>
          </a:extLst>
        </xdr:cNvPr>
        <xdr:cNvSpPr/>
      </xdr:nvSpPr>
      <xdr:spPr>
        <a:xfrm>
          <a:off x="7810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163831</xdr:rowOff>
    </xdr:from>
    <xdr:to>
      <xdr:col>36</xdr:col>
      <xdr:colOff>165100</xdr:colOff>
      <xdr:row>63</xdr:row>
      <xdr:rowOff>93981</xdr:rowOff>
    </xdr:to>
    <xdr:sp macro="" textlink="">
      <xdr:nvSpPr>
        <xdr:cNvPr id="242" name="フローチャート: 判断 241">
          <a:extLst>
            <a:ext uri="{FF2B5EF4-FFF2-40B4-BE49-F238E27FC236}">
              <a16:creationId xmlns:a16="http://schemas.microsoft.com/office/drawing/2014/main" id="{E41FFD5A-1C82-4B20-BEFE-35807BEE576C}"/>
            </a:ext>
          </a:extLst>
        </xdr:cNvPr>
        <xdr:cNvSpPr/>
      </xdr:nvSpPr>
      <xdr:spPr>
        <a:xfrm>
          <a:off x="6921500" y="10793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281871D-FB05-4EBE-B9A2-383129966DB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273CF70-6B94-41FD-89E2-EE2EB2D97D0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09F85DA-99B6-424E-B52F-C50536B4446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C93B899-B521-44CA-8644-B9201AFFE2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4E3E8822-C4B8-43ED-AAE0-3D06F3BDD54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97891</xdr:rowOff>
    </xdr:from>
    <xdr:to>
      <xdr:col>55</xdr:col>
      <xdr:colOff>50800</xdr:colOff>
      <xdr:row>64</xdr:row>
      <xdr:rowOff>28041</xdr:rowOff>
    </xdr:to>
    <xdr:sp macro="" textlink="">
      <xdr:nvSpPr>
        <xdr:cNvPr id="248" name="楕円 247">
          <a:extLst>
            <a:ext uri="{FF2B5EF4-FFF2-40B4-BE49-F238E27FC236}">
              <a16:creationId xmlns:a16="http://schemas.microsoft.com/office/drawing/2014/main" id="{990903DD-43EA-4F20-91E1-F90EC57BE8FE}"/>
            </a:ext>
          </a:extLst>
        </xdr:cNvPr>
        <xdr:cNvSpPr/>
      </xdr:nvSpPr>
      <xdr:spPr>
        <a:xfrm>
          <a:off x="10426700" y="10899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12818</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1908FC20-25C3-43D9-A660-D3200D5530E9}"/>
            </a:ext>
          </a:extLst>
        </xdr:cNvPr>
        <xdr:cNvSpPr txBox="1"/>
      </xdr:nvSpPr>
      <xdr:spPr>
        <a:xfrm>
          <a:off x="10515600" y="10814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101304</xdr:rowOff>
    </xdr:from>
    <xdr:to>
      <xdr:col>50</xdr:col>
      <xdr:colOff>165100</xdr:colOff>
      <xdr:row>64</xdr:row>
      <xdr:rowOff>31454</xdr:rowOff>
    </xdr:to>
    <xdr:sp macro="" textlink="">
      <xdr:nvSpPr>
        <xdr:cNvPr id="250" name="楕円 249">
          <a:extLst>
            <a:ext uri="{FF2B5EF4-FFF2-40B4-BE49-F238E27FC236}">
              <a16:creationId xmlns:a16="http://schemas.microsoft.com/office/drawing/2014/main" id="{103DC7A7-D593-4706-9C78-89384CEFB3C1}"/>
            </a:ext>
          </a:extLst>
        </xdr:cNvPr>
        <xdr:cNvSpPr/>
      </xdr:nvSpPr>
      <xdr:spPr>
        <a:xfrm>
          <a:off x="9588500" y="1090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148691</xdr:rowOff>
    </xdr:from>
    <xdr:to>
      <xdr:col>55</xdr:col>
      <xdr:colOff>0</xdr:colOff>
      <xdr:row>63</xdr:row>
      <xdr:rowOff>152104</xdr:rowOff>
    </xdr:to>
    <xdr:cxnSp macro="">
      <xdr:nvCxnSpPr>
        <xdr:cNvPr id="251" name="直線コネクタ 250">
          <a:extLst>
            <a:ext uri="{FF2B5EF4-FFF2-40B4-BE49-F238E27FC236}">
              <a16:creationId xmlns:a16="http://schemas.microsoft.com/office/drawing/2014/main" id="{E92F39B5-71D0-4DA6-BCBB-E282E95DA49C}"/>
            </a:ext>
          </a:extLst>
        </xdr:cNvPr>
        <xdr:cNvCxnSpPr/>
      </xdr:nvCxnSpPr>
      <xdr:spPr>
        <a:xfrm flipV="1">
          <a:off x="9639300" y="10950041"/>
          <a:ext cx="838200" cy="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103925</xdr:rowOff>
    </xdr:from>
    <xdr:to>
      <xdr:col>46</xdr:col>
      <xdr:colOff>38100</xdr:colOff>
      <xdr:row>64</xdr:row>
      <xdr:rowOff>34075</xdr:rowOff>
    </xdr:to>
    <xdr:sp macro="" textlink="">
      <xdr:nvSpPr>
        <xdr:cNvPr id="252" name="楕円 251">
          <a:extLst>
            <a:ext uri="{FF2B5EF4-FFF2-40B4-BE49-F238E27FC236}">
              <a16:creationId xmlns:a16="http://schemas.microsoft.com/office/drawing/2014/main" id="{BF6C3804-BF2D-4294-85C0-F0B1C1017AE5}"/>
            </a:ext>
          </a:extLst>
        </xdr:cNvPr>
        <xdr:cNvSpPr/>
      </xdr:nvSpPr>
      <xdr:spPr>
        <a:xfrm>
          <a:off x="8699500" y="1090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152104</xdr:rowOff>
    </xdr:from>
    <xdr:to>
      <xdr:col>50</xdr:col>
      <xdr:colOff>114300</xdr:colOff>
      <xdr:row>63</xdr:row>
      <xdr:rowOff>154725</xdr:rowOff>
    </xdr:to>
    <xdr:cxnSp macro="">
      <xdr:nvCxnSpPr>
        <xdr:cNvPr id="253" name="直線コネクタ 252">
          <a:extLst>
            <a:ext uri="{FF2B5EF4-FFF2-40B4-BE49-F238E27FC236}">
              <a16:creationId xmlns:a16="http://schemas.microsoft.com/office/drawing/2014/main" id="{AAF845E6-678A-4A17-90BC-6D8B89CDE46B}"/>
            </a:ext>
          </a:extLst>
        </xdr:cNvPr>
        <xdr:cNvCxnSpPr/>
      </xdr:nvCxnSpPr>
      <xdr:spPr>
        <a:xfrm flipV="1">
          <a:off x="8750300" y="10953454"/>
          <a:ext cx="889000" cy="2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117046</xdr:rowOff>
    </xdr:from>
    <xdr:to>
      <xdr:col>41</xdr:col>
      <xdr:colOff>101600</xdr:colOff>
      <xdr:row>64</xdr:row>
      <xdr:rowOff>47196</xdr:rowOff>
    </xdr:to>
    <xdr:sp macro="" textlink="">
      <xdr:nvSpPr>
        <xdr:cNvPr id="254" name="楕円 253">
          <a:extLst>
            <a:ext uri="{FF2B5EF4-FFF2-40B4-BE49-F238E27FC236}">
              <a16:creationId xmlns:a16="http://schemas.microsoft.com/office/drawing/2014/main" id="{BC8655B6-CBC9-46BA-8F99-24E567A85665}"/>
            </a:ext>
          </a:extLst>
        </xdr:cNvPr>
        <xdr:cNvSpPr/>
      </xdr:nvSpPr>
      <xdr:spPr>
        <a:xfrm>
          <a:off x="7810500" y="1091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154725</xdr:rowOff>
    </xdr:from>
    <xdr:to>
      <xdr:col>45</xdr:col>
      <xdr:colOff>177800</xdr:colOff>
      <xdr:row>63</xdr:row>
      <xdr:rowOff>167846</xdr:rowOff>
    </xdr:to>
    <xdr:cxnSp macro="">
      <xdr:nvCxnSpPr>
        <xdr:cNvPr id="255" name="直線コネクタ 254">
          <a:extLst>
            <a:ext uri="{FF2B5EF4-FFF2-40B4-BE49-F238E27FC236}">
              <a16:creationId xmlns:a16="http://schemas.microsoft.com/office/drawing/2014/main" id="{8890C382-E526-4468-99D5-1193A3383B22}"/>
            </a:ext>
          </a:extLst>
        </xdr:cNvPr>
        <xdr:cNvCxnSpPr/>
      </xdr:nvCxnSpPr>
      <xdr:spPr>
        <a:xfrm flipV="1">
          <a:off x="7861300" y="10956075"/>
          <a:ext cx="889000" cy="13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117190</xdr:rowOff>
    </xdr:from>
    <xdr:to>
      <xdr:col>36</xdr:col>
      <xdr:colOff>165100</xdr:colOff>
      <xdr:row>64</xdr:row>
      <xdr:rowOff>47340</xdr:rowOff>
    </xdr:to>
    <xdr:sp macro="" textlink="">
      <xdr:nvSpPr>
        <xdr:cNvPr id="256" name="楕円 255">
          <a:extLst>
            <a:ext uri="{FF2B5EF4-FFF2-40B4-BE49-F238E27FC236}">
              <a16:creationId xmlns:a16="http://schemas.microsoft.com/office/drawing/2014/main" id="{5A7B9656-4D4D-4907-89C7-3877FACD53DE}"/>
            </a:ext>
          </a:extLst>
        </xdr:cNvPr>
        <xdr:cNvSpPr/>
      </xdr:nvSpPr>
      <xdr:spPr>
        <a:xfrm>
          <a:off x="6921500" y="1091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167846</xdr:rowOff>
    </xdr:from>
    <xdr:to>
      <xdr:col>41</xdr:col>
      <xdr:colOff>50800</xdr:colOff>
      <xdr:row>63</xdr:row>
      <xdr:rowOff>167990</xdr:rowOff>
    </xdr:to>
    <xdr:cxnSp macro="">
      <xdr:nvCxnSpPr>
        <xdr:cNvPr id="257" name="直線コネクタ 256">
          <a:extLst>
            <a:ext uri="{FF2B5EF4-FFF2-40B4-BE49-F238E27FC236}">
              <a16:creationId xmlns:a16="http://schemas.microsoft.com/office/drawing/2014/main" id="{6CABE28B-2B75-4EC9-9F2B-3EF655B56A70}"/>
            </a:ext>
          </a:extLst>
        </xdr:cNvPr>
        <xdr:cNvCxnSpPr/>
      </xdr:nvCxnSpPr>
      <xdr:spPr>
        <a:xfrm flipV="1">
          <a:off x="6972300" y="10969196"/>
          <a:ext cx="889000" cy="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79022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ABEA1E2C-B4D9-4C04-A943-8C5945E01459}"/>
            </a:ext>
          </a:extLst>
        </xdr:cNvPr>
        <xdr:cNvSpPr txBox="1"/>
      </xdr:nvSpPr>
      <xdr:spPr>
        <a:xfrm>
          <a:off x="9327095" y="10537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86493</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4F8C3C36-E4BA-46DF-9D9D-B60F82A89543}"/>
            </a:ext>
          </a:extLst>
        </xdr:cNvPr>
        <xdr:cNvSpPr txBox="1"/>
      </xdr:nvSpPr>
      <xdr:spPr>
        <a:xfrm>
          <a:off x="8450795" y="1054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93238</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D89E7309-6957-4E26-AFF5-6612C6C7B008}"/>
            </a:ext>
          </a:extLst>
        </xdr:cNvPr>
        <xdr:cNvSpPr txBox="1"/>
      </xdr:nvSpPr>
      <xdr:spPr>
        <a:xfrm>
          <a:off x="7561795" y="1055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110508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FF722E87-3454-4E93-8AC2-82932064E547}"/>
            </a:ext>
          </a:extLst>
        </xdr:cNvPr>
        <xdr:cNvSpPr txBox="1"/>
      </xdr:nvSpPr>
      <xdr:spPr>
        <a:xfrm>
          <a:off x="6672795" y="10568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22581</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970C0327-0C8A-419C-B3FB-09F6058DC812}"/>
            </a:ext>
          </a:extLst>
        </xdr:cNvPr>
        <xdr:cNvSpPr txBox="1"/>
      </xdr:nvSpPr>
      <xdr:spPr>
        <a:xfrm>
          <a:off x="9327095" y="10995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25202</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3665867-4F22-4FC5-845D-FB961A3B907C}"/>
            </a:ext>
          </a:extLst>
        </xdr:cNvPr>
        <xdr:cNvSpPr txBox="1"/>
      </xdr:nvSpPr>
      <xdr:spPr>
        <a:xfrm>
          <a:off x="8450795" y="10998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38323</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CB0788E4-5AC6-4177-A948-74D051600035}"/>
            </a:ext>
          </a:extLst>
        </xdr:cNvPr>
        <xdr:cNvSpPr txBox="1"/>
      </xdr:nvSpPr>
      <xdr:spPr>
        <a:xfrm>
          <a:off x="7561795" y="11011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38467</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8116C12F-F0FE-4D0A-A83C-DA9225D7B3F3}"/>
            </a:ext>
          </a:extLst>
        </xdr:cNvPr>
        <xdr:cNvSpPr txBox="1"/>
      </xdr:nvSpPr>
      <xdr:spPr>
        <a:xfrm>
          <a:off x="6672795" y="11011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DE86B89D-5D54-4404-98AC-AE6AD5C5628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DFA68FCD-4629-4868-9484-4266A16465D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140BCC2A-63D4-4B12-8B94-4251A778A3F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D5D95096-61A7-421E-B2F8-19E5CC3621C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3AE83A3A-EC36-4859-AF8A-E4850C92DF5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4CCC2DEC-05F1-4D74-BD9D-51979262DA2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4666028B-8F8A-490B-AD2D-0CF5ADA5078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B039986F-724A-451B-B614-4ED03ECA6C5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A5CFC868-C420-46E3-B718-F89995DE09C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9ED13735-07B4-4F00-9830-6E66A224475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738E1675-DE14-4F49-B1EA-61C66FDF716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5DFA313C-5259-4CDD-955D-C2CD9A994F16}"/>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6C7C13F7-EDAE-43B2-B4BB-B4CCCF9FFA91}"/>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1BAF8A94-23DF-4E17-8EA2-491229437DB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987D0D19-4A12-4E29-A08B-9E2EFE259239}"/>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E78D1354-FE6C-49B6-A655-A22CDD1B859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D3C11568-30C7-4B46-A6F5-F42386FE421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483A9873-4724-48B1-8976-14BCBA9A352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6AAD1BDC-E718-40B9-8414-A65C410FF88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F8CA111E-2C72-4EF4-B4B2-3D3C1D89DC2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60BFDA62-4F33-489D-BE97-91C3D9134CC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9E86E667-F3C4-4CA7-A949-5C0429EBA55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E972B9CC-CE4A-4A80-AC76-836090C610B3}"/>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294CD4CC-21C0-4359-916F-77D89ACAA86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C92D5FEF-7F3C-4E57-9C19-DDA0B659B61E}"/>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BA982AE1-1DB8-4416-92A1-E212AE3A80CB}"/>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BB8E3172-2492-4F92-BF2D-B89F5FF21783}"/>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BC2FD34D-1B4D-4520-A4B2-5BFDFD7991A9}"/>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4" name="直線コネクタ 293">
          <a:extLst>
            <a:ext uri="{FF2B5EF4-FFF2-40B4-BE49-F238E27FC236}">
              <a16:creationId xmlns:a16="http://schemas.microsoft.com/office/drawing/2014/main" id="{F9A93F31-B4E5-4010-B4A5-17927C194F48}"/>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130191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3F351C1E-351E-45B6-A71F-CE32D456C81C}"/>
            </a:ext>
          </a:extLst>
        </xdr:cNvPr>
        <xdr:cNvSpPr txBox="1"/>
      </xdr:nvSpPr>
      <xdr:spPr>
        <a:xfrm>
          <a:off x="4673600" y="140176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107314</xdr:rowOff>
    </xdr:from>
    <xdr:to>
      <xdr:col>24</xdr:col>
      <xdr:colOff>114300</xdr:colOff>
      <xdr:row>83</xdr:row>
      <xdr:rowOff>37464</xdr:rowOff>
    </xdr:to>
    <xdr:sp macro="" textlink="">
      <xdr:nvSpPr>
        <xdr:cNvPr id="296" name="フローチャート: 判断 295">
          <a:extLst>
            <a:ext uri="{FF2B5EF4-FFF2-40B4-BE49-F238E27FC236}">
              <a16:creationId xmlns:a16="http://schemas.microsoft.com/office/drawing/2014/main" id="{201BE83D-AC44-4291-ACD2-A1323443BFF4}"/>
            </a:ext>
          </a:extLst>
        </xdr:cNvPr>
        <xdr:cNvSpPr/>
      </xdr:nvSpPr>
      <xdr:spPr>
        <a:xfrm>
          <a:off x="45847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1A10E31E-81A9-445C-9DEC-7F33FAC1336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76836</xdr:rowOff>
    </xdr:from>
    <xdr:to>
      <xdr:col>15</xdr:col>
      <xdr:colOff>101600</xdr:colOff>
      <xdr:row>83</xdr:row>
      <xdr:rowOff>6986</xdr:rowOff>
    </xdr:to>
    <xdr:sp macro="" textlink="">
      <xdr:nvSpPr>
        <xdr:cNvPr id="298" name="フローチャート: 判断 297">
          <a:extLst>
            <a:ext uri="{FF2B5EF4-FFF2-40B4-BE49-F238E27FC236}">
              <a16:creationId xmlns:a16="http://schemas.microsoft.com/office/drawing/2014/main" id="{B6652572-B114-45FC-8ACC-DC0AF4A88A97}"/>
            </a:ext>
          </a:extLst>
        </xdr:cNvPr>
        <xdr:cNvSpPr/>
      </xdr:nvSpPr>
      <xdr:spPr>
        <a:xfrm>
          <a:off x="2857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90170</xdr:rowOff>
    </xdr:from>
    <xdr:to>
      <xdr:col>10</xdr:col>
      <xdr:colOff>165100</xdr:colOff>
      <xdr:row>83</xdr:row>
      <xdr:rowOff>20320</xdr:rowOff>
    </xdr:to>
    <xdr:sp macro="" textlink="">
      <xdr:nvSpPr>
        <xdr:cNvPr id="299" name="フローチャート: 判断 298">
          <a:extLst>
            <a:ext uri="{FF2B5EF4-FFF2-40B4-BE49-F238E27FC236}">
              <a16:creationId xmlns:a16="http://schemas.microsoft.com/office/drawing/2014/main" id="{4CC36E3C-7B03-462F-8412-089D6E32FFA3}"/>
            </a:ext>
          </a:extLst>
        </xdr:cNvPr>
        <xdr:cNvSpPr/>
      </xdr:nvSpPr>
      <xdr:spPr>
        <a:xfrm>
          <a:off x="1968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55880</xdr:rowOff>
    </xdr:from>
    <xdr:to>
      <xdr:col>6</xdr:col>
      <xdr:colOff>38100</xdr:colOff>
      <xdr:row>82</xdr:row>
      <xdr:rowOff>157480</xdr:rowOff>
    </xdr:to>
    <xdr:sp macro="" textlink="">
      <xdr:nvSpPr>
        <xdr:cNvPr id="300" name="フローチャート: 判断 299">
          <a:extLst>
            <a:ext uri="{FF2B5EF4-FFF2-40B4-BE49-F238E27FC236}">
              <a16:creationId xmlns:a16="http://schemas.microsoft.com/office/drawing/2014/main" id="{0EF94339-50ED-4D23-9EDA-050184690B87}"/>
            </a:ext>
          </a:extLst>
        </xdr:cNvPr>
        <xdr:cNvSpPr/>
      </xdr:nvSpPr>
      <xdr:spPr>
        <a:xfrm>
          <a:off x="1079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E0A2EC8-50A1-4F0D-BCF1-DB55628009D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C7F75EE-B67F-45C7-80F1-57FD1F34CE4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BE30A33-0F5A-4605-BF97-08B6424FC37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2836CBFF-DE23-4122-A9CA-D626CC44D16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FCF835CA-7EE8-4ED8-B4C4-0147EDC790F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95886</xdr:rowOff>
    </xdr:from>
    <xdr:to>
      <xdr:col>24</xdr:col>
      <xdr:colOff>114300</xdr:colOff>
      <xdr:row>86</xdr:row>
      <xdr:rowOff>26036</xdr:rowOff>
    </xdr:to>
    <xdr:sp macro="" textlink="">
      <xdr:nvSpPr>
        <xdr:cNvPr id="306" name="楕円 305">
          <a:extLst>
            <a:ext uri="{FF2B5EF4-FFF2-40B4-BE49-F238E27FC236}">
              <a16:creationId xmlns:a16="http://schemas.microsoft.com/office/drawing/2014/main" id="{8FB53804-FE72-44BA-BF8B-5990C8D02D89}"/>
            </a:ext>
          </a:extLst>
        </xdr:cNvPr>
        <xdr:cNvSpPr/>
      </xdr:nvSpPr>
      <xdr:spPr>
        <a:xfrm>
          <a:off x="4584700" y="1466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74313</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DE91AAE7-734C-4A93-8978-A978E1596547}"/>
            </a:ext>
          </a:extLst>
        </xdr:cNvPr>
        <xdr:cNvSpPr txBox="1"/>
      </xdr:nvSpPr>
      <xdr:spPr>
        <a:xfrm>
          <a:off x="4673600" y="1464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67311</xdr:rowOff>
    </xdr:from>
    <xdr:to>
      <xdr:col>20</xdr:col>
      <xdr:colOff>38100</xdr:colOff>
      <xdr:row>85</xdr:row>
      <xdr:rowOff>168911</xdr:rowOff>
    </xdr:to>
    <xdr:sp macro="" textlink="">
      <xdr:nvSpPr>
        <xdr:cNvPr id="308" name="楕円 307">
          <a:extLst>
            <a:ext uri="{FF2B5EF4-FFF2-40B4-BE49-F238E27FC236}">
              <a16:creationId xmlns:a16="http://schemas.microsoft.com/office/drawing/2014/main" id="{1F94F0C6-B01C-4F7A-B4F5-C72CAC2D68F7}"/>
            </a:ext>
          </a:extLst>
        </xdr:cNvPr>
        <xdr:cNvSpPr/>
      </xdr:nvSpPr>
      <xdr:spPr>
        <a:xfrm>
          <a:off x="3746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118111</xdr:rowOff>
    </xdr:from>
    <xdr:to>
      <xdr:col>24</xdr:col>
      <xdr:colOff>63500</xdr:colOff>
      <xdr:row>85</xdr:row>
      <xdr:rowOff>146686</xdr:rowOff>
    </xdr:to>
    <xdr:cxnSp macro="">
      <xdr:nvCxnSpPr>
        <xdr:cNvPr id="309" name="直線コネクタ 308">
          <a:extLst>
            <a:ext uri="{FF2B5EF4-FFF2-40B4-BE49-F238E27FC236}">
              <a16:creationId xmlns:a16="http://schemas.microsoft.com/office/drawing/2014/main" id="{0E744B80-AB39-4F74-8099-2D97D7C43358}"/>
            </a:ext>
          </a:extLst>
        </xdr:cNvPr>
        <xdr:cNvCxnSpPr/>
      </xdr:nvCxnSpPr>
      <xdr:spPr>
        <a:xfrm>
          <a:off x="3797300" y="14691361"/>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36830</xdr:rowOff>
    </xdr:from>
    <xdr:to>
      <xdr:col>15</xdr:col>
      <xdr:colOff>101600</xdr:colOff>
      <xdr:row>85</xdr:row>
      <xdr:rowOff>138430</xdr:rowOff>
    </xdr:to>
    <xdr:sp macro="" textlink="">
      <xdr:nvSpPr>
        <xdr:cNvPr id="310" name="楕円 309">
          <a:extLst>
            <a:ext uri="{FF2B5EF4-FFF2-40B4-BE49-F238E27FC236}">
              <a16:creationId xmlns:a16="http://schemas.microsoft.com/office/drawing/2014/main" id="{B746FE84-F4F0-4AB0-85C4-73F9F41DAE5B}"/>
            </a:ext>
          </a:extLst>
        </xdr:cNvPr>
        <xdr:cNvSpPr/>
      </xdr:nvSpPr>
      <xdr:spPr>
        <a:xfrm>
          <a:off x="2857500" y="1461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87630</xdr:rowOff>
    </xdr:from>
    <xdr:to>
      <xdr:col>19</xdr:col>
      <xdr:colOff>177800</xdr:colOff>
      <xdr:row>85</xdr:row>
      <xdr:rowOff>118111</xdr:rowOff>
    </xdr:to>
    <xdr:cxnSp macro="">
      <xdr:nvCxnSpPr>
        <xdr:cNvPr id="311" name="直線コネクタ 310">
          <a:extLst>
            <a:ext uri="{FF2B5EF4-FFF2-40B4-BE49-F238E27FC236}">
              <a16:creationId xmlns:a16="http://schemas.microsoft.com/office/drawing/2014/main" id="{BE49DA55-DB3D-4DD1-B2FA-79971523DB7C}"/>
            </a:ext>
          </a:extLst>
        </xdr:cNvPr>
        <xdr:cNvCxnSpPr/>
      </xdr:nvCxnSpPr>
      <xdr:spPr>
        <a:xfrm>
          <a:off x="2908300" y="146608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6350</xdr:rowOff>
    </xdr:from>
    <xdr:to>
      <xdr:col>10</xdr:col>
      <xdr:colOff>165100</xdr:colOff>
      <xdr:row>85</xdr:row>
      <xdr:rowOff>107950</xdr:rowOff>
    </xdr:to>
    <xdr:sp macro="" textlink="">
      <xdr:nvSpPr>
        <xdr:cNvPr id="312" name="楕円 311">
          <a:extLst>
            <a:ext uri="{FF2B5EF4-FFF2-40B4-BE49-F238E27FC236}">
              <a16:creationId xmlns:a16="http://schemas.microsoft.com/office/drawing/2014/main" id="{2BCEA4B1-9009-4668-A7F2-9C3F3666E0B0}"/>
            </a:ext>
          </a:extLst>
        </xdr:cNvPr>
        <xdr:cNvSpPr/>
      </xdr:nvSpPr>
      <xdr:spPr>
        <a:xfrm>
          <a:off x="1968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57150</xdr:rowOff>
    </xdr:from>
    <xdr:to>
      <xdr:col>15</xdr:col>
      <xdr:colOff>50800</xdr:colOff>
      <xdr:row>85</xdr:row>
      <xdr:rowOff>87630</xdr:rowOff>
    </xdr:to>
    <xdr:cxnSp macro="">
      <xdr:nvCxnSpPr>
        <xdr:cNvPr id="313" name="直線コネクタ 312">
          <a:extLst>
            <a:ext uri="{FF2B5EF4-FFF2-40B4-BE49-F238E27FC236}">
              <a16:creationId xmlns:a16="http://schemas.microsoft.com/office/drawing/2014/main" id="{106A6F4D-F17E-4312-AAC8-7B5357131ADC}"/>
            </a:ext>
          </a:extLst>
        </xdr:cNvPr>
        <xdr:cNvCxnSpPr/>
      </xdr:nvCxnSpPr>
      <xdr:spPr>
        <a:xfrm>
          <a:off x="2019300" y="146304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149225</xdr:rowOff>
    </xdr:from>
    <xdr:to>
      <xdr:col>6</xdr:col>
      <xdr:colOff>38100</xdr:colOff>
      <xdr:row>85</xdr:row>
      <xdr:rowOff>79375</xdr:rowOff>
    </xdr:to>
    <xdr:sp macro="" textlink="">
      <xdr:nvSpPr>
        <xdr:cNvPr id="314" name="楕円 313">
          <a:extLst>
            <a:ext uri="{FF2B5EF4-FFF2-40B4-BE49-F238E27FC236}">
              <a16:creationId xmlns:a16="http://schemas.microsoft.com/office/drawing/2014/main" id="{A0A3EAF8-CA1A-4234-AB9A-E00B52BBDC15}"/>
            </a:ext>
          </a:extLst>
        </xdr:cNvPr>
        <xdr:cNvSpPr/>
      </xdr:nvSpPr>
      <xdr:spPr>
        <a:xfrm>
          <a:off x="1079500" y="1455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28575</xdr:rowOff>
    </xdr:from>
    <xdr:to>
      <xdr:col>10</xdr:col>
      <xdr:colOff>114300</xdr:colOff>
      <xdr:row>85</xdr:row>
      <xdr:rowOff>57150</xdr:rowOff>
    </xdr:to>
    <xdr:cxnSp macro="">
      <xdr:nvCxnSpPr>
        <xdr:cNvPr id="315" name="直線コネクタ 314">
          <a:extLst>
            <a:ext uri="{FF2B5EF4-FFF2-40B4-BE49-F238E27FC236}">
              <a16:creationId xmlns:a16="http://schemas.microsoft.com/office/drawing/2014/main" id="{403AD727-4499-4AC0-B49C-17ED798E30F0}"/>
            </a:ext>
          </a:extLst>
        </xdr:cNvPr>
        <xdr:cNvCxnSpPr/>
      </xdr:nvCxnSpPr>
      <xdr:spPr>
        <a:xfrm>
          <a:off x="1130300" y="146018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163EDA18-5F50-4B8F-9465-BD3567EA8BEB}"/>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23513</xdr:rowOff>
    </xdr:from>
    <xdr:ext cx="405111" cy="259045"/>
    <xdr:sp macro="" textlink="">
      <xdr:nvSpPr>
        <xdr:cNvPr id="317" name="n_2aveValue【公営住宅】&#10;有形固定資産減価償却率">
          <a:extLst>
            <a:ext uri="{FF2B5EF4-FFF2-40B4-BE49-F238E27FC236}">
              <a16:creationId xmlns:a16="http://schemas.microsoft.com/office/drawing/2014/main" id="{400D5501-A9C4-414E-8CFB-927708A8ED4B}"/>
            </a:ext>
          </a:extLst>
        </xdr:cNvPr>
        <xdr:cNvSpPr txBox="1"/>
      </xdr:nvSpPr>
      <xdr:spPr>
        <a:xfrm>
          <a:off x="2705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36847</xdr:rowOff>
    </xdr:from>
    <xdr:ext cx="405111" cy="259045"/>
    <xdr:sp macro="" textlink="">
      <xdr:nvSpPr>
        <xdr:cNvPr id="318" name="n_3aveValue【公営住宅】&#10;有形固定資産減価償却率">
          <a:extLst>
            <a:ext uri="{FF2B5EF4-FFF2-40B4-BE49-F238E27FC236}">
              <a16:creationId xmlns:a16="http://schemas.microsoft.com/office/drawing/2014/main" id="{44AB171A-87D9-41C2-B776-2D8522FFA302}"/>
            </a:ext>
          </a:extLst>
        </xdr:cNvPr>
        <xdr:cNvSpPr txBox="1"/>
      </xdr:nvSpPr>
      <xdr:spPr>
        <a:xfrm>
          <a:off x="1816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2557</xdr:rowOff>
    </xdr:from>
    <xdr:ext cx="405111" cy="259045"/>
    <xdr:sp macro="" textlink="">
      <xdr:nvSpPr>
        <xdr:cNvPr id="319" name="n_4aveValue【公営住宅】&#10;有形固定資産減価償却率">
          <a:extLst>
            <a:ext uri="{FF2B5EF4-FFF2-40B4-BE49-F238E27FC236}">
              <a16:creationId xmlns:a16="http://schemas.microsoft.com/office/drawing/2014/main" id="{A415B3DB-7243-4917-BC4D-CC315CF09E0E}"/>
            </a:ext>
          </a:extLst>
        </xdr:cNvPr>
        <xdr:cNvSpPr txBox="1"/>
      </xdr:nvSpPr>
      <xdr:spPr>
        <a:xfrm>
          <a:off x="927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160038</xdr:rowOff>
    </xdr:from>
    <xdr:ext cx="405111" cy="259045"/>
    <xdr:sp macro="" textlink="">
      <xdr:nvSpPr>
        <xdr:cNvPr id="320" name="n_1mainValue【公営住宅】&#10;有形固定資産減価償却率">
          <a:extLst>
            <a:ext uri="{FF2B5EF4-FFF2-40B4-BE49-F238E27FC236}">
              <a16:creationId xmlns:a16="http://schemas.microsoft.com/office/drawing/2014/main" id="{33F36BBA-87BC-49E3-BF93-826950C3A062}"/>
            </a:ext>
          </a:extLst>
        </xdr:cNvPr>
        <xdr:cNvSpPr txBox="1"/>
      </xdr:nvSpPr>
      <xdr:spPr>
        <a:xfrm>
          <a:off x="3582044" y="1473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129557</xdr:rowOff>
    </xdr:from>
    <xdr:ext cx="405111" cy="259045"/>
    <xdr:sp macro="" textlink="">
      <xdr:nvSpPr>
        <xdr:cNvPr id="321" name="n_2mainValue【公営住宅】&#10;有形固定資産減価償却率">
          <a:extLst>
            <a:ext uri="{FF2B5EF4-FFF2-40B4-BE49-F238E27FC236}">
              <a16:creationId xmlns:a16="http://schemas.microsoft.com/office/drawing/2014/main" id="{FDEC4371-0316-4FA9-B5BE-33489C6DCC97}"/>
            </a:ext>
          </a:extLst>
        </xdr:cNvPr>
        <xdr:cNvSpPr txBox="1"/>
      </xdr:nvSpPr>
      <xdr:spPr>
        <a:xfrm>
          <a:off x="2705744" y="1470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99077</xdr:rowOff>
    </xdr:from>
    <xdr:ext cx="405111" cy="259045"/>
    <xdr:sp macro="" textlink="">
      <xdr:nvSpPr>
        <xdr:cNvPr id="322" name="n_3mainValue【公営住宅】&#10;有形固定資産減価償却率">
          <a:extLst>
            <a:ext uri="{FF2B5EF4-FFF2-40B4-BE49-F238E27FC236}">
              <a16:creationId xmlns:a16="http://schemas.microsoft.com/office/drawing/2014/main" id="{1BC96476-F305-4DA8-B617-DD28B50448BD}"/>
            </a:ext>
          </a:extLst>
        </xdr:cNvPr>
        <xdr:cNvSpPr txBox="1"/>
      </xdr:nvSpPr>
      <xdr:spPr>
        <a:xfrm>
          <a:off x="1816744"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70502</xdr:rowOff>
    </xdr:from>
    <xdr:ext cx="405111" cy="259045"/>
    <xdr:sp macro="" textlink="">
      <xdr:nvSpPr>
        <xdr:cNvPr id="323" name="n_4mainValue【公営住宅】&#10;有形固定資産減価償却率">
          <a:extLst>
            <a:ext uri="{FF2B5EF4-FFF2-40B4-BE49-F238E27FC236}">
              <a16:creationId xmlns:a16="http://schemas.microsoft.com/office/drawing/2014/main" id="{9AF58109-EA44-411B-ABBB-0BB1FE594F37}"/>
            </a:ext>
          </a:extLst>
        </xdr:cNvPr>
        <xdr:cNvSpPr txBox="1"/>
      </xdr:nvSpPr>
      <xdr:spPr>
        <a:xfrm>
          <a:off x="927744" y="1464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34A63A06-49FD-4492-A8E8-6D2176C50E2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391E8430-3D22-4275-95FC-1B4794BE9B9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1D0E0B0C-063F-486E-A299-C75FF6EE584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586282B3-3E7F-4A25-AA86-9049CEB7716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2D8C6168-5FBE-4167-B21F-27035263637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719D6702-7551-4EB1-A23F-AFB8B5158C1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297CF5D8-D276-426B-A0BF-74B8DEC45BA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743CDAD4-E698-4185-8ED2-50CE86236B0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6CC7BCCD-7D51-4B17-B82C-3FD48B09AB5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515930C5-04DA-461D-9A41-37A163C024C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683AD783-51EB-48E5-9D85-6E2B6F5515DD}"/>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E5E2505E-D13C-413C-8317-96FB1E89C5DB}"/>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C4D0034E-0FD8-4B6B-BBBB-878D1BAE3F35}"/>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3E827A7D-6487-47EC-89B1-D1AE57312714}"/>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B2BBE076-7035-43B4-AA1C-20C861327A97}"/>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02AF3D2F-C2E8-43C1-BB45-00E6F97C658E}"/>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76114770-D871-4135-A333-01DBD6FD7147}"/>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3D620938-46D2-4796-9A54-636DAB2845E9}"/>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19FA3973-CE44-4DC6-ABCC-3D46645CB649}"/>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77569AD9-2A59-47C1-BE3F-DDBC3132AA4E}"/>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246359F8-69AF-4943-9120-A0EBA9304486}"/>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CFC83F66-1C2D-4D2C-BEBA-C8DC4676FDC6}"/>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452F328A-D799-4C4F-9977-36D61927C0E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C2683149-D5E6-43C4-9ADE-056B928ACDA8}"/>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AAE974FE-833C-4A91-BA06-04509F3D6D8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30806</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E9889384-9B7C-42DD-ADCD-B26DE0E6A2ED}"/>
            </a:ext>
          </a:extLst>
        </xdr:cNvPr>
        <xdr:cNvCxnSpPr/>
      </xdr:nvCxnSpPr>
      <xdr:spPr>
        <a:xfrm flipV="1">
          <a:off x="10476865" y="13403906"/>
          <a:ext cx="0" cy="1498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AAD6E48C-2A56-4E28-B3B7-8BE4F3DCF8F4}"/>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66AD252D-A15F-4696-9DF4-3EBE50845878}"/>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148933</xdr:rowOff>
    </xdr:from>
    <xdr:ext cx="534377" cy="259045"/>
    <xdr:sp macro="" textlink="">
      <xdr:nvSpPr>
        <xdr:cNvPr id="352" name="【公営住宅】&#10;一人当たり面積最大値テキスト">
          <a:extLst>
            <a:ext uri="{FF2B5EF4-FFF2-40B4-BE49-F238E27FC236}">
              <a16:creationId xmlns:a16="http://schemas.microsoft.com/office/drawing/2014/main" id="{5562B1E5-797A-4660-B326-797B5D945CD9}"/>
            </a:ext>
          </a:extLst>
        </xdr:cNvPr>
        <xdr:cNvSpPr txBox="1"/>
      </xdr:nvSpPr>
      <xdr:spPr>
        <a:xfrm>
          <a:off x="10515600" y="13179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30806</xdr:rowOff>
    </xdr:from>
    <xdr:to>
      <xdr:col>55</xdr:col>
      <xdr:colOff>88900</xdr:colOff>
      <xdr:row>78</xdr:row>
      <xdr:rowOff>30806</xdr:rowOff>
    </xdr:to>
    <xdr:cxnSp macro="">
      <xdr:nvCxnSpPr>
        <xdr:cNvPr id="353" name="直線コネクタ 352">
          <a:extLst>
            <a:ext uri="{FF2B5EF4-FFF2-40B4-BE49-F238E27FC236}">
              <a16:creationId xmlns:a16="http://schemas.microsoft.com/office/drawing/2014/main" id="{BD139104-9FF2-40E2-BF25-97E5CF6A8EAE}"/>
            </a:ext>
          </a:extLst>
        </xdr:cNvPr>
        <xdr:cNvCxnSpPr/>
      </xdr:nvCxnSpPr>
      <xdr:spPr>
        <a:xfrm>
          <a:off x="10388600" y="13403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144398</xdr:rowOff>
    </xdr:from>
    <xdr:ext cx="469744" cy="259045"/>
    <xdr:sp macro="" textlink="">
      <xdr:nvSpPr>
        <xdr:cNvPr id="354" name="【公営住宅】&#10;一人当たり面積平均値テキスト">
          <a:extLst>
            <a:ext uri="{FF2B5EF4-FFF2-40B4-BE49-F238E27FC236}">
              <a16:creationId xmlns:a16="http://schemas.microsoft.com/office/drawing/2014/main" id="{CA144542-B700-4EEA-9816-53FBD728DED9}"/>
            </a:ext>
          </a:extLst>
        </xdr:cNvPr>
        <xdr:cNvSpPr txBox="1"/>
      </xdr:nvSpPr>
      <xdr:spPr>
        <a:xfrm>
          <a:off x="10515600" y="145461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121521</xdr:rowOff>
    </xdr:from>
    <xdr:to>
      <xdr:col>55</xdr:col>
      <xdr:colOff>50800</xdr:colOff>
      <xdr:row>86</xdr:row>
      <xdr:rowOff>51671</xdr:rowOff>
    </xdr:to>
    <xdr:sp macro="" textlink="">
      <xdr:nvSpPr>
        <xdr:cNvPr id="355" name="フローチャート: 判断 354">
          <a:extLst>
            <a:ext uri="{FF2B5EF4-FFF2-40B4-BE49-F238E27FC236}">
              <a16:creationId xmlns:a16="http://schemas.microsoft.com/office/drawing/2014/main" id="{CB4318EB-0C6D-4113-8FEB-020E936CEB8F}"/>
            </a:ext>
          </a:extLst>
        </xdr:cNvPr>
        <xdr:cNvSpPr/>
      </xdr:nvSpPr>
      <xdr:spPr>
        <a:xfrm>
          <a:off x="10426700" y="14694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129468</xdr:rowOff>
    </xdr:from>
    <xdr:to>
      <xdr:col>50</xdr:col>
      <xdr:colOff>165100</xdr:colOff>
      <xdr:row>86</xdr:row>
      <xdr:rowOff>59618</xdr:rowOff>
    </xdr:to>
    <xdr:sp macro="" textlink="">
      <xdr:nvSpPr>
        <xdr:cNvPr id="356" name="フローチャート: 判断 355">
          <a:extLst>
            <a:ext uri="{FF2B5EF4-FFF2-40B4-BE49-F238E27FC236}">
              <a16:creationId xmlns:a16="http://schemas.microsoft.com/office/drawing/2014/main" id="{3BD3BCF4-EB6E-4C62-BC35-7A8E12A7D478}"/>
            </a:ext>
          </a:extLst>
        </xdr:cNvPr>
        <xdr:cNvSpPr/>
      </xdr:nvSpPr>
      <xdr:spPr>
        <a:xfrm>
          <a:off x="9588500" y="14702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139373</xdr:rowOff>
    </xdr:from>
    <xdr:to>
      <xdr:col>46</xdr:col>
      <xdr:colOff>38100</xdr:colOff>
      <xdr:row>86</xdr:row>
      <xdr:rowOff>69523</xdr:rowOff>
    </xdr:to>
    <xdr:sp macro="" textlink="">
      <xdr:nvSpPr>
        <xdr:cNvPr id="357" name="フローチャート: 判断 356">
          <a:extLst>
            <a:ext uri="{FF2B5EF4-FFF2-40B4-BE49-F238E27FC236}">
              <a16:creationId xmlns:a16="http://schemas.microsoft.com/office/drawing/2014/main" id="{F8279EB3-8589-40D4-BC30-A950D6072075}"/>
            </a:ext>
          </a:extLst>
        </xdr:cNvPr>
        <xdr:cNvSpPr/>
      </xdr:nvSpPr>
      <xdr:spPr>
        <a:xfrm>
          <a:off x="8699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131101</xdr:rowOff>
    </xdr:from>
    <xdr:to>
      <xdr:col>41</xdr:col>
      <xdr:colOff>101600</xdr:colOff>
      <xdr:row>86</xdr:row>
      <xdr:rowOff>61251</xdr:rowOff>
    </xdr:to>
    <xdr:sp macro="" textlink="">
      <xdr:nvSpPr>
        <xdr:cNvPr id="358" name="フローチャート: 判断 357">
          <a:extLst>
            <a:ext uri="{FF2B5EF4-FFF2-40B4-BE49-F238E27FC236}">
              <a16:creationId xmlns:a16="http://schemas.microsoft.com/office/drawing/2014/main" id="{2D25B18B-BB17-4BE1-BC8C-729860A86C8B}"/>
            </a:ext>
          </a:extLst>
        </xdr:cNvPr>
        <xdr:cNvSpPr/>
      </xdr:nvSpPr>
      <xdr:spPr>
        <a:xfrm>
          <a:off x="7810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143075</xdr:rowOff>
    </xdr:from>
    <xdr:to>
      <xdr:col>36</xdr:col>
      <xdr:colOff>165100</xdr:colOff>
      <xdr:row>86</xdr:row>
      <xdr:rowOff>73225</xdr:rowOff>
    </xdr:to>
    <xdr:sp macro="" textlink="">
      <xdr:nvSpPr>
        <xdr:cNvPr id="359" name="フローチャート: 判断 358">
          <a:extLst>
            <a:ext uri="{FF2B5EF4-FFF2-40B4-BE49-F238E27FC236}">
              <a16:creationId xmlns:a16="http://schemas.microsoft.com/office/drawing/2014/main" id="{B2480517-B85F-4852-87EE-15091D15485D}"/>
            </a:ext>
          </a:extLst>
        </xdr:cNvPr>
        <xdr:cNvSpPr/>
      </xdr:nvSpPr>
      <xdr:spPr>
        <a:xfrm>
          <a:off x="6921500" y="1471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B704B75-57DE-4BFF-980A-45BB7F975D4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B4B238F1-17E6-429E-9466-BB028AA670D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8EEA5E6-83BF-47E7-8966-566DA724380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716E9549-9D08-41B4-A08C-60A6BD9B5A2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669E6EAE-CB68-4FA1-896F-BA659E3D3EF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90714</xdr:rowOff>
    </xdr:from>
    <xdr:to>
      <xdr:col>55</xdr:col>
      <xdr:colOff>50800</xdr:colOff>
      <xdr:row>87</xdr:row>
      <xdr:rowOff>20864</xdr:rowOff>
    </xdr:to>
    <xdr:sp macro="" textlink="">
      <xdr:nvSpPr>
        <xdr:cNvPr id="365" name="楕円 364">
          <a:extLst>
            <a:ext uri="{FF2B5EF4-FFF2-40B4-BE49-F238E27FC236}">
              <a16:creationId xmlns:a16="http://schemas.microsoft.com/office/drawing/2014/main" id="{AF74E7A5-0DD8-4E5B-906E-5FD923713199}"/>
            </a:ext>
          </a:extLst>
        </xdr:cNvPr>
        <xdr:cNvSpPr/>
      </xdr:nvSpPr>
      <xdr:spPr>
        <a:xfrm>
          <a:off x="10426700" y="1483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5641</xdr:rowOff>
    </xdr:from>
    <xdr:ext cx="469744" cy="259045"/>
    <xdr:sp macro="" textlink="">
      <xdr:nvSpPr>
        <xdr:cNvPr id="366" name="【公営住宅】&#10;一人当たり面積該当値テキスト">
          <a:extLst>
            <a:ext uri="{FF2B5EF4-FFF2-40B4-BE49-F238E27FC236}">
              <a16:creationId xmlns:a16="http://schemas.microsoft.com/office/drawing/2014/main" id="{24E8F092-FE54-4A05-B7C4-F0B26B452C4A}"/>
            </a:ext>
          </a:extLst>
        </xdr:cNvPr>
        <xdr:cNvSpPr txBox="1"/>
      </xdr:nvSpPr>
      <xdr:spPr>
        <a:xfrm>
          <a:off x="10515600" y="14750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91258</xdr:rowOff>
    </xdr:from>
    <xdr:to>
      <xdr:col>50</xdr:col>
      <xdr:colOff>165100</xdr:colOff>
      <xdr:row>87</xdr:row>
      <xdr:rowOff>21408</xdr:rowOff>
    </xdr:to>
    <xdr:sp macro="" textlink="">
      <xdr:nvSpPr>
        <xdr:cNvPr id="367" name="楕円 366">
          <a:extLst>
            <a:ext uri="{FF2B5EF4-FFF2-40B4-BE49-F238E27FC236}">
              <a16:creationId xmlns:a16="http://schemas.microsoft.com/office/drawing/2014/main" id="{AF154F04-2A0B-40AD-AF82-96746B7E004B}"/>
            </a:ext>
          </a:extLst>
        </xdr:cNvPr>
        <xdr:cNvSpPr/>
      </xdr:nvSpPr>
      <xdr:spPr>
        <a:xfrm>
          <a:off x="9588500" y="1483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141514</xdr:rowOff>
    </xdr:from>
    <xdr:to>
      <xdr:col>55</xdr:col>
      <xdr:colOff>0</xdr:colOff>
      <xdr:row>86</xdr:row>
      <xdr:rowOff>142058</xdr:rowOff>
    </xdr:to>
    <xdr:cxnSp macro="">
      <xdr:nvCxnSpPr>
        <xdr:cNvPr id="368" name="直線コネクタ 367">
          <a:extLst>
            <a:ext uri="{FF2B5EF4-FFF2-40B4-BE49-F238E27FC236}">
              <a16:creationId xmlns:a16="http://schemas.microsoft.com/office/drawing/2014/main" id="{6FCD0AB0-8E92-4717-91B8-0B4DAA418E77}"/>
            </a:ext>
          </a:extLst>
        </xdr:cNvPr>
        <xdr:cNvCxnSpPr/>
      </xdr:nvCxnSpPr>
      <xdr:spPr>
        <a:xfrm flipV="1">
          <a:off x="9639300" y="14886214"/>
          <a:ext cx="8382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91694</xdr:rowOff>
    </xdr:from>
    <xdr:to>
      <xdr:col>46</xdr:col>
      <xdr:colOff>38100</xdr:colOff>
      <xdr:row>87</xdr:row>
      <xdr:rowOff>21844</xdr:rowOff>
    </xdr:to>
    <xdr:sp macro="" textlink="">
      <xdr:nvSpPr>
        <xdr:cNvPr id="369" name="楕円 368">
          <a:extLst>
            <a:ext uri="{FF2B5EF4-FFF2-40B4-BE49-F238E27FC236}">
              <a16:creationId xmlns:a16="http://schemas.microsoft.com/office/drawing/2014/main" id="{EA802811-6EF9-48F9-AEC3-108DED010160}"/>
            </a:ext>
          </a:extLst>
        </xdr:cNvPr>
        <xdr:cNvSpPr/>
      </xdr:nvSpPr>
      <xdr:spPr>
        <a:xfrm>
          <a:off x="8699500" y="14836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142058</xdr:rowOff>
    </xdr:from>
    <xdr:to>
      <xdr:col>50</xdr:col>
      <xdr:colOff>114300</xdr:colOff>
      <xdr:row>86</xdr:row>
      <xdr:rowOff>142494</xdr:rowOff>
    </xdr:to>
    <xdr:cxnSp macro="">
      <xdr:nvCxnSpPr>
        <xdr:cNvPr id="370" name="直線コネクタ 369">
          <a:extLst>
            <a:ext uri="{FF2B5EF4-FFF2-40B4-BE49-F238E27FC236}">
              <a16:creationId xmlns:a16="http://schemas.microsoft.com/office/drawing/2014/main" id="{7C9BB768-331A-43B3-AED9-721B3537AAC8}"/>
            </a:ext>
          </a:extLst>
        </xdr:cNvPr>
        <xdr:cNvCxnSpPr/>
      </xdr:nvCxnSpPr>
      <xdr:spPr>
        <a:xfrm flipV="1">
          <a:off x="8750300" y="14886758"/>
          <a:ext cx="889000" cy="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91912</xdr:rowOff>
    </xdr:from>
    <xdr:to>
      <xdr:col>41</xdr:col>
      <xdr:colOff>101600</xdr:colOff>
      <xdr:row>87</xdr:row>
      <xdr:rowOff>22062</xdr:rowOff>
    </xdr:to>
    <xdr:sp macro="" textlink="">
      <xdr:nvSpPr>
        <xdr:cNvPr id="371" name="楕円 370">
          <a:extLst>
            <a:ext uri="{FF2B5EF4-FFF2-40B4-BE49-F238E27FC236}">
              <a16:creationId xmlns:a16="http://schemas.microsoft.com/office/drawing/2014/main" id="{0944E3D5-51CC-497A-81CE-922F0D73243C}"/>
            </a:ext>
          </a:extLst>
        </xdr:cNvPr>
        <xdr:cNvSpPr/>
      </xdr:nvSpPr>
      <xdr:spPr>
        <a:xfrm>
          <a:off x="7810500" y="1483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142494</xdr:rowOff>
    </xdr:from>
    <xdr:to>
      <xdr:col>45</xdr:col>
      <xdr:colOff>177800</xdr:colOff>
      <xdr:row>86</xdr:row>
      <xdr:rowOff>142712</xdr:rowOff>
    </xdr:to>
    <xdr:cxnSp macro="">
      <xdr:nvCxnSpPr>
        <xdr:cNvPr id="372" name="直線コネクタ 371">
          <a:extLst>
            <a:ext uri="{FF2B5EF4-FFF2-40B4-BE49-F238E27FC236}">
              <a16:creationId xmlns:a16="http://schemas.microsoft.com/office/drawing/2014/main" id="{FFC150D2-342F-423F-B393-30CD6E18DB22}"/>
            </a:ext>
          </a:extLst>
        </xdr:cNvPr>
        <xdr:cNvCxnSpPr/>
      </xdr:nvCxnSpPr>
      <xdr:spPr>
        <a:xfrm flipV="1">
          <a:off x="7861300" y="14887194"/>
          <a:ext cx="889000" cy="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92021</xdr:rowOff>
    </xdr:from>
    <xdr:to>
      <xdr:col>36</xdr:col>
      <xdr:colOff>165100</xdr:colOff>
      <xdr:row>87</xdr:row>
      <xdr:rowOff>22171</xdr:rowOff>
    </xdr:to>
    <xdr:sp macro="" textlink="">
      <xdr:nvSpPr>
        <xdr:cNvPr id="373" name="楕円 372">
          <a:extLst>
            <a:ext uri="{FF2B5EF4-FFF2-40B4-BE49-F238E27FC236}">
              <a16:creationId xmlns:a16="http://schemas.microsoft.com/office/drawing/2014/main" id="{D3021888-B36F-45F9-B0C1-F5046AD2BA8B}"/>
            </a:ext>
          </a:extLst>
        </xdr:cNvPr>
        <xdr:cNvSpPr/>
      </xdr:nvSpPr>
      <xdr:spPr>
        <a:xfrm>
          <a:off x="6921500" y="1483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142712</xdr:rowOff>
    </xdr:from>
    <xdr:to>
      <xdr:col>41</xdr:col>
      <xdr:colOff>50800</xdr:colOff>
      <xdr:row>86</xdr:row>
      <xdr:rowOff>142821</xdr:rowOff>
    </xdr:to>
    <xdr:cxnSp macro="">
      <xdr:nvCxnSpPr>
        <xdr:cNvPr id="374" name="直線コネクタ 373">
          <a:extLst>
            <a:ext uri="{FF2B5EF4-FFF2-40B4-BE49-F238E27FC236}">
              <a16:creationId xmlns:a16="http://schemas.microsoft.com/office/drawing/2014/main" id="{089A00F4-31DD-4D9D-AF0C-739979976E81}"/>
            </a:ext>
          </a:extLst>
        </xdr:cNvPr>
        <xdr:cNvCxnSpPr/>
      </xdr:nvCxnSpPr>
      <xdr:spPr>
        <a:xfrm flipV="1">
          <a:off x="6972300" y="14887412"/>
          <a:ext cx="8890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76145</xdr:rowOff>
    </xdr:from>
    <xdr:ext cx="469744" cy="259045"/>
    <xdr:sp macro="" textlink="">
      <xdr:nvSpPr>
        <xdr:cNvPr id="375" name="n_1aveValue【公営住宅】&#10;一人当たり面積">
          <a:extLst>
            <a:ext uri="{FF2B5EF4-FFF2-40B4-BE49-F238E27FC236}">
              <a16:creationId xmlns:a16="http://schemas.microsoft.com/office/drawing/2014/main" id="{D72F6457-E059-4D83-8314-D3848061482D}"/>
            </a:ext>
          </a:extLst>
        </xdr:cNvPr>
        <xdr:cNvSpPr txBox="1"/>
      </xdr:nvSpPr>
      <xdr:spPr>
        <a:xfrm>
          <a:off x="9391727" y="14477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86050</xdr:rowOff>
    </xdr:from>
    <xdr:ext cx="469744" cy="259045"/>
    <xdr:sp macro="" textlink="">
      <xdr:nvSpPr>
        <xdr:cNvPr id="376" name="n_2aveValue【公営住宅】&#10;一人当たり面積">
          <a:extLst>
            <a:ext uri="{FF2B5EF4-FFF2-40B4-BE49-F238E27FC236}">
              <a16:creationId xmlns:a16="http://schemas.microsoft.com/office/drawing/2014/main" id="{1B51289F-0464-4C67-AED6-F8F1FDB5BBEA}"/>
            </a:ext>
          </a:extLst>
        </xdr:cNvPr>
        <xdr:cNvSpPr txBox="1"/>
      </xdr:nvSpPr>
      <xdr:spPr>
        <a:xfrm>
          <a:off x="8515427" y="144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77778</xdr:rowOff>
    </xdr:from>
    <xdr:ext cx="469744" cy="259045"/>
    <xdr:sp macro="" textlink="">
      <xdr:nvSpPr>
        <xdr:cNvPr id="377" name="n_3aveValue【公営住宅】&#10;一人当たり面積">
          <a:extLst>
            <a:ext uri="{FF2B5EF4-FFF2-40B4-BE49-F238E27FC236}">
              <a16:creationId xmlns:a16="http://schemas.microsoft.com/office/drawing/2014/main" id="{CB5451C6-2EC3-488D-8157-10BCE91362E7}"/>
            </a:ext>
          </a:extLst>
        </xdr:cNvPr>
        <xdr:cNvSpPr txBox="1"/>
      </xdr:nvSpPr>
      <xdr:spPr>
        <a:xfrm>
          <a:off x="7626427" y="1447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89752</xdr:rowOff>
    </xdr:from>
    <xdr:ext cx="469744" cy="259045"/>
    <xdr:sp macro="" textlink="">
      <xdr:nvSpPr>
        <xdr:cNvPr id="378" name="n_4aveValue【公営住宅】&#10;一人当たり面積">
          <a:extLst>
            <a:ext uri="{FF2B5EF4-FFF2-40B4-BE49-F238E27FC236}">
              <a16:creationId xmlns:a16="http://schemas.microsoft.com/office/drawing/2014/main" id="{FBD6AF94-9A1C-41C4-8927-A13C96DCFCAA}"/>
            </a:ext>
          </a:extLst>
        </xdr:cNvPr>
        <xdr:cNvSpPr txBox="1"/>
      </xdr:nvSpPr>
      <xdr:spPr>
        <a:xfrm>
          <a:off x="6737427" y="1449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12535</xdr:rowOff>
    </xdr:from>
    <xdr:ext cx="469744" cy="259045"/>
    <xdr:sp macro="" textlink="">
      <xdr:nvSpPr>
        <xdr:cNvPr id="379" name="n_1mainValue【公営住宅】&#10;一人当たり面積">
          <a:extLst>
            <a:ext uri="{FF2B5EF4-FFF2-40B4-BE49-F238E27FC236}">
              <a16:creationId xmlns:a16="http://schemas.microsoft.com/office/drawing/2014/main" id="{00359FB9-E3B4-49E1-92DD-8D8546C23E61}"/>
            </a:ext>
          </a:extLst>
        </xdr:cNvPr>
        <xdr:cNvSpPr txBox="1"/>
      </xdr:nvSpPr>
      <xdr:spPr>
        <a:xfrm>
          <a:off x="9391727" y="1492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12971</xdr:rowOff>
    </xdr:from>
    <xdr:ext cx="469744" cy="259045"/>
    <xdr:sp macro="" textlink="">
      <xdr:nvSpPr>
        <xdr:cNvPr id="380" name="n_2mainValue【公営住宅】&#10;一人当たり面積">
          <a:extLst>
            <a:ext uri="{FF2B5EF4-FFF2-40B4-BE49-F238E27FC236}">
              <a16:creationId xmlns:a16="http://schemas.microsoft.com/office/drawing/2014/main" id="{86262F1B-D41A-4D64-AF03-14E416881369}"/>
            </a:ext>
          </a:extLst>
        </xdr:cNvPr>
        <xdr:cNvSpPr txBox="1"/>
      </xdr:nvSpPr>
      <xdr:spPr>
        <a:xfrm>
          <a:off x="8515427" y="14929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13189</xdr:rowOff>
    </xdr:from>
    <xdr:ext cx="469744" cy="259045"/>
    <xdr:sp macro="" textlink="">
      <xdr:nvSpPr>
        <xdr:cNvPr id="381" name="n_3mainValue【公営住宅】&#10;一人当たり面積">
          <a:extLst>
            <a:ext uri="{FF2B5EF4-FFF2-40B4-BE49-F238E27FC236}">
              <a16:creationId xmlns:a16="http://schemas.microsoft.com/office/drawing/2014/main" id="{C0AEB2D9-BFF0-4D9A-9BAF-8C70691F9CBA}"/>
            </a:ext>
          </a:extLst>
        </xdr:cNvPr>
        <xdr:cNvSpPr txBox="1"/>
      </xdr:nvSpPr>
      <xdr:spPr>
        <a:xfrm>
          <a:off x="7626427" y="1492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13298</xdr:rowOff>
    </xdr:from>
    <xdr:ext cx="469744" cy="259045"/>
    <xdr:sp macro="" textlink="">
      <xdr:nvSpPr>
        <xdr:cNvPr id="382" name="n_4mainValue【公営住宅】&#10;一人当たり面積">
          <a:extLst>
            <a:ext uri="{FF2B5EF4-FFF2-40B4-BE49-F238E27FC236}">
              <a16:creationId xmlns:a16="http://schemas.microsoft.com/office/drawing/2014/main" id="{DE176D7F-DBCD-4620-B336-DFD039868C0D}"/>
            </a:ext>
          </a:extLst>
        </xdr:cNvPr>
        <xdr:cNvSpPr txBox="1"/>
      </xdr:nvSpPr>
      <xdr:spPr>
        <a:xfrm>
          <a:off x="6737427" y="14929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1E739162-8161-475A-A25A-7C5166ED4E9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1DE1E8B1-840F-443C-A977-4BB16A8DEBF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2110725B-E5D6-4949-AEFF-6F8CDA3F12E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4E3106B0-870A-415B-B96A-806F4EDC6A1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E4334AEF-0B05-4707-8D09-15D3C820A2E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72598404-9818-4BC7-86C5-F07E27710FF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A0749BF3-897E-4556-8314-6F0DDB5F293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F0BA6740-19A9-4FCD-AF86-C2EDFC9C2A0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442A44DA-4918-4B36-9BE0-E725421289E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26094D22-A7AF-4356-9CE6-3100402C706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1A18DAC2-F5DE-4864-A412-DE845937B73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8D87BD99-10D3-4FD6-A13F-72B1B910889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41CD85AF-66A8-4317-992F-D0E8521C717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E0584B8D-91F3-4212-B842-48C5B86E24A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E3D2BB36-2A46-426B-94E0-817C935F5EF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D9AB1BDE-492F-4021-B676-F4DFE2C74DD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CF692BB8-A7F2-45F1-A129-48250BD5EA8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E4316E39-E67C-4D2E-B54A-8239498458C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429E06A1-A1C3-4DB9-8109-4FAB71F911C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05A75817-8063-40B5-8FC8-2EDD312977B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AAE1548B-B16E-4404-8084-29C8A1ECE5C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5BE16743-37B6-4769-9805-A9AEA599F76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0FCCC528-3796-4ED2-9478-C1096EBBCC1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D3173A4A-0823-42E7-ABCC-0E5A76DEF0D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30338740-43D2-49B8-98A4-8A7A472A108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FCB0DCE7-8CE1-483B-8ACD-1EE2EBBE20A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6A35C83F-FFB5-4BF9-AF10-081791FDD79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0" name="直線コネクタ 409">
          <a:extLst>
            <a:ext uri="{FF2B5EF4-FFF2-40B4-BE49-F238E27FC236}">
              <a16:creationId xmlns:a16="http://schemas.microsoft.com/office/drawing/2014/main" id="{191029BE-E24F-4A98-98F5-469AEB52EEBE}"/>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1" name="テキスト ボックス 410">
          <a:extLst>
            <a:ext uri="{FF2B5EF4-FFF2-40B4-BE49-F238E27FC236}">
              <a16:creationId xmlns:a16="http://schemas.microsoft.com/office/drawing/2014/main" id="{5D0C6709-CDD6-4900-B111-7D5F94D6A74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2" name="直線コネクタ 411">
          <a:extLst>
            <a:ext uri="{FF2B5EF4-FFF2-40B4-BE49-F238E27FC236}">
              <a16:creationId xmlns:a16="http://schemas.microsoft.com/office/drawing/2014/main" id="{A5264A87-1FEB-4450-805E-484C7DA60892}"/>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3" name="テキスト ボックス 412">
          <a:extLst>
            <a:ext uri="{FF2B5EF4-FFF2-40B4-BE49-F238E27FC236}">
              <a16:creationId xmlns:a16="http://schemas.microsoft.com/office/drawing/2014/main" id="{D075D75B-9D07-41C7-846E-C2BB426B371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4" name="直線コネクタ 413">
          <a:extLst>
            <a:ext uri="{FF2B5EF4-FFF2-40B4-BE49-F238E27FC236}">
              <a16:creationId xmlns:a16="http://schemas.microsoft.com/office/drawing/2014/main" id="{2EEC67DD-21CC-43D4-9110-AD3CEAE9C2D7}"/>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5" name="テキスト ボックス 414">
          <a:extLst>
            <a:ext uri="{FF2B5EF4-FFF2-40B4-BE49-F238E27FC236}">
              <a16:creationId xmlns:a16="http://schemas.microsoft.com/office/drawing/2014/main" id="{3285695B-8F69-4C11-AFA6-63F0450126D4}"/>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6" name="直線コネクタ 415">
          <a:extLst>
            <a:ext uri="{FF2B5EF4-FFF2-40B4-BE49-F238E27FC236}">
              <a16:creationId xmlns:a16="http://schemas.microsoft.com/office/drawing/2014/main" id="{DF5F77E8-2F8D-403C-A833-3E7A75AD158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7" name="テキスト ボックス 416">
          <a:extLst>
            <a:ext uri="{FF2B5EF4-FFF2-40B4-BE49-F238E27FC236}">
              <a16:creationId xmlns:a16="http://schemas.microsoft.com/office/drawing/2014/main" id="{8E1FB65B-611B-4070-A84F-497254C808D8}"/>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8" name="直線コネクタ 417">
          <a:extLst>
            <a:ext uri="{FF2B5EF4-FFF2-40B4-BE49-F238E27FC236}">
              <a16:creationId xmlns:a16="http://schemas.microsoft.com/office/drawing/2014/main" id="{F3476660-7991-45C2-BD2C-1B6FD1621CC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9" name="テキスト ボックス 418">
          <a:extLst>
            <a:ext uri="{FF2B5EF4-FFF2-40B4-BE49-F238E27FC236}">
              <a16:creationId xmlns:a16="http://schemas.microsoft.com/office/drawing/2014/main" id="{AEFC4040-6BB6-40D4-9103-D67FDA3A5322}"/>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B8899878-A88E-4C83-A563-0DB936D7F48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F13AB6A2-EFF8-4FC3-B42C-FBEA156DC59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22" name="直線コネクタ 421">
          <a:extLst>
            <a:ext uri="{FF2B5EF4-FFF2-40B4-BE49-F238E27FC236}">
              <a16:creationId xmlns:a16="http://schemas.microsoft.com/office/drawing/2014/main" id="{F07589D4-14EF-42D7-B992-4D66FEF65654}"/>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9566F0BC-4653-44A7-8948-1BBF9C2E9B5D}"/>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24" name="直線コネクタ 423">
          <a:extLst>
            <a:ext uri="{FF2B5EF4-FFF2-40B4-BE49-F238E27FC236}">
              <a16:creationId xmlns:a16="http://schemas.microsoft.com/office/drawing/2014/main" id="{3697E83C-1A7F-448E-8BF6-C4AF53FAD8DD}"/>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ABFA460B-BCC5-4DF3-975A-391A6A0B9C44}"/>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26" name="直線コネクタ 425">
          <a:extLst>
            <a:ext uri="{FF2B5EF4-FFF2-40B4-BE49-F238E27FC236}">
              <a16:creationId xmlns:a16="http://schemas.microsoft.com/office/drawing/2014/main" id="{1A10BAB1-9F4F-4003-9703-6D1AB9297409}"/>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166387</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087CF8A2-31E7-40C3-8E1D-0BBE10FD7D48}"/>
            </a:ext>
          </a:extLst>
        </xdr:cNvPr>
        <xdr:cNvSpPr txBox="1"/>
      </xdr:nvSpPr>
      <xdr:spPr>
        <a:xfrm>
          <a:off x="16357600" y="6167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143510</xdr:rowOff>
    </xdr:from>
    <xdr:to>
      <xdr:col>85</xdr:col>
      <xdr:colOff>177800</xdr:colOff>
      <xdr:row>37</xdr:row>
      <xdr:rowOff>73660</xdr:rowOff>
    </xdr:to>
    <xdr:sp macro="" textlink="">
      <xdr:nvSpPr>
        <xdr:cNvPr id="428" name="フローチャート: 判断 427">
          <a:extLst>
            <a:ext uri="{FF2B5EF4-FFF2-40B4-BE49-F238E27FC236}">
              <a16:creationId xmlns:a16="http://schemas.microsoft.com/office/drawing/2014/main" id="{D20C2E17-A7C5-4B83-884D-76012AA3B6ED}"/>
            </a:ext>
          </a:extLst>
        </xdr:cNvPr>
        <xdr:cNvSpPr/>
      </xdr:nvSpPr>
      <xdr:spPr>
        <a:xfrm>
          <a:off x="162687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22860</xdr:rowOff>
    </xdr:from>
    <xdr:to>
      <xdr:col>81</xdr:col>
      <xdr:colOff>101600</xdr:colOff>
      <xdr:row>37</xdr:row>
      <xdr:rowOff>124460</xdr:rowOff>
    </xdr:to>
    <xdr:sp macro="" textlink="">
      <xdr:nvSpPr>
        <xdr:cNvPr id="429" name="フローチャート: 判断 428">
          <a:extLst>
            <a:ext uri="{FF2B5EF4-FFF2-40B4-BE49-F238E27FC236}">
              <a16:creationId xmlns:a16="http://schemas.microsoft.com/office/drawing/2014/main" id="{1F7A3754-9C53-41F5-BA60-076773CEC54B}"/>
            </a:ext>
          </a:extLst>
        </xdr:cNvPr>
        <xdr:cNvSpPr/>
      </xdr:nvSpPr>
      <xdr:spPr>
        <a:xfrm>
          <a:off x="15430500" y="636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22860</xdr:rowOff>
    </xdr:from>
    <xdr:to>
      <xdr:col>76</xdr:col>
      <xdr:colOff>165100</xdr:colOff>
      <xdr:row>37</xdr:row>
      <xdr:rowOff>124460</xdr:rowOff>
    </xdr:to>
    <xdr:sp macro="" textlink="">
      <xdr:nvSpPr>
        <xdr:cNvPr id="430" name="フローチャート: 判断 429">
          <a:extLst>
            <a:ext uri="{FF2B5EF4-FFF2-40B4-BE49-F238E27FC236}">
              <a16:creationId xmlns:a16="http://schemas.microsoft.com/office/drawing/2014/main" id="{2B2CBE83-9599-4CEE-9D85-5A695CEFAFB1}"/>
            </a:ext>
          </a:extLst>
        </xdr:cNvPr>
        <xdr:cNvSpPr/>
      </xdr:nvSpPr>
      <xdr:spPr>
        <a:xfrm>
          <a:off x="14541500" y="636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8890</xdr:rowOff>
    </xdr:from>
    <xdr:to>
      <xdr:col>72</xdr:col>
      <xdr:colOff>38100</xdr:colOff>
      <xdr:row>37</xdr:row>
      <xdr:rowOff>110490</xdr:rowOff>
    </xdr:to>
    <xdr:sp macro="" textlink="">
      <xdr:nvSpPr>
        <xdr:cNvPr id="431" name="フローチャート: 判断 430">
          <a:extLst>
            <a:ext uri="{FF2B5EF4-FFF2-40B4-BE49-F238E27FC236}">
              <a16:creationId xmlns:a16="http://schemas.microsoft.com/office/drawing/2014/main" id="{86B17517-03FE-4D5C-8AE4-AFFCBE95080F}"/>
            </a:ext>
          </a:extLst>
        </xdr:cNvPr>
        <xdr:cNvSpPr/>
      </xdr:nvSpPr>
      <xdr:spPr>
        <a:xfrm>
          <a:off x="13652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147320</xdr:rowOff>
    </xdr:from>
    <xdr:to>
      <xdr:col>67</xdr:col>
      <xdr:colOff>101600</xdr:colOff>
      <xdr:row>37</xdr:row>
      <xdr:rowOff>77470</xdr:rowOff>
    </xdr:to>
    <xdr:sp macro="" textlink="">
      <xdr:nvSpPr>
        <xdr:cNvPr id="432" name="フローチャート: 判断 431">
          <a:extLst>
            <a:ext uri="{FF2B5EF4-FFF2-40B4-BE49-F238E27FC236}">
              <a16:creationId xmlns:a16="http://schemas.microsoft.com/office/drawing/2014/main" id="{00257A30-E3A2-4EF0-9D2E-3B3A0931A2D4}"/>
            </a:ext>
          </a:extLst>
        </xdr:cNvPr>
        <xdr:cNvSpPr/>
      </xdr:nvSpPr>
      <xdr:spPr>
        <a:xfrm>
          <a:off x="12763500" y="631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A0A045DF-9326-498D-A689-587B4C83AD4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67E21813-142B-4A09-9A4F-64D5228C642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4EA697CC-F592-48B3-B36D-DF8A6B082A3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2E2CB2F3-645C-4915-8D5F-02291D76393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A724DADA-F01C-4B7B-AB39-86D77AD56A0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60960</xdr:rowOff>
    </xdr:from>
    <xdr:to>
      <xdr:col>85</xdr:col>
      <xdr:colOff>177800</xdr:colOff>
      <xdr:row>39</xdr:row>
      <xdr:rowOff>162560</xdr:rowOff>
    </xdr:to>
    <xdr:sp macro="" textlink="">
      <xdr:nvSpPr>
        <xdr:cNvPr id="438" name="楕円 437">
          <a:extLst>
            <a:ext uri="{FF2B5EF4-FFF2-40B4-BE49-F238E27FC236}">
              <a16:creationId xmlns:a16="http://schemas.microsoft.com/office/drawing/2014/main" id="{52F8027A-5986-4470-8067-947EC5612735}"/>
            </a:ext>
          </a:extLst>
        </xdr:cNvPr>
        <xdr:cNvSpPr/>
      </xdr:nvSpPr>
      <xdr:spPr>
        <a:xfrm>
          <a:off x="16268700" y="674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39387</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4EB3D8C5-780C-424B-A5F6-B8B0A2A93878}"/>
            </a:ext>
          </a:extLst>
        </xdr:cNvPr>
        <xdr:cNvSpPr txBox="1"/>
      </xdr:nvSpPr>
      <xdr:spPr>
        <a:xfrm>
          <a:off x="16357600" y="6725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40640</xdr:rowOff>
    </xdr:from>
    <xdr:to>
      <xdr:col>81</xdr:col>
      <xdr:colOff>101600</xdr:colOff>
      <xdr:row>39</xdr:row>
      <xdr:rowOff>142240</xdr:rowOff>
    </xdr:to>
    <xdr:sp macro="" textlink="">
      <xdr:nvSpPr>
        <xdr:cNvPr id="440" name="楕円 439">
          <a:extLst>
            <a:ext uri="{FF2B5EF4-FFF2-40B4-BE49-F238E27FC236}">
              <a16:creationId xmlns:a16="http://schemas.microsoft.com/office/drawing/2014/main" id="{D2224BF7-4714-4693-86F2-BFEB60E7536F}"/>
            </a:ext>
          </a:extLst>
        </xdr:cNvPr>
        <xdr:cNvSpPr/>
      </xdr:nvSpPr>
      <xdr:spPr>
        <a:xfrm>
          <a:off x="15430500" y="672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91440</xdr:rowOff>
    </xdr:from>
    <xdr:to>
      <xdr:col>85</xdr:col>
      <xdr:colOff>127000</xdr:colOff>
      <xdr:row>39</xdr:row>
      <xdr:rowOff>111760</xdr:rowOff>
    </xdr:to>
    <xdr:cxnSp macro="">
      <xdr:nvCxnSpPr>
        <xdr:cNvPr id="441" name="直線コネクタ 440">
          <a:extLst>
            <a:ext uri="{FF2B5EF4-FFF2-40B4-BE49-F238E27FC236}">
              <a16:creationId xmlns:a16="http://schemas.microsoft.com/office/drawing/2014/main" id="{1FEBE440-39B1-422C-B9E3-448BE4CFA873}"/>
            </a:ext>
          </a:extLst>
        </xdr:cNvPr>
        <xdr:cNvCxnSpPr/>
      </xdr:nvCxnSpPr>
      <xdr:spPr>
        <a:xfrm>
          <a:off x="15481300" y="6777990"/>
          <a:ext cx="8382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0</xdr:rowOff>
    </xdr:from>
    <xdr:to>
      <xdr:col>76</xdr:col>
      <xdr:colOff>165100</xdr:colOff>
      <xdr:row>39</xdr:row>
      <xdr:rowOff>101600</xdr:rowOff>
    </xdr:to>
    <xdr:sp macro="" textlink="">
      <xdr:nvSpPr>
        <xdr:cNvPr id="442" name="楕円 441">
          <a:extLst>
            <a:ext uri="{FF2B5EF4-FFF2-40B4-BE49-F238E27FC236}">
              <a16:creationId xmlns:a16="http://schemas.microsoft.com/office/drawing/2014/main" id="{3BBAADBD-0E18-43B2-91D6-355778DC9771}"/>
            </a:ext>
          </a:extLst>
        </xdr:cNvPr>
        <xdr:cNvSpPr/>
      </xdr:nvSpPr>
      <xdr:spPr>
        <a:xfrm>
          <a:off x="14541500" y="668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50800</xdr:rowOff>
    </xdr:from>
    <xdr:to>
      <xdr:col>81</xdr:col>
      <xdr:colOff>50800</xdr:colOff>
      <xdr:row>39</xdr:row>
      <xdr:rowOff>91440</xdr:rowOff>
    </xdr:to>
    <xdr:cxnSp macro="">
      <xdr:nvCxnSpPr>
        <xdr:cNvPr id="443" name="直線コネクタ 442">
          <a:extLst>
            <a:ext uri="{FF2B5EF4-FFF2-40B4-BE49-F238E27FC236}">
              <a16:creationId xmlns:a16="http://schemas.microsoft.com/office/drawing/2014/main" id="{CD6B7677-C912-4B7C-B155-652BCE501D30}"/>
            </a:ext>
          </a:extLst>
        </xdr:cNvPr>
        <xdr:cNvCxnSpPr/>
      </xdr:nvCxnSpPr>
      <xdr:spPr>
        <a:xfrm>
          <a:off x="14592300" y="6737350"/>
          <a:ext cx="8890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124460</xdr:rowOff>
    </xdr:from>
    <xdr:to>
      <xdr:col>72</xdr:col>
      <xdr:colOff>38100</xdr:colOff>
      <xdr:row>39</xdr:row>
      <xdr:rowOff>54610</xdr:rowOff>
    </xdr:to>
    <xdr:sp macro="" textlink="">
      <xdr:nvSpPr>
        <xdr:cNvPr id="444" name="楕円 443">
          <a:extLst>
            <a:ext uri="{FF2B5EF4-FFF2-40B4-BE49-F238E27FC236}">
              <a16:creationId xmlns:a16="http://schemas.microsoft.com/office/drawing/2014/main" id="{5F0E0E47-4EF4-4B3A-B4F1-ABF878732B11}"/>
            </a:ext>
          </a:extLst>
        </xdr:cNvPr>
        <xdr:cNvSpPr/>
      </xdr:nvSpPr>
      <xdr:spPr>
        <a:xfrm>
          <a:off x="136525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3810</xdr:rowOff>
    </xdr:from>
    <xdr:to>
      <xdr:col>76</xdr:col>
      <xdr:colOff>114300</xdr:colOff>
      <xdr:row>39</xdr:row>
      <xdr:rowOff>50800</xdr:rowOff>
    </xdr:to>
    <xdr:cxnSp macro="">
      <xdr:nvCxnSpPr>
        <xdr:cNvPr id="445" name="直線コネクタ 444">
          <a:extLst>
            <a:ext uri="{FF2B5EF4-FFF2-40B4-BE49-F238E27FC236}">
              <a16:creationId xmlns:a16="http://schemas.microsoft.com/office/drawing/2014/main" id="{75FA7397-AAB0-4FC8-A1C4-0B1734010E50}"/>
            </a:ext>
          </a:extLst>
        </xdr:cNvPr>
        <xdr:cNvCxnSpPr/>
      </xdr:nvCxnSpPr>
      <xdr:spPr>
        <a:xfrm>
          <a:off x="13703300" y="6690360"/>
          <a:ext cx="8890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77470</xdr:rowOff>
    </xdr:from>
    <xdr:to>
      <xdr:col>67</xdr:col>
      <xdr:colOff>101600</xdr:colOff>
      <xdr:row>39</xdr:row>
      <xdr:rowOff>7620</xdr:rowOff>
    </xdr:to>
    <xdr:sp macro="" textlink="">
      <xdr:nvSpPr>
        <xdr:cNvPr id="446" name="楕円 445">
          <a:extLst>
            <a:ext uri="{FF2B5EF4-FFF2-40B4-BE49-F238E27FC236}">
              <a16:creationId xmlns:a16="http://schemas.microsoft.com/office/drawing/2014/main" id="{42AB4A1E-3402-464A-8A79-812F706FADF2}"/>
            </a:ext>
          </a:extLst>
        </xdr:cNvPr>
        <xdr:cNvSpPr/>
      </xdr:nvSpPr>
      <xdr:spPr>
        <a:xfrm>
          <a:off x="12763500" y="659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128270</xdr:rowOff>
    </xdr:from>
    <xdr:to>
      <xdr:col>71</xdr:col>
      <xdr:colOff>177800</xdr:colOff>
      <xdr:row>39</xdr:row>
      <xdr:rowOff>3810</xdr:rowOff>
    </xdr:to>
    <xdr:cxnSp macro="">
      <xdr:nvCxnSpPr>
        <xdr:cNvPr id="447" name="直線コネクタ 446">
          <a:extLst>
            <a:ext uri="{FF2B5EF4-FFF2-40B4-BE49-F238E27FC236}">
              <a16:creationId xmlns:a16="http://schemas.microsoft.com/office/drawing/2014/main" id="{ECCED162-28CA-4E86-BFEC-6C128445904D}"/>
            </a:ext>
          </a:extLst>
        </xdr:cNvPr>
        <xdr:cNvCxnSpPr/>
      </xdr:nvCxnSpPr>
      <xdr:spPr>
        <a:xfrm>
          <a:off x="12814300" y="6643370"/>
          <a:ext cx="8890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140987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63153F42-09EA-46C0-8A93-E43B7FFE97C8}"/>
            </a:ext>
          </a:extLst>
        </xdr:cNvPr>
        <xdr:cNvSpPr txBox="1"/>
      </xdr:nvSpPr>
      <xdr:spPr>
        <a:xfrm>
          <a:off x="15266044" y="6141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140987</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20EFC318-3F27-41F9-85A2-79438EDBFDDE}"/>
            </a:ext>
          </a:extLst>
        </xdr:cNvPr>
        <xdr:cNvSpPr txBox="1"/>
      </xdr:nvSpPr>
      <xdr:spPr>
        <a:xfrm>
          <a:off x="14389744" y="6141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127017</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488C1F4A-9E11-4DB1-8975-CFDC6D26213E}"/>
            </a:ext>
          </a:extLst>
        </xdr:cNvPr>
        <xdr:cNvSpPr txBox="1"/>
      </xdr:nvSpPr>
      <xdr:spPr>
        <a:xfrm>
          <a:off x="13500744" y="6127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93997</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C018C8A2-9CBC-46FD-8730-C57A493D7BA8}"/>
            </a:ext>
          </a:extLst>
        </xdr:cNvPr>
        <xdr:cNvSpPr txBox="1"/>
      </xdr:nvSpPr>
      <xdr:spPr>
        <a:xfrm>
          <a:off x="12611744"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133367</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05FC81E5-3311-4207-9CAC-9C425CBC1D77}"/>
            </a:ext>
          </a:extLst>
        </xdr:cNvPr>
        <xdr:cNvSpPr txBox="1"/>
      </xdr:nvSpPr>
      <xdr:spPr>
        <a:xfrm>
          <a:off x="15266044" y="681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92727</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CEDEE027-8084-45A9-B9D4-500FA0B55E84}"/>
            </a:ext>
          </a:extLst>
        </xdr:cNvPr>
        <xdr:cNvSpPr txBox="1"/>
      </xdr:nvSpPr>
      <xdr:spPr>
        <a:xfrm>
          <a:off x="14389744" y="677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45737</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006E299A-8212-42B2-AE0A-5A76F7CF8301}"/>
            </a:ext>
          </a:extLst>
        </xdr:cNvPr>
        <xdr:cNvSpPr txBox="1"/>
      </xdr:nvSpPr>
      <xdr:spPr>
        <a:xfrm>
          <a:off x="13500744" y="673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170197</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B6BDD8C8-2E7C-4C05-B00D-D2D2DF88DA31}"/>
            </a:ext>
          </a:extLst>
        </xdr:cNvPr>
        <xdr:cNvSpPr txBox="1"/>
      </xdr:nvSpPr>
      <xdr:spPr>
        <a:xfrm>
          <a:off x="12611744" y="6685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2C814C41-BE5A-4A9B-9EC7-ED75A5CAB3E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0069C1CE-002C-4A0C-853D-56E04FC6116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CD003FD5-A669-4CFE-BCBB-929E2B673DD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9B160694-46EE-4068-A4BE-029C2FA4E3A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4090E755-DB20-4729-B361-A9E408BD589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11721140-031F-41C3-885C-F6F2EE2DC47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8918D7A4-FA51-4B77-8C83-77DABDA18C3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E383C740-30B1-4E7B-8275-461D5D18B5A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5A50B915-1313-45BA-8554-C941A21E509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05D294A9-0E31-46A6-9AF8-05D1CE674F1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8EC37639-6600-4BF4-8E46-CB761B4066D3}"/>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BA1DBC83-6ECF-4ACB-9B4B-6FB6257C6BAC}"/>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69C0EE1A-E976-4020-A69F-E71CE5F3C473}"/>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670B2D16-A229-4E1E-9684-3D86EA3AA222}"/>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927C14C9-8F46-4CE7-A04D-00488F023256}"/>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EB6597FF-8400-4CF5-B87F-AAE55AE889F4}"/>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DD612333-89FD-460D-BC53-E058576BC597}"/>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C59EA100-ED40-42B7-B187-F87B7D82CF81}"/>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E93BD087-9E92-4122-96EB-8462A4CF0B05}"/>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DBFD8C0A-378D-43AB-B955-9EFBE203268C}"/>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C7EE59C9-486D-4528-B7A1-E612E65446C6}"/>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ED5E1AE9-328D-4BA9-BF3D-D5F2133436D5}"/>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08A5C17B-B33C-45DB-BD20-3DFA17B8F89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007A1E41-B0F8-445D-95AD-6277EE82FC21}"/>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3C52397E-301B-4CAC-8233-33DB4A2011A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161108</xdr:rowOff>
    </xdr:from>
    <xdr:to>
      <xdr:col>116</xdr:col>
      <xdr:colOff>62864</xdr:colOff>
      <xdr:row>42</xdr:row>
      <xdr:rowOff>64770</xdr:rowOff>
    </xdr:to>
    <xdr:cxnSp macro="">
      <xdr:nvCxnSpPr>
        <xdr:cNvPr id="481" name="直線コネクタ 480">
          <a:extLst>
            <a:ext uri="{FF2B5EF4-FFF2-40B4-BE49-F238E27FC236}">
              <a16:creationId xmlns:a16="http://schemas.microsoft.com/office/drawing/2014/main" id="{FB470226-55D9-48C5-8F69-3FB7A6BC16E2}"/>
            </a:ext>
          </a:extLst>
        </xdr:cNvPr>
        <xdr:cNvCxnSpPr/>
      </xdr:nvCxnSpPr>
      <xdr:spPr>
        <a:xfrm flipV="1">
          <a:off x="22160864" y="5818958"/>
          <a:ext cx="0" cy="1446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68597</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8DEBB8BC-CA16-4349-A708-FDCD911C297D}"/>
            </a:ext>
          </a:extLst>
        </xdr:cNvPr>
        <xdr:cNvSpPr txBox="1"/>
      </xdr:nvSpPr>
      <xdr:spPr>
        <a:xfrm>
          <a:off x="22199600" y="726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64770</xdr:rowOff>
    </xdr:from>
    <xdr:to>
      <xdr:col>116</xdr:col>
      <xdr:colOff>152400</xdr:colOff>
      <xdr:row>42</xdr:row>
      <xdr:rowOff>64770</xdr:rowOff>
    </xdr:to>
    <xdr:cxnSp macro="">
      <xdr:nvCxnSpPr>
        <xdr:cNvPr id="483" name="直線コネクタ 482">
          <a:extLst>
            <a:ext uri="{FF2B5EF4-FFF2-40B4-BE49-F238E27FC236}">
              <a16:creationId xmlns:a16="http://schemas.microsoft.com/office/drawing/2014/main" id="{B4CA76C1-5516-4D0D-8F11-741B66EBC1D5}"/>
            </a:ext>
          </a:extLst>
        </xdr:cNvPr>
        <xdr:cNvCxnSpPr/>
      </xdr:nvCxnSpPr>
      <xdr:spPr>
        <a:xfrm>
          <a:off x="22072600" y="726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107785</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FE33FFAA-8CED-471E-B434-46DF0438E002}"/>
            </a:ext>
          </a:extLst>
        </xdr:cNvPr>
        <xdr:cNvSpPr txBox="1"/>
      </xdr:nvSpPr>
      <xdr:spPr>
        <a:xfrm>
          <a:off x="22199600" y="559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161108</xdr:rowOff>
    </xdr:from>
    <xdr:to>
      <xdr:col>116</xdr:col>
      <xdr:colOff>152400</xdr:colOff>
      <xdr:row>33</xdr:row>
      <xdr:rowOff>161108</xdr:rowOff>
    </xdr:to>
    <xdr:cxnSp macro="">
      <xdr:nvCxnSpPr>
        <xdr:cNvPr id="485" name="直線コネクタ 484">
          <a:extLst>
            <a:ext uri="{FF2B5EF4-FFF2-40B4-BE49-F238E27FC236}">
              <a16:creationId xmlns:a16="http://schemas.microsoft.com/office/drawing/2014/main" id="{FA9240D9-33F4-4902-985A-C617FE03F86F}"/>
            </a:ext>
          </a:extLst>
        </xdr:cNvPr>
        <xdr:cNvCxnSpPr/>
      </xdr:nvCxnSpPr>
      <xdr:spPr>
        <a:xfrm>
          <a:off x="22072600" y="581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147881</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C2C6BA13-9B4B-4B8A-AE86-3834F84E543E}"/>
            </a:ext>
          </a:extLst>
        </xdr:cNvPr>
        <xdr:cNvSpPr txBox="1"/>
      </xdr:nvSpPr>
      <xdr:spPr>
        <a:xfrm>
          <a:off x="22199600" y="64915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125004</xdr:rowOff>
    </xdr:from>
    <xdr:to>
      <xdr:col>116</xdr:col>
      <xdr:colOff>114300</xdr:colOff>
      <xdr:row>39</xdr:row>
      <xdr:rowOff>55154</xdr:rowOff>
    </xdr:to>
    <xdr:sp macro="" textlink="">
      <xdr:nvSpPr>
        <xdr:cNvPr id="487" name="フローチャート: 判断 486">
          <a:extLst>
            <a:ext uri="{FF2B5EF4-FFF2-40B4-BE49-F238E27FC236}">
              <a16:creationId xmlns:a16="http://schemas.microsoft.com/office/drawing/2014/main" id="{444A1C54-F33E-41C2-A2C6-1678FC9C8EA0}"/>
            </a:ext>
          </a:extLst>
        </xdr:cNvPr>
        <xdr:cNvSpPr/>
      </xdr:nvSpPr>
      <xdr:spPr>
        <a:xfrm>
          <a:off x="221107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116840</xdr:rowOff>
    </xdr:from>
    <xdr:to>
      <xdr:col>112</xdr:col>
      <xdr:colOff>38100</xdr:colOff>
      <xdr:row>39</xdr:row>
      <xdr:rowOff>46990</xdr:rowOff>
    </xdr:to>
    <xdr:sp macro="" textlink="">
      <xdr:nvSpPr>
        <xdr:cNvPr id="488" name="フローチャート: 判断 487">
          <a:extLst>
            <a:ext uri="{FF2B5EF4-FFF2-40B4-BE49-F238E27FC236}">
              <a16:creationId xmlns:a16="http://schemas.microsoft.com/office/drawing/2014/main" id="{8941E9ED-BA35-4C14-850C-AC7EF1EEDBED}"/>
            </a:ext>
          </a:extLst>
        </xdr:cNvPr>
        <xdr:cNvSpPr/>
      </xdr:nvSpPr>
      <xdr:spPr>
        <a:xfrm>
          <a:off x="21272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159294</xdr:rowOff>
    </xdr:from>
    <xdr:to>
      <xdr:col>107</xdr:col>
      <xdr:colOff>101600</xdr:colOff>
      <xdr:row>39</xdr:row>
      <xdr:rowOff>89444</xdr:rowOff>
    </xdr:to>
    <xdr:sp macro="" textlink="">
      <xdr:nvSpPr>
        <xdr:cNvPr id="489" name="フローチャート: 判断 488">
          <a:extLst>
            <a:ext uri="{FF2B5EF4-FFF2-40B4-BE49-F238E27FC236}">
              <a16:creationId xmlns:a16="http://schemas.microsoft.com/office/drawing/2014/main" id="{579EADA8-99EB-41E9-B9FC-CE530EAE2BC9}"/>
            </a:ext>
          </a:extLst>
        </xdr:cNvPr>
        <xdr:cNvSpPr/>
      </xdr:nvSpPr>
      <xdr:spPr>
        <a:xfrm>
          <a:off x="20383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0" name="フローチャート: 判断 489">
          <a:extLst>
            <a:ext uri="{FF2B5EF4-FFF2-40B4-BE49-F238E27FC236}">
              <a16:creationId xmlns:a16="http://schemas.microsoft.com/office/drawing/2014/main" id="{8D5CB5C8-B73B-4E08-A05E-572087638AB6}"/>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5806</xdr:rowOff>
    </xdr:from>
    <xdr:to>
      <xdr:col>98</xdr:col>
      <xdr:colOff>38100</xdr:colOff>
      <xdr:row>39</xdr:row>
      <xdr:rowOff>107406</xdr:rowOff>
    </xdr:to>
    <xdr:sp macro="" textlink="">
      <xdr:nvSpPr>
        <xdr:cNvPr id="491" name="フローチャート: 判断 490">
          <a:extLst>
            <a:ext uri="{FF2B5EF4-FFF2-40B4-BE49-F238E27FC236}">
              <a16:creationId xmlns:a16="http://schemas.microsoft.com/office/drawing/2014/main" id="{717425A8-8A27-4885-8F42-568FBAC5BE68}"/>
            </a:ext>
          </a:extLst>
        </xdr:cNvPr>
        <xdr:cNvSpPr/>
      </xdr:nvSpPr>
      <xdr:spPr>
        <a:xfrm>
          <a:off x="18605500" y="669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6F9E75D1-3A86-46E9-B1B4-02A5AC11A22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D1D5C7C7-E690-4316-B741-B0239BF7E0D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CC798A88-B7A3-436D-8690-99CA515BAFB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BF6FCD69-A05F-4C58-8C53-7B9F6C19F50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D41911A8-4D33-47A5-BED6-EB859115C84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133169</xdr:rowOff>
    </xdr:from>
    <xdr:to>
      <xdr:col>116</xdr:col>
      <xdr:colOff>114300</xdr:colOff>
      <xdr:row>39</xdr:row>
      <xdr:rowOff>63319</xdr:rowOff>
    </xdr:to>
    <xdr:sp macro="" textlink="">
      <xdr:nvSpPr>
        <xdr:cNvPr id="497" name="楕円 496">
          <a:extLst>
            <a:ext uri="{FF2B5EF4-FFF2-40B4-BE49-F238E27FC236}">
              <a16:creationId xmlns:a16="http://schemas.microsoft.com/office/drawing/2014/main" id="{5CEFAC20-F56C-41FE-A63C-3F2C74B5ABBF}"/>
            </a:ext>
          </a:extLst>
        </xdr:cNvPr>
        <xdr:cNvSpPr/>
      </xdr:nvSpPr>
      <xdr:spPr>
        <a:xfrm>
          <a:off x="22110700" y="664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111596</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8537A999-3588-4CC2-9F18-7C5B7698D110}"/>
            </a:ext>
          </a:extLst>
        </xdr:cNvPr>
        <xdr:cNvSpPr txBox="1"/>
      </xdr:nvSpPr>
      <xdr:spPr>
        <a:xfrm>
          <a:off x="22199600" y="662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144599</xdr:rowOff>
    </xdr:from>
    <xdr:to>
      <xdr:col>112</xdr:col>
      <xdr:colOff>38100</xdr:colOff>
      <xdr:row>39</xdr:row>
      <xdr:rowOff>74749</xdr:rowOff>
    </xdr:to>
    <xdr:sp macro="" textlink="">
      <xdr:nvSpPr>
        <xdr:cNvPr id="499" name="楕円 498">
          <a:extLst>
            <a:ext uri="{FF2B5EF4-FFF2-40B4-BE49-F238E27FC236}">
              <a16:creationId xmlns:a16="http://schemas.microsoft.com/office/drawing/2014/main" id="{D57E5FE8-7E4D-4904-AD90-579ED480F205}"/>
            </a:ext>
          </a:extLst>
        </xdr:cNvPr>
        <xdr:cNvSpPr/>
      </xdr:nvSpPr>
      <xdr:spPr>
        <a:xfrm>
          <a:off x="21272500" y="665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12519</xdr:rowOff>
    </xdr:from>
    <xdr:to>
      <xdr:col>116</xdr:col>
      <xdr:colOff>63500</xdr:colOff>
      <xdr:row>39</xdr:row>
      <xdr:rowOff>23949</xdr:rowOff>
    </xdr:to>
    <xdr:cxnSp macro="">
      <xdr:nvCxnSpPr>
        <xdr:cNvPr id="500" name="直線コネクタ 499">
          <a:extLst>
            <a:ext uri="{FF2B5EF4-FFF2-40B4-BE49-F238E27FC236}">
              <a16:creationId xmlns:a16="http://schemas.microsoft.com/office/drawing/2014/main" id="{191AB06C-8216-43C5-BE39-D00FBB758A7F}"/>
            </a:ext>
          </a:extLst>
        </xdr:cNvPr>
        <xdr:cNvCxnSpPr/>
      </xdr:nvCxnSpPr>
      <xdr:spPr>
        <a:xfrm flipV="1">
          <a:off x="21323300" y="6699069"/>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152763</xdr:rowOff>
    </xdr:from>
    <xdr:to>
      <xdr:col>107</xdr:col>
      <xdr:colOff>101600</xdr:colOff>
      <xdr:row>39</xdr:row>
      <xdr:rowOff>82913</xdr:rowOff>
    </xdr:to>
    <xdr:sp macro="" textlink="">
      <xdr:nvSpPr>
        <xdr:cNvPr id="501" name="楕円 500">
          <a:extLst>
            <a:ext uri="{FF2B5EF4-FFF2-40B4-BE49-F238E27FC236}">
              <a16:creationId xmlns:a16="http://schemas.microsoft.com/office/drawing/2014/main" id="{4DFCED37-EED0-46EA-8D9B-BC36C6929329}"/>
            </a:ext>
          </a:extLst>
        </xdr:cNvPr>
        <xdr:cNvSpPr/>
      </xdr:nvSpPr>
      <xdr:spPr>
        <a:xfrm>
          <a:off x="20383500" y="666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23949</xdr:rowOff>
    </xdr:from>
    <xdr:to>
      <xdr:col>111</xdr:col>
      <xdr:colOff>177800</xdr:colOff>
      <xdr:row>39</xdr:row>
      <xdr:rowOff>32113</xdr:rowOff>
    </xdr:to>
    <xdr:cxnSp macro="">
      <xdr:nvCxnSpPr>
        <xdr:cNvPr id="502" name="直線コネクタ 501">
          <a:extLst>
            <a:ext uri="{FF2B5EF4-FFF2-40B4-BE49-F238E27FC236}">
              <a16:creationId xmlns:a16="http://schemas.microsoft.com/office/drawing/2014/main" id="{EAD1554C-7BBD-493F-A715-EA2B00322EDE}"/>
            </a:ext>
          </a:extLst>
        </xdr:cNvPr>
        <xdr:cNvCxnSpPr/>
      </xdr:nvCxnSpPr>
      <xdr:spPr>
        <a:xfrm flipV="1">
          <a:off x="20434300" y="6710499"/>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157662</xdr:rowOff>
    </xdr:from>
    <xdr:to>
      <xdr:col>102</xdr:col>
      <xdr:colOff>165100</xdr:colOff>
      <xdr:row>39</xdr:row>
      <xdr:rowOff>87812</xdr:rowOff>
    </xdr:to>
    <xdr:sp macro="" textlink="">
      <xdr:nvSpPr>
        <xdr:cNvPr id="503" name="楕円 502">
          <a:extLst>
            <a:ext uri="{FF2B5EF4-FFF2-40B4-BE49-F238E27FC236}">
              <a16:creationId xmlns:a16="http://schemas.microsoft.com/office/drawing/2014/main" id="{5E0C9C4E-6446-4132-96D9-7DE7A71679AE}"/>
            </a:ext>
          </a:extLst>
        </xdr:cNvPr>
        <xdr:cNvSpPr/>
      </xdr:nvSpPr>
      <xdr:spPr>
        <a:xfrm>
          <a:off x="19494500" y="667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32113</xdr:rowOff>
    </xdr:from>
    <xdr:to>
      <xdr:col>107</xdr:col>
      <xdr:colOff>50800</xdr:colOff>
      <xdr:row>39</xdr:row>
      <xdr:rowOff>37012</xdr:rowOff>
    </xdr:to>
    <xdr:cxnSp macro="">
      <xdr:nvCxnSpPr>
        <xdr:cNvPr id="504" name="直線コネクタ 503">
          <a:extLst>
            <a:ext uri="{FF2B5EF4-FFF2-40B4-BE49-F238E27FC236}">
              <a16:creationId xmlns:a16="http://schemas.microsoft.com/office/drawing/2014/main" id="{0A33E415-59C4-4FF9-9CFF-F90A99F4B13F}"/>
            </a:ext>
          </a:extLst>
        </xdr:cNvPr>
        <xdr:cNvCxnSpPr/>
      </xdr:nvCxnSpPr>
      <xdr:spPr>
        <a:xfrm flipV="1">
          <a:off x="19545300" y="6718663"/>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160927</xdr:rowOff>
    </xdr:from>
    <xdr:to>
      <xdr:col>98</xdr:col>
      <xdr:colOff>38100</xdr:colOff>
      <xdr:row>39</xdr:row>
      <xdr:rowOff>91077</xdr:rowOff>
    </xdr:to>
    <xdr:sp macro="" textlink="">
      <xdr:nvSpPr>
        <xdr:cNvPr id="505" name="楕円 504">
          <a:extLst>
            <a:ext uri="{FF2B5EF4-FFF2-40B4-BE49-F238E27FC236}">
              <a16:creationId xmlns:a16="http://schemas.microsoft.com/office/drawing/2014/main" id="{B16CB74E-6D45-41BB-AB8A-66C052D32049}"/>
            </a:ext>
          </a:extLst>
        </xdr:cNvPr>
        <xdr:cNvSpPr/>
      </xdr:nvSpPr>
      <xdr:spPr>
        <a:xfrm>
          <a:off x="18605500" y="667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37012</xdr:rowOff>
    </xdr:from>
    <xdr:to>
      <xdr:col>102</xdr:col>
      <xdr:colOff>114300</xdr:colOff>
      <xdr:row>39</xdr:row>
      <xdr:rowOff>40277</xdr:rowOff>
    </xdr:to>
    <xdr:cxnSp macro="">
      <xdr:nvCxnSpPr>
        <xdr:cNvPr id="506" name="直線コネクタ 505">
          <a:extLst>
            <a:ext uri="{FF2B5EF4-FFF2-40B4-BE49-F238E27FC236}">
              <a16:creationId xmlns:a16="http://schemas.microsoft.com/office/drawing/2014/main" id="{024A3AF3-3FB7-4DCA-B514-082ACE3A5E22}"/>
            </a:ext>
          </a:extLst>
        </xdr:cNvPr>
        <xdr:cNvCxnSpPr/>
      </xdr:nvCxnSpPr>
      <xdr:spPr>
        <a:xfrm flipV="1">
          <a:off x="18656300" y="672356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63517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57FB3F26-E90A-4F08-808A-D5416B0E00DE}"/>
            </a:ext>
          </a:extLst>
        </xdr:cNvPr>
        <xdr:cNvSpPr txBox="1"/>
      </xdr:nvSpPr>
      <xdr:spPr>
        <a:xfrm>
          <a:off x="210757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80571</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EE63839F-D480-4D33-B2E6-287DCA4BEAF7}"/>
            </a:ext>
          </a:extLst>
        </xdr:cNvPr>
        <xdr:cNvSpPr txBox="1"/>
      </xdr:nvSpPr>
      <xdr:spPr>
        <a:xfrm>
          <a:off x="20199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E5BAE11E-39D8-4858-9600-6F3DAD8C4930}"/>
            </a:ext>
          </a:extLst>
        </xdr:cNvPr>
        <xdr:cNvSpPr txBox="1"/>
      </xdr:nvSpPr>
      <xdr:spPr>
        <a:xfrm>
          <a:off x="19310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98533</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29B99CA1-AC1F-40C3-BDA6-94587E0BEE40}"/>
            </a:ext>
          </a:extLst>
        </xdr:cNvPr>
        <xdr:cNvSpPr txBox="1"/>
      </xdr:nvSpPr>
      <xdr:spPr>
        <a:xfrm>
          <a:off x="18421427" y="678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65876</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4209B15D-9514-443C-983D-660BC287C1E4}"/>
            </a:ext>
          </a:extLst>
        </xdr:cNvPr>
        <xdr:cNvSpPr txBox="1"/>
      </xdr:nvSpPr>
      <xdr:spPr>
        <a:xfrm>
          <a:off x="21075727" y="6752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99440</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CB1418C6-7E32-43D4-9D9A-AE5F1F2F5458}"/>
            </a:ext>
          </a:extLst>
        </xdr:cNvPr>
        <xdr:cNvSpPr txBox="1"/>
      </xdr:nvSpPr>
      <xdr:spPr>
        <a:xfrm>
          <a:off x="20199427" y="6443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104338</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BC036193-FC31-48D7-8C1A-909BDBC8330E}"/>
            </a:ext>
          </a:extLst>
        </xdr:cNvPr>
        <xdr:cNvSpPr txBox="1"/>
      </xdr:nvSpPr>
      <xdr:spPr>
        <a:xfrm>
          <a:off x="19310427" y="644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107604</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12461D72-3F4A-4EA5-823C-2FB186F17F3E}"/>
            </a:ext>
          </a:extLst>
        </xdr:cNvPr>
        <xdr:cNvSpPr txBox="1"/>
      </xdr:nvSpPr>
      <xdr:spPr>
        <a:xfrm>
          <a:off x="18421427" y="645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C05C3407-D990-401F-81E5-3ABB268C282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CA78BF42-A9CD-47BF-A8A2-B66A8407F21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5732F2B8-79AC-415C-8514-E98D6B8A06F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AAAE566C-29CE-4008-9037-27A5BD0D6D6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4258FEB9-B299-4212-A629-969D6B15172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7D312FF2-42B3-486F-9872-6E70939CC20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1919B385-B563-4B76-9EEE-91CA218ED99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D2A8A4A9-FAB8-4C97-B073-423B9C2A37E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0310FFE0-76AD-47D0-9CAC-8E63E480CF5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5B02B35E-C71F-465D-8C17-4AB76E80F02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0F2096C4-02FA-4635-BB4C-0F278A57BD0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121919AE-30E8-47E1-A219-176252E882E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811DEE03-89E5-41C6-A16B-6CBCE60F3FA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F5440E98-4F49-40AC-A7E5-A7683F3AEB9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92617A8D-21AE-49B8-A263-1108880EAB6F}"/>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5A0C5BCD-5E64-4B1D-A41F-DF09194F0CAE}"/>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0BDEDC3F-4053-4ED7-9B05-DA88D837E3B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02F23E73-66FD-437F-9FAC-0A351C088CB2}"/>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BABF9B1F-CCF3-4297-9FCD-6294082FD86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C078E03F-9980-4BD4-ABE8-8879FBE836E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5192FED7-BE0C-4D15-A7CF-CE55AA08C32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51FDCB2C-E0BA-4AFA-9EB8-B7F8C4049BA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192CFCDC-1351-41BF-85EA-6A86450AF9B3}"/>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095C2607-14F5-4808-AEE4-46C8613F5E1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148590</xdr:rowOff>
    </xdr:from>
    <xdr:to>
      <xdr:col>85</xdr:col>
      <xdr:colOff>126364</xdr:colOff>
      <xdr:row>63</xdr:row>
      <xdr:rowOff>142875</xdr:rowOff>
    </xdr:to>
    <xdr:cxnSp macro="">
      <xdr:nvCxnSpPr>
        <xdr:cNvPr id="539" name="直線コネクタ 538">
          <a:extLst>
            <a:ext uri="{FF2B5EF4-FFF2-40B4-BE49-F238E27FC236}">
              <a16:creationId xmlns:a16="http://schemas.microsoft.com/office/drawing/2014/main" id="{C063DE33-EBDD-4362-9CBB-CBF3B5C20404}"/>
            </a:ext>
          </a:extLst>
        </xdr:cNvPr>
        <xdr:cNvCxnSpPr/>
      </xdr:nvCxnSpPr>
      <xdr:spPr>
        <a:xfrm flipV="1">
          <a:off x="16318864" y="957834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146702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2B580604-D666-4911-8FB6-50A78213B2B8}"/>
            </a:ext>
          </a:extLst>
        </xdr:cNvPr>
        <xdr:cNvSpPr txBox="1"/>
      </xdr:nvSpPr>
      <xdr:spPr>
        <a:xfrm>
          <a:off x="16357600" y="1094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142875</xdr:rowOff>
    </xdr:from>
    <xdr:to>
      <xdr:col>86</xdr:col>
      <xdr:colOff>25400</xdr:colOff>
      <xdr:row>63</xdr:row>
      <xdr:rowOff>142875</xdr:rowOff>
    </xdr:to>
    <xdr:cxnSp macro="">
      <xdr:nvCxnSpPr>
        <xdr:cNvPr id="541" name="直線コネクタ 540">
          <a:extLst>
            <a:ext uri="{FF2B5EF4-FFF2-40B4-BE49-F238E27FC236}">
              <a16:creationId xmlns:a16="http://schemas.microsoft.com/office/drawing/2014/main" id="{18767596-49D6-4D01-95CD-80F621106DB3}"/>
            </a:ext>
          </a:extLst>
        </xdr:cNvPr>
        <xdr:cNvCxnSpPr/>
      </xdr:nvCxnSpPr>
      <xdr:spPr>
        <a:xfrm>
          <a:off x="16230600" y="1094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95267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66903E48-7914-4F61-8A47-0346B2B4DC5B}"/>
            </a:ext>
          </a:extLst>
        </xdr:cNvPr>
        <xdr:cNvSpPr txBox="1"/>
      </xdr:nvSpPr>
      <xdr:spPr>
        <a:xfrm>
          <a:off x="16357600" y="9353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148590</xdr:rowOff>
    </xdr:from>
    <xdr:to>
      <xdr:col>86</xdr:col>
      <xdr:colOff>25400</xdr:colOff>
      <xdr:row>55</xdr:row>
      <xdr:rowOff>148590</xdr:rowOff>
    </xdr:to>
    <xdr:cxnSp macro="">
      <xdr:nvCxnSpPr>
        <xdr:cNvPr id="543" name="直線コネクタ 542">
          <a:extLst>
            <a:ext uri="{FF2B5EF4-FFF2-40B4-BE49-F238E27FC236}">
              <a16:creationId xmlns:a16="http://schemas.microsoft.com/office/drawing/2014/main" id="{14A8AB62-0F1A-48BC-980E-A5E15C43BDE5}"/>
            </a:ext>
          </a:extLst>
        </xdr:cNvPr>
        <xdr:cNvCxnSpPr/>
      </xdr:nvCxnSpPr>
      <xdr:spPr>
        <a:xfrm>
          <a:off x="16230600" y="957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22877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D4D51F21-A172-4B5C-B8C1-5491DDDCE63D}"/>
            </a:ext>
          </a:extLst>
        </xdr:cNvPr>
        <xdr:cNvSpPr txBox="1"/>
      </xdr:nvSpPr>
      <xdr:spPr>
        <a:xfrm>
          <a:off x="16357600" y="10309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F6D30DA0-C9E0-49D4-B40A-5C7B771958F9}"/>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4445</xdr:rowOff>
    </xdr:from>
    <xdr:to>
      <xdr:col>81</xdr:col>
      <xdr:colOff>101600</xdr:colOff>
      <xdr:row>60</xdr:row>
      <xdr:rowOff>106045</xdr:rowOff>
    </xdr:to>
    <xdr:sp macro="" textlink="">
      <xdr:nvSpPr>
        <xdr:cNvPr id="546" name="フローチャート: 判断 545">
          <a:extLst>
            <a:ext uri="{FF2B5EF4-FFF2-40B4-BE49-F238E27FC236}">
              <a16:creationId xmlns:a16="http://schemas.microsoft.com/office/drawing/2014/main" id="{522FB156-A98B-4148-AFFC-5415B9428C3B}"/>
            </a:ext>
          </a:extLst>
        </xdr:cNvPr>
        <xdr:cNvSpPr/>
      </xdr:nvSpPr>
      <xdr:spPr>
        <a:xfrm>
          <a:off x="15430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153035</xdr:rowOff>
    </xdr:from>
    <xdr:to>
      <xdr:col>76</xdr:col>
      <xdr:colOff>165100</xdr:colOff>
      <xdr:row>60</xdr:row>
      <xdr:rowOff>83185</xdr:rowOff>
    </xdr:to>
    <xdr:sp macro="" textlink="">
      <xdr:nvSpPr>
        <xdr:cNvPr id="547" name="フローチャート: 判断 546">
          <a:extLst>
            <a:ext uri="{FF2B5EF4-FFF2-40B4-BE49-F238E27FC236}">
              <a16:creationId xmlns:a16="http://schemas.microsoft.com/office/drawing/2014/main" id="{D8111A45-676A-41AB-9A0A-C1EB9B0C016E}"/>
            </a:ext>
          </a:extLst>
        </xdr:cNvPr>
        <xdr:cNvSpPr/>
      </xdr:nvSpPr>
      <xdr:spPr>
        <a:xfrm>
          <a:off x="14541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635</xdr:rowOff>
    </xdr:from>
    <xdr:to>
      <xdr:col>72</xdr:col>
      <xdr:colOff>38100</xdr:colOff>
      <xdr:row>60</xdr:row>
      <xdr:rowOff>102235</xdr:rowOff>
    </xdr:to>
    <xdr:sp macro="" textlink="">
      <xdr:nvSpPr>
        <xdr:cNvPr id="548" name="フローチャート: 判断 547">
          <a:extLst>
            <a:ext uri="{FF2B5EF4-FFF2-40B4-BE49-F238E27FC236}">
              <a16:creationId xmlns:a16="http://schemas.microsoft.com/office/drawing/2014/main" id="{1BF7BB5C-ED8E-4AFC-A679-8C2342CE610B}"/>
            </a:ext>
          </a:extLst>
        </xdr:cNvPr>
        <xdr:cNvSpPr/>
      </xdr:nvSpPr>
      <xdr:spPr>
        <a:xfrm>
          <a:off x="13652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154940</xdr:rowOff>
    </xdr:from>
    <xdr:to>
      <xdr:col>67</xdr:col>
      <xdr:colOff>101600</xdr:colOff>
      <xdr:row>60</xdr:row>
      <xdr:rowOff>85090</xdr:rowOff>
    </xdr:to>
    <xdr:sp macro="" textlink="">
      <xdr:nvSpPr>
        <xdr:cNvPr id="549" name="フローチャート: 判断 548">
          <a:extLst>
            <a:ext uri="{FF2B5EF4-FFF2-40B4-BE49-F238E27FC236}">
              <a16:creationId xmlns:a16="http://schemas.microsoft.com/office/drawing/2014/main" id="{F173DBDD-012E-4D43-80D9-7183222DAC1E}"/>
            </a:ext>
          </a:extLst>
        </xdr:cNvPr>
        <xdr:cNvSpPr/>
      </xdr:nvSpPr>
      <xdr:spPr>
        <a:xfrm>
          <a:off x="12763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1C14A50E-9036-48DA-AFEB-66FC9D4566B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B22807F5-E24A-41FF-AFF2-69B5D432C80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C0AFB9B8-B014-4D81-8774-97A00D0A466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D2B0827D-FDEB-47D0-9EC4-ABD0916C50C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B16FE232-5D3F-4F6E-8179-CB0106CC1B5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555" name="楕円 554">
          <a:extLst>
            <a:ext uri="{FF2B5EF4-FFF2-40B4-BE49-F238E27FC236}">
              <a16:creationId xmlns:a16="http://schemas.microsoft.com/office/drawing/2014/main" id="{2C9FD0AA-0505-496D-AFEB-C8C76F74F9B2}"/>
            </a:ext>
          </a:extLst>
        </xdr:cNvPr>
        <xdr:cNvSpPr/>
      </xdr:nvSpPr>
      <xdr:spPr>
        <a:xfrm>
          <a:off x="16268700" y="1006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145432</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AD02EEAA-F2E4-4A68-AEFC-70F3D4784C5F}"/>
            </a:ext>
          </a:extLst>
        </xdr:cNvPr>
        <xdr:cNvSpPr txBox="1"/>
      </xdr:nvSpPr>
      <xdr:spPr>
        <a:xfrm>
          <a:off x="16357600"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71120</xdr:rowOff>
    </xdr:from>
    <xdr:to>
      <xdr:col>81</xdr:col>
      <xdr:colOff>101600</xdr:colOff>
      <xdr:row>59</xdr:row>
      <xdr:rowOff>1270</xdr:rowOff>
    </xdr:to>
    <xdr:sp macro="" textlink="">
      <xdr:nvSpPr>
        <xdr:cNvPr id="557" name="楕円 556">
          <a:extLst>
            <a:ext uri="{FF2B5EF4-FFF2-40B4-BE49-F238E27FC236}">
              <a16:creationId xmlns:a16="http://schemas.microsoft.com/office/drawing/2014/main" id="{31FCAADA-93BE-44C8-B0BB-B4734A66A9D3}"/>
            </a:ext>
          </a:extLst>
        </xdr:cNvPr>
        <xdr:cNvSpPr/>
      </xdr:nvSpPr>
      <xdr:spPr>
        <a:xfrm>
          <a:off x="154305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121920</xdr:rowOff>
    </xdr:from>
    <xdr:to>
      <xdr:col>85</xdr:col>
      <xdr:colOff>127000</xdr:colOff>
      <xdr:row>59</xdr:row>
      <xdr:rowOff>1905</xdr:rowOff>
    </xdr:to>
    <xdr:cxnSp macro="">
      <xdr:nvCxnSpPr>
        <xdr:cNvPr id="558" name="直線コネクタ 557">
          <a:extLst>
            <a:ext uri="{FF2B5EF4-FFF2-40B4-BE49-F238E27FC236}">
              <a16:creationId xmlns:a16="http://schemas.microsoft.com/office/drawing/2014/main" id="{7CAA831A-E026-4E04-8FAB-426E32CF8475}"/>
            </a:ext>
          </a:extLst>
        </xdr:cNvPr>
        <xdr:cNvCxnSpPr/>
      </xdr:nvCxnSpPr>
      <xdr:spPr>
        <a:xfrm>
          <a:off x="15481300" y="1006602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21590</xdr:rowOff>
    </xdr:from>
    <xdr:to>
      <xdr:col>76</xdr:col>
      <xdr:colOff>165100</xdr:colOff>
      <xdr:row>58</xdr:row>
      <xdr:rowOff>123190</xdr:rowOff>
    </xdr:to>
    <xdr:sp macro="" textlink="">
      <xdr:nvSpPr>
        <xdr:cNvPr id="559" name="楕円 558">
          <a:extLst>
            <a:ext uri="{FF2B5EF4-FFF2-40B4-BE49-F238E27FC236}">
              <a16:creationId xmlns:a16="http://schemas.microsoft.com/office/drawing/2014/main" id="{266297F5-4DC8-47F0-A38F-B34AD50AC706}"/>
            </a:ext>
          </a:extLst>
        </xdr:cNvPr>
        <xdr:cNvSpPr/>
      </xdr:nvSpPr>
      <xdr:spPr>
        <a:xfrm>
          <a:off x="14541500" y="996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72390</xdr:rowOff>
    </xdr:from>
    <xdr:to>
      <xdr:col>81</xdr:col>
      <xdr:colOff>50800</xdr:colOff>
      <xdr:row>58</xdr:row>
      <xdr:rowOff>121920</xdr:rowOff>
    </xdr:to>
    <xdr:cxnSp macro="">
      <xdr:nvCxnSpPr>
        <xdr:cNvPr id="560" name="直線コネクタ 559">
          <a:extLst>
            <a:ext uri="{FF2B5EF4-FFF2-40B4-BE49-F238E27FC236}">
              <a16:creationId xmlns:a16="http://schemas.microsoft.com/office/drawing/2014/main" id="{8A97A52F-3A69-4B9E-944B-5FE659D21E76}"/>
            </a:ext>
          </a:extLst>
        </xdr:cNvPr>
        <xdr:cNvCxnSpPr/>
      </xdr:nvCxnSpPr>
      <xdr:spPr>
        <a:xfrm>
          <a:off x="14592300" y="100164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114935</xdr:rowOff>
    </xdr:from>
    <xdr:to>
      <xdr:col>72</xdr:col>
      <xdr:colOff>38100</xdr:colOff>
      <xdr:row>59</xdr:row>
      <xdr:rowOff>45085</xdr:rowOff>
    </xdr:to>
    <xdr:sp macro="" textlink="">
      <xdr:nvSpPr>
        <xdr:cNvPr id="561" name="楕円 560">
          <a:extLst>
            <a:ext uri="{FF2B5EF4-FFF2-40B4-BE49-F238E27FC236}">
              <a16:creationId xmlns:a16="http://schemas.microsoft.com/office/drawing/2014/main" id="{CDF889C4-2889-4DA6-B063-7A700409BB2A}"/>
            </a:ext>
          </a:extLst>
        </xdr:cNvPr>
        <xdr:cNvSpPr/>
      </xdr:nvSpPr>
      <xdr:spPr>
        <a:xfrm>
          <a:off x="13652500" y="1005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72390</xdr:rowOff>
    </xdr:from>
    <xdr:to>
      <xdr:col>76</xdr:col>
      <xdr:colOff>114300</xdr:colOff>
      <xdr:row>58</xdr:row>
      <xdr:rowOff>165735</xdr:rowOff>
    </xdr:to>
    <xdr:cxnSp macro="">
      <xdr:nvCxnSpPr>
        <xdr:cNvPr id="562" name="直線コネクタ 561">
          <a:extLst>
            <a:ext uri="{FF2B5EF4-FFF2-40B4-BE49-F238E27FC236}">
              <a16:creationId xmlns:a16="http://schemas.microsoft.com/office/drawing/2014/main" id="{169C3914-F059-4F56-84F0-E9B7613D5A0C}"/>
            </a:ext>
          </a:extLst>
        </xdr:cNvPr>
        <xdr:cNvCxnSpPr/>
      </xdr:nvCxnSpPr>
      <xdr:spPr>
        <a:xfrm flipV="1">
          <a:off x="13703300" y="10016490"/>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65405</xdr:rowOff>
    </xdr:from>
    <xdr:to>
      <xdr:col>67</xdr:col>
      <xdr:colOff>101600</xdr:colOff>
      <xdr:row>58</xdr:row>
      <xdr:rowOff>167005</xdr:rowOff>
    </xdr:to>
    <xdr:sp macro="" textlink="">
      <xdr:nvSpPr>
        <xdr:cNvPr id="563" name="楕円 562">
          <a:extLst>
            <a:ext uri="{FF2B5EF4-FFF2-40B4-BE49-F238E27FC236}">
              <a16:creationId xmlns:a16="http://schemas.microsoft.com/office/drawing/2014/main" id="{0BFAD468-0292-42E1-940A-DF4AFDD54DB2}"/>
            </a:ext>
          </a:extLst>
        </xdr:cNvPr>
        <xdr:cNvSpPr/>
      </xdr:nvSpPr>
      <xdr:spPr>
        <a:xfrm>
          <a:off x="12763500" y="1000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116205</xdr:rowOff>
    </xdr:from>
    <xdr:to>
      <xdr:col>71</xdr:col>
      <xdr:colOff>177800</xdr:colOff>
      <xdr:row>58</xdr:row>
      <xdr:rowOff>165735</xdr:rowOff>
    </xdr:to>
    <xdr:cxnSp macro="">
      <xdr:nvCxnSpPr>
        <xdr:cNvPr id="564" name="直線コネクタ 563">
          <a:extLst>
            <a:ext uri="{FF2B5EF4-FFF2-40B4-BE49-F238E27FC236}">
              <a16:creationId xmlns:a16="http://schemas.microsoft.com/office/drawing/2014/main" id="{82A163E2-EEA9-4CFD-8F05-CF3EB33D15B4}"/>
            </a:ext>
          </a:extLst>
        </xdr:cNvPr>
        <xdr:cNvCxnSpPr/>
      </xdr:nvCxnSpPr>
      <xdr:spPr>
        <a:xfrm>
          <a:off x="12814300" y="1006030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97172</xdr:rowOff>
    </xdr:from>
    <xdr:ext cx="405111" cy="259045"/>
    <xdr:sp macro="" textlink="">
      <xdr:nvSpPr>
        <xdr:cNvPr id="565" name="n_1aveValue【学校施設】&#10;有形固定資産減価償却率">
          <a:extLst>
            <a:ext uri="{FF2B5EF4-FFF2-40B4-BE49-F238E27FC236}">
              <a16:creationId xmlns:a16="http://schemas.microsoft.com/office/drawing/2014/main" id="{1C5609F6-BBD9-4C0C-AC6E-0104B08B0612}"/>
            </a:ext>
          </a:extLst>
        </xdr:cNvPr>
        <xdr:cNvSpPr txBox="1"/>
      </xdr:nvSpPr>
      <xdr:spPr>
        <a:xfrm>
          <a:off x="152660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74312</xdr:rowOff>
    </xdr:from>
    <xdr:ext cx="405111" cy="259045"/>
    <xdr:sp macro="" textlink="">
      <xdr:nvSpPr>
        <xdr:cNvPr id="566" name="n_2aveValue【学校施設】&#10;有形固定資産減価償却率">
          <a:extLst>
            <a:ext uri="{FF2B5EF4-FFF2-40B4-BE49-F238E27FC236}">
              <a16:creationId xmlns:a16="http://schemas.microsoft.com/office/drawing/2014/main" id="{528D9C0A-F468-4A45-9676-3B7909F2AA4A}"/>
            </a:ext>
          </a:extLst>
        </xdr:cNvPr>
        <xdr:cNvSpPr txBox="1"/>
      </xdr:nvSpPr>
      <xdr:spPr>
        <a:xfrm>
          <a:off x="143897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93362</xdr:rowOff>
    </xdr:from>
    <xdr:ext cx="405111" cy="259045"/>
    <xdr:sp macro="" textlink="">
      <xdr:nvSpPr>
        <xdr:cNvPr id="567" name="n_3aveValue【学校施設】&#10;有形固定資産減価償却率">
          <a:extLst>
            <a:ext uri="{FF2B5EF4-FFF2-40B4-BE49-F238E27FC236}">
              <a16:creationId xmlns:a16="http://schemas.microsoft.com/office/drawing/2014/main" id="{FB74C268-E62F-4682-8DBF-2A1B61668F24}"/>
            </a:ext>
          </a:extLst>
        </xdr:cNvPr>
        <xdr:cNvSpPr txBox="1"/>
      </xdr:nvSpPr>
      <xdr:spPr>
        <a:xfrm>
          <a:off x="13500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76217</xdr:rowOff>
    </xdr:from>
    <xdr:ext cx="405111" cy="259045"/>
    <xdr:sp macro="" textlink="">
      <xdr:nvSpPr>
        <xdr:cNvPr id="568" name="n_4aveValue【学校施設】&#10;有形固定資産減価償却率">
          <a:extLst>
            <a:ext uri="{FF2B5EF4-FFF2-40B4-BE49-F238E27FC236}">
              <a16:creationId xmlns:a16="http://schemas.microsoft.com/office/drawing/2014/main" id="{75D51828-0E2F-4E09-BA3E-59B8676B7310}"/>
            </a:ext>
          </a:extLst>
        </xdr:cNvPr>
        <xdr:cNvSpPr txBox="1"/>
      </xdr:nvSpPr>
      <xdr:spPr>
        <a:xfrm>
          <a:off x="126117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17797</xdr:rowOff>
    </xdr:from>
    <xdr:ext cx="405111" cy="259045"/>
    <xdr:sp macro="" textlink="">
      <xdr:nvSpPr>
        <xdr:cNvPr id="569" name="n_1mainValue【学校施設】&#10;有形固定資産減価償却率">
          <a:extLst>
            <a:ext uri="{FF2B5EF4-FFF2-40B4-BE49-F238E27FC236}">
              <a16:creationId xmlns:a16="http://schemas.microsoft.com/office/drawing/2014/main" id="{8E60C3CE-1E03-48C0-8329-C1D45E22F00B}"/>
            </a:ext>
          </a:extLst>
        </xdr:cNvPr>
        <xdr:cNvSpPr txBox="1"/>
      </xdr:nvSpPr>
      <xdr:spPr>
        <a:xfrm>
          <a:off x="15266044"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139717</xdr:rowOff>
    </xdr:from>
    <xdr:ext cx="405111" cy="259045"/>
    <xdr:sp macro="" textlink="">
      <xdr:nvSpPr>
        <xdr:cNvPr id="570" name="n_2mainValue【学校施設】&#10;有形固定資産減価償却率">
          <a:extLst>
            <a:ext uri="{FF2B5EF4-FFF2-40B4-BE49-F238E27FC236}">
              <a16:creationId xmlns:a16="http://schemas.microsoft.com/office/drawing/2014/main" id="{5D0FB837-7FAB-450F-B19F-A0C30E2E91A5}"/>
            </a:ext>
          </a:extLst>
        </xdr:cNvPr>
        <xdr:cNvSpPr txBox="1"/>
      </xdr:nvSpPr>
      <xdr:spPr>
        <a:xfrm>
          <a:off x="14389744" y="974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61612</xdr:rowOff>
    </xdr:from>
    <xdr:ext cx="405111" cy="259045"/>
    <xdr:sp macro="" textlink="">
      <xdr:nvSpPr>
        <xdr:cNvPr id="571" name="n_3mainValue【学校施設】&#10;有形固定資産減価償却率">
          <a:extLst>
            <a:ext uri="{FF2B5EF4-FFF2-40B4-BE49-F238E27FC236}">
              <a16:creationId xmlns:a16="http://schemas.microsoft.com/office/drawing/2014/main" id="{BB590546-AA02-4E6C-AB7B-1E061D9039E9}"/>
            </a:ext>
          </a:extLst>
        </xdr:cNvPr>
        <xdr:cNvSpPr txBox="1"/>
      </xdr:nvSpPr>
      <xdr:spPr>
        <a:xfrm>
          <a:off x="13500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12082</xdr:rowOff>
    </xdr:from>
    <xdr:ext cx="405111" cy="259045"/>
    <xdr:sp macro="" textlink="">
      <xdr:nvSpPr>
        <xdr:cNvPr id="572" name="n_4mainValue【学校施設】&#10;有形固定資産減価償却率">
          <a:extLst>
            <a:ext uri="{FF2B5EF4-FFF2-40B4-BE49-F238E27FC236}">
              <a16:creationId xmlns:a16="http://schemas.microsoft.com/office/drawing/2014/main" id="{C8C14103-32E8-4330-945A-B1A603552102}"/>
            </a:ext>
          </a:extLst>
        </xdr:cNvPr>
        <xdr:cNvSpPr txBox="1"/>
      </xdr:nvSpPr>
      <xdr:spPr>
        <a:xfrm>
          <a:off x="12611744" y="978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8BEA9D0B-CD8F-4789-868E-305ACC6D7CE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917259DE-4251-47D7-8E84-735284C9BB1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FFB6BCAD-58E9-48FE-A8CA-2F80820F9E8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145C37C4-F975-4AC8-8264-4CFED7B5F58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75067F07-3D44-44D4-A2C3-B958B05C9C0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4176D22C-DEC8-4E18-AE39-6CDCC90EEFB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42AFDA8B-312C-4C3C-BB9C-14B6A997741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20BB3CC9-71C8-4A92-B855-29428E86D3B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89447DE6-70DC-4ADD-95B7-A832738BB3E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18BCE248-7D38-4DE3-916F-D24494B4415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3" name="直線コネクタ 582">
          <a:extLst>
            <a:ext uri="{FF2B5EF4-FFF2-40B4-BE49-F238E27FC236}">
              <a16:creationId xmlns:a16="http://schemas.microsoft.com/office/drawing/2014/main" id="{F5CCA5DA-D4A8-402C-B3E1-0807EAB62BEC}"/>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4" name="テキスト ボックス 583">
          <a:extLst>
            <a:ext uri="{FF2B5EF4-FFF2-40B4-BE49-F238E27FC236}">
              <a16:creationId xmlns:a16="http://schemas.microsoft.com/office/drawing/2014/main" id="{1D3C2C7D-87D6-4FD9-A4BC-73E5EBE13284}"/>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5" name="直線コネクタ 584">
          <a:extLst>
            <a:ext uri="{FF2B5EF4-FFF2-40B4-BE49-F238E27FC236}">
              <a16:creationId xmlns:a16="http://schemas.microsoft.com/office/drawing/2014/main" id="{49607E08-99F0-4A9E-9A82-89ADC514816E}"/>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6" name="テキスト ボックス 585">
          <a:extLst>
            <a:ext uri="{FF2B5EF4-FFF2-40B4-BE49-F238E27FC236}">
              <a16:creationId xmlns:a16="http://schemas.microsoft.com/office/drawing/2014/main" id="{99084B78-6FDE-46AD-BA8C-B51CD4D6263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7" name="直線コネクタ 586">
          <a:extLst>
            <a:ext uri="{FF2B5EF4-FFF2-40B4-BE49-F238E27FC236}">
              <a16:creationId xmlns:a16="http://schemas.microsoft.com/office/drawing/2014/main" id="{85E6DE15-84B7-4711-AC27-5717EF84C73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8" name="テキスト ボックス 587">
          <a:extLst>
            <a:ext uri="{FF2B5EF4-FFF2-40B4-BE49-F238E27FC236}">
              <a16:creationId xmlns:a16="http://schemas.microsoft.com/office/drawing/2014/main" id="{13BF6D1E-04F3-4B18-A9C6-6809ECD8FD35}"/>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9" name="直線コネクタ 588">
          <a:extLst>
            <a:ext uri="{FF2B5EF4-FFF2-40B4-BE49-F238E27FC236}">
              <a16:creationId xmlns:a16="http://schemas.microsoft.com/office/drawing/2014/main" id="{E2865E86-D31F-4FD5-8252-C3D8545ECF38}"/>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0" name="テキスト ボックス 589">
          <a:extLst>
            <a:ext uri="{FF2B5EF4-FFF2-40B4-BE49-F238E27FC236}">
              <a16:creationId xmlns:a16="http://schemas.microsoft.com/office/drawing/2014/main" id="{08AD5297-F216-4B9B-9A81-571DE31BF27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1" name="直線コネクタ 590">
          <a:extLst>
            <a:ext uri="{FF2B5EF4-FFF2-40B4-BE49-F238E27FC236}">
              <a16:creationId xmlns:a16="http://schemas.microsoft.com/office/drawing/2014/main" id="{DB6D93B9-C414-4E01-BC43-52D5F58B7C72}"/>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2" name="テキスト ボックス 591">
          <a:extLst>
            <a:ext uri="{FF2B5EF4-FFF2-40B4-BE49-F238E27FC236}">
              <a16:creationId xmlns:a16="http://schemas.microsoft.com/office/drawing/2014/main" id="{FA0C3371-CDF1-4ECB-A08C-37BB40F79A58}"/>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3" name="直線コネクタ 592">
          <a:extLst>
            <a:ext uri="{FF2B5EF4-FFF2-40B4-BE49-F238E27FC236}">
              <a16:creationId xmlns:a16="http://schemas.microsoft.com/office/drawing/2014/main" id="{F45A9AE8-BFB5-4124-A5CC-B597E828924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4" name="テキスト ボックス 593">
          <a:extLst>
            <a:ext uri="{FF2B5EF4-FFF2-40B4-BE49-F238E27FC236}">
              <a16:creationId xmlns:a16="http://schemas.microsoft.com/office/drawing/2014/main" id="{903F7D88-378D-414B-8E62-929829F0CE27}"/>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5" name="【学校施設】&#10;一人当たり面積グラフ枠">
          <a:extLst>
            <a:ext uri="{FF2B5EF4-FFF2-40B4-BE49-F238E27FC236}">
              <a16:creationId xmlns:a16="http://schemas.microsoft.com/office/drawing/2014/main" id="{F935431F-B47B-47C7-9A9C-145D341A91C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16193</xdr:rowOff>
    </xdr:from>
    <xdr:to>
      <xdr:col>116</xdr:col>
      <xdr:colOff>62864</xdr:colOff>
      <xdr:row>63</xdr:row>
      <xdr:rowOff>105537</xdr:rowOff>
    </xdr:to>
    <xdr:cxnSp macro="">
      <xdr:nvCxnSpPr>
        <xdr:cNvPr id="596" name="直線コネクタ 595">
          <a:extLst>
            <a:ext uri="{FF2B5EF4-FFF2-40B4-BE49-F238E27FC236}">
              <a16:creationId xmlns:a16="http://schemas.microsoft.com/office/drawing/2014/main" id="{D8C254AC-BCBE-424B-BE33-EC95980651D8}"/>
            </a:ext>
          </a:extLst>
        </xdr:cNvPr>
        <xdr:cNvCxnSpPr/>
      </xdr:nvCxnSpPr>
      <xdr:spPr>
        <a:xfrm flipV="1">
          <a:off x="22160864" y="9617393"/>
          <a:ext cx="0" cy="12894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109364</xdr:rowOff>
    </xdr:from>
    <xdr:ext cx="469744" cy="259045"/>
    <xdr:sp macro="" textlink="">
      <xdr:nvSpPr>
        <xdr:cNvPr id="597" name="【学校施設】&#10;一人当たり面積最小値テキスト">
          <a:extLst>
            <a:ext uri="{FF2B5EF4-FFF2-40B4-BE49-F238E27FC236}">
              <a16:creationId xmlns:a16="http://schemas.microsoft.com/office/drawing/2014/main" id="{8E8D9F50-8897-4227-8F58-2BE5252C40A8}"/>
            </a:ext>
          </a:extLst>
        </xdr:cNvPr>
        <xdr:cNvSpPr txBox="1"/>
      </xdr:nvSpPr>
      <xdr:spPr>
        <a:xfrm>
          <a:off x="22199600" y="10910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105537</xdr:rowOff>
    </xdr:from>
    <xdr:to>
      <xdr:col>116</xdr:col>
      <xdr:colOff>152400</xdr:colOff>
      <xdr:row>63</xdr:row>
      <xdr:rowOff>105537</xdr:rowOff>
    </xdr:to>
    <xdr:cxnSp macro="">
      <xdr:nvCxnSpPr>
        <xdr:cNvPr id="598" name="直線コネクタ 597">
          <a:extLst>
            <a:ext uri="{FF2B5EF4-FFF2-40B4-BE49-F238E27FC236}">
              <a16:creationId xmlns:a16="http://schemas.microsoft.com/office/drawing/2014/main" id="{6439230B-20A6-40CF-82B2-4ACAC5B1737D}"/>
            </a:ext>
          </a:extLst>
        </xdr:cNvPr>
        <xdr:cNvCxnSpPr/>
      </xdr:nvCxnSpPr>
      <xdr:spPr>
        <a:xfrm>
          <a:off x="22072600" y="10906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134320</xdr:rowOff>
    </xdr:from>
    <xdr:ext cx="469744" cy="259045"/>
    <xdr:sp macro="" textlink="">
      <xdr:nvSpPr>
        <xdr:cNvPr id="599" name="【学校施設】&#10;一人当たり面積最大値テキスト">
          <a:extLst>
            <a:ext uri="{FF2B5EF4-FFF2-40B4-BE49-F238E27FC236}">
              <a16:creationId xmlns:a16="http://schemas.microsoft.com/office/drawing/2014/main" id="{196391EA-C62B-4B13-9A67-4057130B91BD}"/>
            </a:ext>
          </a:extLst>
        </xdr:cNvPr>
        <xdr:cNvSpPr txBox="1"/>
      </xdr:nvSpPr>
      <xdr:spPr>
        <a:xfrm>
          <a:off x="22199600" y="9392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16193</xdr:rowOff>
    </xdr:from>
    <xdr:to>
      <xdr:col>116</xdr:col>
      <xdr:colOff>152400</xdr:colOff>
      <xdr:row>56</xdr:row>
      <xdr:rowOff>16193</xdr:rowOff>
    </xdr:to>
    <xdr:cxnSp macro="">
      <xdr:nvCxnSpPr>
        <xdr:cNvPr id="600" name="直線コネクタ 599">
          <a:extLst>
            <a:ext uri="{FF2B5EF4-FFF2-40B4-BE49-F238E27FC236}">
              <a16:creationId xmlns:a16="http://schemas.microsoft.com/office/drawing/2014/main" id="{20BFE6FA-45DC-428A-BE5E-82CC120ED54C}"/>
            </a:ext>
          </a:extLst>
        </xdr:cNvPr>
        <xdr:cNvCxnSpPr/>
      </xdr:nvCxnSpPr>
      <xdr:spPr>
        <a:xfrm>
          <a:off x="22072600" y="9617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167276</xdr:rowOff>
    </xdr:from>
    <xdr:ext cx="469744" cy="259045"/>
    <xdr:sp macro="" textlink="">
      <xdr:nvSpPr>
        <xdr:cNvPr id="601" name="【学校施設】&#10;一人当たり面積平均値テキスト">
          <a:extLst>
            <a:ext uri="{FF2B5EF4-FFF2-40B4-BE49-F238E27FC236}">
              <a16:creationId xmlns:a16="http://schemas.microsoft.com/office/drawing/2014/main" id="{4F6E1A26-359C-416F-8144-04D2C32ACE8D}"/>
            </a:ext>
          </a:extLst>
        </xdr:cNvPr>
        <xdr:cNvSpPr txBox="1"/>
      </xdr:nvSpPr>
      <xdr:spPr>
        <a:xfrm>
          <a:off x="22199600" y="10454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17399</xdr:rowOff>
    </xdr:from>
    <xdr:to>
      <xdr:col>116</xdr:col>
      <xdr:colOff>114300</xdr:colOff>
      <xdr:row>61</xdr:row>
      <xdr:rowOff>118999</xdr:rowOff>
    </xdr:to>
    <xdr:sp macro="" textlink="">
      <xdr:nvSpPr>
        <xdr:cNvPr id="602" name="フローチャート: 判断 601">
          <a:extLst>
            <a:ext uri="{FF2B5EF4-FFF2-40B4-BE49-F238E27FC236}">
              <a16:creationId xmlns:a16="http://schemas.microsoft.com/office/drawing/2014/main" id="{59D8243A-2C77-4922-8800-DB82861C29C3}"/>
            </a:ext>
          </a:extLst>
        </xdr:cNvPr>
        <xdr:cNvSpPr/>
      </xdr:nvSpPr>
      <xdr:spPr>
        <a:xfrm>
          <a:off x="22110700" y="10475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17970</xdr:rowOff>
    </xdr:from>
    <xdr:to>
      <xdr:col>112</xdr:col>
      <xdr:colOff>38100</xdr:colOff>
      <xdr:row>61</xdr:row>
      <xdr:rowOff>119570</xdr:rowOff>
    </xdr:to>
    <xdr:sp macro="" textlink="">
      <xdr:nvSpPr>
        <xdr:cNvPr id="603" name="フローチャート: 判断 602">
          <a:extLst>
            <a:ext uri="{FF2B5EF4-FFF2-40B4-BE49-F238E27FC236}">
              <a16:creationId xmlns:a16="http://schemas.microsoft.com/office/drawing/2014/main" id="{5A91302E-4ADD-456D-AB70-9B45726CA76F}"/>
            </a:ext>
          </a:extLst>
        </xdr:cNvPr>
        <xdr:cNvSpPr/>
      </xdr:nvSpPr>
      <xdr:spPr>
        <a:xfrm>
          <a:off x="21272500" y="1047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28067</xdr:rowOff>
    </xdr:from>
    <xdr:to>
      <xdr:col>107</xdr:col>
      <xdr:colOff>101600</xdr:colOff>
      <xdr:row>61</xdr:row>
      <xdr:rowOff>129667</xdr:rowOff>
    </xdr:to>
    <xdr:sp macro="" textlink="">
      <xdr:nvSpPr>
        <xdr:cNvPr id="604" name="フローチャート: 判断 603">
          <a:extLst>
            <a:ext uri="{FF2B5EF4-FFF2-40B4-BE49-F238E27FC236}">
              <a16:creationId xmlns:a16="http://schemas.microsoft.com/office/drawing/2014/main" id="{3796C76A-8FA3-4602-B83A-B04E6CFB649D}"/>
            </a:ext>
          </a:extLst>
        </xdr:cNvPr>
        <xdr:cNvSpPr/>
      </xdr:nvSpPr>
      <xdr:spPr>
        <a:xfrm>
          <a:off x="20383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51308</xdr:rowOff>
    </xdr:from>
    <xdr:to>
      <xdr:col>102</xdr:col>
      <xdr:colOff>165100</xdr:colOff>
      <xdr:row>61</xdr:row>
      <xdr:rowOff>152908</xdr:rowOff>
    </xdr:to>
    <xdr:sp macro="" textlink="">
      <xdr:nvSpPr>
        <xdr:cNvPr id="605" name="フローチャート: 判断 604">
          <a:extLst>
            <a:ext uri="{FF2B5EF4-FFF2-40B4-BE49-F238E27FC236}">
              <a16:creationId xmlns:a16="http://schemas.microsoft.com/office/drawing/2014/main" id="{CF7074CE-4225-4AA6-978D-D0E3493F3FF7}"/>
            </a:ext>
          </a:extLst>
        </xdr:cNvPr>
        <xdr:cNvSpPr/>
      </xdr:nvSpPr>
      <xdr:spPr>
        <a:xfrm>
          <a:off x="19494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62357</xdr:rowOff>
    </xdr:from>
    <xdr:to>
      <xdr:col>98</xdr:col>
      <xdr:colOff>38100</xdr:colOff>
      <xdr:row>61</xdr:row>
      <xdr:rowOff>163957</xdr:rowOff>
    </xdr:to>
    <xdr:sp macro="" textlink="">
      <xdr:nvSpPr>
        <xdr:cNvPr id="606" name="フローチャート: 判断 605">
          <a:extLst>
            <a:ext uri="{FF2B5EF4-FFF2-40B4-BE49-F238E27FC236}">
              <a16:creationId xmlns:a16="http://schemas.microsoft.com/office/drawing/2014/main" id="{A8C3E3AF-6135-4A61-A504-0EF2FE53D697}"/>
            </a:ext>
          </a:extLst>
        </xdr:cNvPr>
        <xdr:cNvSpPr/>
      </xdr:nvSpPr>
      <xdr:spPr>
        <a:xfrm>
          <a:off x="18605500" y="10520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E8735822-0E72-4EC2-BB4F-C75DFBD1FF9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3C2E4641-15D4-4365-A42F-EC8F511F554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E8E2833F-9123-4B94-B029-C225FF1F131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21B96BA7-7A25-48A0-8AF2-6CDE6CA9500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6616AD16-D66D-4B7D-BF71-9E2B47CE681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149416</xdr:rowOff>
    </xdr:from>
    <xdr:to>
      <xdr:col>116</xdr:col>
      <xdr:colOff>114300</xdr:colOff>
      <xdr:row>60</xdr:row>
      <xdr:rowOff>79566</xdr:rowOff>
    </xdr:to>
    <xdr:sp macro="" textlink="">
      <xdr:nvSpPr>
        <xdr:cNvPr id="612" name="楕円 611">
          <a:extLst>
            <a:ext uri="{FF2B5EF4-FFF2-40B4-BE49-F238E27FC236}">
              <a16:creationId xmlns:a16="http://schemas.microsoft.com/office/drawing/2014/main" id="{E6A47E33-FE95-4B15-B56F-678554EB2260}"/>
            </a:ext>
          </a:extLst>
        </xdr:cNvPr>
        <xdr:cNvSpPr/>
      </xdr:nvSpPr>
      <xdr:spPr>
        <a:xfrm>
          <a:off x="22110700" y="10264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843</xdr:rowOff>
    </xdr:from>
    <xdr:ext cx="469744" cy="259045"/>
    <xdr:sp macro="" textlink="">
      <xdr:nvSpPr>
        <xdr:cNvPr id="613" name="【学校施設】&#10;一人当たり面積該当値テキスト">
          <a:extLst>
            <a:ext uri="{FF2B5EF4-FFF2-40B4-BE49-F238E27FC236}">
              <a16:creationId xmlns:a16="http://schemas.microsoft.com/office/drawing/2014/main" id="{3A4E9F76-88F9-4262-B41D-3DC8FCDF7444}"/>
            </a:ext>
          </a:extLst>
        </xdr:cNvPr>
        <xdr:cNvSpPr txBox="1"/>
      </xdr:nvSpPr>
      <xdr:spPr>
        <a:xfrm>
          <a:off x="22199600" y="10116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163131</xdr:rowOff>
    </xdr:from>
    <xdr:to>
      <xdr:col>112</xdr:col>
      <xdr:colOff>38100</xdr:colOff>
      <xdr:row>60</xdr:row>
      <xdr:rowOff>93281</xdr:rowOff>
    </xdr:to>
    <xdr:sp macro="" textlink="">
      <xdr:nvSpPr>
        <xdr:cNvPr id="614" name="楕円 613">
          <a:extLst>
            <a:ext uri="{FF2B5EF4-FFF2-40B4-BE49-F238E27FC236}">
              <a16:creationId xmlns:a16="http://schemas.microsoft.com/office/drawing/2014/main" id="{D604BF76-D0B7-4516-95F4-BFB79EBABA35}"/>
            </a:ext>
          </a:extLst>
        </xdr:cNvPr>
        <xdr:cNvSpPr/>
      </xdr:nvSpPr>
      <xdr:spPr>
        <a:xfrm>
          <a:off x="21272500" y="1027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28766</xdr:rowOff>
    </xdr:from>
    <xdr:to>
      <xdr:col>116</xdr:col>
      <xdr:colOff>63500</xdr:colOff>
      <xdr:row>60</xdr:row>
      <xdr:rowOff>42481</xdr:rowOff>
    </xdr:to>
    <xdr:cxnSp macro="">
      <xdr:nvCxnSpPr>
        <xdr:cNvPr id="615" name="直線コネクタ 614">
          <a:extLst>
            <a:ext uri="{FF2B5EF4-FFF2-40B4-BE49-F238E27FC236}">
              <a16:creationId xmlns:a16="http://schemas.microsoft.com/office/drawing/2014/main" id="{F9E2AA8A-8593-4D51-AFE1-88140D971C0D}"/>
            </a:ext>
          </a:extLst>
        </xdr:cNvPr>
        <xdr:cNvCxnSpPr/>
      </xdr:nvCxnSpPr>
      <xdr:spPr>
        <a:xfrm flipV="1">
          <a:off x="21323300" y="10315766"/>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2921</xdr:rowOff>
    </xdr:from>
    <xdr:to>
      <xdr:col>107</xdr:col>
      <xdr:colOff>101600</xdr:colOff>
      <xdr:row>60</xdr:row>
      <xdr:rowOff>104521</xdr:rowOff>
    </xdr:to>
    <xdr:sp macro="" textlink="">
      <xdr:nvSpPr>
        <xdr:cNvPr id="616" name="楕円 615">
          <a:extLst>
            <a:ext uri="{FF2B5EF4-FFF2-40B4-BE49-F238E27FC236}">
              <a16:creationId xmlns:a16="http://schemas.microsoft.com/office/drawing/2014/main" id="{AE4A2DBC-33B2-4F67-B5DD-CE0F02FF649A}"/>
            </a:ext>
          </a:extLst>
        </xdr:cNvPr>
        <xdr:cNvSpPr/>
      </xdr:nvSpPr>
      <xdr:spPr>
        <a:xfrm>
          <a:off x="20383500" y="1028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42481</xdr:rowOff>
    </xdr:from>
    <xdr:to>
      <xdr:col>111</xdr:col>
      <xdr:colOff>177800</xdr:colOff>
      <xdr:row>60</xdr:row>
      <xdr:rowOff>53721</xdr:rowOff>
    </xdr:to>
    <xdr:cxnSp macro="">
      <xdr:nvCxnSpPr>
        <xdr:cNvPr id="617" name="直線コネクタ 616">
          <a:extLst>
            <a:ext uri="{FF2B5EF4-FFF2-40B4-BE49-F238E27FC236}">
              <a16:creationId xmlns:a16="http://schemas.microsoft.com/office/drawing/2014/main" id="{D049C4A3-2927-4B81-8C19-98D94E6E646B}"/>
            </a:ext>
          </a:extLst>
        </xdr:cNvPr>
        <xdr:cNvCxnSpPr/>
      </xdr:nvCxnSpPr>
      <xdr:spPr>
        <a:xfrm flipV="1">
          <a:off x="20434300" y="10329481"/>
          <a:ext cx="889000" cy="11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9398</xdr:rowOff>
    </xdr:from>
    <xdr:to>
      <xdr:col>102</xdr:col>
      <xdr:colOff>165100</xdr:colOff>
      <xdr:row>60</xdr:row>
      <xdr:rowOff>110998</xdr:rowOff>
    </xdr:to>
    <xdr:sp macro="" textlink="">
      <xdr:nvSpPr>
        <xdr:cNvPr id="618" name="楕円 617">
          <a:extLst>
            <a:ext uri="{FF2B5EF4-FFF2-40B4-BE49-F238E27FC236}">
              <a16:creationId xmlns:a16="http://schemas.microsoft.com/office/drawing/2014/main" id="{79417D36-5EC6-44EC-897A-CFBCBD632F54}"/>
            </a:ext>
          </a:extLst>
        </xdr:cNvPr>
        <xdr:cNvSpPr/>
      </xdr:nvSpPr>
      <xdr:spPr>
        <a:xfrm>
          <a:off x="19494500" y="10296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53721</xdr:rowOff>
    </xdr:from>
    <xdr:to>
      <xdr:col>107</xdr:col>
      <xdr:colOff>50800</xdr:colOff>
      <xdr:row>60</xdr:row>
      <xdr:rowOff>60198</xdr:rowOff>
    </xdr:to>
    <xdr:cxnSp macro="">
      <xdr:nvCxnSpPr>
        <xdr:cNvPr id="619" name="直線コネクタ 618">
          <a:extLst>
            <a:ext uri="{FF2B5EF4-FFF2-40B4-BE49-F238E27FC236}">
              <a16:creationId xmlns:a16="http://schemas.microsoft.com/office/drawing/2014/main" id="{218339FF-D569-4DE5-B5CB-391066098952}"/>
            </a:ext>
          </a:extLst>
        </xdr:cNvPr>
        <xdr:cNvCxnSpPr/>
      </xdr:nvCxnSpPr>
      <xdr:spPr>
        <a:xfrm flipV="1">
          <a:off x="19545300" y="10340721"/>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12446</xdr:rowOff>
    </xdr:from>
    <xdr:to>
      <xdr:col>98</xdr:col>
      <xdr:colOff>38100</xdr:colOff>
      <xdr:row>60</xdr:row>
      <xdr:rowOff>114046</xdr:rowOff>
    </xdr:to>
    <xdr:sp macro="" textlink="">
      <xdr:nvSpPr>
        <xdr:cNvPr id="620" name="楕円 619">
          <a:extLst>
            <a:ext uri="{FF2B5EF4-FFF2-40B4-BE49-F238E27FC236}">
              <a16:creationId xmlns:a16="http://schemas.microsoft.com/office/drawing/2014/main" id="{68E090BD-BA8C-4386-A03B-F93500F8CF83}"/>
            </a:ext>
          </a:extLst>
        </xdr:cNvPr>
        <xdr:cNvSpPr/>
      </xdr:nvSpPr>
      <xdr:spPr>
        <a:xfrm>
          <a:off x="18605500" y="1029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60198</xdr:rowOff>
    </xdr:from>
    <xdr:to>
      <xdr:col>102</xdr:col>
      <xdr:colOff>114300</xdr:colOff>
      <xdr:row>60</xdr:row>
      <xdr:rowOff>63246</xdr:rowOff>
    </xdr:to>
    <xdr:cxnSp macro="">
      <xdr:nvCxnSpPr>
        <xdr:cNvPr id="621" name="直線コネクタ 620">
          <a:extLst>
            <a:ext uri="{FF2B5EF4-FFF2-40B4-BE49-F238E27FC236}">
              <a16:creationId xmlns:a16="http://schemas.microsoft.com/office/drawing/2014/main" id="{092AF031-312A-4851-A914-0BB59712CF3A}"/>
            </a:ext>
          </a:extLst>
        </xdr:cNvPr>
        <xdr:cNvCxnSpPr/>
      </xdr:nvCxnSpPr>
      <xdr:spPr>
        <a:xfrm flipV="1">
          <a:off x="18656300" y="10347198"/>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110697</xdr:rowOff>
    </xdr:from>
    <xdr:ext cx="469744" cy="259045"/>
    <xdr:sp macro="" textlink="">
      <xdr:nvSpPr>
        <xdr:cNvPr id="622" name="n_1aveValue【学校施設】&#10;一人当たり面積">
          <a:extLst>
            <a:ext uri="{FF2B5EF4-FFF2-40B4-BE49-F238E27FC236}">
              <a16:creationId xmlns:a16="http://schemas.microsoft.com/office/drawing/2014/main" id="{1DF2A7D0-E763-4925-8686-CC2591A9D5ED}"/>
            </a:ext>
          </a:extLst>
        </xdr:cNvPr>
        <xdr:cNvSpPr txBox="1"/>
      </xdr:nvSpPr>
      <xdr:spPr>
        <a:xfrm>
          <a:off x="21075727" y="1056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120794</xdr:rowOff>
    </xdr:from>
    <xdr:ext cx="469744" cy="259045"/>
    <xdr:sp macro="" textlink="">
      <xdr:nvSpPr>
        <xdr:cNvPr id="623" name="n_2aveValue【学校施設】&#10;一人当たり面積">
          <a:extLst>
            <a:ext uri="{FF2B5EF4-FFF2-40B4-BE49-F238E27FC236}">
              <a16:creationId xmlns:a16="http://schemas.microsoft.com/office/drawing/2014/main" id="{15BA9A7D-DF97-4AB0-B9AE-515E425D259E}"/>
            </a:ext>
          </a:extLst>
        </xdr:cNvPr>
        <xdr:cNvSpPr txBox="1"/>
      </xdr:nvSpPr>
      <xdr:spPr>
        <a:xfrm>
          <a:off x="20199427" y="1057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144035</xdr:rowOff>
    </xdr:from>
    <xdr:ext cx="469744" cy="259045"/>
    <xdr:sp macro="" textlink="">
      <xdr:nvSpPr>
        <xdr:cNvPr id="624" name="n_3aveValue【学校施設】&#10;一人当たり面積">
          <a:extLst>
            <a:ext uri="{FF2B5EF4-FFF2-40B4-BE49-F238E27FC236}">
              <a16:creationId xmlns:a16="http://schemas.microsoft.com/office/drawing/2014/main" id="{4A92AC26-9112-4FD3-A7AB-C88241E13CF6}"/>
            </a:ext>
          </a:extLst>
        </xdr:cNvPr>
        <xdr:cNvSpPr txBox="1"/>
      </xdr:nvSpPr>
      <xdr:spPr>
        <a:xfrm>
          <a:off x="19310427" y="1060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155084</xdr:rowOff>
    </xdr:from>
    <xdr:ext cx="469744" cy="259045"/>
    <xdr:sp macro="" textlink="">
      <xdr:nvSpPr>
        <xdr:cNvPr id="625" name="n_4aveValue【学校施設】&#10;一人当たり面積">
          <a:extLst>
            <a:ext uri="{FF2B5EF4-FFF2-40B4-BE49-F238E27FC236}">
              <a16:creationId xmlns:a16="http://schemas.microsoft.com/office/drawing/2014/main" id="{4E0E6ED0-5A3B-46FE-8FDE-3C2992396C2B}"/>
            </a:ext>
          </a:extLst>
        </xdr:cNvPr>
        <xdr:cNvSpPr txBox="1"/>
      </xdr:nvSpPr>
      <xdr:spPr>
        <a:xfrm>
          <a:off x="18421427" y="10613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109808</xdr:rowOff>
    </xdr:from>
    <xdr:ext cx="469744" cy="259045"/>
    <xdr:sp macro="" textlink="">
      <xdr:nvSpPr>
        <xdr:cNvPr id="626" name="n_1mainValue【学校施設】&#10;一人当たり面積">
          <a:extLst>
            <a:ext uri="{FF2B5EF4-FFF2-40B4-BE49-F238E27FC236}">
              <a16:creationId xmlns:a16="http://schemas.microsoft.com/office/drawing/2014/main" id="{32F91ADC-1D96-45CB-B3A6-89A87EC7529B}"/>
            </a:ext>
          </a:extLst>
        </xdr:cNvPr>
        <xdr:cNvSpPr txBox="1"/>
      </xdr:nvSpPr>
      <xdr:spPr>
        <a:xfrm>
          <a:off x="21075727" y="10053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121048</xdr:rowOff>
    </xdr:from>
    <xdr:ext cx="469744" cy="259045"/>
    <xdr:sp macro="" textlink="">
      <xdr:nvSpPr>
        <xdr:cNvPr id="627" name="n_2mainValue【学校施設】&#10;一人当たり面積">
          <a:extLst>
            <a:ext uri="{FF2B5EF4-FFF2-40B4-BE49-F238E27FC236}">
              <a16:creationId xmlns:a16="http://schemas.microsoft.com/office/drawing/2014/main" id="{33239F81-5223-406E-A9A0-A094F55CF45E}"/>
            </a:ext>
          </a:extLst>
        </xdr:cNvPr>
        <xdr:cNvSpPr txBox="1"/>
      </xdr:nvSpPr>
      <xdr:spPr>
        <a:xfrm>
          <a:off x="20199427" y="10065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127525</xdr:rowOff>
    </xdr:from>
    <xdr:ext cx="469744" cy="259045"/>
    <xdr:sp macro="" textlink="">
      <xdr:nvSpPr>
        <xdr:cNvPr id="628" name="n_3mainValue【学校施設】&#10;一人当たり面積">
          <a:extLst>
            <a:ext uri="{FF2B5EF4-FFF2-40B4-BE49-F238E27FC236}">
              <a16:creationId xmlns:a16="http://schemas.microsoft.com/office/drawing/2014/main" id="{0213CB4D-834A-4352-9E6D-B6892BEE9AD3}"/>
            </a:ext>
          </a:extLst>
        </xdr:cNvPr>
        <xdr:cNvSpPr txBox="1"/>
      </xdr:nvSpPr>
      <xdr:spPr>
        <a:xfrm>
          <a:off x="19310427" y="1007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130573</xdr:rowOff>
    </xdr:from>
    <xdr:ext cx="469744" cy="259045"/>
    <xdr:sp macro="" textlink="">
      <xdr:nvSpPr>
        <xdr:cNvPr id="629" name="n_4mainValue【学校施設】&#10;一人当たり面積">
          <a:extLst>
            <a:ext uri="{FF2B5EF4-FFF2-40B4-BE49-F238E27FC236}">
              <a16:creationId xmlns:a16="http://schemas.microsoft.com/office/drawing/2014/main" id="{8CFE81F6-87BB-4897-BD37-A99932A404D2}"/>
            </a:ext>
          </a:extLst>
        </xdr:cNvPr>
        <xdr:cNvSpPr txBox="1"/>
      </xdr:nvSpPr>
      <xdr:spPr>
        <a:xfrm>
          <a:off x="18421427" y="10074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0" name="正方形/長方形 629">
          <a:extLst>
            <a:ext uri="{FF2B5EF4-FFF2-40B4-BE49-F238E27FC236}">
              <a16:creationId xmlns:a16="http://schemas.microsoft.com/office/drawing/2014/main" id="{1592C959-FCDD-4C55-AB90-3121AEA0B61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1" name="正方形/長方形 630">
          <a:extLst>
            <a:ext uri="{FF2B5EF4-FFF2-40B4-BE49-F238E27FC236}">
              <a16:creationId xmlns:a16="http://schemas.microsoft.com/office/drawing/2014/main" id="{887671BE-5909-495E-96B2-5E78B2FF637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2" name="正方形/長方形 631">
          <a:extLst>
            <a:ext uri="{FF2B5EF4-FFF2-40B4-BE49-F238E27FC236}">
              <a16:creationId xmlns:a16="http://schemas.microsoft.com/office/drawing/2014/main" id="{C43E181B-A38F-43FC-934A-760EA0D0617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3" name="正方形/長方形 632">
          <a:extLst>
            <a:ext uri="{FF2B5EF4-FFF2-40B4-BE49-F238E27FC236}">
              <a16:creationId xmlns:a16="http://schemas.microsoft.com/office/drawing/2014/main" id="{F19ED667-18B4-400A-AEE3-8F652E1D6A5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4" name="正方形/長方形 633">
          <a:extLst>
            <a:ext uri="{FF2B5EF4-FFF2-40B4-BE49-F238E27FC236}">
              <a16:creationId xmlns:a16="http://schemas.microsoft.com/office/drawing/2014/main" id="{6F0D3353-8BB4-4105-8295-1D128471B75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5" name="正方形/長方形 634">
          <a:extLst>
            <a:ext uri="{FF2B5EF4-FFF2-40B4-BE49-F238E27FC236}">
              <a16:creationId xmlns:a16="http://schemas.microsoft.com/office/drawing/2014/main" id="{816D361D-F2CA-4461-93E8-A88C6C0F90A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6" name="正方形/長方形 635">
          <a:extLst>
            <a:ext uri="{FF2B5EF4-FFF2-40B4-BE49-F238E27FC236}">
              <a16:creationId xmlns:a16="http://schemas.microsoft.com/office/drawing/2014/main" id="{5B7A28E1-1183-453E-9955-6414F354CB5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7" name="正方形/長方形 636">
          <a:extLst>
            <a:ext uri="{FF2B5EF4-FFF2-40B4-BE49-F238E27FC236}">
              <a16:creationId xmlns:a16="http://schemas.microsoft.com/office/drawing/2014/main" id="{830DFDF2-F8B5-4143-A9C0-4BF0AEE8F761}"/>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8" name="正方形/長方形 637">
          <a:extLst>
            <a:ext uri="{FF2B5EF4-FFF2-40B4-BE49-F238E27FC236}">
              <a16:creationId xmlns:a16="http://schemas.microsoft.com/office/drawing/2014/main" id="{74FE8ED7-4BF8-4213-9E7A-FCD320AA5A7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9" name="正方形/長方形 638">
          <a:extLst>
            <a:ext uri="{FF2B5EF4-FFF2-40B4-BE49-F238E27FC236}">
              <a16:creationId xmlns:a16="http://schemas.microsoft.com/office/drawing/2014/main" id="{A95FE051-10C7-4E56-9819-EC18138993F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0" name="正方形/長方形 639">
          <a:extLst>
            <a:ext uri="{FF2B5EF4-FFF2-40B4-BE49-F238E27FC236}">
              <a16:creationId xmlns:a16="http://schemas.microsoft.com/office/drawing/2014/main" id="{7E02BE97-B4E5-4A3A-88A0-924BC7BECFA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1" name="正方形/長方形 640">
          <a:extLst>
            <a:ext uri="{FF2B5EF4-FFF2-40B4-BE49-F238E27FC236}">
              <a16:creationId xmlns:a16="http://schemas.microsoft.com/office/drawing/2014/main" id="{9CB40945-4473-4932-AAAA-6CD29BEDD1E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2" name="正方形/長方形 641">
          <a:extLst>
            <a:ext uri="{FF2B5EF4-FFF2-40B4-BE49-F238E27FC236}">
              <a16:creationId xmlns:a16="http://schemas.microsoft.com/office/drawing/2014/main" id="{41ABBCDB-F18F-4030-A279-ECA53220018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3" name="正方形/長方形 642">
          <a:extLst>
            <a:ext uri="{FF2B5EF4-FFF2-40B4-BE49-F238E27FC236}">
              <a16:creationId xmlns:a16="http://schemas.microsoft.com/office/drawing/2014/main" id="{23518435-74DA-4C7E-B71E-1EB0B23771C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4" name="正方形/長方形 643">
          <a:extLst>
            <a:ext uri="{FF2B5EF4-FFF2-40B4-BE49-F238E27FC236}">
              <a16:creationId xmlns:a16="http://schemas.microsoft.com/office/drawing/2014/main" id="{E0FBB276-F39D-4359-AF35-94B28F17EB5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5" name="正方形/長方形 644">
          <a:extLst>
            <a:ext uri="{FF2B5EF4-FFF2-40B4-BE49-F238E27FC236}">
              <a16:creationId xmlns:a16="http://schemas.microsoft.com/office/drawing/2014/main" id="{E81142FE-B9ED-4DEC-847B-EA9372BEDDA2}"/>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6" name="正方形/長方形 645">
          <a:extLst>
            <a:ext uri="{FF2B5EF4-FFF2-40B4-BE49-F238E27FC236}">
              <a16:creationId xmlns:a16="http://schemas.microsoft.com/office/drawing/2014/main" id="{0458EAE9-05B1-4CB0-938E-7ECA2CB310B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7" name="正方形/長方形 646">
          <a:extLst>
            <a:ext uri="{FF2B5EF4-FFF2-40B4-BE49-F238E27FC236}">
              <a16:creationId xmlns:a16="http://schemas.microsoft.com/office/drawing/2014/main" id="{0DB9A9AF-818B-4DAF-9B07-32989217966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8" name="正方形/長方形 647">
          <a:extLst>
            <a:ext uri="{FF2B5EF4-FFF2-40B4-BE49-F238E27FC236}">
              <a16:creationId xmlns:a16="http://schemas.microsoft.com/office/drawing/2014/main" id="{4F04BE10-51BC-4F35-9027-860F0899942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9" name="正方形/長方形 648">
          <a:extLst>
            <a:ext uri="{FF2B5EF4-FFF2-40B4-BE49-F238E27FC236}">
              <a16:creationId xmlns:a16="http://schemas.microsoft.com/office/drawing/2014/main" id="{CCFDE088-94F3-4FBC-A231-B49B6CF9D4F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0" name="正方形/長方形 649">
          <a:extLst>
            <a:ext uri="{FF2B5EF4-FFF2-40B4-BE49-F238E27FC236}">
              <a16:creationId xmlns:a16="http://schemas.microsoft.com/office/drawing/2014/main" id="{0AE14E66-408B-4026-A7D0-779C748119C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1" name="正方形/長方形 650">
          <a:extLst>
            <a:ext uri="{FF2B5EF4-FFF2-40B4-BE49-F238E27FC236}">
              <a16:creationId xmlns:a16="http://schemas.microsoft.com/office/drawing/2014/main" id="{2D1FADBA-C76A-4E22-B5F7-52A245FF5C7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2" name="正方形/長方形 651">
          <a:extLst>
            <a:ext uri="{FF2B5EF4-FFF2-40B4-BE49-F238E27FC236}">
              <a16:creationId xmlns:a16="http://schemas.microsoft.com/office/drawing/2014/main" id="{B043945F-5F91-434F-B7F3-BFC7859FC29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3" name="正方形/長方形 652">
          <a:extLst>
            <a:ext uri="{FF2B5EF4-FFF2-40B4-BE49-F238E27FC236}">
              <a16:creationId xmlns:a16="http://schemas.microsoft.com/office/drawing/2014/main" id="{08B370E8-385C-4F20-B1EA-859FBB6FF3E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4" name="テキスト ボックス 653">
          <a:extLst>
            <a:ext uri="{FF2B5EF4-FFF2-40B4-BE49-F238E27FC236}">
              <a16:creationId xmlns:a16="http://schemas.microsoft.com/office/drawing/2014/main" id="{E70C6526-FF11-4FE9-926E-91C4184D2A3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5" name="直線コネクタ 654">
          <a:extLst>
            <a:ext uri="{FF2B5EF4-FFF2-40B4-BE49-F238E27FC236}">
              <a16:creationId xmlns:a16="http://schemas.microsoft.com/office/drawing/2014/main" id="{47BB6BE2-E25F-4337-867A-40AB0340C68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6" name="テキスト ボックス 655">
          <a:extLst>
            <a:ext uri="{FF2B5EF4-FFF2-40B4-BE49-F238E27FC236}">
              <a16:creationId xmlns:a16="http://schemas.microsoft.com/office/drawing/2014/main" id="{98AA3632-5F4A-4213-81D6-B3043E2C7F9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7" name="直線コネクタ 656">
          <a:extLst>
            <a:ext uri="{FF2B5EF4-FFF2-40B4-BE49-F238E27FC236}">
              <a16:creationId xmlns:a16="http://schemas.microsoft.com/office/drawing/2014/main" id="{822A76EF-91E8-4C13-9087-2872476F2C18}"/>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8" name="テキスト ボックス 657">
          <a:extLst>
            <a:ext uri="{FF2B5EF4-FFF2-40B4-BE49-F238E27FC236}">
              <a16:creationId xmlns:a16="http://schemas.microsoft.com/office/drawing/2014/main" id="{961C747E-60D2-42DA-B3BA-9C81384EF5EF}"/>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9" name="直線コネクタ 658">
          <a:extLst>
            <a:ext uri="{FF2B5EF4-FFF2-40B4-BE49-F238E27FC236}">
              <a16:creationId xmlns:a16="http://schemas.microsoft.com/office/drawing/2014/main" id="{FEF11852-3C2D-42A3-AE95-C9ADCDFF925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60" name="テキスト ボックス 659">
          <a:extLst>
            <a:ext uri="{FF2B5EF4-FFF2-40B4-BE49-F238E27FC236}">
              <a16:creationId xmlns:a16="http://schemas.microsoft.com/office/drawing/2014/main" id="{AE8C01EC-726A-4C9B-A31B-178A1686E392}"/>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1" name="直線コネクタ 660">
          <a:extLst>
            <a:ext uri="{FF2B5EF4-FFF2-40B4-BE49-F238E27FC236}">
              <a16:creationId xmlns:a16="http://schemas.microsoft.com/office/drawing/2014/main" id="{313CE367-C44E-4F49-BD2F-E030898050F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2" name="テキスト ボックス 661">
          <a:extLst>
            <a:ext uri="{FF2B5EF4-FFF2-40B4-BE49-F238E27FC236}">
              <a16:creationId xmlns:a16="http://schemas.microsoft.com/office/drawing/2014/main" id="{B9DC5FDE-F1DA-430C-9B2E-B03405DF67BD}"/>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3" name="直線コネクタ 662">
          <a:extLst>
            <a:ext uri="{FF2B5EF4-FFF2-40B4-BE49-F238E27FC236}">
              <a16:creationId xmlns:a16="http://schemas.microsoft.com/office/drawing/2014/main" id="{EC9DC428-66ED-4F70-91D8-51071B02316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4" name="テキスト ボックス 663">
          <a:extLst>
            <a:ext uri="{FF2B5EF4-FFF2-40B4-BE49-F238E27FC236}">
              <a16:creationId xmlns:a16="http://schemas.microsoft.com/office/drawing/2014/main" id="{C7E2F7A0-DA11-4C0E-BA40-C5CACC0950ED}"/>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5" name="直線コネクタ 664">
          <a:extLst>
            <a:ext uri="{FF2B5EF4-FFF2-40B4-BE49-F238E27FC236}">
              <a16:creationId xmlns:a16="http://schemas.microsoft.com/office/drawing/2014/main" id="{5E9A823A-1A67-4510-BB39-95A2AD05C186}"/>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6" name="テキスト ボックス 665">
          <a:extLst>
            <a:ext uri="{FF2B5EF4-FFF2-40B4-BE49-F238E27FC236}">
              <a16:creationId xmlns:a16="http://schemas.microsoft.com/office/drawing/2014/main" id="{162A4DAD-2CE4-4C2B-8371-5FB6179D0387}"/>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7" name="直線コネクタ 666">
          <a:extLst>
            <a:ext uri="{FF2B5EF4-FFF2-40B4-BE49-F238E27FC236}">
              <a16:creationId xmlns:a16="http://schemas.microsoft.com/office/drawing/2014/main" id="{7F1DE0B8-CE0D-40A5-9919-641F29A113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8" name="テキスト ボックス 667">
          <a:extLst>
            <a:ext uri="{FF2B5EF4-FFF2-40B4-BE49-F238E27FC236}">
              <a16:creationId xmlns:a16="http://schemas.microsoft.com/office/drawing/2014/main" id="{15A603FE-AA12-4F09-8BA6-A4FF25AAB59C}"/>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9" name="【公民館】&#10;有形固定資産減価償却率グラフ枠">
          <a:extLst>
            <a:ext uri="{FF2B5EF4-FFF2-40B4-BE49-F238E27FC236}">
              <a16:creationId xmlns:a16="http://schemas.microsoft.com/office/drawing/2014/main" id="{6F132359-F988-4DFA-A8B2-2131047E7C8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133350</xdr:rowOff>
    </xdr:from>
    <xdr:to>
      <xdr:col>85</xdr:col>
      <xdr:colOff>126364</xdr:colOff>
      <xdr:row>108</xdr:row>
      <xdr:rowOff>152400</xdr:rowOff>
    </xdr:to>
    <xdr:cxnSp macro="">
      <xdr:nvCxnSpPr>
        <xdr:cNvPr id="670" name="直線コネクタ 669">
          <a:extLst>
            <a:ext uri="{FF2B5EF4-FFF2-40B4-BE49-F238E27FC236}">
              <a16:creationId xmlns:a16="http://schemas.microsoft.com/office/drawing/2014/main" id="{6C2DEF60-1F55-4E3F-9842-6C05FFAE3A05}"/>
            </a:ext>
          </a:extLst>
        </xdr:cNvPr>
        <xdr:cNvCxnSpPr/>
      </xdr:nvCxnSpPr>
      <xdr:spPr>
        <a:xfrm flipV="1">
          <a:off x="16318864" y="1710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71" name="【公民館】&#10;有形固定資産減価償却率最小値テキスト">
          <a:extLst>
            <a:ext uri="{FF2B5EF4-FFF2-40B4-BE49-F238E27FC236}">
              <a16:creationId xmlns:a16="http://schemas.microsoft.com/office/drawing/2014/main" id="{997D3CF5-1216-47BE-AD5D-A3569124847C}"/>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2" name="直線コネクタ 671">
          <a:extLst>
            <a:ext uri="{FF2B5EF4-FFF2-40B4-BE49-F238E27FC236}">
              <a16:creationId xmlns:a16="http://schemas.microsoft.com/office/drawing/2014/main" id="{601AAF5D-D17C-4A44-94AA-482AD5BEFAEA}"/>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80027</xdr:rowOff>
    </xdr:from>
    <xdr:ext cx="405111" cy="259045"/>
    <xdr:sp macro="" textlink="">
      <xdr:nvSpPr>
        <xdr:cNvPr id="673" name="【公民館】&#10;有形固定資産減価償却率最大値テキスト">
          <a:extLst>
            <a:ext uri="{FF2B5EF4-FFF2-40B4-BE49-F238E27FC236}">
              <a16:creationId xmlns:a16="http://schemas.microsoft.com/office/drawing/2014/main" id="{9E53DB09-37AA-4E59-8D68-3D08A84EEF5A}"/>
            </a:ext>
          </a:extLst>
        </xdr:cNvPr>
        <xdr:cNvSpPr txBox="1"/>
      </xdr:nvSpPr>
      <xdr:spPr>
        <a:xfrm>
          <a:off x="16357600" y="1688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133350</xdr:rowOff>
    </xdr:from>
    <xdr:to>
      <xdr:col>86</xdr:col>
      <xdr:colOff>25400</xdr:colOff>
      <xdr:row>99</xdr:row>
      <xdr:rowOff>133350</xdr:rowOff>
    </xdr:to>
    <xdr:cxnSp macro="">
      <xdr:nvCxnSpPr>
        <xdr:cNvPr id="674" name="直線コネクタ 673">
          <a:extLst>
            <a:ext uri="{FF2B5EF4-FFF2-40B4-BE49-F238E27FC236}">
              <a16:creationId xmlns:a16="http://schemas.microsoft.com/office/drawing/2014/main" id="{41DC1E59-08D3-439A-A3F0-5AD0385AC632}"/>
            </a:ext>
          </a:extLst>
        </xdr:cNvPr>
        <xdr:cNvCxnSpPr/>
      </xdr:nvCxnSpPr>
      <xdr:spPr>
        <a:xfrm>
          <a:off x="16230600" y="1710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675" name="【公民館】&#10;有形固定資産減価償却率平均値テキスト">
          <a:extLst>
            <a:ext uri="{FF2B5EF4-FFF2-40B4-BE49-F238E27FC236}">
              <a16:creationId xmlns:a16="http://schemas.microsoft.com/office/drawing/2014/main" id="{E6E74F0B-11CA-4AE4-92D4-ACE6FCE06001}"/>
            </a:ext>
          </a:extLst>
        </xdr:cNvPr>
        <xdr:cNvSpPr txBox="1"/>
      </xdr:nvSpPr>
      <xdr:spPr>
        <a:xfrm>
          <a:off x="16357600" y="17940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676" name="フローチャート: 判断 675">
          <a:extLst>
            <a:ext uri="{FF2B5EF4-FFF2-40B4-BE49-F238E27FC236}">
              <a16:creationId xmlns:a16="http://schemas.microsoft.com/office/drawing/2014/main" id="{E90E9AE4-A443-4485-9966-26D8814DFBA6}"/>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65405</xdr:rowOff>
    </xdr:from>
    <xdr:to>
      <xdr:col>81</xdr:col>
      <xdr:colOff>101600</xdr:colOff>
      <xdr:row>105</xdr:row>
      <xdr:rowOff>167005</xdr:rowOff>
    </xdr:to>
    <xdr:sp macro="" textlink="">
      <xdr:nvSpPr>
        <xdr:cNvPr id="677" name="フローチャート: 判断 676">
          <a:extLst>
            <a:ext uri="{FF2B5EF4-FFF2-40B4-BE49-F238E27FC236}">
              <a16:creationId xmlns:a16="http://schemas.microsoft.com/office/drawing/2014/main" id="{B3CF69A6-60BA-4529-9D90-A4D43E028843}"/>
            </a:ext>
          </a:extLst>
        </xdr:cNvPr>
        <xdr:cNvSpPr/>
      </xdr:nvSpPr>
      <xdr:spPr>
        <a:xfrm>
          <a:off x="15430500" y="1806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50164</xdr:rowOff>
    </xdr:from>
    <xdr:to>
      <xdr:col>76</xdr:col>
      <xdr:colOff>165100</xdr:colOff>
      <xdr:row>105</xdr:row>
      <xdr:rowOff>151764</xdr:rowOff>
    </xdr:to>
    <xdr:sp macro="" textlink="">
      <xdr:nvSpPr>
        <xdr:cNvPr id="678" name="フローチャート: 判断 677">
          <a:extLst>
            <a:ext uri="{FF2B5EF4-FFF2-40B4-BE49-F238E27FC236}">
              <a16:creationId xmlns:a16="http://schemas.microsoft.com/office/drawing/2014/main" id="{976EA6D9-1625-470E-B8C8-AAD5854776EB}"/>
            </a:ext>
          </a:extLst>
        </xdr:cNvPr>
        <xdr:cNvSpPr/>
      </xdr:nvSpPr>
      <xdr:spPr>
        <a:xfrm>
          <a:off x="14541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154939</xdr:rowOff>
    </xdr:from>
    <xdr:to>
      <xdr:col>72</xdr:col>
      <xdr:colOff>38100</xdr:colOff>
      <xdr:row>105</xdr:row>
      <xdr:rowOff>85089</xdr:rowOff>
    </xdr:to>
    <xdr:sp macro="" textlink="">
      <xdr:nvSpPr>
        <xdr:cNvPr id="679" name="フローチャート: 判断 678">
          <a:extLst>
            <a:ext uri="{FF2B5EF4-FFF2-40B4-BE49-F238E27FC236}">
              <a16:creationId xmlns:a16="http://schemas.microsoft.com/office/drawing/2014/main" id="{E8C85F9B-6A9A-4321-9ABE-3423A3F43E7F}"/>
            </a:ext>
          </a:extLst>
        </xdr:cNvPr>
        <xdr:cNvSpPr/>
      </xdr:nvSpPr>
      <xdr:spPr>
        <a:xfrm>
          <a:off x="13652500" y="1798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116839</xdr:rowOff>
    </xdr:from>
    <xdr:to>
      <xdr:col>67</xdr:col>
      <xdr:colOff>101600</xdr:colOff>
      <xdr:row>105</xdr:row>
      <xdr:rowOff>46989</xdr:rowOff>
    </xdr:to>
    <xdr:sp macro="" textlink="">
      <xdr:nvSpPr>
        <xdr:cNvPr id="680" name="フローチャート: 判断 679">
          <a:extLst>
            <a:ext uri="{FF2B5EF4-FFF2-40B4-BE49-F238E27FC236}">
              <a16:creationId xmlns:a16="http://schemas.microsoft.com/office/drawing/2014/main" id="{490245C0-C378-4DCA-83C6-1F335F0BE088}"/>
            </a:ext>
          </a:extLst>
        </xdr:cNvPr>
        <xdr:cNvSpPr/>
      </xdr:nvSpPr>
      <xdr:spPr>
        <a:xfrm>
          <a:off x="12763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97191A92-4B7E-4A66-958C-712C8BE9A92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260ED04E-7406-4DDB-8FD1-EF74F27F52F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7AE8C1CC-C910-4FDD-AA7A-A825FDF615E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4B181544-663F-4C7E-8D3B-4EC5A1795C8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FEB1CB15-818E-42AF-9C6F-F5C86A03A9A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141605</xdr:rowOff>
    </xdr:from>
    <xdr:to>
      <xdr:col>85</xdr:col>
      <xdr:colOff>177800</xdr:colOff>
      <xdr:row>108</xdr:row>
      <xdr:rowOff>71755</xdr:rowOff>
    </xdr:to>
    <xdr:sp macro="" textlink="">
      <xdr:nvSpPr>
        <xdr:cNvPr id="686" name="楕円 685">
          <a:extLst>
            <a:ext uri="{FF2B5EF4-FFF2-40B4-BE49-F238E27FC236}">
              <a16:creationId xmlns:a16="http://schemas.microsoft.com/office/drawing/2014/main" id="{2CA0F237-658B-4519-BBBB-82D666B86325}"/>
            </a:ext>
          </a:extLst>
        </xdr:cNvPr>
        <xdr:cNvSpPr/>
      </xdr:nvSpPr>
      <xdr:spPr>
        <a:xfrm>
          <a:off x="16268700" y="1848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120032</xdr:rowOff>
    </xdr:from>
    <xdr:ext cx="405111" cy="259045"/>
    <xdr:sp macro="" textlink="">
      <xdr:nvSpPr>
        <xdr:cNvPr id="687" name="【公民館】&#10;有形固定資産減価償却率該当値テキスト">
          <a:extLst>
            <a:ext uri="{FF2B5EF4-FFF2-40B4-BE49-F238E27FC236}">
              <a16:creationId xmlns:a16="http://schemas.microsoft.com/office/drawing/2014/main" id="{2D9E6EBE-29DE-4777-96FC-581806E98D33}"/>
            </a:ext>
          </a:extLst>
        </xdr:cNvPr>
        <xdr:cNvSpPr txBox="1"/>
      </xdr:nvSpPr>
      <xdr:spPr>
        <a:xfrm>
          <a:off x="16357600" y="1846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99695</xdr:rowOff>
    </xdr:from>
    <xdr:to>
      <xdr:col>81</xdr:col>
      <xdr:colOff>101600</xdr:colOff>
      <xdr:row>108</xdr:row>
      <xdr:rowOff>29845</xdr:rowOff>
    </xdr:to>
    <xdr:sp macro="" textlink="">
      <xdr:nvSpPr>
        <xdr:cNvPr id="688" name="楕円 687">
          <a:extLst>
            <a:ext uri="{FF2B5EF4-FFF2-40B4-BE49-F238E27FC236}">
              <a16:creationId xmlns:a16="http://schemas.microsoft.com/office/drawing/2014/main" id="{50DBAA16-7BEF-4DA0-8813-25AC51E163E1}"/>
            </a:ext>
          </a:extLst>
        </xdr:cNvPr>
        <xdr:cNvSpPr/>
      </xdr:nvSpPr>
      <xdr:spPr>
        <a:xfrm>
          <a:off x="15430500" y="1844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150495</xdr:rowOff>
    </xdr:from>
    <xdr:to>
      <xdr:col>85</xdr:col>
      <xdr:colOff>127000</xdr:colOff>
      <xdr:row>108</xdr:row>
      <xdr:rowOff>20955</xdr:rowOff>
    </xdr:to>
    <xdr:cxnSp macro="">
      <xdr:nvCxnSpPr>
        <xdr:cNvPr id="689" name="直線コネクタ 688">
          <a:extLst>
            <a:ext uri="{FF2B5EF4-FFF2-40B4-BE49-F238E27FC236}">
              <a16:creationId xmlns:a16="http://schemas.microsoft.com/office/drawing/2014/main" id="{BA6D7284-C12B-47A5-AEE4-B23C08CFD01D}"/>
            </a:ext>
          </a:extLst>
        </xdr:cNvPr>
        <xdr:cNvCxnSpPr/>
      </xdr:nvCxnSpPr>
      <xdr:spPr>
        <a:xfrm>
          <a:off x="15481300" y="1849564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57786</xdr:rowOff>
    </xdr:from>
    <xdr:to>
      <xdr:col>76</xdr:col>
      <xdr:colOff>165100</xdr:colOff>
      <xdr:row>107</xdr:row>
      <xdr:rowOff>159386</xdr:rowOff>
    </xdr:to>
    <xdr:sp macro="" textlink="">
      <xdr:nvSpPr>
        <xdr:cNvPr id="690" name="楕円 689">
          <a:extLst>
            <a:ext uri="{FF2B5EF4-FFF2-40B4-BE49-F238E27FC236}">
              <a16:creationId xmlns:a16="http://schemas.microsoft.com/office/drawing/2014/main" id="{825F12E5-C0D8-4E02-8EE8-B532D21DD08A}"/>
            </a:ext>
          </a:extLst>
        </xdr:cNvPr>
        <xdr:cNvSpPr/>
      </xdr:nvSpPr>
      <xdr:spPr>
        <a:xfrm>
          <a:off x="14541500" y="1840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108586</xdr:rowOff>
    </xdr:from>
    <xdr:to>
      <xdr:col>81</xdr:col>
      <xdr:colOff>50800</xdr:colOff>
      <xdr:row>107</xdr:row>
      <xdr:rowOff>150495</xdr:rowOff>
    </xdr:to>
    <xdr:cxnSp macro="">
      <xdr:nvCxnSpPr>
        <xdr:cNvPr id="691" name="直線コネクタ 690">
          <a:extLst>
            <a:ext uri="{FF2B5EF4-FFF2-40B4-BE49-F238E27FC236}">
              <a16:creationId xmlns:a16="http://schemas.microsoft.com/office/drawing/2014/main" id="{FC3C7FC8-E705-4E21-9226-12E5D64CE218}"/>
            </a:ext>
          </a:extLst>
        </xdr:cNvPr>
        <xdr:cNvCxnSpPr/>
      </xdr:nvCxnSpPr>
      <xdr:spPr>
        <a:xfrm>
          <a:off x="14592300" y="1845373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15875</xdr:rowOff>
    </xdr:from>
    <xdr:to>
      <xdr:col>72</xdr:col>
      <xdr:colOff>38100</xdr:colOff>
      <xdr:row>107</xdr:row>
      <xdr:rowOff>117475</xdr:rowOff>
    </xdr:to>
    <xdr:sp macro="" textlink="">
      <xdr:nvSpPr>
        <xdr:cNvPr id="692" name="楕円 691">
          <a:extLst>
            <a:ext uri="{FF2B5EF4-FFF2-40B4-BE49-F238E27FC236}">
              <a16:creationId xmlns:a16="http://schemas.microsoft.com/office/drawing/2014/main" id="{30377AE3-2E60-4178-B8E9-21C5BC0C4A8A}"/>
            </a:ext>
          </a:extLst>
        </xdr:cNvPr>
        <xdr:cNvSpPr/>
      </xdr:nvSpPr>
      <xdr:spPr>
        <a:xfrm>
          <a:off x="13652500" y="1836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66675</xdr:rowOff>
    </xdr:from>
    <xdr:to>
      <xdr:col>76</xdr:col>
      <xdr:colOff>114300</xdr:colOff>
      <xdr:row>107</xdr:row>
      <xdr:rowOff>108586</xdr:rowOff>
    </xdr:to>
    <xdr:cxnSp macro="">
      <xdr:nvCxnSpPr>
        <xdr:cNvPr id="693" name="直線コネクタ 692">
          <a:extLst>
            <a:ext uri="{FF2B5EF4-FFF2-40B4-BE49-F238E27FC236}">
              <a16:creationId xmlns:a16="http://schemas.microsoft.com/office/drawing/2014/main" id="{DCFD7546-DB89-400C-913A-C9C255497F48}"/>
            </a:ext>
          </a:extLst>
        </xdr:cNvPr>
        <xdr:cNvCxnSpPr/>
      </xdr:nvCxnSpPr>
      <xdr:spPr>
        <a:xfrm>
          <a:off x="13703300" y="18411825"/>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145414</xdr:rowOff>
    </xdr:from>
    <xdr:to>
      <xdr:col>67</xdr:col>
      <xdr:colOff>101600</xdr:colOff>
      <xdr:row>107</xdr:row>
      <xdr:rowOff>75564</xdr:rowOff>
    </xdr:to>
    <xdr:sp macro="" textlink="">
      <xdr:nvSpPr>
        <xdr:cNvPr id="694" name="楕円 693">
          <a:extLst>
            <a:ext uri="{FF2B5EF4-FFF2-40B4-BE49-F238E27FC236}">
              <a16:creationId xmlns:a16="http://schemas.microsoft.com/office/drawing/2014/main" id="{46C35C98-B87A-4909-B0FE-B859773BC8FD}"/>
            </a:ext>
          </a:extLst>
        </xdr:cNvPr>
        <xdr:cNvSpPr/>
      </xdr:nvSpPr>
      <xdr:spPr>
        <a:xfrm>
          <a:off x="12763500" y="1831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24764</xdr:rowOff>
    </xdr:from>
    <xdr:to>
      <xdr:col>71</xdr:col>
      <xdr:colOff>177800</xdr:colOff>
      <xdr:row>107</xdr:row>
      <xdr:rowOff>66675</xdr:rowOff>
    </xdr:to>
    <xdr:cxnSp macro="">
      <xdr:nvCxnSpPr>
        <xdr:cNvPr id="695" name="直線コネクタ 694">
          <a:extLst>
            <a:ext uri="{FF2B5EF4-FFF2-40B4-BE49-F238E27FC236}">
              <a16:creationId xmlns:a16="http://schemas.microsoft.com/office/drawing/2014/main" id="{BCF307B2-1A32-40F8-A26E-EA7CA8847831}"/>
            </a:ext>
          </a:extLst>
        </xdr:cNvPr>
        <xdr:cNvCxnSpPr/>
      </xdr:nvCxnSpPr>
      <xdr:spPr>
        <a:xfrm>
          <a:off x="12814300" y="18369914"/>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12082</xdr:rowOff>
    </xdr:from>
    <xdr:ext cx="405111" cy="259045"/>
    <xdr:sp macro="" textlink="">
      <xdr:nvSpPr>
        <xdr:cNvPr id="696" name="n_1aveValue【公民館】&#10;有形固定資産減価償却率">
          <a:extLst>
            <a:ext uri="{FF2B5EF4-FFF2-40B4-BE49-F238E27FC236}">
              <a16:creationId xmlns:a16="http://schemas.microsoft.com/office/drawing/2014/main" id="{C1B4173C-3E83-4EC5-BFD5-BC625AC8D39B}"/>
            </a:ext>
          </a:extLst>
        </xdr:cNvPr>
        <xdr:cNvSpPr txBox="1"/>
      </xdr:nvSpPr>
      <xdr:spPr>
        <a:xfrm>
          <a:off x="15266044" y="1784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168291</xdr:rowOff>
    </xdr:from>
    <xdr:ext cx="405111" cy="259045"/>
    <xdr:sp macro="" textlink="">
      <xdr:nvSpPr>
        <xdr:cNvPr id="697" name="n_2aveValue【公民館】&#10;有形固定資産減価償却率">
          <a:extLst>
            <a:ext uri="{FF2B5EF4-FFF2-40B4-BE49-F238E27FC236}">
              <a16:creationId xmlns:a16="http://schemas.microsoft.com/office/drawing/2014/main" id="{D0DC8E4D-5835-4AA7-8605-5FC73AEACFE2}"/>
            </a:ext>
          </a:extLst>
        </xdr:cNvPr>
        <xdr:cNvSpPr txBox="1"/>
      </xdr:nvSpPr>
      <xdr:spPr>
        <a:xfrm>
          <a:off x="14389744" y="17827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101616</xdr:rowOff>
    </xdr:from>
    <xdr:ext cx="405111" cy="259045"/>
    <xdr:sp macro="" textlink="">
      <xdr:nvSpPr>
        <xdr:cNvPr id="698" name="n_3aveValue【公民館】&#10;有形固定資産減価償却率">
          <a:extLst>
            <a:ext uri="{FF2B5EF4-FFF2-40B4-BE49-F238E27FC236}">
              <a16:creationId xmlns:a16="http://schemas.microsoft.com/office/drawing/2014/main" id="{7302B160-E4DA-4457-8F61-020B72AC394D}"/>
            </a:ext>
          </a:extLst>
        </xdr:cNvPr>
        <xdr:cNvSpPr txBox="1"/>
      </xdr:nvSpPr>
      <xdr:spPr>
        <a:xfrm>
          <a:off x="13500744" y="17760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63516</xdr:rowOff>
    </xdr:from>
    <xdr:ext cx="405111" cy="259045"/>
    <xdr:sp macro="" textlink="">
      <xdr:nvSpPr>
        <xdr:cNvPr id="699" name="n_4aveValue【公民館】&#10;有形固定資産減価償却率">
          <a:extLst>
            <a:ext uri="{FF2B5EF4-FFF2-40B4-BE49-F238E27FC236}">
              <a16:creationId xmlns:a16="http://schemas.microsoft.com/office/drawing/2014/main" id="{51C3F615-6015-4519-800A-82864C479275}"/>
            </a:ext>
          </a:extLst>
        </xdr:cNvPr>
        <xdr:cNvSpPr txBox="1"/>
      </xdr:nvSpPr>
      <xdr:spPr>
        <a:xfrm>
          <a:off x="12611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20972</xdr:rowOff>
    </xdr:from>
    <xdr:ext cx="405111" cy="259045"/>
    <xdr:sp macro="" textlink="">
      <xdr:nvSpPr>
        <xdr:cNvPr id="700" name="n_1mainValue【公民館】&#10;有形固定資産減価償却率">
          <a:extLst>
            <a:ext uri="{FF2B5EF4-FFF2-40B4-BE49-F238E27FC236}">
              <a16:creationId xmlns:a16="http://schemas.microsoft.com/office/drawing/2014/main" id="{E5046B5C-3D6D-422C-B932-3E44523875A6}"/>
            </a:ext>
          </a:extLst>
        </xdr:cNvPr>
        <xdr:cNvSpPr txBox="1"/>
      </xdr:nvSpPr>
      <xdr:spPr>
        <a:xfrm>
          <a:off x="15266044" y="1853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150513</xdr:rowOff>
    </xdr:from>
    <xdr:ext cx="405111" cy="259045"/>
    <xdr:sp macro="" textlink="">
      <xdr:nvSpPr>
        <xdr:cNvPr id="701" name="n_2mainValue【公民館】&#10;有形固定資産減価償却率">
          <a:extLst>
            <a:ext uri="{FF2B5EF4-FFF2-40B4-BE49-F238E27FC236}">
              <a16:creationId xmlns:a16="http://schemas.microsoft.com/office/drawing/2014/main" id="{E9642672-1002-4093-93F7-8C69D7A3BE06}"/>
            </a:ext>
          </a:extLst>
        </xdr:cNvPr>
        <xdr:cNvSpPr txBox="1"/>
      </xdr:nvSpPr>
      <xdr:spPr>
        <a:xfrm>
          <a:off x="14389744" y="1849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108602</xdr:rowOff>
    </xdr:from>
    <xdr:ext cx="405111" cy="259045"/>
    <xdr:sp macro="" textlink="">
      <xdr:nvSpPr>
        <xdr:cNvPr id="702" name="n_3mainValue【公民館】&#10;有形固定資産減価償却率">
          <a:extLst>
            <a:ext uri="{FF2B5EF4-FFF2-40B4-BE49-F238E27FC236}">
              <a16:creationId xmlns:a16="http://schemas.microsoft.com/office/drawing/2014/main" id="{38010F1D-939E-404E-B80E-7F2EF079DA4A}"/>
            </a:ext>
          </a:extLst>
        </xdr:cNvPr>
        <xdr:cNvSpPr txBox="1"/>
      </xdr:nvSpPr>
      <xdr:spPr>
        <a:xfrm>
          <a:off x="13500744" y="1845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66691</xdr:rowOff>
    </xdr:from>
    <xdr:ext cx="405111" cy="259045"/>
    <xdr:sp macro="" textlink="">
      <xdr:nvSpPr>
        <xdr:cNvPr id="703" name="n_4mainValue【公民館】&#10;有形固定資産減価償却率">
          <a:extLst>
            <a:ext uri="{FF2B5EF4-FFF2-40B4-BE49-F238E27FC236}">
              <a16:creationId xmlns:a16="http://schemas.microsoft.com/office/drawing/2014/main" id="{B83D5EF5-D89C-4BE5-AC39-616D2D45512D}"/>
            </a:ext>
          </a:extLst>
        </xdr:cNvPr>
        <xdr:cNvSpPr txBox="1"/>
      </xdr:nvSpPr>
      <xdr:spPr>
        <a:xfrm>
          <a:off x="12611744" y="1841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4" name="正方形/長方形 703">
          <a:extLst>
            <a:ext uri="{FF2B5EF4-FFF2-40B4-BE49-F238E27FC236}">
              <a16:creationId xmlns:a16="http://schemas.microsoft.com/office/drawing/2014/main" id="{A66B417D-8321-40B9-859F-BDCDF4F4497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5" name="正方形/長方形 704">
          <a:extLst>
            <a:ext uri="{FF2B5EF4-FFF2-40B4-BE49-F238E27FC236}">
              <a16:creationId xmlns:a16="http://schemas.microsoft.com/office/drawing/2014/main" id="{A721AC13-CE4F-4812-A39B-08BD9AD79FB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6" name="正方形/長方形 705">
          <a:extLst>
            <a:ext uri="{FF2B5EF4-FFF2-40B4-BE49-F238E27FC236}">
              <a16:creationId xmlns:a16="http://schemas.microsoft.com/office/drawing/2014/main" id="{852B5A9D-E4D9-4762-8CC1-1BC04B31C0E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7" name="正方形/長方形 706">
          <a:extLst>
            <a:ext uri="{FF2B5EF4-FFF2-40B4-BE49-F238E27FC236}">
              <a16:creationId xmlns:a16="http://schemas.microsoft.com/office/drawing/2014/main" id="{4F5BD881-0AA2-4AE5-B456-F1EAA31B39D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8" name="正方形/長方形 707">
          <a:extLst>
            <a:ext uri="{FF2B5EF4-FFF2-40B4-BE49-F238E27FC236}">
              <a16:creationId xmlns:a16="http://schemas.microsoft.com/office/drawing/2014/main" id="{8E332790-1A7C-4A7C-837D-EC253388D9C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9" name="正方形/長方形 708">
          <a:extLst>
            <a:ext uri="{FF2B5EF4-FFF2-40B4-BE49-F238E27FC236}">
              <a16:creationId xmlns:a16="http://schemas.microsoft.com/office/drawing/2014/main" id="{97A38527-85BB-4E55-A2EE-E96AF36B029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0" name="正方形/長方形 709">
          <a:extLst>
            <a:ext uri="{FF2B5EF4-FFF2-40B4-BE49-F238E27FC236}">
              <a16:creationId xmlns:a16="http://schemas.microsoft.com/office/drawing/2014/main" id="{9ABE4F8B-E2EA-4604-8569-A9F356C1607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1" name="正方形/長方形 710">
          <a:extLst>
            <a:ext uri="{FF2B5EF4-FFF2-40B4-BE49-F238E27FC236}">
              <a16:creationId xmlns:a16="http://schemas.microsoft.com/office/drawing/2014/main" id="{295B499C-53C5-4A68-B11B-6BC582996AF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2" name="テキスト ボックス 711">
          <a:extLst>
            <a:ext uri="{FF2B5EF4-FFF2-40B4-BE49-F238E27FC236}">
              <a16:creationId xmlns:a16="http://schemas.microsoft.com/office/drawing/2014/main" id="{0346C80E-E8C5-4056-A7DC-F0DC97DC2B3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3" name="直線コネクタ 712">
          <a:extLst>
            <a:ext uri="{FF2B5EF4-FFF2-40B4-BE49-F238E27FC236}">
              <a16:creationId xmlns:a16="http://schemas.microsoft.com/office/drawing/2014/main" id="{995C8C83-1FA1-4F7D-A312-339CF4B09B1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4" name="直線コネクタ 713">
          <a:extLst>
            <a:ext uri="{FF2B5EF4-FFF2-40B4-BE49-F238E27FC236}">
              <a16:creationId xmlns:a16="http://schemas.microsoft.com/office/drawing/2014/main" id="{EAE5A687-35FE-4BB9-BADD-32E2CF8C0F21}"/>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5" name="テキスト ボックス 714">
          <a:extLst>
            <a:ext uri="{FF2B5EF4-FFF2-40B4-BE49-F238E27FC236}">
              <a16:creationId xmlns:a16="http://schemas.microsoft.com/office/drawing/2014/main" id="{E28EE3CE-9B76-4E75-9A25-2BE82D27D935}"/>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6" name="直線コネクタ 715">
          <a:extLst>
            <a:ext uri="{FF2B5EF4-FFF2-40B4-BE49-F238E27FC236}">
              <a16:creationId xmlns:a16="http://schemas.microsoft.com/office/drawing/2014/main" id="{09F528D4-024D-42F1-BCD3-CFB9D9497F2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7" name="テキスト ボックス 716">
          <a:extLst>
            <a:ext uri="{FF2B5EF4-FFF2-40B4-BE49-F238E27FC236}">
              <a16:creationId xmlns:a16="http://schemas.microsoft.com/office/drawing/2014/main" id="{A948676A-B58B-4864-AA4C-C46072CCEE8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8" name="直線コネクタ 717">
          <a:extLst>
            <a:ext uri="{FF2B5EF4-FFF2-40B4-BE49-F238E27FC236}">
              <a16:creationId xmlns:a16="http://schemas.microsoft.com/office/drawing/2014/main" id="{3B427CA6-27C0-4EA1-8882-9FED11C5F2DB}"/>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9" name="テキスト ボックス 718">
          <a:extLst>
            <a:ext uri="{FF2B5EF4-FFF2-40B4-BE49-F238E27FC236}">
              <a16:creationId xmlns:a16="http://schemas.microsoft.com/office/drawing/2014/main" id="{90E28357-6553-4528-BFFE-23ED5193FAFA}"/>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0" name="直線コネクタ 719">
          <a:extLst>
            <a:ext uri="{FF2B5EF4-FFF2-40B4-BE49-F238E27FC236}">
              <a16:creationId xmlns:a16="http://schemas.microsoft.com/office/drawing/2014/main" id="{717C70E5-0F13-46DA-8B1F-A7345FC4C6EE}"/>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1" name="テキスト ボックス 720">
          <a:extLst>
            <a:ext uri="{FF2B5EF4-FFF2-40B4-BE49-F238E27FC236}">
              <a16:creationId xmlns:a16="http://schemas.microsoft.com/office/drawing/2014/main" id="{2BEB0F64-C21B-48FF-8E54-D895B31077C6}"/>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2" name="直線コネクタ 721">
          <a:extLst>
            <a:ext uri="{FF2B5EF4-FFF2-40B4-BE49-F238E27FC236}">
              <a16:creationId xmlns:a16="http://schemas.microsoft.com/office/drawing/2014/main" id="{7827FF05-5D0F-4C54-9EA6-F1C7CD70A5FD}"/>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3" name="テキスト ボックス 722">
          <a:extLst>
            <a:ext uri="{FF2B5EF4-FFF2-40B4-BE49-F238E27FC236}">
              <a16:creationId xmlns:a16="http://schemas.microsoft.com/office/drawing/2014/main" id="{243F0E62-A931-4DA0-97DB-64CF29BA02EA}"/>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4" name="直線コネクタ 723">
          <a:extLst>
            <a:ext uri="{FF2B5EF4-FFF2-40B4-BE49-F238E27FC236}">
              <a16:creationId xmlns:a16="http://schemas.microsoft.com/office/drawing/2014/main" id="{AEB996F3-8EA1-4A3B-AA53-9D54478AF5E2}"/>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5" name="テキスト ボックス 724">
          <a:extLst>
            <a:ext uri="{FF2B5EF4-FFF2-40B4-BE49-F238E27FC236}">
              <a16:creationId xmlns:a16="http://schemas.microsoft.com/office/drawing/2014/main" id="{8B6FA17F-A80A-439A-8748-A8E08BC686FB}"/>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6" name="直線コネクタ 725">
          <a:extLst>
            <a:ext uri="{FF2B5EF4-FFF2-40B4-BE49-F238E27FC236}">
              <a16:creationId xmlns:a16="http://schemas.microsoft.com/office/drawing/2014/main" id="{A927824A-CE8D-42F4-AE6F-07A0D855317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7" name="テキスト ボックス 726">
          <a:extLst>
            <a:ext uri="{FF2B5EF4-FFF2-40B4-BE49-F238E27FC236}">
              <a16:creationId xmlns:a16="http://schemas.microsoft.com/office/drawing/2014/main" id="{5B4C9034-BF18-48C1-861B-C85D1834660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8" name="【公民館】&#10;一人当たり面積グラフ枠">
          <a:extLst>
            <a:ext uri="{FF2B5EF4-FFF2-40B4-BE49-F238E27FC236}">
              <a16:creationId xmlns:a16="http://schemas.microsoft.com/office/drawing/2014/main" id="{C17DA103-E1EB-40C9-A29A-D98A96C3819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68689</xdr:rowOff>
    </xdr:from>
    <xdr:to>
      <xdr:col>116</xdr:col>
      <xdr:colOff>62864</xdr:colOff>
      <xdr:row>109</xdr:row>
      <xdr:rowOff>31133</xdr:rowOff>
    </xdr:to>
    <xdr:cxnSp macro="">
      <xdr:nvCxnSpPr>
        <xdr:cNvPr id="729" name="直線コネクタ 728">
          <a:extLst>
            <a:ext uri="{FF2B5EF4-FFF2-40B4-BE49-F238E27FC236}">
              <a16:creationId xmlns:a16="http://schemas.microsoft.com/office/drawing/2014/main" id="{114444DB-9D68-4CD6-A9A5-ECBEFF66E609}"/>
            </a:ext>
          </a:extLst>
        </xdr:cNvPr>
        <xdr:cNvCxnSpPr/>
      </xdr:nvCxnSpPr>
      <xdr:spPr>
        <a:xfrm flipV="1">
          <a:off x="22160864" y="17213689"/>
          <a:ext cx="0" cy="15054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0" name="【公民館】&#10;一人当たり面積最小値テキスト">
          <a:extLst>
            <a:ext uri="{FF2B5EF4-FFF2-40B4-BE49-F238E27FC236}">
              <a16:creationId xmlns:a16="http://schemas.microsoft.com/office/drawing/2014/main" id="{A5BA3198-FEBB-47F6-8BE2-E5697F3F842B}"/>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1" name="直線コネクタ 730">
          <a:extLst>
            <a:ext uri="{FF2B5EF4-FFF2-40B4-BE49-F238E27FC236}">
              <a16:creationId xmlns:a16="http://schemas.microsoft.com/office/drawing/2014/main" id="{54405458-4EEA-4F8E-AF2C-0663544A918F}"/>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15366</xdr:rowOff>
    </xdr:from>
    <xdr:ext cx="469744" cy="259045"/>
    <xdr:sp macro="" textlink="">
      <xdr:nvSpPr>
        <xdr:cNvPr id="732" name="【公民館】&#10;一人当たり面積最大値テキスト">
          <a:extLst>
            <a:ext uri="{FF2B5EF4-FFF2-40B4-BE49-F238E27FC236}">
              <a16:creationId xmlns:a16="http://schemas.microsoft.com/office/drawing/2014/main" id="{0D89F324-82EC-4283-8AEC-73F8952886AE}"/>
            </a:ext>
          </a:extLst>
        </xdr:cNvPr>
        <xdr:cNvSpPr txBox="1"/>
      </xdr:nvSpPr>
      <xdr:spPr>
        <a:xfrm>
          <a:off x="22199600" y="16988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68689</xdr:rowOff>
    </xdr:from>
    <xdr:to>
      <xdr:col>116</xdr:col>
      <xdr:colOff>152400</xdr:colOff>
      <xdr:row>100</xdr:row>
      <xdr:rowOff>68689</xdr:rowOff>
    </xdr:to>
    <xdr:cxnSp macro="">
      <xdr:nvCxnSpPr>
        <xdr:cNvPr id="733" name="直線コネクタ 732">
          <a:extLst>
            <a:ext uri="{FF2B5EF4-FFF2-40B4-BE49-F238E27FC236}">
              <a16:creationId xmlns:a16="http://schemas.microsoft.com/office/drawing/2014/main" id="{639B9920-EA11-40EC-A153-5F184D1589D3}"/>
            </a:ext>
          </a:extLst>
        </xdr:cNvPr>
        <xdr:cNvCxnSpPr/>
      </xdr:nvCxnSpPr>
      <xdr:spPr>
        <a:xfrm>
          <a:off x="22072600" y="17213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155066</xdr:rowOff>
    </xdr:from>
    <xdr:ext cx="469744" cy="259045"/>
    <xdr:sp macro="" textlink="">
      <xdr:nvSpPr>
        <xdr:cNvPr id="734" name="【公民館】&#10;一人当たり面積平均値テキスト">
          <a:extLst>
            <a:ext uri="{FF2B5EF4-FFF2-40B4-BE49-F238E27FC236}">
              <a16:creationId xmlns:a16="http://schemas.microsoft.com/office/drawing/2014/main" id="{8034F380-310B-4B56-A710-7191759FA95F}"/>
            </a:ext>
          </a:extLst>
        </xdr:cNvPr>
        <xdr:cNvSpPr txBox="1"/>
      </xdr:nvSpPr>
      <xdr:spPr>
        <a:xfrm>
          <a:off x="22199600" y="18328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132189</xdr:rowOff>
    </xdr:from>
    <xdr:to>
      <xdr:col>116</xdr:col>
      <xdr:colOff>114300</xdr:colOff>
      <xdr:row>108</xdr:row>
      <xdr:rowOff>62339</xdr:rowOff>
    </xdr:to>
    <xdr:sp macro="" textlink="">
      <xdr:nvSpPr>
        <xdr:cNvPr id="735" name="フローチャート: 判断 734">
          <a:extLst>
            <a:ext uri="{FF2B5EF4-FFF2-40B4-BE49-F238E27FC236}">
              <a16:creationId xmlns:a16="http://schemas.microsoft.com/office/drawing/2014/main" id="{26695FE6-F5B5-43A2-8588-49C220BE0757}"/>
            </a:ext>
          </a:extLst>
        </xdr:cNvPr>
        <xdr:cNvSpPr/>
      </xdr:nvSpPr>
      <xdr:spPr>
        <a:xfrm>
          <a:off x="22110700" y="1847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142312</xdr:rowOff>
    </xdr:from>
    <xdr:to>
      <xdr:col>112</xdr:col>
      <xdr:colOff>38100</xdr:colOff>
      <xdr:row>108</xdr:row>
      <xdr:rowOff>72462</xdr:rowOff>
    </xdr:to>
    <xdr:sp macro="" textlink="">
      <xdr:nvSpPr>
        <xdr:cNvPr id="736" name="フローチャート: 判断 735">
          <a:extLst>
            <a:ext uri="{FF2B5EF4-FFF2-40B4-BE49-F238E27FC236}">
              <a16:creationId xmlns:a16="http://schemas.microsoft.com/office/drawing/2014/main" id="{EBBEDB7C-0F24-4AAE-928B-3CC8D9A93092}"/>
            </a:ext>
          </a:extLst>
        </xdr:cNvPr>
        <xdr:cNvSpPr/>
      </xdr:nvSpPr>
      <xdr:spPr>
        <a:xfrm>
          <a:off x="21272500" y="1848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160927</xdr:rowOff>
    </xdr:from>
    <xdr:to>
      <xdr:col>107</xdr:col>
      <xdr:colOff>101600</xdr:colOff>
      <xdr:row>108</xdr:row>
      <xdr:rowOff>91077</xdr:rowOff>
    </xdr:to>
    <xdr:sp macro="" textlink="">
      <xdr:nvSpPr>
        <xdr:cNvPr id="737" name="フローチャート: 判断 736">
          <a:extLst>
            <a:ext uri="{FF2B5EF4-FFF2-40B4-BE49-F238E27FC236}">
              <a16:creationId xmlns:a16="http://schemas.microsoft.com/office/drawing/2014/main" id="{97303E40-5499-446E-B8A9-E40F70E69E6B}"/>
            </a:ext>
          </a:extLst>
        </xdr:cNvPr>
        <xdr:cNvSpPr/>
      </xdr:nvSpPr>
      <xdr:spPr>
        <a:xfrm>
          <a:off x="20383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2866</xdr:rowOff>
    </xdr:from>
    <xdr:to>
      <xdr:col>102</xdr:col>
      <xdr:colOff>165100</xdr:colOff>
      <xdr:row>108</xdr:row>
      <xdr:rowOff>104466</xdr:rowOff>
    </xdr:to>
    <xdr:sp macro="" textlink="">
      <xdr:nvSpPr>
        <xdr:cNvPr id="738" name="フローチャート: 判断 737">
          <a:extLst>
            <a:ext uri="{FF2B5EF4-FFF2-40B4-BE49-F238E27FC236}">
              <a16:creationId xmlns:a16="http://schemas.microsoft.com/office/drawing/2014/main" id="{45560E9A-0551-417A-92AA-C0D3C31DF6B4}"/>
            </a:ext>
          </a:extLst>
        </xdr:cNvPr>
        <xdr:cNvSpPr/>
      </xdr:nvSpPr>
      <xdr:spPr>
        <a:xfrm>
          <a:off x="19494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254</xdr:rowOff>
    </xdr:from>
    <xdr:to>
      <xdr:col>98</xdr:col>
      <xdr:colOff>38100</xdr:colOff>
      <xdr:row>108</xdr:row>
      <xdr:rowOff>101854</xdr:rowOff>
    </xdr:to>
    <xdr:sp macro="" textlink="">
      <xdr:nvSpPr>
        <xdr:cNvPr id="739" name="フローチャート: 判断 738">
          <a:extLst>
            <a:ext uri="{FF2B5EF4-FFF2-40B4-BE49-F238E27FC236}">
              <a16:creationId xmlns:a16="http://schemas.microsoft.com/office/drawing/2014/main" id="{33EE1939-4175-4A5B-8441-AB1E951EAC72}"/>
            </a:ext>
          </a:extLst>
        </xdr:cNvPr>
        <xdr:cNvSpPr/>
      </xdr:nvSpPr>
      <xdr:spPr>
        <a:xfrm>
          <a:off x="18605500" y="1851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30B3A4B5-4C25-4115-96FD-43B3B28BFF4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8DE2F1E4-7B39-4DCD-B21E-DA9CEEF750B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F9648526-3346-4A65-8D37-8D39A3BE92A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57A0BD83-2E93-474D-8EFC-6A5722525F2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166B8ECC-8445-4A29-B843-D24AA618E0F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79938</xdr:rowOff>
    </xdr:from>
    <xdr:to>
      <xdr:col>116</xdr:col>
      <xdr:colOff>114300</xdr:colOff>
      <xdr:row>109</xdr:row>
      <xdr:rowOff>10088</xdr:rowOff>
    </xdr:to>
    <xdr:sp macro="" textlink="">
      <xdr:nvSpPr>
        <xdr:cNvPr id="745" name="楕円 744">
          <a:extLst>
            <a:ext uri="{FF2B5EF4-FFF2-40B4-BE49-F238E27FC236}">
              <a16:creationId xmlns:a16="http://schemas.microsoft.com/office/drawing/2014/main" id="{88A21753-155D-469F-A8DA-8E3C2797FCCF}"/>
            </a:ext>
          </a:extLst>
        </xdr:cNvPr>
        <xdr:cNvSpPr/>
      </xdr:nvSpPr>
      <xdr:spPr>
        <a:xfrm>
          <a:off x="22110700" y="1859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166315</xdr:rowOff>
    </xdr:from>
    <xdr:ext cx="469744" cy="259045"/>
    <xdr:sp macro="" textlink="">
      <xdr:nvSpPr>
        <xdr:cNvPr id="746" name="【公民館】&#10;一人当たり面積該当値テキスト">
          <a:extLst>
            <a:ext uri="{FF2B5EF4-FFF2-40B4-BE49-F238E27FC236}">
              <a16:creationId xmlns:a16="http://schemas.microsoft.com/office/drawing/2014/main" id="{F3EB73DC-BB2F-446B-95AF-E8FEE908F8F3}"/>
            </a:ext>
          </a:extLst>
        </xdr:cNvPr>
        <xdr:cNvSpPr txBox="1"/>
      </xdr:nvSpPr>
      <xdr:spPr>
        <a:xfrm>
          <a:off x="22199600" y="18511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81243</xdr:rowOff>
    </xdr:from>
    <xdr:to>
      <xdr:col>112</xdr:col>
      <xdr:colOff>38100</xdr:colOff>
      <xdr:row>109</xdr:row>
      <xdr:rowOff>11393</xdr:rowOff>
    </xdr:to>
    <xdr:sp macro="" textlink="">
      <xdr:nvSpPr>
        <xdr:cNvPr id="747" name="楕円 746">
          <a:extLst>
            <a:ext uri="{FF2B5EF4-FFF2-40B4-BE49-F238E27FC236}">
              <a16:creationId xmlns:a16="http://schemas.microsoft.com/office/drawing/2014/main" id="{F8E1D3A2-EAD2-47D9-AB09-C9FDBAE7E553}"/>
            </a:ext>
          </a:extLst>
        </xdr:cNvPr>
        <xdr:cNvSpPr/>
      </xdr:nvSpPr>
      <xdr:spPr>
        <a:xfrm>
          <a:off x="21272500" y="1859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130738</xdr:rowOff>
    </xdr:from>
    <xdr:to>
      <xdr:col>116</xdr:col>
      <xdr:colOff>63500</xdr:colOff>
      <xdr:row>108</xdr:row>
      <xdr:rowOff>132043</xdr:rowOff>
    </xdr:to>
    <xdr:cxnSp macro="">
      <xdr:nvCxnSpPr>
        <xdr:cNvPr id="748" name="直線コネクタ 747">
          <a:extLst>
            <a:ext uri="{FF2B5EF4-FFF2-40B4-BE49-F238E27FC236}">
              <a16:creationId xmlns:a16="http://schemas.microsoft.com/office/drawing/2014/main" id="{9D599F94-B9BB-4077-860D-DF4691260A1D}"/>
            </a:ext>
          </a:extLst>
        </xdr:cNvPr>
        <xdr:cNvCxnSpPr/>
      </xdr:nvCxnSpPr>
      <xdr:spPr>
        <a:xfrm flipV="1">
          <a:off x="21323300" y="18647338"/>
          <a:ext cx="838200" cy="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82550</xdr:rowOff>
    </xdr:from>
    <xdr:to>
      <xdr:col>107</xdr:col>
      <xdr:colOff>101600</xdr:colOff>
      <xdr:row>109</xdr:row>
      <xdr:rowOff>12700</xdr:rowOff>
    </xdr:to>
    <xdr:sp macro="" textlink="">
      <xdr:nvSpPr>
        <xdr:cNvPr id="749" name="楕円 748">
          <a:extLst>
            <a:ext uri="{FF2B5EF4-FFF2-40B4-BE49-F238E27FC236}">
              <a16:creationId xmlns:a16="http://schemas.microsoft.com/office/drawing/2014/main" id="{61CE9C7B-C26D-4280-9EFA-B39A6FAABC23}"/>
            </a:ext>
          </a:extLst>
        </xdr:cNvPr>
        <xdr:cNvSpPr/>
      </xdr:nvSpPr>
      <xdr:spPr>
        <a:xfrm>
          <a:off x="20383500" y="185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132043</xdr:rowOff>
    </xdr:from>
    <xdr:to>
      <xdr:col>111</xdr:col>
      <xdr:colOff>177800</xdr:colOff>
      <xdr:row>108</xdr:row>
      <xdr:rowOff>133350</xdr:rowOff>
    </xdr:to>
    <xdr:cxnSp macro="">
      <xdr:nvCxnSpPr>
        <xdr:cNvPr id="750" name="直線コネクタ 749">
          <a:extLst>
            <a:ext uri="{FF2B5EF4-FFF2-40B4-BE49-F238E27FC236}">
              <a16:creationId xmlns:a16="http://schemas.microsoft.com/office/drawing/2014/main" id="{C3450F4E-5AEB-43E2-91FC-95E305BA3C4A}"/>
            </a:ext>
          </a:extLst>
        </xdr:cNvPr>
        <xdr:cNvCxnSpPr/>
      </xdr:nvCxnSpPr>
      <xdr:spPr>
        <a:xfrm flipV="1">
          <a:off x="20434300" y="18648643"/>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83203</xdr:rowOff>
    </xdr:from>
    <xdr:to>
      <xdr:col>102</xdr:col>
      <xdr:colOff>165100</xdr:colOff>
      <xdr:row>109</xdr:row>
      <xdr:rowOff>13353</xdr:rowOff>
    </xdr:to>
    <xdr:sp macro="" textlink="">
      <xdr:nvSpPr>
        <xdr:cNvPr id="751" name="楕円 750">
          <a:extLst>
            <a:ext uri="{FF2B5EF4-FFF2-40B4-BE49-F238E27FC236}">
              <a16:creationId xmlns:a16="http://schemas.microsoft.com/office/drawing/2014/main" id="{585E760D-03B5-45D9-9592-79C0328C1184}"/>
            </a:ext>
          </a:extLst>
        </xdr:cNvPr>
        <xdr:cNvSpPr/>
      </xdr:nvSpPr>
      <xdr:spPr>
        <a:xfrm>
          <a:off x="19494500" y="1859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133350</xdr:rowOff>
    </xdr:from>
    <xdr:to>
      <xdr:col>107</xdr:col>
      <xdr:colOff>50800</xdr:colOff>
      <xdr:row>108</xdr:row>
      <xdr:rowOff>134003</xdr:rowOff>
    </xdr:to>
    <xdr:cxnSp macro="">
      <xdr:nvCxnSpPr>
        <xdr:cNvPr id="752" name="直線コネクタ 751">
          <a:extLst>
            <a:ext uri="{FF2B5EF4-FFF2-40B4-BE49-F238E27FC236}">
              <a16:creationId xmlns:a16="http://schemas.microsoft.com/office/drawing/2014/main" id="{C56E0F06-C231-47CA-927F-123CACF98411}"/>
            </a:ext>
          </a:extLst>
        </xdr:cNvPr>
        <xdr:cNvCxnSpPr/>
      </xdr:nvCxnSpPr>
      <xdr:spPr>
        <a:xfrm flipV="1">
          <a:off x="19545300" y="18649950"/>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83530</xdr:rowOff>
    </xdr:from>
    <xdr:to>
      <xdr:col>98</xdr:col>
      <xdr:colOff>38100</xdr:colOff>
      <xdr:row>109</xdr:row>
      <xdr:rowOff>13680</xdr:rowOff>
    </xdr:to>
    <xdr:sp macro="" textlink="">
      <xdr:nvSpPr>
        <xdr:cNvPr id="753" name="楕円 752">
          <a:extLst>
            <a:ext uri="{FF2B5EF4-FFF2-40B4-BE49-F238E27FC236}">
              <a16:creationId xmlns:a16="http://schemas.microsoft.com/office/drawing/2014/main" id="{3F3FE445-CC19-4883-8DDB-C496911FA6EF}"/>
            </a:ext>
          </a:extLst>
        </xdr:cNvPr>
        <xdr:cNvSpPr/>
      </xdr:nvSpPr>
      <xdr:spPr>
        <a:xfrm>
          <a:off x="18605500" y="1860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134003</xdr:rowOff>
    </xdr:from>
    <xdr:to>
      <xdr:col>102</xdr:col>
      <xdr:colOff>114300</xdr:colOff>
      <xdr:row>108</xdr:row>
      <xdr:rowOff>134330</xdr:rowOff>
    </xdr:to>
    <xdr:cxnSp macro="">
      <xdr:nvCxnSpPr>
        <xdr:cNvPr id="754" name="直線コネクタ 753">
          <a:extLst>
            <a:ext uri="{FF2B5EF4-FFF2-40B4-BE49-F238E27FC236}">
              <a16:creationId xmlns:a16="http://schemas.microsoft.com/office/drawing/2014/main" id="{17B4EA1E-64DA-4C80-A9BC-1D54E3E00661}"/>
            </a:ext>
          </a:extLst>
        </xdr:cNvPr>
        <xdr:cNvCxnSpPr/>
      </xdr:nvCxnSpPr>
      <xdr:spPr>
        <a:xfrm flipV="1">
          <a:off x="18656300" y="18650603"/>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88989</xdr:rowOff>
    </xdr:from>
    <xdr:ext cx="469744" cy="259045"/>
    <xdr:sp macro="" textlink="">
      <xdr:nvSpPr>
        <xdr:cNvPr id="755" name="n_1aveValue【公民館】&#10;一人当たり面積">
          <a:extLst>
            <a:ext uri="{FF2B5EF4-FFF2-40B4-BE49-F238E27FC236}">
              <a16:creationId xmlns:a16="http://schemas.microsoft.com/office/drawing/2014/main" id="{CF0E0AE6-249B-4848-950B-106489FCC3D3}"/>
            </a:ext>
          </a:extLst>
        </xdr:cNvPr>
        <xdr:cNvSpPr txBox="1"/>
      </xdr:nvSpPr>
      <xdr:spPr>
        <a:xfrm>
          <a:off x="21075727" y="1826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107604</xdr:rowOff>
    </xdr:from>
    <xdr:ext cx="469744" cy="259045"/>
    <xdr:sp macro="" textlink="">
      <xdr:nvSpPr>
        <xdr:cNvPr id="756" name="n_2aveValue【公民館】&#10;一人当たり面積">
          <a:extLst>
            <a:ext uri="{FF2B5EF4-FFF2-40B4-BE49-F238E27FC236}">
              <a16:creationId xmlns:a16="http://schemas.microsoft.com/office/drawing/2014/main" id="{A22DC0BE-ECD2-436B-87C1-F4E206DDB154}"/>
            </a:ext>
          </a:extLst>
        </xdr:cNvPr>
        <xdr:cNvSpPr txBox="1"/>
      </xdr:nvSpPr>
      <xdr:spPr>
        <a:xfrm>
          <a:off x="20199427" y="1828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120993</xdr:rowOff>
    </xdr:from>
    <xdr:ext cx="469744" cy="259045"/>
    <xdr:sp macro="" textlink="">
      <xdr:nvSpPr>
        <xdr:cNvPr id="757" name="n_3aveValue【公民館】&#10;一人当たり面積">
          <a:extLst>
            <a:ext uri="{FF2B5EF4-FFF2-40B4-BE49-F238E27FC236}">
              <a16:creationId xmlns:a16="http://schemas.microsoft.com/office/drawing/2014/main" id="{F815DD34-222C-4013-B538-999D18E5A63B}"/>
            </a:ext>
          </a:extLst>
        </xdr:cNvPr>
        <xdr:cNvSpPr txBox="1"/>
      </xdr:nvSpPr>
      <xdr:spPr>
        <a:xfrm>
          <a:off x="19310427" y="1829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118381</xdr:rowOff>
    </xdr:from>
    <xdr:ext cx="469744" cy="259045"/>
    <xdr:sp macro="" textlink="">
      <xdr:nvSpPr>
        <xdr:cNvPr id="758" name="n_4aveValue【公民館】&#10;一人当たり面積">
          <a:extLst>
            <a:ext uri="{FF2B5EF4-FFF2-40B4-BE49-F238E27FC236}">
              <a16:creationId xmlns:a16="http://schemas.microsoft.com/office/drawing/2014/main" id="{ED9DC68B-E561-43BF-8CE3-D268B7E53C55}"/>
            </a:ext>
          </a:extLst>
        </xdr:cNvPr>
        <xdr:cNvSpPr txBox="1"/>
      </xdr:nvSpPr>
      <xdr:spPr>
        <a:xfrm>
          <a:off x="18421427" y="1829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2520</xdr:rowOff>
    </xdr:from>
    <xdr:ext cx="469744" cy="259045"/>
    <xdr:sp macro="" textlink="">
      <xdr:nvSpPr>
        <xdr:cNvPr id="759" name="n_1mainValue【公民館】&#10;一人当たり面積">
          <a:extLst>
            <a:ext uri="{FF2B5EF4-FFF2-40B4-BE49-F238E27FC236}">
              <a16:creationId xmlns:a16="http://schemas.microsoft.com/office/drawing/2014/main" id="{A38F4D2D-EB71-45A0-80E7-38CCCDECCD84}"/>
            </a:ext>
          </a:extLst>
        </xdr:cNvPr>
        <xdr:cNvSpPr txBox="1"/>
      </xdr:nvSpPr>
      <xdr:spPr>
        <a:xfrm>
          <a:off x="21075727" y="1869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3827</xdr:rowOff>
    </xdr:from>
    <xdr:ext cx="469744" cy="259045"/>
    <xdr:sp macro="" textlink="">
      <xdr:nvSpPr>
        <xdr:cNvPr id="760" name="n_2mainValue【公民館】&#10;一人当たり面積">
          <a:extLst>
            <a:ext uri="{FF2B5EF4-FFF2-40B4-BE49-F238E27FC236}">
              <a16:creationId xmlns:a16="http://schemas.microsoft.com/office/drawing/2014/main" id="{EB06EE33-4C72-42FD-AADD-DDC75183B9F8}"/>
            </a:ext>
          </a:extLst>
        </xdr:cNvPr>
        <xdr:cNvSpPr txBox="1"/>
      </xdr:nvSpPr>
      <xdr:spPr>
        <a:xfrm>
          <a:off x="20199427" y="1869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4480</xdr:rowOff>
    </xdr:from>
    <xdr:ext cx="469744" cy="259045"/>
    <xdr:sp macro="" textlink="">
      <xdr:nvSpPr>
        <xdr:cNvPr id="761" name="n_3mainValue【公民館】&#10;一人当たり面積">
          <a:extLst>
            <a:ext uri="{FF2B5EF4-FFF2-40B4-BE49-F238E27FC236}">
              <a16:creationId xmlns:a16="http://schemas.microsoft.com/office/drawing/2014/main" id="{199AA32C-552D-498D-AFD0-B51009DB679B}"/>
            </a:ext>
          </a:extLst>
        </xdr:cNvPr>
        <xdr:cNvSpPr txBox="1"/>
      </xdr:nvSpPr>
      <xdr:spPr>
        <a:xfrm>
          <a:off x="19310427" y="1869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4807</xdr:rowOff>
    </xdr:from>
    <xdr:ext cx="469744" cy="259045"/>
    <xdr:sp macro="" textlink="">
      <xdr:nvSpPr>
        <xdr:cNvPr id="762" name="n_4mainValue【公民館】&#10;一人当たり面積">
          <a:extLst>
            <a:ext uri="{FF2B5EF4-FFF2-40B4-BE49-F238E27FC236}">
              <a16:creationId xmlns:a16="http://schemas.microsoft.com/office/drawing/2014/main" id="{8A8A1647-AF5A-42C4-AAFC-ACE3B597D9B9}"/>
            </a:ext>
          </a:extLst>
        </xdr:cNvPr>
        <xdr:cNvSpPr txBox="1"/>
      </xdr:nvSpPr>
      <xdr:spPr>
        <a:xfrm>
          <a:off x="18421427" y="1869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3" name="正方形/長方形 762">
          <a:extLst>
            <a:ext uri="{FF2B5EF4-FFF2-40B4-BE49-F238E27FC236}">
              <a16:creationId xmlns:a16="http://schemas.microsoft.com/office/drawing/2014/main" id="{B80DED8A-B674-49BA-BE3C-B063EFD6ECA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4" name="正方形/長方形 763">
          <a:extLst>
            <a:ext uri="{FF2B5EF4-FFF2-40B4-BE49-F238E27FC236}">
              <a16:creationId xmlns:a16="http://schemas.microsoft.com/office/drawing/2014/main" id="{BD8B4980-AB7B-429B-8CC9-B7DBE868399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5" name="テキスト ボックス 764">
          <a:extLst>
            <a:ext uri="{FF2B5EF4-FFF2-40B4-BE49-F238E27FC236}">
              <a16:creationId xmlns:a16="http://schemas.microsoft.com/office/drawing/2014/main" id="{2FB4A669-F6D5-4389-9A63-DB0A42D0247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価固定資産減価償却率について、学校施設については平成２８年度から大規模改修を行った影響で類似他団体よりも低い水準にある。一方で、橋梁・トンネルについては令和３年度に大規模改修を行ったことで改善したものの、依然として類似団体平均より高い。その他、認定こども園・幼稚園・保育所、公営住宅、公民館については</a:t>
          </a:r>
          <a:r>
            <a:rPr kumimoji="1" lang="en-US" altLang="ja-JP" sz="1100">
              <a:solidFill>
                <a:schemeClr val="dk1"/>
              </a:solidFill>
              <a:effectLst/>
              <a:latin typeface="+mn-lt"/>
              <a:ea typeface="+mn-ea"/>
              <a:cs typeface="+mn-cs"/>
            </a:rPr>
            <a:t>85%</a:t>
          </a:r>
          <a:r>
            <a:rPr kumimoji="1" lang="ja-JP" altLang="ja-JP" sz="1100">
              <a:solidFill>
                <a:schemeClr val="dk1"/>
              </a:solidFill>
              <a:effectLst/>
              <a:latin typeface="+mn-lt"/>
              <a:ea typeface="+mn-ea"/>
              <a:cs typeface="+mn-cs"/>
            </a:rPr>
            <a:t>を超えており、老朽化が</a:t>
          </a:r>
          <a:r>
            <a:rPr kumimoji="1" lang="ja-JP" altLang="en-US" sz="1100">
              <a:solidFill>
                <a:schemeClr val="dk1"/>
              </a:solidFill>
              <a:effectLst/>
              <a:latin typeface="+mn-lt"/>
              <a:ea typeface="+mn-ea"/>
              <a:cs typeface="+mn-cs"/>
            </a:rPr>
            <a:t>進んでいる</a:t>
          </a:r>
          <a:r>
            <a:rPr kumimoji="1" lang="ja-JP" altLang="ja-JP" sz="1100">
              <a:solidFill>
                <a:schemeClr val="dk1"/>
              </a:solidFill>
              <a:effectLst/>
              <a:latin typeface="+mn-lt"/>
              <a:ea typeface="+mn-ea"/>
              <a:cs typeface="+mn-cs"/>
            </a:rPr>
            <a:t>。令和３年度に公共施設総合管理計画を改定し、随時個別施設計画を見直しながらこれら老朽化が進んだ施設の大規模改修を計画的に行い、施設保有量を適切に管理していくこととしている。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E871C0C-6F63-436D-9E03-466EBE25175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7685026-36AF-47ED-AE82-D0F2EFE0A3D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A5232A5-9316-4DB9-B34B-9D0A2BFD1B8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DF26EF3-EA19-4364-9110-A028C9E3881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C15F781-C8E0-4675-A120-6EF934C9BE0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FA56529-92D7-4199-B74B-76AC5C688A0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6AF7C7A-8F37-4A4F-A19D-9DC611BF43B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05B54C5-4D96-4F9A-A4BC-775B6553DB8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CDFBDBD-DA34-46E5-8227-49A2FF17D39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04D6C56-3214-4732-93C0-611A2AA6F78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7,062
7,033
33.22
5,640,032
5,319,292
316,953
3,043,294
5,773,015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DCBC9C8-CC33-4D54-B9B2-D6DD264D282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44A3513-B7B0-4540-B6D4-8EDC19552C9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7A501EE-6706-49BC-A46E-EF617F3EF7B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98.7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ABC211A-38D6-4202-9F83-1E3BE0E899A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A27BC53-3FA9-4BC8-B572-ED0458A685A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7A5444B-2853-4662-A0DA-91C7A764BC1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D5040C6-299D-4464-AE9C-9E04BC71D06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E79FBD0-C1CC-4AA6-BA9C-0A1CC919941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2EC2FD2-EE58-459B-A7AD-68666201BB8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5E009C8-2CD2-44BB-8653-348ED87647D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E911736-D95A-402C-8F18-66D37CBB7C7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18892AF-EB94-4704-A133-969D561B724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EE37D8C-757F-4593-859E-24F66FD5AC8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3C10E82-5084-4567-865E-A89B8E22799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975ACD9-6914-471D-9330-498B5A230AD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0120287-58B6-44F1-A106-88FDCC55335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297BF9B-546D-4A7E-964A-E8F227BBFA3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E959B7C-15F0-4121-A1D1-DDD818B22C3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2A3FDED-9C92-474A-BF56-5442359EA8C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F1BA7C8-E5FC-4885-924D-E4585B61E61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0E1DD79-2F92-482C-AC0E-A6D621CAC67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37D6A61-4FB0-43BB-A682-4D943F32CBE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141D881-9B55-4F74-AFE5-C22A81B0214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40E33D2-7D71-4240-B66A-20D4E015CD0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20BF9E5-062D-4CF2-AAB6-7366CB11B8B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4F9F1BF-EEDA-4C30-9CE7-79FB8289262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9CE84E2-6774-4DA5-B9ED-6F240D61D35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9DDB7BF-D83B-4BE3-AD4A-871E09B6419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6629180-C311-4B81-99BE-3C5E8AA96C84}"/>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F5C053AD-983D-4AEF-8FD8-BCE27E4188A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BD87307F-7BC6-4D70-9DB1-D9F2840CD9E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675BDE05-2BB4-4E4F-8E91-E0D285D5DCA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9BCB06BB-6304-4FF0-A6D7-88D9540972B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99336F66-4757-4162-9457-8D6F1609A70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96B4AD07-A642-4712-9BEF-56185E4CE76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27FB2082-D741-48D9-92A2-52958F053F5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4D1C8B57-EECE-4158-A0FE-45D2123B869D}"/>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73C5F9C0-7E6C-4EC9-83FC-725DC47AFE0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722DB4B2-9679-4E5B-B482-97CE5E6501C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C3CE2120-AD8A-4700-AEA7-A41E6C053C3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E1D2F9FB-5AA8-4372-97BD-29E17C05F64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2E30BCEF-1AB7-4B36-AA56-04F2DB78D74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BC0B63D7-5144-4615-8164-1FF06E5A46E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76063142-0194-4D4B-9042-D595520C8A8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A3445FD1-6C95-4298-B7C1-115679A8DB7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2209827D-F554-4204-A2C4-00AF1FC33ED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73EFC6CB-3411-4110-92C6-6A62CF1FD64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93611ED1-E4A4-42AD-98CE-2B92B9EF647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4AC9C365-36E4-47B8-9BA5-A76A2B05107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D07566C8-BB2D-488D-AB40-0D63FE68FCC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A96A2490-9AF6-4D2A-81CD-1919BF363BE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3CFFF8AC-74DF-4C8B-B84A-330646035AD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9DD42FB6-D8A9-4A1E-A537-50AE6E23E2C9}"/>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DDB19A4B-F1D2-49B9-B5AB-E5709F8E5B1C}"/>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A49EF285-9D6D-4B0F-BB43-20078B6C408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4B73717B-66C3-4FC2-A260-2C2F4172D89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4789C71A-16C8-4615-8B9A-57DC4DBF187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D94042D2-2D09-40E3-B069-2FC90503661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C5B44462-BFFA-4683-B917-EB26472B0CB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B7D0B6F9-AF9A-420D-8509-FBA138F9CF1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D8949D19-E5DC-4BA4-8CCE-A4F4113BEA3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3FE5830C-D53E-414A-A6C9-B59BA8F2DFE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0919631F-C261-4C8F-A986-FBFE415E3EC9}"/>
            </a:ext>
          </a:extLst>
        </xdr:cNvPr>
        <xdr:cNvCxnSpPr/>
      </xdr:nvCxnSpPr>
      <xdr:spPr>
        <a:xfrm flipV="1">
          <a:off x="4634865" y="962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A4D69491-445F-4A29-A6B2-134D4F58CDEE}"/>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8F38B81E-C74B-49D5-A9BD-CFBCBAD2914A}"/>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BF1D1A70-0622-49CA-AD41-26144A038388}"/>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78" name="直線コネクタ 77">
          <a:extLst>
            <a:ext uri="{FF2B5EF4-FFF2-40B4-BE49-F238E27FC236}">
              <a16:creationId xmlns:a16="http://schemas.microsoft.com/office/drawing/2014/main" id="{9B02D358-C3B6-4BC8-949A-3A3620B99E68}"/>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108874</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3B5523B4-4CF7-48DD-B314-DE5E749BD807}"/>
            </a:ext>
          </a:extLst>
        </xdr:cNvPr>
        <xdr:cNvSpPr txBox="1"/>
      </xdr:nvSpPr>
      <xdr:spPr>
        <a:xfrm>
          <a:off x="4673600" y="105673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80" name="フローチャート: 判断 79">
          <a:extLst>
            <a:ext uri="{FF2B5EF4-FFF2-40B4-BE49-F238E27FC236}">
              <a16:creationId xmlns:a16="http://schemas.microsoft.com/office/drawing/2014/main" id="{BA5C5AB7-3A6B-4642-970C-A40A73C61F30}"/>
            </a:ext>
          </a:extLst>
        </xdr:cNvPr>
        <xdr:cNvSpPr/>
      </xdr:nvSpPr>
      <xdr:spPr>
        <a:xfrm>
          <a:off x="45847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136978</xdr:rowOff>
    </xdr:from>
    <xdr:to>
      <xdr:col>20</xdr:col>
      <xdr:colOff>38100</xdr:colOff>
      <xdr:row>62</xdr:row>
      <xdr:rowOff>67128</xdr:rowOff>
    </xdr:to>
    <xdr:sp macro="" textlink="">
      <xdr:nvSpPr>
        <xdr:cNvPr id="81" name="フローチャート: 判断 80">
          <a:extLst>
            <a:ext uri="{FF2B5EF4-FFF2-40B4-BE49-F238E27FC236}">
              <a16:creationId xmlns:a16="http://schemas.microsoft.com/office/drawing/2014/main" id="{4AD0519E-992D-4704-9219-9DF5141483DA}"/>
            </a:ext>
          </a:extLst>
        </xdr:cNvPr>
        <xdr:cNvSpPr/>
      </xdr:nvSpPr>
      <xdr:spPr>
        <a:xfrm>
          <a:off x="3746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109220</xdr:rowOff>
    </xdr:from>
    <xdr:to>
      <xdr:col>15</xdr:col>
      <xdr:colOff>101600</xdr:colOff>
      <xdr:row>62</xdr:row>
      <xdr:rowOff>39370</xdr:rowOff>
    </xdr:to>
    <xdr:sp macro="" textlink="">
      <xdr:nvSpPr>
        <xdr:cNvPr id="82" name="フローチャート: 判断 81">
          <a:extLst>
            <a:ext uri="{FF2B5EF4-FFF2-40B4-BE49-F238E27FC236}">
              <a16:creationId xmlns:a16="http://schemas.microsoft.com/office/drawing/2014/main" id="{0D4B29EF-D93B-458E-8367-7DB231F4CB46}"/>
            </a:ext>
          </a:extLst>
        </xdr:cNvPr>
        <xdr:cNvSpPr/>
      </xdr:nvSpPr>
      <xdr:spPr>
        <a:xfrm>
          <a:off x="2857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151674</xdr:rowOff>
    </xdr:from>
    <xdr:to>
      <xdr:col>10</xdr:col>
      <xdr:colOff>165100</xdr:colOff>
      <xdr:row>62</xdr:row>
      <xdr:rowOff>81824</xdr:rowOff>
    </xdr:to>
    <xdr:sp macro="" textlink="">
      <xdr:nvSpPr>
        <xdr:cNvPr id="83" name="フローチャート: 判断 82">
          <a:extLst>
            <a:ext uri="{FF2B5EF4-FFF2-40B4-BE49-F238E27FC236}">
              <a16:creationId xmlns:a16="http://schemas.microsoft.com/office/drawing/2014/main" id="{BFFF6CB2-FE56-4FAC-8C61-5E2EED23A75C}"/>
            </a:ext>
          </a:extLst>
        </xdr:cNvPr>
        <xdr:cNvSpPr/>
      </xdr:nvSpPr>
      <xdr:spPr>
        <a:xfrm>
          <a:off x="196850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110853</xdr:rowOff>
    </xdr:from>
    <xdr:to>
      <xdr:col>6</xdr:col>
      <xdr:colOff>38100</xdr:colOff>
      <xdr:row>62</xdr:row>
      <xdr:rowOff>41003</xdr:rowOff>
    </xdr:to>
    <xdr:sp macro="" textlink="">
      <xdr:nvSpPr>
        <xdr:cNvPr id="84" name="フローチャート: 判断 83">
          <a:extLst>
            <a:ext uri="{FF2B5EF4-FFF2-40B4-BE49-F238E27FC236}">
              <a16:creationId xmlns:a16="http://schemas.microsoft.com/office/drawing/2014/main" id="{6A47CFE3-799A-420F-B0D0-5A3CE8510E73}"/>
            </a:ext>
          </a:extLst>
        </xdr:cNvPr>
        <xdr:cNvSpPr/>
      </xdr:nvSpPr>
      <xdr:spPr>
        <a:xfrm>
          <a:off x="10795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9BE14706-571F-4C70-B012-34BC92715E9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77C45461-C2DC-4E50-9799-F23E4E2B4B9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44DB807D-A1F1-4DE8-8CCD-2ECCDC14808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65A3DC32-0151-43BD-97C7-AFAADFC5CBA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9BD1B95F-373C-4B74-81C1-8651A0872AD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66766</xdr:rowOff>
    </xdr:from>
    <xdr:to>
      <xdr:col>24</xdr:col>
      <xdr:colOff>114300</xdr:colOff>
      <xdr:row>61</xdr:row>
      <xdr:rowOff>168366</xdr:rowOff>
    </xdr:to>
    <xdr:sp macro="" textlink="">
      <xdr:nvSpPr>
        <xdr:cNvPr id="90" name="楕円 89">
          <a:extLst>
            <a:ext uri="{FF2B5EF4-FFF2-40B4-BE49-F238E27FC236}">
              <a16:creationId xmlns:a16="http://schemas.microsoft.com/office/drawing/2014/main" id="{EC167A8A-02F8-48A9-A564-18700A7B062A}"/>
            </a:ext>
          </a:extLst>
        </xdr:cNvPr>
        <xdr:cNvSpPr/>
      </xdr:nvSpPr>
      <xdr:spPr>
        <a:xfrm>
          <a:off x="4584700" y="1052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89643</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6E9DDB1A-01BD-42B8-8B0A-550CEE4F727C}"/>
            </a:ext>
          </a:extLst>
        </xdr:cNvPr>
        <xdr:cNvSpPr txBox="1"/>
      </xdr:nvSpPr>
      <xdr:spPr>
        <a:xfrm>
          <a:off x="4673600" y="10376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53703</xdr:rowOff>
    </xdr:from>
    <xdr:to>
      <xdr:col>20</xdr:col>
      <xdr:colOff>38100</xdr:colOff>
      <xdr:row>63</xdr:row>
      <xdr:rowOff>155303</xdr:rowOff>
    </xdr:to>
    <xdr:sp macro="" textlink="">
      <xdr:nvSpPr>
        <xdr:cNvPr id="92" name="楕円 91">
          <a:extLst>
            <a:ext uri="{FF2B5EF4-FFF2-40B4-BE49-F238E27FC236}">
              <a16:creationId xmlns:a16="http://schemas.microsoft.com/office/drawing/2014/main" id="{4A317541-5E89-4E27-BC22-8897823EE515}"/>
            </a:ext>
          </a:extLst>
        </xdr:cNvPr>
        <xdr:cNvSpPr/>
      </xdr:nvSpPr>
      <xdr:spPr>
        <a:xfrm>
          <a:off x="3746500" y="1085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117566</xdr:rowOff>
    </xdr:from>
    <xdr:to>
      <xdr:col>24</xdr:col>
      <xdr:colOff>63500</xdr:colOff>
      <xdr:row>63</xdr:row>
      <xdr:rowOff>104503</xdr:rowOff>
    </xdr:to>
    <xdr:cxnSp macro="">
      <xdr:nvCxnSpPr>
        <xdr:cNvPr id="93" name="直線コネクタ 92">
          <a:extLst>
            <a:ext uri="{FF2B5EF4-FFF2-40B4-BE49-F238E27FC236}">
              <a16:creationId xmlns:a16="http://schemas.microsoft.com/office/drawing/2014/main" id="{03D7C5AC-2927-43EA-80C6-973CB5AC0DC3}"/>
            </a:ext>
          </a:extLst>
        </xdr:cNvPr>
        <xdr:cNvCxnSpPr/>
      </xdr:nvCxnSpPr>
      <xdr:spPr>
        <a:xfrm flipV="1">
          <a:off x="3797300" y="10576016"/>
          <a:ext cx="838200" cy="329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39007</xdr:rowOff>
    </xdr:from>
    <xdr:to>
      <xdr:col>15</xdr:col>
      <xdr:colOff>101600</xdr:colOff>
      <xdr:row>63</xdr:row>
      <xdr:rowOff>140607</xdr:rowOff>
    </xdr:to>
    <xdr:sp macro="" textlink="">
      <xdr:nvSpPr>
        <xdr:cNvPr id="94" name="楕円 93">
          <a:extLst>
            <a:ext uri="{FF2B5EF4-FFF2-40B4-BE49-F238E27FC236}">
              <a16:creationId xmlns:a16="http://schemas.microsoft.com/office/drawing/2014/main" id="{C04FAC6B-55E8-41A1-9F05-B3F9BC5D3DE2}"/>
            </a:ext>
          </a:extLst>
        </xdr:cNvPr>
        <xdr:cNvSpPr/>
      </xdr:nvSpPr>
      <xdr:spPr>
        <a:xfrm>
          <a:off x="2857500" y="1084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89807</xdr:rowOff>
    </xdr:from>
    <xdr:to>
      <xdr:col>19</xdr:col>
      <xdr:colOff>177800</xdr:colOff>
      <xdr:row>63</xdr:row>
      <xdr:rowOff>104503</xdr:rowOff>
    </xdr:to>
    <xdr:cxnSp macro="">
      <xdr:nvCxnSpPr>
        <xdr:cNvPr id="95" name="直線コネクタ 94">
          <a:extLst>
            <a:ext uri="{FF2B5EF4-FFF2-40B4-BE49-F238E27FC236}">
              <a16:creationId xmlns:a16="http://schemas.microsoft.com/office/drawing/2014/main" id="{2945154B-59DE-4D22-B20E-7FF00AE6626D}"/>
            </a:ext>
          </a:extLst>
        </xdr:cNvPr>
        <xdr:cNvCxnSpPr/>
      </xdr:nvCxnSpPr>
      <xdr:spPr>
        <a:xfrm>
          <a:off x="2908300" y="1089115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22678</xdr:rowOff>
    </xdr:from>
    <xdr:to>
      <xdr:col>10</xdr:col>
      <xdr:colOff>165100</xdr:colOff>
      <xdr:row>63</xdr:row>
      <xdr:rowOff>124278</xdr:rowOff>
    </xdr:to>
    <xdr:sp macro="" textlink="">
      <xdr:nvSpPr>
        <xdr:cNvPr id="96" name="楕円 95">
          <a:extLst>
            <a:ext uri="{FF2B5EF4-FFF2-40B4-BE49-F238E27FC236}">
              <a16:creationId xmlns:a16="http://schemas.microsoft.com/office/drawing/2014/main" id="{6D3DD10E-F7A0-4EBA-B79A-11EAD496EF62}"/>
            </a:ext>
          </a:extLst>
        </xdr:cNvPr>
        <xdr:cNvSpPr/>
      </xdr:nvSpPr>
      <xdr:spPr>
        <a:xfrm>
          <a:off x="1968500" y="108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73478</xdr:rowOff>
    </xdr:from>
    <xdr:to>
      <xdr:col>15</xdr:col>
      <xdr:colOff>50800</xdr:colOff>
      <xdr:row>63</xdr:row>
      <xdr:rowOff>89807</xdr:rowOff>
    </xdr:to>
    <xdr:cxnSp macro="">
      <xdr:nvCxnSpPr>
        <xdr:cNvPr id="97" name="直線コネクタ 96">
          <a:extLst>
            <a:ext uri="{FF2B5EF4-FFF2-40B4-BE49-F238E27FC236}">
              <a16:creationId xmlns:a16="http://schemas.microsoft.com/office/drawing/2014/main" id="{24AACA52-A439-44E2-B03B-2DE43246678D}"/>
            </a:ext>
          </a:extLst>
        </xdr:cNvPr>
        <xdr:cNvCxnSpPr/>
      </xdr:nvCxnSpPr>
      <xdr:spPr>
        <a:xfrm>
          <a:off x="2019300" y="108748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6350</xdr:rowOff>
    </xdr:from>
    <xdr:to>
      <xdr:col>6</xdr:col>
      <xdr:colOff>38100</xdr:colOff>
      <xdr:row>63</xdr:row>
      <xdr:rowOff>107950</xdr:rowOff>
    </xdr:to>
    <xdr:sp macro="" textlink="">
      <xdr:nvSpPr>
        <xdr:cNvPr id="98" name="楕円 97">
          <a:extLst>
            <a:ext uri="{FF2B5EF4-FFF2-40B4-BE49-F238E27FC236}">
              <a16:creationId xmlns:a16="http://schemas.microsoft.com/office/drawing/2014/main" id="{89EAF1CA-B54E-401E-8829-DA27E8B5730E}"/>
            </a:ext>
          </a:extLst>
        </xdr:cNvPr>
        <xdr:cNvSpPr/>
      </xdr:nvSpPr>
      <xdr:spPr>
        <a:xfrm>
          <a:off x="1079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57150</xdr:rowOff>
    </xdr:from>
    <xdr:to>
      <xdr:col>10</xdr:col>
      <xdr:colOff>114300</xdr:colOff>
      <xdr:row>63</xdr:row>
      <xdr:rowOff>73478</xdr:rowOff>
    </xdr:to>
    <xdr:cxnSp macro="">
      <xdr:nvCxnSpPr>
        <xdr:cNvPr id="99" name="直線コネクタ 98">
          <a:extLst>
            <a:ext uri="{FF2B5EF4-FFF2-40B4-BE49-F238E27FC236}">
              <a16:creationId xmlns:a16="http://schemas.microsoft.com/office/drawing/2014/main" id="{ECA88088-0952-4A46-A4A0-42ABEEC61F53}"/>
            </a:ext>
          </a:extLst>
        </xdr:cNvPr>
        <xdr:cNvCxnSpPr/>
      </xdr:nvCxnSpPr>
      <xdr:spPr>
        <a:xfrm>
          <a:off x="1130300" y="108585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83655</xdr:rowOff>
    </xdr:from>
    <xdr:ext cx="405111" cy="259045"/>
    <xdr:sp macro="" textlink="">
      <xdr:nvSpPr>
        <xdr:cNvPr id="100" name="n_1aveValue【体育館・プール】&#10;有形固定資産減価償却率">
          <a:extLst>
            <a:ext uri="{FF2B5EF4-FFF2-40B4-BE49-F238E27FC236}">
              <a16:creationId xmlns:a16="http://schemas.microsoft.com/office/drawing/2014/main" id="{9FA92C43-8DF9-4CDF-B811-843114F5A2CD}"/>
            </a:ext>
          </a:extLst>
        </xdr:cNvPr>
        <xdr:cNvSpPr txBox="1"/>
      </xdr:nvSpPr>
      <xdr:spPr>
        <a:xfrm>
          <a:off x="3582044" y="10370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55897</xdr:rowOff>
    </xdr:from>
    <xdr:ext cx="405111" cy="259045"/>
    <xdr:sp macro="" textlink="">
      <xdr:nvSpPr>
        <xdr:cNvPr id="101" name="n_2aveValue【体育館・プール】&#10;有形固定資産減価償却率">
          <a:extLst>
            <a:ext uri="{FF2B5EF4-FFF2-40B4-BE49-F238E27FC236}">
              <a16:creationId xmlns:a16="http://schemas.microsoft.com/office/drawing/2014/main" id="{80705F74-819C-48DD-A438-50989203BF48}"/>
            </a:ext>
          </a:extLst>
        </xdr:cNvPr>
        <xdr:cNvSpPr txBox="1"/>
      </xdr:nvSpPr>
      <xdr:spPr>
        <a:xfrm>
          <a:off x="2705744" y="1034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98351</xdr:rowOff>
    </xdr:from>
    <xdr:ext cx="405111" cy="259045"/>
    <xdr:sp macro="" textlink="">
      <xdr:nvSpPr>
        <xdr:cNvPr id="102" name="n_3aveValue【体育館・プール】&#10;有形固定資産減価償却率">
          <a:extLst>
            <a:ext uri="{FF2B5EF4-FFF2-40B4-BE49-F238E27FC236}">
              <a16:creationId xmlns:a16="http://schemas.microsoft.com/office/drawing/2014/main" id="{9333857A-B635-49C0-9AD4-5A9F6CFEA48E}"/>
            </a:ext>
          </a:extLst>
        </xdr:cNvPr>
        <xdr:cNvSpPr txBox="1"/>
      </xdr:nvSpPr>
      <xdr:spPr>
        <a:xfrm>
          <a:off x="1816744" y="10385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57530</xdr:rowOff>
    </xdr:from>
    <xdr:ext cx="405111" cy="259045"/>
    <xdr:sp macro="" textlink="">
      <xdr:nvSpPr>
        <xdr:cNvPr id="103" name="n_4aveValue【体育館・プール】&#10;有形固定資産減価償却率">
          <a:extLst>
            <a:ext uri="{FF2B5EF4-FFF2-40B4-BE49-F238E27FC236}">
              <a16:creationId xmlns:a16="http://schemas.microsoft.com/office/drawing/2014/main" id="{AA6183E2-24C2-4D66-A46A-6C036637379B}"/>
            </a:ext>
          </a:extLst>
        </xdr:cNvPr>
        <xdr:cNvSpPr txBox="1"/>
      </xdr:nvSpPr>
      <xdr:spPr>
        <a:xfrm>
          <a:off x="927744" y="10344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146430</xdr:rowOff>
    </xdr:from>
    <xdr:ext cx="405111" cy="259045"/>
    <xdr:sp macro="" textlink="">
      <xdr:nvSpPr>
        <xdr:cNvPr id="104" name="n_1mainValue【体育館・プール】&#10;有形固定資産減価償却率">
          <a:extLst>
            <a:ext uri="{FF2B5EF4-FFF2-40B4-BE49-F238E27FC236}">
              <a16:creationId xmlns:a16="http://schemas.microsoft.com/office/drawing/2014/main" id="{FA833886-F3F0-46CA-A8F8-44BD34A677A7}"/>
            </a:ext>
          </a:extLst>
        </xdr:cNvPr>
        <xdr:cNvSpPr txBox="1"/>
      </xdr:nvSpPr>
      <xdr:spPr>
        <a:xfrm>
          <a:off x="3582044" y="10947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131734</xdr:rowOff>
    </xdr:from>
    <xdr:ext cx="405111" cy="259045"/>
    <xdr:sp macro="" textlink="">
      <xdr:nvSpPr>
        <xdr:cNvPr id="105" name="n_2mainValue【体育館・プール】&#10;有形固定資産減価償却率">
          <a:extLst>
            <a:ext uri="{FF2B5EF4-FFF2-40B4-BE49-F238E27FC236}">
              <a16:creationId xmlns:a16="http://schemas.microsoft.com/office/drawing/2014/main" id="{067AE47D-5586-41DA-A7E8-3640D253693D}"/>
            </a:ext>
          </a:extLst>
        </xdr:cNvPr>
        <xdr:cNvSpPr txBox="1"/>
      </xdr:nvSpPr>
      <xdr:spPr>
        <a:xfrm>
          <a:off x="2705744" y="1093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115405</xdr:rowOff>
    </xdr:from>
    <xdr:ext cx="405111" cy="259045"/>
    <xdr:sp macro="" textlink="">
      <xdr:nvSpPr>
        <xdr:cNvPr id="106" name="n_3mainValue【体育館・プール】&#10;有形固定資産減価償却率">
          <a:extLst>
            <a:ext uri="{FF2B5EF4-FFF2-40B4-BE49-F238E27FC236}">
              <a16:creationId xmlns:a16="http://schemas.microsoft.com/office/drawing/2014/main" id="{0E6F1CB2-7A08-424C-AF5C-16052BBC6B68}"/>
            </a:ext>
          </a:extLst>
        </xdr:cNvPr>
        <xdr:cNvSpPr txBox="1"/>
      </xdr:nvSpPr>
      <xdr:spPr>
        <a:xfrm>
          <a:off x="1816744" y="10916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99077</xdr:rowOff>
    </xdr:from>
    <xdr:ext cx="405111" cy="259045"/>
    <xdr:sp macro="" textlink="">
      <xdr:nvSpPr>
        <xdr:cNvPr id="107" name="n_4mainValue【体育館・プール】&#10;有形固定資産減価償却率">
          <a:extLst>
            <a:ext uri="{FF2B5EF4-FFF2-40B4-BE49-F238E27FC236}">
              <a16:creationId xmlns:a16="http://schemas.microsoft.com/office/drawing/2014/main" id="{B6F83BFE-E01A-43B5-9E6E-614BA4D9ADD7}"/>
            </a:ext>
          </a:extLst>
        </xdr:cNvPr>
        <xdr:cNvSpPr txBox="1"/>
      </xdr:nvSpPr>
      <xdr:spPr>
        <a:xfrm>
          <a:off x="927744"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E92B2690-2C7F-4AFF-BCCB-5ED79FC99B9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1DFC085B-F5E3-4F4B-9896-BB37F1CC193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E8DD1E3A-1C10-4E99-BC19-A57B68EE45B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9112AFED-9419-487F-BD5A-1297109B842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4E8BDF93-AE01-4BF0-8EAB-3ED645D58A4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601E4AC6-2614-40D4-8D26-B8B7666E602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141C2180-E4E7-4928-A166-99187E6AC00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A7C10C9E-130D-4877-9726-33516010213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AAF2C311-3139-4E4C-A38B-9687024C07B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1A3A19EB-D96D-4350-BD08-D3AC53C541A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E9E8F008-26FD-48D7-933D-6A4D55459EE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23CE09C2-1127-46C7-8822-8DB4954914C5}"/>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763BD008-CC7B-4C7A-A74E-CD4F2F0D929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EDB95D54-8157-4D90-B545-28FD8F5A771C}"/>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71CBEF3E-FCBF-459F-9A69-C855815FDEE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099EBAF7-E8D8-49D0-B348-51589B50D0B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C7481686-B6CC-41A3-96ED-6BBD3F2255D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3E972233-4C7B-459D-8FF2-C18158E62102}"/>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F47D8061-02AD-4735-BD42-86991779161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F8A2E6D6-7271-41F6-816A-2C655E9C7AC3}"/>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675A6081-EE24-46A2-8A61-CEF4E3D1EAB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4C35E218-0522-430D-8250-A3D22201CB5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EFB4FC3C-E9A2-49C9-A83C-F6920A77C1C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158496</xdr:rowOff>
    </xdr:from>
    <xdr:to>
      <xdr:col>54</xdr:col>
      <xdr:colOff>189865</xdr:colOff>
      <xdr:row>63</xdr:row>
      <xdr:rowOff>150876</xdr:rowOff>
    </xdr:to>
    <xdr:cxnSp macro="">
      <xdr:nvCxnSpPr>
        <xdr:cNvPr id="131" name="直線コネクタ 130">
          <a:extLst>
            <a:ext uri="{FF2B5EF4-FFF2-40B4-BE49-F238E27FC236}">
              <a16:creationId xmlns:a16="http://schemas.microsoft.com/office/drawing/2014/main" id="{02BEBFC3-78F2-4148-AD65-DEB27BA24446}"/>
            </a:ext>
          </a:extLst>
        </xdr:cNvPr>
        <xdr:cNvCxnSpPr/>
      </xdr:nvCxnSpPr>
      <xdr:spPr>
        <a:xfrm flipV="1">
          <a:off x="10476865" y="9759696"/>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154703</xdr:rowOff>
    </xdr:from>
    <xdr:ext cx="469744" cy="259045"/>
    <xdr:sp macro="" textlink="">
      <xdr:nvSpPr>
        <xdr:cNvPr id="132" name="【体育館・プール】&#10;一人当たり面積最小値テキスト">
          <a:extLst>
            <a:ext uri="{FF2B5EF4-FFF2-40B4-BE49-F238E27FC236}">
              <a16:creationId xmlns:a16="http://schemas.microsoft.com/office/drawing/2014/main" id="{C9FD3DB6-EA8B-4471-B0F0-357123E1A84F}"/>
            </a:ext>
          </a:extLst>
        </xdr:cNvPr>
        <xdr:cNvSpPr txBox="1"/>
      </xdr:nvSpPr>
      <xdr:spPr>
        <a:xfrm>
          <a:off x="10515600" y="1095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150876</xdr:rowOff>
    </xdr:from>
    <xdr:to>
      <xdr:col>55</xdr:col>
      <xdr:colOff>88900</xdr:colOff>
      <xdr:row>63</xdr:row>
      <xdr:rowOff>150876</xdr:rowOff>
    </xdr:to>
    <xdr:cxnSp macro="">
      <xdr:nvCxnSpPr>
        <xdr:cNvPr id="133" name="直線コネクタ 132">
          <a:extLst>
            <a:ext uri="{FF2B5EF4-FFF2-40B4-BE49-F238E27FC236}">
              <a16:creationId xmlns:a16="http://schemas.microsoft.com/office/drawing/2014/main" id="{971EF047-9B5B-4019-9981-AED49F6BFA3E}"/>
            </a:ext>
          </a:extLst>
        </xdr:cNvPr>
        <xdr:cNvCxnSpPr/>
      </xdr:nvCxnSpPr>
      <xdr:spPr>
        <a:xfrm>
          <a:off x="10388600" y="1095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105173</xdr:rowOff>
    </xdr:from>
    <xdr:ext cx="469744" cy="259045"/>
    <xdr:sp macro="" textlink="">
      <xdr:nvSpPr>
        <xdr:cNvPr id="134" name="【体育館・プール】&#10;一人当たり面積最大値テキスト">
          <a:extLst>
            <a:ext uri="{FF2B5EF4-FFF2-40B4-BE49-F238E27FC236}">
              <a16:creationId xmlns:a16="http://schemas.microsoft.com/office/drawing/2014/main" id="{76D50B4B-2257-494D-979E-C6D0107B901A}"/>
            </a:ext>
          </a:extLst>
        </xdr:cNvPr>
        <xdr:cNvSpPr txBox="1"/>
      </xdr:nvSpPr>
      <xdr:spPr>
        <a:xfrm>
          <a:off x="10515600" y="9534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158496</xdr:rowOff>
    </xdr:from>
    <xdr:to>
      <xdr:col>55</xdr:col>
      <xdr:colOff>88900</xdr:colOff>
      <xdr:row>56</xdr:row>
      <xdr:rowOff>158496</xdr:rowOff>
    </xdr:to>
    <xdr:cxnSp macro="">
      <xdr:nvCxnSpPr>
        <xdr:cNvPr id="135" name="直線コネクタ 134">
          <a:extLst>
            <a:ext uri="{FF2B5EF4-FFF2-40B4-BE49-F238E27FC236}">
              <a16:creationId xmlns:a16="http://schemas.microsoft.com/office/drawing/2014/main" id="{D7B3CE28-3FE1-4CCC-B8A6-C71807C441C0}"/>
            </a:ext>
          </a:extLst>
        </xdr:cNvPr>
        <xdr:cNvCxnSpPr/>
      </xdr:nvCxnSpPr>
      <xdr:spPr>
        <a:xfrm>
          <a:off x="10388600" y="9759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60469</xdr:rowOff>
    </xdr:from>
    <xdr:ext cx="469744" cy="259045"/>
    <xdr:sp macro="" textlink="">
      <xdr:nvSpPr>
        <xdr:cNvPr id="136" name="【体育館・プール】&#10;一人当たり面積平均値テキスト">
          <a:extLst>
            <a:ext uri="{FF2B5EF4-FFF2-40B4-BE49-F238E27FC236}">
              <a16:creationId xmlns:a16="http://schemas.microsoft.com/office/drawing/2014/main" id="{E6182E59-16DF-47AD-9E8B-B5EDFDA9D0D2}"/>
            </a:ext>
          </a:extLst>
        </xdr:cNvPr>
        <xdr:cNvSpPr txBox="1"/>
      </xdr:nvSpPr>
      <xdr:spPr>
        <a:xfrm>
          <a:off x="10515600" y="103474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37592</xdr:rowOff>
    </xdr:from>
    <xdr:to>
      <xdr:col>55</xdr:col>
      <xdr:colOff>50800</xdr:colOff>
      <xdr:row>61</xdr:row>
      <xdr:rowOff>139192</xdr:rowOff>
    </xdr:to>
    <xdr:sp macro="" textlink="">
      <xdr:nvSpPr>
        <xdr:cNvPr id="137" name="フローチャート: 判断 136">
          <a:extLst>
            <a:ext uri="{FF2B5EF4-FFF2-40B4-BE49-F238E27FC236}">
              <a16:creationId xmlns:a16="http://schemas.microsoft.com/office/drawing/2014/main" id="{D183DD55-D595-4D5D-977D-D6B6E83354FA}"/>
            </a:ext>
          </a:extLst>
        </xdr:cNvPr>
        <xdr:cNvSpPr/>
      </xdr:nvSpPr>
      <xdr:spPr>
        <a:xfrm>
          <a:off x="10426700" y="10496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42164</xdr:rowOff>
    </xdr:from>
    <xdr:to>
      <xdr:col>50</xdr:col>
      <xdr:colOff>165100</xdr:colOff>
      <xdr:row>61</xdr:row>
      <xdr:rowOff>143764</xdr:rowOff>
    </xdr:to>
    <xdr:sp macro="" textlink="">
      <xdr:nvSpPr>
        <xdr:cNvPr id="138" name="フローチャート: 判断 137">
          <a:extLst>
            <a:ext uri="{FF2B5EF4-FFF2-40B4-BE49-F238E27FC236}">
              <a16:creationId xmlns:a16="http://schemas.microsoft.com/office/drawing/2014/main" id="{44EA1BDA-D228-4A09-9A13-A9E82A373EF5}"/>
            </a:ext>
          </a:extLst>
        </xdr:cNvPr>
        <xdr:cNvSpPr/>
      </xdr:nvSpPr>
      <xdr:spPr>
        <a:xfrm>
          <a:off x="9588500" y="1050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74930</xdr:rowOff>
    </xdr:from>
    <xdr:to>
      <xdr:col>46</xdr:col>
      <xdr:colOff>38100</xdr:colOff>
      <xdr:row>62</xdr:row>
      <xdr:rowOff>5080</xdr:rowOff>
    </xdr:to>
    <xdr:sp macro="" textlink="">
      <xdr:nvSpPr>
        <xdr:cNvPr id="139" name="フローチャート: 判断 138">
          <a:extLst>
            <a:ext uri="{FF2B5EF4-FFF2-40B4-BE49-F238E27FC236}">
              <a16:creationId xmlns:a16="http://schemas.microsoft.com/office/drawing/2014/main" id="{4F1E8E58-F9B2-4614-AA38-93AA62903CA7}"/>
            </a:ext>
          </a:extLst>
        </xdr:cNvPr>
        <xdr:cNvSpPr/>
      </xdr:nvSpPr>
      <xdr:spPr>
        <a:xfrm>
          <a:off x="8699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46736</xdr:rowOff>
    </xdr:from>
    <xdr:to>
      <xdr:col>41</xdr:col>
      <xdr:colOff>101600</xdr:colOff>
      <xdr:row>61</xdr:row>
      <xdr:rowOff>148336</xdr:rowOff>
    </xdr:to>
    <xdr:sp macro="" textlink="">
      <xdr:nvSpPr>
        <xdr:cNvPr id="140" name="フローチャート: 判断 139">
          <a:extLst>
            <a:ext uri="{FF2B5EF4-FFF2-40B4-BE49-F238E27FC236}">
              <a16:creationId xmlns:a16="http://schemas.microsoft.com/office/drawing/2014/main" id="{A4A36048-7782-4860-AE53-71BF31374F4C}"/>
            </a:ext>
          </a:extLst>
        </xdr:cNvPr>
        <xdr:cNvSpPr/>
      </xdr:nvSpPr>
      <xdr:spPr>
        <a:xfrm>
          <a:off x="7810500" y="105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84074</xdr:rowOff>
    </xdr:from>
    <xdr:to>
      <xdr:col>36</xdr:col>
      <xdr:colOff>165100</xdr:colOff>
      <xdr:row>62</xdr:row>
      <xdr:rowOff>14224</xdr:rowOff>
    </xdr:to>
    <xdr:sp macro="" textlink="">
      <xdr:nvSpPr>
        <xdr:cNvPr id="141" name="フローチャート: 判断 140">
          <a:extLst>
            <a:ext uri="{FF2B5EF4-FFF2-40B4-BE49-F238E27FC236}">
              <a16:creationId xmlns:a16="http://schemas.microsoft.com/office/drawing/2014/main" id="{155746CA-3854-4F39-97EC-0C4ECB7F469B}"/>
            </a:ext>
          </a:extLst>
        </xdr:cNvPr>
        <xdr:cNvSpPr/>
      </xdr:nvSpPr>
      <xdr:spPr>
        <a:xfrm>
          <a:off x="6921500" y="1054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82FE1024-91AF-44A5-9F12-7D8618702DA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30BA4E4E-01F4-4767-BC7A-44CC8764997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BF9E202C-2499-4AFA-A87F-BC296DBFEF6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8F4B5526-A7C6-4793-94E7-91009D2BAE1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C1FE99C1-7F85-41F0-9FD3-C58D2A17DEC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81026</xdr:rowOff>
    </xdr:from>
    <xdr:to>
      <xdr:col>55</xdr:col>
      <xdr:colOff>50800</xdr:colOff>
      <xdr:row>62</xdr:row>
      <xdr:rowOff>11176</xdr:rowOff>
    </xdr:to>
    <xdr:sp macro="" textlink="">
      <xdr:nvSpPr>
        <xdr:cNvPr id="147" name="楕円 146">
          <a:extLst>
            <a:ext uri="{FF2B5EF4-FFF2-40B4-BE49-F238E27FC236}">
              <a16:creationId xmlns:a16="http://schemas.microsoft.com/office/drawing/2014/main" id="{C1C9E8D4-2EED-407E-A1AD-606247B2FB8D}"/>
            </a:ext>
          </a:extLst>
        </xdr:cNvPr>
        <xdr:cNvSpPr/>
      </xdr:nvSpPr>
      <xdr:spPr>
        <a:xfrm>
          <a:off x="10426700" y="1053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59453</xdr:rowOff>
    </xdr:from>
    <xdr:ext cx="469744" cy="259045"/>
    <xdr:sp macro="" textlink="">
      <xdr:nvSpPr>
        <xdr:cNvPr id="148" name="【体育館・プール】&#10;一人当たり面積該当値テキスト">
          <a:extLst>
            <a:ext uri="{FF2B5EF4-FFF2-40B4-BE49-F238E27FC236}">
              <a16:creationId xmlns:a16="http://schemas.microsoft.com/office/drawing/2014/main" id="{AACFD8C3-9F49-4C4C-B0D5-7159C83D1A1D}"/>
            </a:ext>
          </a:extLst>
        </xdr:cNvPr>
        <xdr:cNvSpPr txBox="1"/>
      </xdr:nvSpPr>
      <xdr:spPr>
        <a:xfrm>
          <a:off x="10515600" y="10517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89408</xdr:rowOff>
    </xdr:from>
    <xdr:to>
      <xdr:col>50</xdr:col>
      <xdr:colOff>165100</xdr:colOff>
      <xdr:row>62</xdr:row>
      <xdr:rowOff>19558</xdr:rowOff>
    </xdr:to>
    <xdr:sp macro="" textlink="">
      <xdr:nvSpPr>
        <xdr:cNvPr id="149" name="楕円 148">
          <a:extLst>
            <a:ext uri="{FF2B5EF4-FFF2-40B4-BE49-F238E27FC236}">
              <a16:creationId xmlns:a16="http://schemas.microsoft.com/office/drawing/2014/main" id="{34CEFD8E-67BE-463E-BDFF-1A29701AA647}"/>
            </a:ext>
          </a:extLst>
        </xdr:cNvPr>
        <xdr:cNvSpPr/>
      </xdr:nvSpPr>
      <xdr:spPr>
        <a:xfrm>
          <a:off x="9588500" y="10547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131826</xdr:rowOff>
    </xdr:from>
    <xdr:to>
      <xdr:col>55</xdr:col>
      <xdr:colOff>0</xdr:colOff>
      <xdr:row>61</xdr:row>
      <xdr:rowOff>140208</xdr:rowOff>
    </xdr:to>
    <xdr:cxnSp macro="">
      <xdr:nvCxnSpPr>
        <xdr:cNvPr id="150" name="直線コネクタ 149">
          <a:extLst>
            <a:ext uri="{FF2B5EF4-FFF2-40B4-BE49-F238E27FC236}">
              <a16:creationId xmlns:a16="http://schemas.microsoft.com/office/drawing/2014/main" id="{337AEE86-C5F5-4BB2-A3C4-FF699C22B838}"/>
            </a:ext>
          </a:extLst>
        </xdr:cNvPr>
        <xdr:cNvCxnSpPr/>
      </xdr:nvCxnSpPr>
      <xdr:spPr>
        <a:xfrm flipV="1">
          <a:off x="9639300" y="10590276"/>
          <a:ext cx="8382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96266</xdr:rowOff>
    </xdr:from>
    <xdr:to>
      <xdr:col>46</xdr:col>
      <xdr:colOff>38100</xdr:colOff>
      <xdr:row>62</xdr:row>
      <xdr:rowOff>26416</xdr:rowOff>
    </xdr:to>
    <xdr:sp macro="" textlink="">
      <xdr:nvSpPr>
        <xdr:cNvPr id="151" name="楕円 150">
          <a:extLst>
            <a:ext uri="{FF2B5EF4-FFF2-40B4-BE49-F238E27FC236}">
              <a16:creationId xmlns:a16="http://schemas.microsoft.com/office/drawing/2014/main" id="{A06F59E3-C22D-401A-90B1-7F417444446C}"/>
            </a:ext>
          </a:extLst>
        </xdr:cNvPr>
        <xdr:cNvSpPr/>
      </xdr:nvSpPr>
      <xdr:spPr>
        <a:xfrm>
          <a:off x="8699500" y="10554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140208</xdr:rowOff>
    </xdr:from>
    <xdr:to>
      <xdr:col>50</xdr:col>
      <xdr:colOff>114300</xdr:colOff>
      <xdr:row>61</xdr:row>
      <xdr:rowOff>147066</xdr:rowOff>
    </xdr:to>
    <xdr:cxnSp macro="">
      <xdr:nvCxnSpPr>
        <xdr:cNvPr id="152" name="直線コネクタ 151">
          <a:extLst>
            <a:ext uri="{FF2B5EF4-FFF2-40B4-BE49-F238E27FC236}">
              <a16:creationId xmlns:a16="http://schemas.microsoft.com/office/drawing/2014/main" id="{F942F24C-588F-414A-B520-E7FE51A0B811}"/>
            </a:ext>
          </a:extLst>
        </xdr:cNvPr>
        <xdr:cNvCxnSpPr/>
      </xdr:nvCxnSpPr>
      <xdr:spPr>
        <a:xfrm flipV="1">
          <a:off x="8750300" y="1059865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100076</xdr:rowOff>
    </xdr:from>
    <xdr:to>
      <xdr:col>41</xdr:col>
      <xdr:colOff>101600</xdr:colOff>
      <xdr:row>62</xdr:row>
      <xdr:rowOff>30226</xdr:rowOff>
    </xdr:to>
    <xdr:sp macro="" textlink="">
      <xdr:nvSpPr>
        <xdr:cNvPr id="153" name="楕円 152">
          <a:extLst>
            <a:ext uri="{FF2B5EF4-FFF2-40B4-BE49-F238E27FC236}">
              <a16:creationId xmlns:a16="http://schemas.microsoft.com/office/drawing/2014/main" id="{6506391B-997C-4B90-8935-BB222EC521DF}"/>
            </a:ext>
          </a:extLst>
        </xdr:cNvPr>
        <xdr:cNvSpPr/>
      </xdr:nvSpPr>
      <xdr:spPr>
        <a:xfrm>
          <a:off x="7810500" y="1055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147066</xdr:rowOff>
    </xdr:from>
    <xdr:to>
      <xdr:col>45</xdr:col>
      <xdr:colOff>177800</xdr:colOff>
      <xdr:row>61</xdr:row>
      <xdr:rowOff>150876</xdr:rowOff>
    </xdr:to>
    <xdr:cxnSp macro="">
      <xdr:nvCxnSpPr>
        <xdr:cNvPr id="154" name="直線コネクタ 153">
          <a:extLst>
            <a:ext uri="{FF2B5EF4-FFF2-40B4-BE49-F238E27FC236}">
              <a16:creationId xmlns:a16="http://schemas.microsoft.com/office/drawing/2014/main" id="{E8EA3E36-9C7E-4D10-A3A3-93B9AD60CFA4}"/>
            </a:ext>
          </a:extLst>
        </xdr:cNvPr>
        <xdr:cNvCxnSpPr/>
      </xdr:nvCxnSpPr>
      <xdr:spPr>
        <a:xfrm flipV="1">
          <a:off x="7861300" y="10605516"/>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102362</xdr:rowOff>
    </xdr:from>
    <xdr:to>
      <xdr:col>36</xdr:col>
      <xdr:colOff>165100</xdr:colOff>
      <xdr:row>62</xdr:row>
      <xdr:rowOff>32512</xdr:rowOff>
    </xdr:to>
    <xdr:sp macro="" textlink="">
      <xdr:nvSpPr>
        <xdr:cNvPr id="155" name="楕円 154">
          <a:extLst>
            <a:ext uri="{FF2B5EF4-FFF2-40B4-BE49-F238E27FC236}">
              <a16:creationId xmlns:a16="http://schemas.microsoft.com/office/drawing/2014/main" id="{91D9D05A-8BDD-4BA9-BBFE-1865E3377249}"/>
            </a:ext>
          </a:extLst>
        </xdr:cNvPr>
        <xdr:cNvSpPr/>
      </xdr:nvSpPr>
      <xdr:spPr>
        <a:xfrm>
          <a:off x="6921500" y="1056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150876</xdr:rowOff>
    </xdr:from>
    <xdr:to>
      <xdr:col>41</xdr:col>
      <xdr:colOff>50800</xdr:colOff>
      <xdr:row>61</xdr:row>
      <xdr:rowOff>153162</xdr:rowOff>
    </xdr:to>
    <xdr:cxnSp macro="">
      <xdr:nvCxnSpPr>
        <xdr:cNvPr id="156" name="直線コネクタ 155">
          <a:extLst>
            <a:ext uri="{FF2B5EF4-FFF2-40B4-BE49-F238E27FC236}">
              <a16:creationId xmlns:a16="http://schemas.microsoft.com/office/drawing/2014/main" id="{A5B3714F-63BD-478A-BDB4-2F92C6645B81}"/>
            </a:ext>
          </a:extLst>
        </xdr:cNvPr>
        <xdr:cNvCxnSpPr/>
      </xdr:nvCxnSpPr>
      <xdr:spPr>
        <a:xfrm flipV="1">
          <a:off x="6972300" y="1060932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160291</xdr:rowOff>
    </xdr:from>
    <xdr:ext cx="469744" cy="259045"/>
    <xdr:sp macro="" textlink="">
      <xdr:nvSpPr>
        <xdr:cNvPr id="157" name="n_1aveValue【体育館・プール】&#10;一人当たり面積">
          <a:extLst>
            <a:ext uri="{FF2B5EF4-FFF2-40B4-BE49-F238E27FC236}">
              <a16:creationId xmlns:a16="http://schemas.microsoft.com/office/drawing/2014/main" id="{34544F92-4DCC-404E-8E28-51BE77C19EE0}"/>
            </a:ext>
          </a:extLst>
        </xdr:cNvPr>
        <xdr:cNvSpPr txBox="1"/>
      </xdr:nvSpPr>
      <xdr:spPr>
        <a:xfrm>
          <a:off x="9391727" y="1027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21607</xdr:rowOff>
    </xdr:from>
    <xdr:ext cx="469744" cy="259045"/>
    <xdr:sp macro="" textlink="">
      <xdr:nvSpPr>
        <xdr:cNvPr id="158" name="n_2aveValue【体育館・プール】&#10;一人当たり面積">
          <a:extLst>
            <a:ext uri="{FF2B5EF4-FFF2-40B4-BE49-F238E27FC236}">
              <a16:creationId xmlns:a16="http://schemas.microsoft.com/office/drawing/2014/main" id="{D13F684D-8D4F-4AA6-A795-368776FCDE19}"/>
            </a:ext>
          </a:extLst>
        </xdr:cNvPr>
        <xdr:cNvSpPr txBox="1"/>
      </xdr:nvSpPr>
      <xdr:spPr>
        <a:xfrm>
          <a:off x="8515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164863</xdr:rowOff>
    </xdr:from>
    <xdr:ext cx="469744" cy="259045"/>
    <xdr:sp macro="" textlink="">
      <xdr:nvSpPr>
        <xdr:cNvPr id="159" name="n_3aveValue【体育館・プール】&#10;一人当たり面積">
          <a:extLst>
            <a:ext uri="{FF2B5EF4-FFF2-40B4-BE49-F238E27FC236}">
              <a16:creationId xmlns:a16="http://schemas.microsoft.com/office/drawing/2014/main" id="{5BDC993A-4377-43F6-8788-BC7EC2998246}"/>
            </a:ext>
          </a:extLst>
        </xdr:cNvPr>
        <xdr:cNvSpPr txBox="1"/>
      </xdr:nvSpPr>
      <xdr:spPr>
        <a:xfrm>
          <a:off x="7626427" y="1028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30751</xdr:rowOff>
    </xdr:from>
    <xdr:ext cx="469744" cy="259045"/>
    <xdr:sp macro="" textlink="">
      <xdr:nvSpPr>
        <xdr:cNvPr id="160" name="n_4aveValue【体育館・プール】&#10;一人当たり面積">
          <a:extLst>
            <a:ext uri="{FF2B5EF4-FFF2-40B4-BE49-F238E27FC236}">
              <a16:creationId xmlns:a16="http://schemas.microsoft.com/office/drawing/2014/main" id="{D7AE84D6-5AE2-42EF-921B-72396F0E8D9B}"/>
            </a:ext>
          </a:extLst>
        </xdr:cNvPr>
        <xdr:cNvSpPr txBox="1"/>
      </xdr:nvSpPr>
      <xdr:spPr>
        <a:xfrm>
          <a:off x="6737427" y="1031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10685</xdr:rowOff>
    </xdr:from>
    <xdr:ext cx="469744" cy="259045"/>
    <xdr:sp macro="" textlink="">
      <xdr:nvSpPr>
        <xdr:cNvPr id="161" name="n_1mainValue【体育館・プール】&#10;一人当たり面積">
          <a:extLst>
            <a:ext uri="{FF2B5EF4-FFF2-40B4-BE49-F238E27FC236}">
              <a16:creationId xmlns:a16="http://schemas.microsoft.com/office/drawing/2014/main" id="{A1EFB5CE-26D8-42CF-8672-00BD552B3E13}"/>
            </a:ext>
          </a:extLst>
        </xdr:cNvPr>
        <xdr:cNvSpPr txBox="1"/>
      </xdr:nvSpPr>
      <xdr:spPr>
        <a:xfrm>
          <a:off x="9391727" y="10640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17543</xdr:rowOff>
    </xdr:from>
    <xdr:ext cx="469744" cy="259045"/>
    <xdr:sp macro="" textlink="">
      <xdr:nvSpPr>
        <xdr:cNvPr id="162" name="n_2mainValue【体育館・プール】&#10;一人当たり面積">
          <a:extLst>
            <a:ext uri="{FF2B5EF4-FFF2-40B4-BE49-F238E27FC236}">
              <a16:creationId xmlns:a16="http://schemas.microsoft.com/office/drawing/2014/main" id="{BB7E8CDB-D5BE-4B84-B0B5-C7A519AD9C8A}"/>
            </a:ext>
          </a:extLst>
        </xdr:cNvPr>
        <xdr:cNvSpPr txBox="1"/>
      </xdr:nvSpPr>
      <xdr:spPr>
        <a:xfrm>
          <a:off x="8515427" y="10647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21353</xdr:rowOff>
    </xdr:from>
    <xdr:ext cx="469744" cy="259045"/>
    <xdr:sp macro="" textlink="">
      <xdr:nvSpPr>
        <xdr:cNvPr id="163" name="n_3mainValue【体育館・プール】&#10;一人当たり面積">
          <a:extLst>
            <a:ext uri="{FF2B5EF4-FFF2-40B4-BE49-F238E27FC236}">
              <a16:creationId xmlns:a16="http://schemas.microsoft.com/office/drawing/2014/main" id="{555FA2A8-4D78-4D17-BA01-38E3094FC73A}"/>
            </a:ext>
          </a:extLst>
        </xdr:cNvPr>
        <xdr:cNvSpPr txBox="1"/>
      </xdr:nvSpPr>
      <xdr:spPr>
        <a:xfrm>
          <a:off x="7626427" y="1065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23639</xdr:rowOff>
    </xdr:from>
    <xdr:ext cx="469744" cy="259045"/>
    <xdr:sp macro="" textlink="">
      <xdr:nvSpPr>
        <xdr:cNvPr id="164" name="n_4mainValue【体育館・プール】&#10;一人当たり面積">
          <a:extLst>
            <a:ext uri="{FF2B5EF4-FFF2-40B4-BE49-F238E27FC236}">
              <a16:creationId xmlns:a16="http://schemas.microsoft.com/office/drawing/2014/main" id="{CF4EC907-150D-4C53-93BA-C0D1215AD37C}"/>
            </a:ext>
          </a:extLst>
        </xdr:cNvPr>
        <xdr:cNvSpPr txBox="1"/>
      </xdr:nvSpPr>
      <xdr:spPr>
        <a:xfrm>
          <a:off x="6737427" y="1065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DDED916E-2727-4D3F-81A6-8119E1FE623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3E125A4F-C834-449C-A29B-5A11F0C90F8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C630EF45-A997-402D-A298-A1E377AE8E9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132C41B3-B8A2-466B-8514-57EFD353EFF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CE8EE52A-2154-477A-B3DC-4AEE51F94A5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124C658D-DCEF-4B3E-98AC-81110624460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8B8C0011-97D4-4107-BC54-1B52A31784B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38B7B3C2-5BFC-428C-9EF3-87126618D289}"/>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3" name="正方形/長方形 172">
          <a:extLst>
            <a:ext uri="{FF2B5EF4-FFF2-40B4-BE49-F238E27FC236}">
              <a16:creationId xmlns:a16="http://schemas.microsoft.com/office/drawing/2014/main" id="{E690C605-7BF4-4AB1-A79B-F1C337E6AA9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4" name="正方形/長方形 173">
          <a:extLst>
            <a:ext uri="{FF2B5EF4-FFF2-40B4-BE49-F238E27FC236}">
              <a16:creationId xmlns:a16="http://schemas.microsoft.com/office/drawing/2014/main" id="{559CE9AD-3922-4D09-8F6F-A071AE3C9AE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5" name="正方形/長方形 174">
          <a:extLst>
            <a:ext uri="{FF2B5EF4-FFF2-40B4-BE49-F238E27FC236}">
              <a16:creationId xmlns:a16="http://schemas.microsoft.com/office/drawing/2014/main" id="{6EE524E2-F9CC-454F-88A6-93687D46725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6" name="正方形/長方形 175">
          <a:extLst>
            <a:ext uri="{FF2B5EF4-FFF2-40B4-BE49-F238E27FC236}">
              <a16:creationId xmlns:a16="http://schemas.microsoft.com/office/drawing/2014/main" id="{EDFD3518-5AAC-49C6-94A7-C2E14A24B7F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7" name="正方形/長方形 176">
          <a:extLst>
            <a:ext uri="{FF2B5EF4-FFF2-40B4-BE49-F238E27FC236}">
              <a16:creationId xmlns:a16="http://schemas.microsoft.com/office/drawing/2014/main" id="{9E7D9153-A5BD-4A4C-BEDC-83B8491502C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8" name="正方形/長方形 177">
          <a:extLst>
            <a:ext uri="{FF2B5EF4-FFF2-40B4-BE49-F238E27FC236}">
              <a16:creationId xmlns:a16="http://schemas.microsoft.com/office/drawing/2014/main" id="{5442D4B3-2CA1-4B96-99BB-148ADD65082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9" name="正方形/長方形 178">
          <a:extLst>
            <a:ext uri="{FF2B5EF4-FFF2-40B4-BE49-F238E27FC236}">
              <a16:creationId xmlns:a16="http://schemas.microsoft.com/office/drawing/2014/main" id="{89EFE97E-4DB6-4F21-94C9-7B7D1C63FD0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0" name="正方形/長方形 179">
          <a:extLst>
            <a:ext uri="{FF2B5EF4-FFF2-40B4-BE49-F238E27FC236}">
              <a16:creationId xmlns:a16="http://schemas.microsoft.com/office/drawing/2014/main" id="{539249F6-C5B3-4117-A877-62146340F8D1}"/>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a:extLst>
            <a:ext uri="{FF2B5EF4-FFF2-40B4-BE49-F238E27FC236}">
              <a16:creationId xmlns:a16="http://schemas.microsoft.com/office/drawing/2014/main" id="{DF2398CD-6DE0-4EBB-B70C-7A483D1D0F2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a:extLst>
            <a:ext uri="{FF2B5EF4-FFF2-40B4-BE49-F238E27FC236}">
              <a16:creationId xmlns:a16="http://schemas.microsoft.com/office/drawing/2014/main" id="{14DEBA0C-A6E4-4965-86BE-FD1B73E4A55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a:extLst>
            <a:ext uri="{FF2B5EF4-FFF2-40B4-BE49-F238E27FC236}">
              <a16:creationId xmlns:a16="http://schemas.microsoft.com/office/drawing/2014/main" id="{99FE98DC-663D-4701-B97D-5E6BCD43218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a:extLst>
            <a:ext uri="{FF2B5EF4-FFF2-40B4-BE49-F238E27FC236}">
              <a16:creationId xmlns:a16="http://schemas.microsoft.com/office/drawing/2014/main" id="{D7A87F03-CDC6-4161-BF8C-649F213DC10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a:extLst>
            <a:ext uri="{FF2B5EF4-FFF2-40B4-BE49-F238E27FC236}">
              <a16:creationId xmlns:a16="http://schemas.microsoft.com/office/drawing/2014/main" id="{A539093A-0A82-4F24-AF93-243F96631F1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a:extLst>
            <a:ext uri="{FF2B5EF4-FFF2-40B4-BE49-F238E27FC236}">
              <a16:creationId xmlns:a16="http://schemas.microsoft.com/office/drawing/2014/main" id="{C73D3BD3-E4D1-4EA5-A077-F54FFD9CA6B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a:extLst>
            <a:ext uri="{FF2B5EF4-FFF2-40B4-BE49-F238E27FC236}">
              <a16:creationId xmlns:a16="http://schemas.microsoft.com/office/drawing/2014/main" id="{378A4A46-3362-4BEF-9FBF-2D47B2662E4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a:extLst>
            <a:ext uri="{FF2B5EF4-FFF2-40B4-BE49-F238E27FC236}">
              <a16:creationId xmlns:a16="http://schemas.microsoft.com/office/drawing/2014/main" id="{DF0AC0F6-10CB-43E2-B896-5E3DC5C3FD4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9" name="正方形/長方形 188">
          <a:extLst>
            <a:ext uri="{FF2B5EF4-FFF2-40B4-BE49-F238E27FC236}">
              <a16:creationId xmlns:a16="http://schemas.microsoft.com/office/drawing/2014/main" id="{E709E982-39E6-4EE3-BD3F-3D6D883A8BF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0" name="正方形/長方形 189">
          <a:extLst>
            <a:ext uri="{FF2B5EF4-FFF2-40B4-BE49-F238E27FC236}">
              <a16:creationId xmlns:a16="http://schemas.microsoft.com/office/drawing/2014/main" id="{D39C17B0-5C56-4646-8215-FFFD30CFB69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1" name="正方形/長方形 190">
          <a:extLst>
            <a:ext uri="{FF2B5EF4-FFF2-40B4-BE49-F238E27FC236}">
              <a16:creationId xmlns:a16="http://schemas.microsoft.com/office/drawing/2014/main" id="{CA24B923-FAB5-4DE4-BBF7-E3B0A042A08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2" name="正方形/長方形 191">
          <a:extLst>
            <a:ext uri="{FF2B5EF4-FFF2-40B4-BE49-F238E27FC236}">
              <a16:creationId xmlns:a16="http://schemas.microsoft.com/office/drawing/2014/main" id="{7F55E5BB-83C0-4F24-912E-EC6A6BBB10F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3" name="正方形/長方形 192">
          <a:extLst>
            <a:ext uri="{FF2B5EF4-FFF2-40B4-BE49-F238E27FC236}">
              <a16:creationId xmlns:a16="http://schemas.microsoft.com/office/drawing/2014/main" id="{92DDE070-0E67-405C-8173-B9FBD079B9B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4" name="正方形/長方形 193">
          <a:extLst>
            <a:ext uri="{FF2B5EF4-FFF2-40B4-BE49-F238E27FC236}">
              <a16:creationId xmlns:a16="http://schemas.microsoft.com/office/drawing/2014/main" id="{87312B9E-D485-4DF6-A1B4-72E2A2423BD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5" name="正方形/長方形 194">
          <a:extLst>
            <a:ext uri="{FF2B5EF4-FFF2-40B4-BE49-F238E27FC236}">
              <a16:creationId xmlns:a16="http://schemas.microsoft.com/office/drawing/2014/main" id="{91D9BE5B-3F33-4CE0-8EE6-F6B90A6D589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6" name="正方形/長方形 195">
          <a:extLst>
            <a:ext uri="{FF2B5EF4-FFF2-40B4-BE49-F238E27FC236}">
              <a16:creationId xmlns:a16="http://schemas.microsoft.com/office/drawing/2014/main" id="{4B823B77-32C5-47CC-B485-4D1DC530054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7" name="正方形/長方形 196">
          <a:extLst>
            <a:ext uri="{FF2B5EF4-FFF2-40B4-BE49-F238E27FC236}">
              <a16:creationId xmlns:a16="http://schemas.microsoft.com/office/drawing/2014/main" id="{A2954845-47D3-412E-ADA0-2219C3733D0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8" name="正方形/長方形 197">
          <a:extLst>
            <a:ext uri="{FF2B5EF4-FFF2-40B4-BE49-F238E27FC236}">
              <a16:creationId xmlns:a16="http://schemas.microsoft.com/office/drawing/2014/main" id="{ACAF90AC-2594-484C-9C46-06F2D59B309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9" name="正方形/長方形 198">
          <a:extLst>
            <a:ext uri="{FF2B5EF4-FFF2-40B4-BE49-F238E27FC236}">
              <a16:creationId xmlns:a16="http://schemas.microsoft.com/office/drawing/2014/main" id="{697D75F9-7835-4DFE-855C-189B52DD0C8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0" name="正方形/長方形 199">
          <a:extLst>
            <a:ext uri="{FF2B5EF4-FFF2-40B4-BE49-F238E27FC236}">
              <a16:creationId xmlns:a16="http://schemas.microsoft.com/office/drawing/2014/main" id="{327F5FC0-5434-40A6-885F-EF9A7E30454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1" name="正方形/長方形 200">
          <a:extLst>
            <a:ext uri="{FF2B5EF4-FFF2-40B4-BE49-F238E27FC236}">
              <a16:creationId xmlns:a16="http://schemas.microsoft.com/office/drawing/2014/main" id="{9CA44D91-8C01-4D58-8D07-A71A76A37B0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2" name="正方形/長方形 201">
          <a:extLst>
            <a:ext uri="{FF2B5EF4-FFF2-40B4-BE49-F238E27FC236}">
              <a16:creationId xmlns:a16="http://schemas.microsoft.com/office/drawing/2014/main" id="{739BF2AA-25F6-4C78-ADF1-93B291F639C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3" name="正方形/長方形 202">
          <a:extLst>
            <a:ext uri="{FF2B5EF4-FFF2-40B4-BE49-F238E27FC236}">
              <a16:creationId xmlns:a16="http://schemas.microsoft.com/office/drawing/2014/main" id="{EDFCBE09-DA86-43A0-8684-4328D56B1CA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4" name="正方形/長方形 203">
          <a:extLst>
            <a:ext uri="{FF2B5EF4-FFF2-40B4-BE49-F238E27FC236}">
              <a16:creationId xmlns:a16="http://schemas.microsoft.com/office/drawing/2014/main" id="{64553BEF-9260-4585-BD85-B278B1B28D3D}"/>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5" name="正方形/長方形 204">
          <a:extLst>
            <a:ext uri="{FF2B5EF4-FFF2-40B4-BE49-F238E27FC236}">
              <a16:creationId xmlns:a16="http://schemas.microsoft.com/office/drawing/2014/main" id="{A317B2D2-BD59-46BB-AE0B-9A8A2F6263C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6" name="正方形/長方形 205">
          <a:extLst>
            <a:ext uri="{FF2B5EF4-FFF2-40B4-BE49-F238E27FC236}">
              <a16:creationId xmlns:a16="http://schemas.microsoft.com/office/drawing/2014/main" id="{FE95D800-B31C-4E08-A7F8-912778E207B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7" name="正方形/長方形 206">
          <a:extLst>
            <a:ext uri="{FF2B5EF4-FFF2-40B4-BE49-F238E27FC236}">
              <a16:creationId xmlns:a16="http://schemas.microsoft.com/office/drawing/2014/main" id="{5B3C173C-326E-40F8-A15F-842DBD12766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8" name="正方形/長方形 207">
          <a:extLst>
            <a:ext uri="{FF2B5EF4-FFF2-40B4-BE49-F238E27FC236}">
              <a16:creationId xmlns:a16="http://schemas.microsoft.com/office/drawing/2014/main" id="{99177F4F-27F0-46CC-A42A-48A4AEA55E7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9" name="正方形/長方形 208">
          <a:extLst>
            <a:ext uri="{FF2B5EF4-FFF2-40B4-BE49-F238E27FC236}">
              <a16:creationId xmlns:a16="http://schemas.microsoft.com/office/drawing/2014/main" id="{3B8EBBF1-2FD8-47CD-87B3-C295411CDF7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10" name="正方形/長方形 209">
          <a:extLst>
            <a:ext uri="{FF2B5EF4-FFF2-40B4-BE49-F238E27FC236}">
              <a16:creationId xmlns:a16="http://schemas.microsoft.com/office/drawing/2014/main" id="{83332929-EB21-422D-9688-933C03B77F7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11" name="正方形/長方形 210">
          <a:extLst>
            <a:ext uri="{FF2B5EF4-FFF2-40B4-BE49-F238E27FC236}">
              <a16:creationId xmlns:a16="http://schemas.microsoft.com/office/drawing/2014/main" id="{955B5A6D-A8F3-4D9D-AB7B-E5D28FAB94D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12" name="正方形/長方形 211">
          <a:extLst>
            <a:ext uri="{FF2B5EF4-FFF2-40B4-BE49-F238E27FC236}">
              <a16:creationId xmlns:a16="http://schemas.microsoft.com/office/drawing/2014/main" id="{DD3DBD29-5FCD-4034-912E-D76A1BFBCA68}"/>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3" name="正方形/長方形 212">
          <a:extLst>
            <a:ext uri="{FF2B5EF4-FFF2-40B4-BE49-F238E27FC236}">
              <a16:creationId xmlns:a16="http://schemas.microsoft.com/office/drawing/2014/main" id="{61702221-1516-4A47-B8AE-C1D3E1313D5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4" name="正方形/長方形 213">
          <a:extLst>
            <a:ext uri="{FF2B5EF4-FFF2-40B4-BE49-F238E27FC236}">
              <a16:creationId xmlns:a16="http://schemas.microsoft.com/office/drawing/2014/main" id="{B69E7D08-2721-455A-95C5-EB18FE1A871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5" name="正方形/長方形 214">
          <a:extLst>
            <a:ext uri="{FF2B5EF4-FFF2-40B4-BE49-F238E27FC236}">
              <a16:creationId xmlns:a16="http://schemas.microsoft.com/office/drawing/2014/main" id="{FB6602A6-A758-46D9-833F-B9176EB2646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6" name="正方形/長方形 215">
          <a:extLst>
            <a:ext uri="{FF2B5EF4-FFF2-40B4-BE49-F238E27FC236}">
              <a16:creationId xmlns:a16="http://schemas.microsoft.com/office/drawing/2014/main" id="{1E0126D3-C796-4A5B-9C45-F66755C1225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7" name="正方形/長方形 216">
          <a:extLst>
            <a:ext uri="{FF2B5EF4-FFF2-40B4-BE49-F238E27FC236}">
              <a16:creationId xmlns:a16="http://schemas.microsoft.com/office/drawing/2014/main" id="{C496BBA2-94F1-4320-8A4F-CC7B99750E5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8" name="正方形/長方形 217">
          <a:extLst>
            <a:ext uri="{FF2B5EF4-FFF2-40B4-BE49-F238E27FC236}">
              <a16:creationId xmlns:a16="http://schemas.microsoft.com/office/drawing/2014/main" id="{98495105-06ED-400C-BFD4-9D0829EAF0D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9" name="正方形/長方形 218">
          <a:extLst>
            <a:ext uri="{FF2B5EF4-FFF2-40B4-BE49-F238E27FC236}">
              <a16:creationId xmlns:a16="http://schemas.microsoft.com/office/drawing/2014/main" id="{3E51AF41-104F-4927-806B-92CC08E3479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20" name="正方形/長方形 219">
          <a:extLst>
            <a:ext uri="{FF2B5EF4-FFF2-40B4-BE49-F238E27FC236}">
              <a16:creationId xmlns:a16="http://schemas.microsoft.com/office/drawing/2014/main" id="{FC09336A-116E-49D1-9674-570374F6F5C4}"/>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21" name="正方形/長方形 220">
          <a:extLst>
            <a:ext uri="{FF2B5EF4-FFF2-40B4-BE49-F238E27FC236}">
              <a16:creationId xmlns:a16="http://schemas.microsoft.com/office/drawing/2014/main" id="{1A0D84A9-B06D-441C-BB23-076ED642853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22" name="正方形/長方形 221">
          <a:extLst>
            <a:ext uri="{FF2B5EF4-FFF2-40B4-BE49-F238E27FC236}">
              <a16:creationId xmlns:a16="http://schemas.microsoft.com/office/drawing/2014/main" id="{D45C3B39-FBB6-4005-8856-9B17F14CD22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23" name="正方形/長方形 222">
          <a:extLst>
            <a:ext uri="{FF2B5EF4-FFF2-40B4-BE49-F238E27FC236}">
              <a16:creationId xmlns:a16="http://schemas.microsoft.com/office/drawing/2014/main" id="{C41D0D47-6456-4A30-89A4-7A4D82C07E8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24" name="正方形/長方形 223">
          <a:extLst>
            <a:ext uri="{FF2B5EF4-FFF2-40B4-BE49-F238E27FC236}">
              <a16:creationId xmlns:a16="http://schemas.microsoft.com/office/drawing/2014/main" id="{9505803E-87D8-494B-BF79-6DACE9A569A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25" name="正方形/長方形 224">
          <a:extLst>
            <a:ext uri="{FF2B5EF4-FFF2-40B4-BE49-F238E27FC236}">
              <a16:creationId xmlns:a16="http://schemas.microsoft.com/office/drawing/2014/main" id="{F705DE50-713E-431C-8284-E6A76F9FD78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26" name="正方形/長方形 225">
          <a:extLst>
            <a:ext uri="{FF2B5EF4-FFF2-40B4-BE49-F238E27FC236}">
              <a16:creationId xmlns:a16="http://schemas.microsoft.com/office/drawing/2014/main" id="{B8204B1A-F97F-404B-9F79-2EF06F92119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27" name="正方形/長方形 226">
          <a:extLst>
            <a:ext uri="{FF2B5EF4-FFF2-40B4-BE49-F238E27FC236}">
              <a16:creationId xmlns:a16="http://schemas.microsoft.com/office/drawing/2014/main" id="{1A925DAC-5874-4829-AE9F-958B536C6C3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28" name="正方形/長方形 227">
          <a:extLst>
            <a:ext uri="{FF2B5EF4-FFF2-40B4-BE49-F238E27FC236}">
              <a16:creationId xmlns:a16="http://schemas.microsoft.com/office/drawing/2014/main" id="{F62D0D6F-334B-46A5-A14C-1E860A33ABFE}"/>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29" name="正方形/長方形 228">
          <a:extLst>
            <a:ext uri="{FF2B5EF4-FFF2-40B4-BE49-F238E27FC236}">
              <a16:creationId xmlns:a16="http://schemas.microsoft.com/office/drawing/2014/main" id="{7AACAEA0-5019-4FF1-BD05-9D19374AE11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30" name="正方形/長方形 229">
          <a:extLst>
            <a:ext uri="{FF2B5EF4-FFF2-40B4-BE49-F238E27FC236}">
              <a16:creationId xmlns:a16="http://schemas.microsoft.com/office/drawing/2014/main" id="{F03CAA3B-292D-43C5-9272-161572E5351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31" name="正方形/長方形 230">
          <a:extLst>
            <a:ext uri="{FF2B5EF4-FFF2-40B4-BE49-F238E27FC236}">
              <a16:creationId xmlns:a16="http://schemas.microsoft.com/office/drawing/2014/main" id="{BFF46AA1-4E6A-41E5-8BC5-8A7ACB57C60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32" name="正方形/長方形 231">
          <a:extLst>
            <a:ext uri="{FF2B5EF4-FFF2-40B4-BE49-F238E27FC236}">
              <a16:creationId xmlns:a16="http://schemas.microsoft.com/office/drawing/2014/main" id="{F20B1BA3-2C0C-4D82-8CBC-C3950F79C85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33" name="正方形/長方形 232">
          <a:extLst>
            <a:ext uri="{FF2B5EF4-FFF2-40B4-BE49-F238E27FC236}">
              <a16:creationId xmlns:a16="http://schemas.microsoft.com/office/drawing/2014/main" id="{6F7D5BDA-57FB-4B24-8839-8CEBE77EB95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34" name="正方形/長方形 233">
          <a:extLst>
            <a:ext uri="{FF2B5EF4-FFF2-40B4-BE49-F238E27FC236}">
              <a16:creationId xmlns:a16="http://schemas.microsoft.com/office/drawing/2014/main" id="{F135E453-AF22-42F7-A2E9-55A67869CE4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35" name="正方形/長方形 234">
          <a:extLst>
            <a:ext uri="{FF2B5EF4-FFF2-40B4-BE49-F238E27FC236}">
              <a16:creationId xmlns:a16="http://schemas.microsoft.com/office/drawing/2014/main" id="{8222C784-032E-4B2D-A7AB-02ECF7627AB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6" name="正方形/長方形 235">
          <a:extLst>
            <a:ext uri="{FF2B5EF4-FFF2-40B4-BE49-F238E27FC236}">
              <a16:creationId xmlns:a16="http://schemas.microsoft.com/office/drawing/2014/main" id="{44EEA7AC-76BF-47C3-B531-6E96EF58EEB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37" name="テキスト ボックス 236">
          <a:extLst>
            <a:ext uri="{FF2B5EF4-FFF2-40B4-BE49-F238E27FC236}">
              <a16:creationId xmlns:a16="http://schemas.microsoft.com/office/drawing/2014/main" id="{3F7A0FD0-DBDD-4972-86C0-8D210A5401A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38" name="直線コネクタ 237">
          <a:extLst>
            <a:ext uri="{FF2B5EF4-FFF2-40B4-BE49-F238E27FC236}">
              <a16:creationId xmlns:a16="http://schemas.microsoft.com/office/drawing/2014/main" id="{4A30BD58-6F36-44CF-9B88-2EAFDD60330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239" name="テキスト ボックス 238">
          <a:extLst>
            <a:ext uri="{FF2B5EF4-FFF2-40B4-BE49-F238E27FC236}">
              <a16:creationId xmlns:a16="http://schemas.microsoft.com/office/drawing/2014/main" id="{9B866008-8263-4ADE-96AC-E5827AECC96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240" name="直線コネクタ 239">
          <a:extLst>
            <a:ext uri="{FF2B5EF4-FFF2-40B4-BE49-F238E27FC236}">
              <a16:creationId xmlns:a16="http://schemas.microsoft.com/office/drawing/2014/main" id="{7ED2A943-647E-4FDA-A8D8-DD8C608D7D05}"/>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241" name="テキスト ボックス 240">
          <a:extLst>
            <a:ext uri="{FF2B5EF4-FFF2-40B4-BE49-F238E27FC236}">
              <a16:creationId xmlns:a16="http://schemas.microsoft.com/office/drawing/2014/main" id="{870181FA-6066-41FD-A050-16F67896503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242" name="直線コネクタ 241">
          <a:extLst>
            <a:ext uri="{FF2B5EF4-FFF2-40B4-BE49-F238E27FC236}">
              <a16:creationId xmlns:a16="http://schemas.microsoft.com/office/drawing/2014/main" id="{E5EBE042-263C-4818-85D9-FA3F3F438D6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243" name="テキスト ボックス 242">
          <a:extLst>
            <a:ext uri="{FF2B5EF4-FFF2-40B4-BE49-F238E27FC236}">
              <a16:creationId xmlns:a16="http://schemas.microsoft.com/office/drawing/2014/main" id="{9FCF1F10-BDE7-439E-99AF-13869F43416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244" name="直線コネクタ 243">
          <a:extLst>
            <a:ext uri="{FF2B5EF4-FFF2-40B4-BE49-F238E27FC236}">
              <a16:creationId xmlns:a16="http://schemas.microsoft.com/office/drawing/2014/main" id="{8027A01E-8868-4786-9EDF-58400D828AA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245" name="テキスト ボックス 244">
          <a:extLst>
            <a:ext uri="{FF2B5EF4-FFF2-40B4-BE49-F238E27FC236}">
              <a16:creationId xmlns:a16="http://schemas.microsoft.com/office/drawing/2014/main" id="{42BA31F7-DF83-4278-A01F-87C0783EB99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246" name="直線コネクタ 245">
          <a:extLst>
            <a:ext uri="{FF2B5EF4-FFF2-40B4-BE49-F238E27FC236}">
              <a16:creationId xmlns:a16="http://schemas.microsoft.com/office/drawing/2014/main" id="{8E6F6886-D515-4B85-9B8C-69A826B608B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247" name="テキスト ボックス 246">
          <a:extLst>
            <a:ext uri="{FF2B5EF4-FFF2-40B4-BE49-F238E27FC236}">
              <a16:creationId xmlns:a16="http://schemas.microsoft.com/office/drawing/2014/main" id="{CD7088CC-4F0D-4D81-BA18-158E529997D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248" name="直線コネクタ 247">
          <a:extLst>
            <a:ext uri="{FF2B5EF4-FFF2-40B4-BE49-F238E27FC236}">
              <a16:creationId xmlns:a16="http://schemas.microsoft.com/office/drawing/2014/main" id="{A246EA82-9323-468E-8F35-F3C5CF9D91FE}"/>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249" name="テキスト ボックス 248">
          <a:extLst>
            <a:ext uri="{FF2B5EF4-FFF2-40B4-BE49-F238E27FC236}">
              <a16:creationId xmlns:a16="http://schemas.microsoft.com/office/drawing/2014/main" id="{8F68E0BD-68BB-4A88-BA15-1F86222BFE09}"/>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50" name="直線コネクタ 249">
          <a:extLst>
            <a:ext uri="{FF2B5EF4-FFF2-40B4-BE49-F238E27FC236}">
              <a16:creationId xmlns:a16="http://schemas.microsoft.com/office/drawing/2014/main" id="{8ECF7D02-2E99-484A-B616-FFD01818AC9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251" name="テキスト ボックス 250">
          <a:extLst>
            <a:ext uri="{FF2B5EF4-FFF2-40B4-BE49-F238E27FC236}">
              <a16:creationId xmlns:a16="http://schemas.microsoft.com/office/drawing/2014/main" id="{A7A8EB23-6954-49B2-B669-2D7F290945EB}"/>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252" name="【消防施設】&#10;有形固定資産減価償却率グラフ枠">
          <a:extLst>
            <a:ext uri="{FF2B5EF4-FFF2-40B4-BE49-F238E27FC236}">
              <a16:creationId xmlns:a16="http://schemas.microsoft.com/office/drawing/2014/main" id="{FDC7D706-D6A9-45B0-B919-40E48DC47F3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49530</xdr:rowOff>
    </xdr:to>
    <xdr:cxnSp macro="">
      <xdr:nvCxnSpPr>
        <xdr:cNvPr id="253" name="直線コネクタ 252">
          <a:extLst>
            <a:ext uri="{FF2B5EF4-FFF2-40B4-BE49-F238E27FC236}">
              <a16:creationId xmlns:a16="http://schemas.microsoft.com/office/drawing/2014/main" id="{1DE90AC9-B2FB-48C0-9A33-192261E02ECF}"/>
            </a:ext>
          </a:extLst>
        </xdr:cNvPr>
        <xdr:cNvCxnSpPr/>
      </xdr:nvCxnSpPr>
      <xdr:spPr>
        <a:xfrm flipV="1">
          <a:off x="16318864" y="1339977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53357</xdr:rowOff>
    </xdr:from>
    <xdr:ext cx="405111" cy="259045"/>
    <xdr:sp macro="" textlink="">
      <xdr:nvSpPr>
        <xdr:cNvPr id="254" name="【消防施設】&#10;有形固定資産減価償却率最小値テキスト">
          <a:extLst>
            <a:ext uri="{FF2B5EF4-FFF2-40B4-BE49-F238E27FC236}">
              <a16:creationId xmlns:a16="http://schemas.microsoft.com/office/drawing/2014/main" id="{FDCB131B-C193-4F13-9433-729A039A01D5}"/>
            </a:ext>
          </a:extLst>
        </xdr:cNvPr>
        <xdr:cNvSpPr txBox="1"/>
      </xdr:nvSpPr>
      <xdr:spPr>
        <a:xfrm>
          <a:off x="16357600" y="1479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49530</xdr:rowOff>
    </xdr:from>
    <xdr:to>
      <xdr:col>86</xdr:col>
      <xdr:colOff>25400</xdr:colOff>
      <xdr:row>86</xdr:row>
      <xdr:rowOff>49530</xdr:rowOff>
    </xdr:to>
    <xdr:cxnSp macro="">
      <xdr:nvCxnSpPr>
        <xdr:cNvPr id="255" name="直線コネクタ 254">
          <a:extLst>
            <a:ext uri="{FF2B5EF4-FFF2-40B4-BE49-F238E27FC236}">
              <a16:creationId xmlns:a16="http://schemas.microsoft.com/office/drawing/2014/main" id="{3A86BE42-4652-4F00-9C65-D223EC55405A}"/>
            </a:ext>
          </a:extLst>
        </xdr:cNvPr>
        <xdr:cNvCxnSpPr/>
      </xdr:nvCxnSpPr>
      <xdr:spPr>
        <a:xfrm>
          <a:off x="16230600" y="1479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256" name="【消防施設】&#10;有形固定資産減価償却率最大値テキスト">
          <a:extLst>
            <a:ext uri="{FF2B5EF4-FFF2-40B4-BE49-F238E27FC236}">
              <a16:creationId xmlns:a16="http://schemas.microsoft.com/office/drawing/2014/main" id="{28532A63-D88A-46D7-9D7E-67E14BD2BBAE}"/>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257" name="直線コネクタ 256">
          <a:extLst>
            <a:ext uri="{FF2B5EF4-FFF2-40B4-BE49-F238E27FC236}">
              <a16:creationId xmlns:a16="http://schemas.microsoft.com/office/drawing/2014/main" id="{FDAF1020-4A29-47C0-9802-5E5C499C456C}"/>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120666</xdr:rowOff>
    </xdr:from>
    <xdr:ext cx="405111" cy="259045"/>
    <xdr:sp macro="" textlink="">
      <xdr:nvSpPr>
        <xdr:cNvPr id="258" name="【消防施設】&#10;有形固定資産減価償却率平均値テキスト">
          <a:extLst>
            <a:ext uri="{FF2B5EF4-FFF2-40B4-BE49-F238E27FC236}">
              <a16:creationId xmlns:a16="http://schemas.microsoft.com/office/drawing/2014/main" id="{DCCFC7C0-B90E-4184-98A9-625BA32C4B09}"/>
            </a:ext>
          </a:extLst>
        </xdr:cNvPr>
        <xdr:cNvSpPr txBox="1"/>
      </xdr:nvSpPr>
      <xdr:spPr>
        <a:xfrm>
          <a:off x="16357600" y="14008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97789</xdr:rowOff>
    </xdr:from>
    <xdr:to>
      <xdr:col>85</xdr:col>
      <xdr:colOff>177800</xdr:colOff>
      <xdr:row>83</xdr:row>
      <xdr:rowOff>27939</xdr:rowOff>
    </xdr:to>
    <xdr:sp macro="" textlink="">
      <xdr:nvSpPr>
        <xdr:cNvPr id="259" name="フローチャート: 判断 258">
          <a:extLst>
            <a:ext uri="{FF2B5EF4-FFF2-40B4-BE49-F238E27FC236}">
              <a16:creationId xmlns:a16="http://schemas.microsoft.com/office/drawing/2014/main" id="{161C0340-8A21-4C6D-BE9D-702275E66A96}"/>
            </a:ext>
          </a:extLst>
        </xdr:cNvPr>
        <xdr:cNvSpPr/>
      </xdr:nvSpPr>
      <xdr:spPr>
        <a:xfrm>
          <a:off x="16268700" y="1415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78739</xdr:rowOff>
    </xdr:from>
    <xdr:to>
      <xdr:col>81</xdr:col>
      <xdr:colOff>101600</xdr:colOff>
      <xdr:row>83</xdr:row>
      <xdr:rowOff>8889</xdr:rowOff>
    </xdr:to>
    <xdr:sp macro="" textlink="">
      <xdr:nvSpPr>
        <xdr:cNvPr id="260" name="フローチャート: 判断 259">
          <a:extLst>
            <a:ext uri="{FF2B5EF4-FFF2-40B4-BE49-F238E27FC236}">
              <a16:creationId xmlns:a16="http://schemas.microsoft.com/office/drawing/2014/main" id="{6D2CA761-D73E-4873-B795-F9BED8ACAE15}"/>
            </a:ext>
          </a:extLst>
        </xdr:cNvPr>
        <xdr:cNvSpPr/>
      </xdr:nvSpPr>
      <xdr:spPr>
        <a:xfrm>
          <a:off x="15430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55880</xdr:rowOff>
    </xdr:from>
    <xdr:to>
      <xdr:col>76</xdr:col>
      <xdr:colOff>165100</xdr:colOff>
      <xdr:row>82</xdr:row>
      <xdr:rowOff>157480</xdr:rowOff>
    </xdr:to>
    <xdr:sp macro="" textlink="">
      <xdr:nvSpPr>
        <xdr:cNvPr id="261" name="フローチャート: 判断 260">
          <a:extLst>
            <a:ext uri="{FF2B5EF4-FFF2-40B4-BE49-F238E27FC236}">
              <a16:creationId xmlns:a16="http://schemas.microsoft.com/office/drawing/2014/main" id="{22986636-0F7F-4655-8323-D7FAB10E67AB}"/>
            </a:ext>
          </a:extLst>
        </xdr:cNvPr>
        <xdr:cNvSpPr/>
      </xdr:nvSpPr>
      <xdr:spPr>
        <a:xfrm>
          <a:off x="14541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15875</xdr:rowOff>
    </xdr:from>
    <xdr:to>
      <xdr:col>72</xdr:col>
      <xdr:colOff>38100</xdr:colOff>
      <xdr:row>82</xdr:row>
      <xdr:rowOff>117475</xdr:rowOff>
    </xdr:to>
    <xdr:sp macro="" textlink="">
      <xdr:nvSpPr>
        <xdr:cNvPr id="262" name="フローチャート: 判断 261">
          <a:extLst>
            <a:ext uri="{FF2B5EF4-FFF2-40B4-BE49-F238E27FC236}">
              <a16:creationId xmlns:a16="http://schemas.microsoft.com/office/drawing/2014/main" id="{9D206875-BEC0-4930-843E-56987AF6F4D8}"/>
            </a:ext>
          </a:extLst>
        </xdr:cNvPr>
        <xdr:cNvSpPr/>
      </xdr:nvSpPr>
      <xdr:spPr>
        <a:xfrm>
          <a:off x="13652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263" name="フローチャート: 判断 262">
          <a:extLst>
            <a:ext uri="{FF2B5EF4-FFF2-40B4-BE49-F238E27FC236}">
              <a16:creationId xmlns:a16="http://schemas.microsoft.com/office/drawing/2014/main" id="{9F0997FD-293C-4441-8C7E-DABA91E69D76}"/>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37085A54-CDA4-4DF2-8DF2-BE975330EB0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85E0DBAF-1BC5-4C95-BC71-25992F31CF1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66" name="テキスト ボックス 265">
          <a:extLst>
            <a:ext uri="{FF2B5EF4-FFF2-40B4-BE49-F238E27FC236}">
              <a16:creationId xmlns:a16="http://schemas.microsoft.com/office/drawing/2014/main" id="{28330830-A693-42BA-BAC3-C4C8639646A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67" name="テキスト ボックス 266">
          <a:extLst>
            <a:ext uri="{FF2B5EF4-FFF2-40B4-BE49-F238E27FC236}">
              <a16:creationId xmlns:a16="http://schemas.microsoft.com/office/drawing/2014/main" id="{19795B6F-6DFE-4E6F-BDEB-3B51E306782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68" name="テキスト ボックス 267">
          <a:extLst>
            <a:ext uri="{FF2B5EF4-FFF2-40B4-BE49-F238E27FC236}">
              <a16:creationId xmlns:a16="http://schemas.microsoft.com/office/drawing/2014/main" id="{12D33C3D-B8A2-46CE-90B8-FB3F2463F43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15875</xdr:rowOff>
    </xdr:from>
    <xdr:to>
      <xdr:col>85</xdr:col>
      <xdr:colOff>177800</xdr:colOff>
      <xdr:row>83</xdr:row>
      <xdr:rowOff>117475</xdr:rowOff>
    </xdr:to>
    <xdr:sp macro="" textlink="">
      <xdr:nvSpPr>
        <xdr:cNvPr id="269" name="楕円 268">
          <a:extLst>
            <a:ext uri="{FF2B5EF4-FFF2-40B4-BE49-F238E27FC236}">
              <a16:creationId xmlns:a16="http://schemas.microsoft.com/office/drawing/2014/main" id="{AF9138B0-C610-494C-89C7-8A49683400C4}"/>
            </a:ext>
          </a:extLst>
        </xdr:cNvPr>
        <xdr:cNvSpPr/>
      </xdr:nvSpPr>
      <xdr:spPr>
        <a:xfrm>
          <a:off x="162687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165752</xdr:rowOff>
    </xdr:from>
    <xdr:ext cx="405111" cy="259045"/>
    <xdr:sp macro="" textlink="">
      <xdr:nvSpPr>
        <xdr:cNvPr id="270" name="【消防施設】&#10;有形固定資産減価償却率該当値テキスト">
          <a:extLst>
            <a:ext uri="{FF2B5EF4-FFF2-40B4-BE49-F238E27FC236}">
              <a16:creationId xmlns:a16="http://schemas.microsoft.com/office/drawing/2014/main" id="{9EADE31D-998A-476C-A1D8-7183FE460B17}"/>
            </a:ext>
          </a:extLst>
        </xdr:cNvPr>
        <xdr:cNvSpPr txBox="1"/>
      </xdr:nvSpPr>
      <xdr:spPr>
        <a:xfrm>
          <a:off x="16357600" y="1422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160655</xdr:rowOff>
    </xdr:from>
    <xdr:to>
      <xdr:col>81</xdr:col>
      <xdr:colOff>101600</xdr:colOff>
      <xdr:row>83</xdr:row>
      <xdr:rowOff>90805</xdr:rowOff>
    </xdr:to>
    <xdr:sp macro="" textlink="">
      <xdr:nvSpPr>
        <xdr:cNvPr id="271" name="楕円 270">
          <a:extLst>
            <a:ext uri="{FF2B5EF4-FFF2-40B4-BE49-F238E27FC236}">
              <a16:creationId xmlns:a16="http://schemas.microsoft.com/office/drawing/2014/main" id="{20C00048-9AE4-4403-88BB-94A9B30AF171}"/>
            </a:ext>
          </a:extLst>
        </xdr:cNvPr>
        <xdr:cNvSpPr/>
      </xdr:nvSpPr>
      <xdr:spPr>
        <a:xfrm>
          <a:off x="15430500" y="1421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40005</xdr:rowOff>
    </xdr:from>
    <xdr:to>
      <xdr:col>85</xdr:col>
      <xdr:colOff>127000</xdr:colOff>
      <xdr:row>83</xdr:row>
      <xdr:rowOff>66675</xdr:rowOff>
    </xdr:to>
    <xdr:cxnSp macro="">
      <xdr:nvCxnSpPr>
        <xdr:cNvPr id="272" name="直線コネクタ 271">
          <a:extLst>
            <a:ext uri="{FF2B5EF4-FFF2-40B4-BE49-F238E27FC236}">
              <a16:creationId xmlns:a16="http://schemas.microsoft.com/office/drawing/2014/main" id="{71EDD400-516A-4EA2-A1FF-E3554F3F537C}"/>
            </a:ext>
          </a:extLst>
        </xdr:cNvPr>
        <xdr:cNvCxnSpPr/>
      </xdr:nvCxnSpPr>
      <xdr:spPr>
        <a:xfrm>
          <a:off x="15481300" y="1427035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132080</xdr:rowOff>
    </xdr:from>
    <xdr:to>
      <xdr:col>76</xdr:col>
      <xdr:colOff>165100</xdr:colOff>
      <xdr:row>83</xdr:row>
      <xdr:rowOff>62230</xdr:rowOff>
    </xdr:to>
    <xdr:sp macro="" textlink="">
      <xdr:nvSpPr>
        <xdr:cNvPr id="273" name="楕円 272">
          <a:extLst>
            <a:ext uri="{FF2B5EF4-FFF2-40B4-BE49-F238E27FC236}">
              <a16:creationId xmlns:a16="http://schemas.microsoft.com/office/drawing/2014/main" id="{54CEC1F0-D7C6-4823-9933-9FA14989E13E}"/>
            </a:ext>
          </a:extLst>
        </xdr:cNvPr>
        <xdr:cNvSpPr/>
      </xdr:nvSpPr>
      <xdr:spPr>
        <a:xfrm>
          <a:off x="14541500" y="1419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11430</xdr:rowOff>
    </xdr:from>
    <xdr:to>
      <xdr:col>81</xdr:col>
      <xdr:colOff>50800</xdr:colOff>
      <xdr:row>83</xdr:row>
      <xdr:rowOff>40005</xdr:rowOff>
    </xdr:to>
    <xdr:cxnSp macro="">
      <xdr:nvCxnSpPr>
        <xdr:cNvPr id="274" name="直線コネクタ 273">
          <a:extLst>
            <a:ext uri="{FF2B5EF4-FFF2-40B4-BE49-F238E27FC236}">
              <a16:creationId xmlns:a16="http://schemas.microsoft.com/office/drawing/2014/main" id="{DF4BF5F8-9E47-4ACA-8009-A154FEEF8A68}"/>
            </a:ext>
          </a:extLst>
        </xdr:cNvPr>
        <xdr:cNvCxnSpPr/>
      </xdr:nvCxnSpPr>
      <xdr:spPr>
        <a:xfrm>
          <a:off x="14592300" y="142417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101600</xdr:rowOff>
    </xdr:from>
    <xdr:to>
      <xdr:col>72</xdr:col>
      <xdr:colOff>38100</xdr:colOff>
      <xdr:row>83</xdr:row>
      <xdr:rowOff>31750</xdr:rowOff>
    </xdr:to>
    <xdr:sp macro="" textlink="">
      <xdr:nvSpPr>
        <xdr:cNvPr id="275" name="楕円 274">
          <a:extLst>
            <a:ext uri="{FF2B5EF4-FFF2-40B4-BE49-F238E27FC236}">
              <a16:creationId xmlns:a16="http://schemas.microsoft.com/office/drawing/2014/main" id="{4F936B60-8E61-485D-AB7B-7229B9991FB0}"/>
            </a:ext>
          </a:extLst>
        </xdr:cNvPr>
        <xdr:cNvSpPr/>
      </xdr:nvSpPr>
      <xdr:spPr>
        <a:xfrm>
          <a:off x="13652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152400</xdr:rowOff>
    </xdr:from>
    <xdr:to>
      <xdr:col>76</xdr:col>
      <xdr:colOff>114300</xdr:colOff>
      <xdr:row>83</xdr:row>
      <xdr:rowOff>11430</xdr:rowOff>
    </xdr:to>
    <xdr:cxnSp macro="">
      <xdr:nvCxnSpPr>
        <xdr:cNvPr id="276" name="直線コネクタ 275">
          <a:extLst>
            <a:ext uri="{FF2B5EF4-FFF2-40B4-BE49-F238E27FC236}">
              <a16:creationId xmlns:a16="http://schemas.microsoft.com/office/drawing/2014/main" id="{9CC3B745-BC57-4382-8983-56B1A2158C62}"/>
            </a:ext>
          </a:extLst>
        </xdr:cNvPr>
        <xdr:cNvCxnSpPr/>
      </xdr:nvCxnSpPr>
      <xdr:spPr>
        <a:xfrm>
          <a:off x="13703300" y="142113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74930</xdr:rowOff>
    </xdr:from>
    <xdr:to>
      <xdr:col>67</xdr:col>
      <xdr:colOff>101600</xdr:colOff>
      <xdr:row>83</xdr:row>
      <xdr:rowOff>5080</xdr:rowOff>
    </xdr:to>
    <xdr:sp macro="" textlink="">
      <xdr:nvSpPr>
        <xdr:cNvPr id="277" name="楕円 276">
          <a:extLst>
            <a:ext uri="{FF2B5EF4-FFF2-40B4-BE49-F238E27FC236}">
              <a16:creationId xmlns:a16="http://schemas.microsoft.com/office/drawing/2014/main" id="{97443B89-3AD4-4995-BA5E-47FA53191BE4}"/>
            </a:ext>
          </a:extLst>
        </xdr:cNvPr>
        <xdr:cNvSpPr/>
      </xdr:nvSpPr>
      <xdr:spPr>
        <a:xfrm>
          <a:off x="1276350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125730</xdr:rowOff>
    </xdr:from>
    <xdr:to>
      <xdr:col>71</xdr:col>
      <xdr:colOff>177800</xdr:colOff>
      <xdr:row>82</xdr:row>
      <xdr:rowOff>152400</xdr:rowOff>
    </xdr:to>
    <xdr:cxnSp macro="">
      <xdr:nvCxnSpPr>
        <xdr:cNvPr id="278" name="直線コネクタ 277">
          <a:extLst>
            <a:ext uri="{FF2B5EF4-FFF2-40B4-BE49-F238E27FC236}">
              <a16:creationId xmlns:a16="http://schemas.microsoft.com/office/drawing/2014/main" id="{5E0AA230-870E-4D27-A1EF-8BEF94DE08C0}"/>
            </a:ext>
          </a:extLst>
        </xdr:cNvPr>
        <xdr:cNvCxnSpPr/>
      </xdr:nvCxnSpPr>
      <xdr:spPr>
        <a:xfrm>
          <a:off x="12814300" y="141846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25416</xdr:rowOff>
    </xdr:from>
    <xdr:ext cx="405111" cy="259045"/>
    <xdr:sp macro="" textlink="">
      <xdr:nvSpPr>
        <xdr:cNvPr id="279" name="n_1aveValue【消防施設】&#10;有形固定資産減価償却率">
          <a:extLst>
            <a:ext uri="{FF2B5EF4-FFF2-40B4-BE49-F238E27FC236}">
              <a16:creationId xmlns:a16="http://schemas.microsoft.com/office/drawing/2014/main" id="{33B3224C-2C8D-4F5E-B477-A5DF9F7CA78C}"/>
            </a:ext>
          </a:extLst>
        </xdr:cNvPr>
        <xdr:cNvSpPr txBox="1"/>
      </xdr:nvSpPr>
      <xdr:spPr>
        <a:xfrm>
          <a:off x="15266044"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2557</xdr:rowOff>
    </xdr:from>
    <xdr:ext cx="405111" cy="259045"/>
    <xdr:sp macro="" textlink="">
      <xdr:nvSpPr>
        <xdr:cNvPr id="280" name="n_2aveValue【消防施設】&#10;有形固定資産減価償却率">
          <a:extLst>
            <a:ext uri="{FF2B5EF4-FFF2-40B4-BE49-F238E27FC236}">
              <a16:creationId xmlns:a16="http://schemas.microsoft.com/office/drawing/2014/main" id="{A3B54B69-C38E-4BDF-8784-E56F016CCCC8}"/>
            </a:ext>
          </a:extLst>
        </xdr:cNvPr>
        <xdr:cNvSpPr txBox="1"/>
      </xdr:nvSpPr>
      <xdr:spPr>
        <a:xfrm>
          <a:off x="14389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134002</xdr:rowOff>
    </xdr:from>
    <xdr:ext cx="405111" cy="259045"/>
    <xdr:sp macro="" textlink="">
      <xdr:nvSpPr>
        <xdr:cNvPr id="281" name="n_3aveValue【消防施設】&#10;有形固定資産減価償却率">
          <a:extLst>
            <a:ext uri="{FF2B5EF4-FFF2-40B4-BE49-F238E27FC236}">
              <a16:creationId xmlns:a16="http://schemas.microsoft.com/office/drawing/2014/main" id="{9B43B090-F9EC-4EBC-B6F1-7D8D9F635587}"/>
            </a:ext>
          </a:extLst>
        </xdr:cNvPr>
        <xdr:cNvSpPr txBox="1"/>
      </xdr:nvSpPr>
      <xdr:spPr>
        <a:xfrm>
          <a:off x="135007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282" name="n_4aveValue【消防施設】&#10;有形固定資産減価償却率">
          <a:extLst>
            <a:ext uri="{FF2B5EF4-FFF2-40B4-BE49-F238E27FC236}">
              <a16:creationId xmlns:a16="http://schemas.microsoft.com/office/drawing/2014/main" id="{42EB8710-4B32-4F77-AAF3-B5FED3CC46BF}"/>
            </a:ext>
          </a:extLst>
        </xdr:cNvPr>
        <xdr:cNvSpPr txBox="1"/>
      </xdr:nvSpPr>
      <xdr:spPr>
        <a:xfrm>
          <a:off x="12611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81932</xdr:rowOff>
    </xdr:from>
    <xdr:ext cx="405111" cy="259045"/>
    <xdr:sp macro="" textlink="">
      <xdr:nvSpPr>
        <xdr:cNvPr id="283" name="n_1mainValue【消防施設】&#10;有形固定資産減価償却率">
          <a:extLst>
            <a:ext uri="{FF2B5EF4-FFF2-40B4-BE49-F238E27FC236}">
              <a16:creationId xmlns:a16="http://schemas.microsoft.com/office/drawing/2014/main" id="{B9D43E9F-6639-4E2A-8433-A71EA145A2B9}"/>
            </a:ext>
          </a:extLst>
        </xdr:cNvPr>
        <xdr:cNvSpPr txBox="1"/>
      </xdr:nvSpPr>
      <xdr:spPr>
        <a:xfrm>
          <a:off x="15266044" y="1431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53357</xdr:rowOff>
    </xdr:from>
    <xdr:ext cx="405111" cy="259045"/>
    <xdr:sp macro="" textlink="">
      <xdr:nvSpPr>
        <xdr:cNvPr id="284" name="n_2mainValue【消防施設】&#10;有形固定資産減価償却率">
          <a:extLst>
            <a:ext uri="{FF2B5EF4-FFF2-40B4-BE49-F238E27FC236}">
              <a16:creationId xmlns:a16="http://schemas.microsoft.com/office/drawing/2014/main" id="{BAF0F07A-567E-4455-859D-A8D70EB59312}"/>
            </a:ext>
          </a:extLst>
        </xdr:cNvPr>
        <xdr:cNvSpPr txBox="1"/>
      </xdr:nvSpPr>
      <xdr:spPr>
        <a:xfrm>
          <a:off x="143897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22877</xdr:rowOff>
    </xdr:from>
    <xdr:ext cx="405111" cy="259045"/>
    <xdr:sp macro="" textlink="">
      <xdr:nvSpPr>
        <xdr:cNvPr id="285" name="n_3mainValue【消防施設】&#10;有形固定資産減価償却率">
          <a:extLst>
            <a:ext uri="{FF2B5EF4-FFF2-40B4-BE49-F238E27FC236}">
              <a16:creationId xmlns:a16="http://schemas.microsoft.com/office/drawing/2014/main" id="{C67BABA0-A2FB-476B-BC32-356A91A096C9}"/>
            </a:ext>
          </a:extLst>
        </xdr:cNvPr>
        <xdr:cNvSpPr txBox="1"/>
      </xdr:nvSpPr>
      <xdr:spPr>
        <a:xfrm>
          <a:off x="135007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21607</xdr:rowOff>
    </xdr:from>
    <xdr:ext cx="405111" cy="259045"/>
    <xdr:sp macro="" textlink="">
      <xdr:nvSpPr>
        <xdr:cNvPr id="286" name="n_4mainValue【消防施設】&#10;有形固定資産減価償却率">
          <a:extLst>
            <a:ext uri="{FF2B5EF4-FFF2-40B4-BE49-F238E27FC236}">
              <a16:creationId xmlns:a16="http://schemas.microsoft.com/office/drawing/2014/main" id="{64C628EC-D630-4204-8B29-9780AF49AD3C}"/>
            </a:ext>
          </a:extLst>
        </xdr:cNvPr>
        <xdr:cNvSpPr txBox="1"/>
      </xdr:nvSpPr>
      <xdr:spPr>
        <a:xfrm>
          <a:off x="12611744"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87" name="正方形/長方形 286">
          <a:extLst>
            <a:ext uri="{FF2B5EF4-FFF2-40B4-BE49-F238E27FC236}">
              <a16:creationId xmlns:a16="http://schemas.microsoft.com/office/drawing/2014/main" id="{E1DA9B2E-2715-4384-B0E7-C2B65E6D1A3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88" name="正方形/長方形 287">
          <a:extLst>
            <a:ext uri="{FF2B5EF4-FFF2-40B4-BE49-F238E27FC236}">
              <a16:creationId xmlns:a16="http://schemas.microsoft.com/office/drawing/2014/main" id="{5391BD4A-206F-432F-8350-DE5E266C902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89" name="正方形/長方形 288">
          <a:extLst>
            <a:ext uri="{FF2B5EF4-FFF2-40B4-BE49-F238E27FC236}">
              <a16:creationId xmlns:a16="http://schemas.microsoft.com/office/drawing/2014/main" id="{9487B4A7-EEE9-4C24-9FE3-6BAD37E4E28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90" name="正方形/長方形 289">
          <a:extLst>
            <a:ext uri="{FF2B5EF4-FFF2-40B4-BE49-F238E27FC236}">
              <a16:creationId xmlns:a16="http://schemas.microsoft.com/office/drawing/2014/main" id="{4AAD8015-3C1C-495B-A371-A2BC784A2BB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91" name="正方形/長方形 290">
          <a:extLst>
            <a:ext uri="{FF2B5EF4-FFF2-40B4-BE49-F238E27FC236}">
              <a16:creationId xmlns:a16="http://schemas.microsoft.com/office/drawing/2014/main" id="{3C037693-027B-4498-BB45-1B811D559D0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92" name="正方形/長方形 291">
          <a:extLst>
            <a:ext uri="{FF2B5EF4-FFF2-40B4-BE49-F238E27FC236}">
              <a16:creationId xmlns:a16="http://schemas.microsoft.com/office/drawing/2014/main" id="{8D83BBFC-BC73-4557-8010-198A0ED3FCC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93" name="正方形/長方形 292">
          <a:extLst>
            <a:ext uri="{FF2B5EF4-FFF2-40B4-BE49-F238E27FC236}">
              <a16:creationId xmlns:a16="http://schemas.microsoft.com/office/drawing/2014/main" id="{6B6E79B6-2698-4BEE-AD88-CE1DD7F2BDA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94" name="正方形/長方形 293">
          <a:extLst>
            <a:ext uri="{FF2B5EF4-FFF2-40B4-BE49-F238E27FC236}">
              <a16:creationId xmlns:a16="http://schemas.microsoft.com/office/drawing/2014/main" id="{67DF1888-6FC3-4A91-9AD0-2CAE2E87D3E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95" name="テキスト ボックス 294">
          <a:extLst>
            <a:ext uri="{FF2B5EF4-FFF2-40B4-BE49-F238E27FC236}">
              <a16:creationId xmlns:a16="http://schemas.microsoft.com/office/drawing/2014/main" id="{7EBC9532-492D-46BB-B795-FCDCBEB62BF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96" name="直線コネクタ 295">
          <a:extLst>
            <a:ext uri="{FF2B5EF4-FFF2-40B4-BE49-F238E27FC236}">
              <a16:creationId xmlns:a16="http://schemas.microsoft.com/office/drawing/2014/main" id="{9CF33C0F-8269-4CC7-B701-5FFC1B61F92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297" name="直線コネクタ 296">
          <a:extLst>
            <a:ext uri="{FF2B5EF4-FFF2-40B4-BE49-F238E27FC236}">
              <a16:creationId xmlns:a16="http://schemas.microsoft.com/office/drawing/2014/main" id="{C46CBE42-77AE-4E91-94FA-CDC1527B8CFD}"/>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298" name="テキスト ボックス 297">
          <a:extLst>
            <a:ext uri="{FF2B5EF4-FFF2-40B4-BE49-F238E27FC236}">
              <a16:creationId xmlns:a16="http://schemas.microsoft.com/office/drawing/2014/main" id="{7323098E-BAC6-4A25-AE19-2FA494625607}"/>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299" name="直線コネクタ 298">
          <a:extLst>
            <a:ext uri="{FF2B5EF4-FFF2-40B4-BE49-F238E27FC236}">
              <a16:creationId xmlns:a16="http://schemas.microsoft.com/office/drawing/2014/main" id="{AAB869CA-64D5-4C49-A844-87191527A4B8}"/>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300" name="テキスト ボックス 299">
          <a:extLst>
            <a:ext uri="{FF2B5EF4-FFF2-40B4-BE49-F238E27FC236}">
              <a16:creationId xmlns:a16="http://schemas.microsoft.com/office/drawing/2014/main" id="{EEF9BB40-10CA-462A-88EC-9FBFAB8F75A5}"/>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301" name="直線コネクタ 300">
          <a:extLst>
            <a:ext uri="{FF2B5EF4-FFF2-40B4-BE49-F238E27FC236}">
              <a16:creationId xmlns:a16="http://schemas.microsoft.com/office/drawing/2014/main" id="{10E6ED98-A9FD-4F8E-B08D-85E4330BFC0E}"/>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302" name="テキスト ボックス 301">
          <a:extLst>
            <a:ext uri="{FF2B5EF4-FFF2-40B4-BE49-F238E27FC236}">
              <a16:creationId xmlns:a16="http://schemas.microsoft.com/office/drawing/2014/main" id="{E6D3D317-2B6A-4C59-9A89-9EE760766B81}"/>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303" name="直線コネクタ 302">
          <a:extLst>
            <a:ext uri="{FF2B5EF4-FFF2-40B4-BE49-F238E27FC236}">
              <a16:creationId xmlns:a16="http://schemas.microsoft.com/office/drawing/2014/main" id="{75A65EF0-4EEF-4899-8926-F109731467A8}"/>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304" name="テキスト ボックス 303">
          <a:extLst>
            <a:ext uri="{FF2B5EF4-FFF2-40B4-BE49-F238E27FC236}">
              <a16:creationId xmlns:a16="http://schemas.microsoft.com/office/drawing/2014/main" id="{7D109674-8288-4ED4-909C-A49713736A9E}"/>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05" name="直線コネクタ 304">
          <a:extLst>
            <a:ext uri="{FF2B5EF4-FFF2-40B4-BE49-F238E27FC236}">
              <a16:creationId xmlns:a16="http://schemas.microsoft.com/office/drawing/2014/main" id="{B453119C-D6F8-42F4-B9DD-4555F59367D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06" name="テキスト ボックス 305">
          <a:extLst>
            <a:ext uri="{FF2B5EF4-FFF2-40B4-BE49-F238E27FC236}">
              <a16:creationId xmlns:a16="http://schemas.microsoft.com/office/drawing/2014/main" id="{D06F2538-8CF4-4437-B2DD-B9AF2321FE4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07" name="【消防施設】&#10;一人当たり面積グラフ枠">
          <a:extLst>
            <a:ext uri="{FF2B5EF4-FFF2-40B4-BE49-F238E27FC236}">
              <a16:creationId xmlns:a16="http://schemas.microsoft.com/office/drawing/2014/main" id="{F79702ED-B53C-442F-A143-4CE4C875312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101194</xdr:rowOff>
    </xdr:from>
    <xdr:to>
      <xdr:col>116</xdr:col>
      <xdr:colOff>62864</xdr:colOff>
      <xdr:row>86</xdr:row>
      <xdr:rowOff>27127</xdr:rowOff>
    </xdr:to>
    <xdr:cxnSp macro="">
      <xdr:nvCxnSpPr>
        <xdr:cNvPr id="308" name="直線コネクタ 307">
          <a:extLst>
            <a:ext uri="{FF2B5EF4-FFF2-40B4-BE49-F238E27FC236}">
              <a16:creationId xmlns:a16="http://schemas.microsoft.com/office/drawing/2014/main" id="{E97B0D2F-1BBF-4850-A0D4-728DE873E147}"/>
            </a:ext>
          </a:extLst>
        </xdr:cNvPr>
        <xdr:cNvCxnSpPr/>
      </xdr:nvCxnSpPr>
      <xdr:spPr>
        <a:xfrm flipV="1">
          <a:off x="22160864" y="13474294"/>
          <a:ext cx="0" cy="1297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30954</xdr:rowOff>
    </xdr:from>
    <xdr:ext cx="469744" cy="259045"/>
    <xdr:sp macro="" textlink="">
      <xdr:nvSpPr>
        <xdr:cNvPr id="309" name="【消防施設】&#10;一人当たり面積最小値テキスト">
          <a:extLst>
            <a:ext uri="{FF2B5EF4-FFF2-40B4-BE49-F238E27FC236}">
              <a16:creationId xmlns:a16="http://schemas.microsoft.com/office/drawing/2014/main" id="{02FB30BB-6732-43B4-89DE-348D7D8B822B}"/>
            </a:ext>
          </a:extLst>
        </xdr:cNvPr>
        <xdr:cNvSpPr txBox="1"/>
      </xdr:nvSpPr>
      <xdr:spPr>
        <a:xfrm>
          <a:off x="22199600" y="14775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27127</xdr:rowOff>
    </xdr:from>
    <xdr:to>
      <xdr:col>116</xdr:col>
      <xdr:colOff>152400</xdr:colOff>
      <xdr:row>86</xdr:row>
      <xdr:rowOff>27127</xdr:rowOff>
    </xdr:to>
    <xdr:cxnSp macro="">
      <xdr:nvCxnSpPr>
        <xdr:cNvPr id="310" name="直線コネクタ 309">
          <a:extLst>
            <a:ext uri="{FF2B5EF4-FFF2-40B4-BE49-F238E27FC236}">
              <a16:creationId xmlns:a16="http://schemas.microsoft.com/office/drawing/2014/main" id="{253E4DB4-20AF-49D9-A815-25E74B274A3B}"/>
            </a:ext>
          </a:extLst>
        </xdr:cNvPr>
        <xdr:cNvCxnSpPr/>
      </xdr:nvCxnSpPr>
      <xdr:spPr>
        <a:xfrm>
          <a:off x="22072600" y="1477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47871</xdr:rowOff>
    </xdr:from>
    <xdr:ext cx="469744" cy="259045"/>
    <xdr:sp macro="" textlink="">
      <xdr:nvSpPr>
        <xdr:cNvPr id="311" name="【消防施設】&#10;一人当たり面積最大値テキスト">
          <a:extLst>
            <a:ext uri="{FF2B5EF4-FFF2-40B4-BE49-F238E27FC236}">
              <a16:creationId xmlns:a16="http://schemas.microsoft.com/office/drawing/2014/main" id="{4CB377B6-F79C-419C-8119-B2F387C0FCC7}"/>
            </a:ext>
          </a:extLst>
        </xdr:cNvPr>
        <xdr:cNvSpPr txBox="1"/>
      </xdr:nvSpPr>
      <xdr:spPr>
        <a:xfrm>
          <a:off x="22199600" y="13249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101194</xdr:rowOff>
    </xdr:from>
    <xdr:to>
      <xdr:col>116</xdr:col>
      <xdr:colOff>152400</xdr:colOff>
      <xdr:row>78</xdr:row>
      <xdr:rowOff>101194</xdr:rowOff>
    </xdr:to>
    <xdr:cxnSp macro="">
      <xdr:nvCxnSpPr>
        <xdr:cNvPr id="312" name="直線コネクタ 311">
          <a:extLst>
            <a:ext uri="{FF2B5EF4-FFF2-40B4-BE49-F238E27FC236}">
              <a16:creationId xmlns:a16="http://schemas.microsoft.com/office/drawing/2014/main" id="{99BF940F-134B-4AFF-AE71-2C9655B79275}"/>
            </a:ext>
          </a:extLst>
        </xdr:cNvPr>
        <xdr:cNvCxnSpPr/>
      </xdr:nvCxnSpPr>
      <xdr:spPr>
        <a:xfrm>
          <a:off x="22072600" y="13474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76013</xdr:rowOff>
    </xdr:from>
    <xdr:ext cx="469744" cy="259045"/>
    <xdr:sp macro="" textlink="">
      <xdr:nvSpPr>
        <xdr:cNvPr id="313" name="【消防施設】&#10;一人当たり面積平均値テキスト">
          <a:extLst>
            <a:ext uri="{FF2B5EF4-FFF2-40B4-BE49-F238E27FC236}">
              <a16:creationId xmlns:a16="http://schemas.microsoft.com/office/drawing/2014/main" id="{AF6DF8B2-DDFE-4B27-8A8C-C639774A0C18}"/>
            </a:ext>
          </a:extLst>
        </xdr:cNvPr>
        <xdr:cNvSpPr txBox="1"/>
      </xdr:nvSpPr>
      <xdr:spPr>
        <a:xfrm>
          <a:off x="22199600" y="144778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53136</xdr:rowOff>
    </xdr:from>
    <xdr:to>
      <xdr:col>116</xdr:col>
      <xdr:colOff>114300</xdr:colOff>
      <xdr:row>85</xdr:row>
      <xdr:rowOff>154736</xdr:rowOff>
    </xdr:to>
    <xdr:sp macro="" textlink="">
      <xdr:nvSpPr>
        <xdr:cNvPr id="314" name="フローチャート: 判断 313">
          <a:extLst>
            <a:ext uri="{FF2B5EF4-FFF2-40B4-BE49-F238E27FC236}">
              <a16:creationId xmlns:a16="http://schemas.microsoft.com/office/drawing/2014/main" id="{667461FE-0A86-4EE1-A3DC-00DBA1AB335A}"/>
            </a:ext>
          </a:extLst>
        </xdr:cNvPr>
        <xdr:cNvSpPr/>
      </xdr:nvSpPr>
      <xdr:spPr>
        <a:xfrm>
          <a:off x="22110700" y="1462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53136</xdr:rowOff>
    </xdr:from>
    <xdr:to>
      <xdr:col>112</xdr:col>
      <xdr:colOff>38100</xdr:colOff>
      <xdr:row>85</xdr:row>
      <xdr:rowOff>154736</xdr:rowOff>
    </xdr:to>
    <xdr:sp macro="" textlink="">
      <xdr:nvSpPr>
        <xdr:cNvPr id="315" name="フローチャート: 判断 314">
          <a:extLst>
            <a:ext uri="{FF2B5EF4-FFF2-40B4-BE49-F238E27FC236}">
              <a16:creationId xmlns:a16="http://schemas.microsoft.com/office/drawing/2014/main" id="{CCC20226-90F3-473B-8E43-BDBC596097C1}"/>
            </a:ext>
          </a:extLst>
        </xdr:cNvPr>
        <xdr:cNvSpPr/>
      </xdr:nvSpPr>
      <xdr:spPr>
        <a:xfrm>
          <a:off x="21272500" y="1462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58623</xdr:rowOff>
    </xdr:from>
    <xdr:to>
      <xdr:col>107</xdr:col>
      <xdr:colOff>101600</xdr:colOff>
      <xdr:row>85</xdr:row>
      <xdr:rowOff>160223</xdr:rowOff>
    </xdr:to>
    <xdr:sp macro="" textlink="">
      <xdr:nvSpPr>
        <xdr:cNvPr id="316" name="フローチャート: 判断 315">
          <a:extLst>
            <a:ext uri="{FF2B5EF4-FFF2-40B4-BE49-F238E27FC236}">
              <a16:creationId xmlns:a16="http://schemas.microsoft.com/office/drawing/2014/main" id="{60DE421C-740B-4F27-B4EB-99A208E4CAB8}"/>
            </a:ext>
          </a:extLst>
        </xdr:cNvPr>
        <xdr:cNvSpPr/>
      </xdr:nvSpPr>
      <xdr:spPr>
        <a:xfrm>
          <a:off x="20383500" y="14631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52223</xdr:rowOff>
    </xdr:from>
    <xdr:to>
      <xdr:col>102</xdr:col>
      <xdr:colOff>165100</xdr:colOff>
      <xdr:row>85</xdr:row>
      <xdr:rowOff>153823</xdr:rowOff>
    </xdr:to>
    <xdr:sp macro="" textlink="">
      <xdr:nvSpPr>
        <xdr:cNvPr id="317" name="フローチャート: 判断 316">
          <a:extLst>
            <a:ext uri="{FF2B5EF4-FFF2-40B4-BE49-F238E27FC236}">
              <a16:creationId xmlns:a16="http://schemas.microsoft.com/office/drawing/2014/main" id="{6CA450D3-C81C-4A75-B71E-FFA81A1618F6}"/>
            </a:ext>
          </a:extLst>
        </xdr:cNvPr>
        <xdr:cNvSpPr/>
      </xdr:nvSpPr>
      <xdr:spPr>
        <a:xfrm>
          <a:off x="19494500" y="1462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54508</xdr:rowOff>
    </xdr:from>
    <xdr:to>
      <xdr:col>98</xdr:col>
      <xdr:colOff>38100</xdr:colOff>
      <xdr:row>85</xdr:row>
      <xdr:rowOff>156108</xdr:rowOff>
    </xdr:to>
    <xdr:sp macro="" textlink="">
      <xdr:nvSpPr>
        <xdr:cNvPr id="318" name="フローチャート: 判断 317">
          <a:extLst>
            <a:ext uri="{FF2B5EF4-FFF2-40B4-BE49-F238E27FC236}">
              <a16:creationId xmlns:a16="http://schemas.microsoft.com/office/drawing/2014/main" id="{AB7E8D3B-B133-4757-A050-20DF84E16EAF}"/>
            </a:ext>
          </a:extLst>
        </xdr:cNvPr>
        <xdr:cNvSpPr/>
      </xdr:nvSpPr>
      <xdr:spPr>
        <a:xfrm>
          <a:off x="186055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19" name="テキスト ボックス 318">
          <a:extLst>
            <a:ext uri="{FF2B5EF4-FFF2-40B4-BE49-F238E27FC236}">
              <a16:creationId xmlns:a16="http://schemas.microsoft.com/office/drawing/2014/main" id="{ADF3174F-27DB-468C-A406-A80E25FDE4E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20" name="テキスト ボックス 319">
          <a:extLst>
            <a:ext uri="{FF2B5EF4-FFF2-40B4-BE49-F238E27FC236}">
              <a16:creationId xmlns:a16="http://schemas.microsoft.com/office/drawing/2014/main" id="{BE1003F7-7E38-4B8F-9DE1-EA7545BB3B3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21" name="テキスト ボックス 320">
          <a:extLst>
            <a:ext uri="{FF2B5EF4-FFF2-40B4-BE49-F238E27FC236}">
              <a16:creationId xmlns:a16="http://schemas.microsoft.com/office/drawing/2014/main" id="{0FB2F117-5543-45EA-97D6-F5B4B6CA93D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22" name="テキスト ボックス 321">
          <a:extLst>
            <a:ext uri="{FF2B5EF4-FFF2-40B4-BE49-F238E27FC236}">
              <a16:creationId xmlns:a16="http://schemas.microsoft.com/office/drawing/2014/main" id="{5497C115-3334-4281-9E69-9FD0F95C23C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23" name="テキスト ボックス 322">
          <a:extLst>
            <a:ext uri="{FF2B5EF4-FFF2-40B4-BE49-F238E27FC236}">
              <a16:creationId xmlns:a16="http://schemas.microsoft.com/office/drawing/2014/main" id="{D52D19FA-B44E-418D-B003-53A3407F99C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127660</xdr:rowOff>
    </xdr:from>
    <xdr:to>
      <xdr:col>116</xdr:col>
      <xdr:colOff>114300</xdr:colOff>
      <xdr:row>86</xdr:row>
      <xdr:rowOff>57810</xdr:rowOff>
    </xdr:to>
    <xdr:sp macro="" textlink="">
      <xdr:nvSpPr>
        <xdr:cNvPr id="324" name="楕円 323">
          <a:extLst>
            <a:ext uri="{FF2B5EF4-FFF2-40B4-BE49-F238E27FC236}">
              <a16:creationId xmlns:a16="http://schemas.microsoft.com/office/drawing/2014/main" id="{92717062-F1AE-49EF-B44A-775F42B34333}"/>
            </a:ext>
          </a:extLst>
        </xdr:cNvPr>
        <xdr:cNvSpPr/>
      </xdr:nvSpPr>
      <xdr:spPr>
        <a:xfrm>
          <a:off x="22110700" y="1470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42587</xdr:rowOff>
    </xdr:from>
    <xdr:ext cx="469744" cy="259045"/>
    <xdr:sp macro="" textlink="">
      <xdr:nvSpPr>
        <xdr:cNvPr id="325" name="【消防施設】&#10;一人当たり面積該当値テキスト">
          <a:extLst>
            <a:ext uri="{FF2B5EF4-FFF2-40B4-BE49-F238E27FC236}">
              <a16:creationId xmlns:a16="http://schemas.microsoft.com/office/drawing/2014/main" id="{EBA1C581-DAEF-422C-972C-AF247FEFC759}"/>
            </a:ext>
          </a:extLst>
        </xdr:cNvPr>
        <xdr:cNvSpPr txBox="1"/>
      </xdr:nvSpPr>
      <xdr:spPr>
        <a:xfrm>
          <a:off x="22199600" y="14615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128575</xdr:rowOff>
    </xdr:from>
    <xdr:to>
      <xdr:col>112</xdr:col>
      <xdr:colOff>38100</xdr:colOff>
      <xdr:row>86</xdr:row>
      <xdr:rowOff>58725</xdr:rowOff>
    </xdr:to>
    <xdr:sp macro="" textlink="">
      <xdr:nvSpPr>
        <xdr:cNvPr id="326" name="楕円 325">
          <a:extLst>
            <a:ext uri="{FF2B5EF4-FFF2-40B4-BE49-F238E27FC236}">
              <a16:creationId xmlns:a16="http://schemas.microsoft.com/office/drawing/2014/main" id="{BC4AF0B9-CA8F-4F48-96F1-568BC427E440}"/>
            </a:ext>
          </a:extLst>
        </xdr:cNvPr>
        <xdr:cNvSpPr/>
      </xdr:nvSpPr>
      <xdr:spPr>
        <a:xfrm>
          <a:off x="21272500" y="1470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7010</xdr:rowOff>
    </xdr:from>
    <xdr:to>
      <xdr:col>116</xdr:col>
      <xdr:colOff>63500</xdr:colOff>
      <xdr:row>86</xdr:row>
      <xdr:rowOff>7925</xdr:rowOff>
    </xdr:to>
    <xdr:cxnSp macro="">
      <xdr:nvCxnSpPr>
        <xdr:cNvPr id="327" name="直線コネクタ 326">
          <a:extLst>
            <a:ext uri="{FF2B5EF4-FFF2-40B4-BE49-F238E27FC236}">
              <a16:creationId xmlns:a16="http://schemas.microsoft.com/office/drawing/2014/main" id="{D841D45C-D1BD-4B34-8919-86B62E3E168D}"/>
            </a:ext>
          </a:extLst>
        </xdr:cNvPr>
        <xdr:cNvCxnSpPr/>
      </xdr:nvCxnSpPr>
      <xdr:spPr>
        <a:xfrm flipV="1">
          <a:off x="21323300" y="14751710"/>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129032</xdr:rowOff>
    </xdr:from>
    <xdr:to>
      <xdr:col>107</xdr:col>
      <xdr:colOff>101600</xdr:colOff>
      <xdr:row>86</xdr:row>
      <xdr:rowOff>59182</xdr:rowOff>
    </xdr:to>
    <xdr:sp macro="" textlink="">
      <xdr:nvSpPr>
        <xdr:cNvPr id="328" name="楕円 327">
          <a:extLst>
            <a:ext uri="{FF2B5EF4-FFF2-40B4-BE49-F238E27FC236}">
              <a16:creationId xmlns:a16="http://schemas.microsoft.com/office/drawing/2014/main" id="{BD23B80A-405B-4B24-9A38-E2D6E64BD14D}"/>
            </a:ext>
          </a:extLst>
        </xdr:cNvPr>
        <xdr:cNvSpPr/>
      </xdr:nvSpPr>
      <xdr:spPr>
        <a:xfrm>
          <a:off x="20383500" y="1470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7925</xdr:rowOff>
    </xdr:from>
    <xdr:to>
      <xdr:col>111</xdr:col>
      <xdr:colOff>177800</xdr:colOff>
      <xdr:row>86</xdr:row>
      <xdr:rowOff>8382</xdr:rowOff>
    </xdr:to>
    <xdr:cxnSp macro="">
      <xdr:nvCxnSpPr>
        <xdr:cNvPr id="329" name="直線コネクタ 328">
          <a:extLst>
            <a:ext uri="{FF2B5EF4-FFF2-40B4-BE49-F238E27FC236}">
              <a16:creationId xmlns:a16="http://schemas.microsoft.com/office/drawing/2014/main" id="{7A277D7F-8FEA-4BF7-A53D-A38DCD6D6BA6}"/>
            </a:ext>
          </a:extLst>
        </xdr:cNvPr>
        <xdr:cNvCxnSpPr/>
      </xdr:nvCxnSpPr>
      <xdr:spPr>
        <a:xfrm flipV="1">
          <a:off x="20434300" y="14752625"/>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129032</xdr:rowOff>
    </xdr:from>
    <xdr:to>
      <xdr:col>102</xdr:col>
      <xdr:colOff>165100</xdr:colOff>
      <xdr:row>86</xdr:row>
      <xdr:rowOff>59182</xdr:rowOff>
    </xdr:to>
    <xdr:sp macro="" textlink="">
      <xdr:nvSpPr>
        <xdr:cNvPr id="330" name="楕円 329">
          <a:extLst>
            <a:ext uri="{FF2B5EF4-FFF2-40B4-BE49-F238E27FC236}">
              <a16:creationId xmlns:a16="http://schemas.microsoft.com/office/drawing/2014/main" id="{CB5895C6-65AD-4A89-B0CF-B8869D78A15B}"/>
            </a:ext>
          </a:extLst>
        </xdr:cNvPr>
        <xdr:cNvSpPr/>
      </xdr:nvSpPr>
      <xdr:spPr>
        <a:xfrm>
          <a:off x="19494500" y="1470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8382</xdr:rowOff>
    </xdr:from>
    <xdr:to>
      <xdr:col>107</xdr:col>
      <xdr:colOff>50800</xdr:colOff>
      <xdr:row>86</xdr:row>
      <xdr:rowOff>8382</xdr:rowOff>
    </xdr:to>
    <xdr:cxnSp macro="">
      <xdr:nvCxnSpPr>
        <xdr:cNvPr id="331" name="直線コネクタ 330">
          <a:extLst>
            <a:ext uri="{FF2B5EF4-FFF2-40B4-BE49-F238E27FC236}">
              <a16:creationId xmlns:a16="http://schemas.microsoft.com/office/drawing/2014/main" id="{3FF5BB1A-39A8-4F63-BFFD-8839AD6931E7}"/>
            </a:ext>
          </a:extLst>
        </xdr:cNvPr>
        <xdr:cNvCxnSpPr/>
      </xdr:nvCxnSpPr>
      <xdr:spPr>
        <a:xfrm>
          <a:off x="19545300" y="1475308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118059</xdr:rowOff>
    </xdr:from>
    <xdr:to>
      <xdr:col>98</xdr:col>
      <xdr:colOff>38100</xdr:colOff>
      <xdr:row>86</xdr:row>
      <xdr:rowOff>48209</xdr:rowOff>
    </xdr:to>
    <xdr:sp macro="" textlink="">
      <xdr:nvSpPr>
        <xdr:cNvPr id="332" name="楕円 331">
          <a:extLst>
            <a:ext uri="{FF2B5EF4-FFF2-40B4-BE49-F238E27FC236}">
              <a16:creationId xmlns:a16="http://schemas.microsoft.com/office/drawing/2014/main" id="{E96E03B0-6C53-4270-A09B-76079247159E}"/>
            </a:ext>
          </a:extLst>
        </xdr:cNvPr>
        <xdr:cNvSpPr/>
      </xdr:nvSpPr>
      <xdr:spPr>
        <a:xfrm>
          <a:off x="18605500" y="1469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168859</xdr:rowOff>
    </xdr:from>
    <xdr:to>
      <xdr:col>102</xdr:col>
      <xdr:colOff>114300</xdr:colOff>
      <xdr:row>86</xdr:row>
      <xdr:rowOff>8382</xdr:rowOff>
    </xdr:to>
    <xdr:cxnSp macro="">
      <xdr:nvCxnSpPr>
        <xdr:cNvPr id="333" name="直線コネクタ 332">
          <a:extLst>
            <a:ext uri="{FF2B5EF4-FFF2-40B4-BE49-F238E27FC236}">
              <a16:creationId xmlns:a16="http://schemas.microsoft.com/office/drawing/2014/main" id="{DE7AF0A5-1274-4D9B-B214-A382B5868336}"/>
            </a:ext>
          </a:extLst>
        </xdr:cNvPr>
        <xdr:cNvCxnSpPr/>
      </xdr:nvCxnSpPr>
      <xdr:spPr>
        <a:xfrm>
          <a:off x="18656300" y="14742109"/>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171263</xdr:rowOff>
    </xdr:from>
    <xdr:ext cx="469744" cy="259045"/>
    <xdr:sp macro="" textlink="">
      <xdr:nvSpPr>
        <xdr:cNvPr id="334" name="n_1aveValue【消防施設】&#10;一人当たり面積">
          <a:extLst>
            <a:ext uri="{FF2B5EF4-FFF2-40B4-BE49-F238E27FC236}">
              <a16:creationId xmlns:a16="http://schemas.microsoft.com/office/drawing/2014/main" id="{F557EAE7-0C62-4BEB-8621-763707D54471}"/>
            </a:ext>
          </a:extLst>
        </xdr:cNvPr>
        <xdr:cNvSpPr txBox="1"/>
      </xdr:nvSpPr>
      <xdr:spPr>
        <a:xfrm>
          <a:off x="21075727" y="14401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5300</xdr:rowOff>
    </xdr:from>
    <xdr:ext cx="469744" cy="259045"/>
    <xdr:sp macro="" textlink="">
      <xdr:nvSpPr>
        <xdr:cNvPr id="335" name="n_2aveValue【消防施設】&#10;一人当たり面積">
          <a:extLst>
            <a:ext uri="{FF2B5EF4-FFF2-40B4-BE49-F238E27FC236}">
              <a16:creationId xmlns:a16="http://schemas.microsoft.com/office/drawing/2014/main" id="{B0683287-6078-46B8-A668-4EDEA570C3E5}"/>
            </a:ext>
          </a:extLst>
        </xdr:cNvPr>
        <xdr:cNvSpPr txBox="1"/>
      </xdr:nvSpPr>
      <xdr:spPr>
        <a:xfrm>
          <a:off x="20199427" y="14407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170350</xdr:rowOff>
    </xdr:from>
    <xdr:ext cx="469744" cy="259045"/>
    <xdr:sp macro="" textlink="">
      <xdr:nvSpPr>
        <xdr:cNvPr id="336" name="n_3aveValue【消防施設】&#10;一人当たり面積">
          <a:extLst>
            <a:ext uri="{FF2B5EF4-FFF2-40B4-BE49-F238E27FC236}">
              <a16:creationId xmlns:a16="http://schemas.microsoft.com/office/drawing/2014/main" id="{BE9D9667-E9B7-4473-947D-F57C3570AD0C}"/>
            </a:ext>
          </a:extLst>
        </xdr:cNvPr>
        <xdr:cNvSpPr txBox="1"/>
      </xdr:nvSpPr>
      <xdr:spPr>
        <a:xfrm>
          <a:off x="19310427" y="14400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1185</xdr:rowOff>
    </xdr:from>
    <xdr:ext cx="469744" cy="259045"/>
    <xdr:sp macro="" textlink="">
      <xdr:nvSpPr>
        <xdr:cNvPr id="337" name="n_4aveValue【消防施設】&#10;一人当たり面積">
          <a:extLst>
            <a:ext uri="{FF2B5EF4-FFF2-40B4-BE49-F238E27FC236}">
              <a16:creationId xmlns:a16="http://schemas.microsoft.com/office/drawing/2014/main" id="{4B3CCCE3-BDA6-42EF-B289-006E52246510}"/>
            </a:ext>
          </a:extLst>
        </xdr:cNvPr>
        <xdr:cNvSpPr txBox="1"/>
      </xdr:nvSpPr>
      <xdr:spPr>
        <a:xfrm>
          <a:off x="18421427" y="1440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49852</xdr:rowOff>
    </xdr:from>
    <xdr:ext cx="469744" cy="259045"/>
    <xdr:sp macro="" textlink="">
      <xdr:nvSpPr>
        <xdr:cNvPr id="338" name="n_1mainValue【消防施設】&#10;一人当たり面積">
          <a:extLst>
            <a:ext uri="{FF2B5EF4-FFF2-40B4-BE49-F238E27FC236}">
              <a16:creationId xmlns:a16="http://schemas.microsoft.com/office/drawing/2014/main" id="{9523D164-E266-49A7-91B0-32235650EFF8}"/>
            </a:ext>
          </a:extLst>
        </xdr:cNvPr>
        <xdr:cNvSpPr txBox="1"/>
      </xdr:nvSpPr>
      <xdr:spPr>
        <a:xfrm>
          <a:off x="21075727" y="14794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50309</xdr:rowOff>
    </xdr:from>
    <xdr:ext cx="469744" cy="259045"/>
    <xdr:sp macro="" textlink="">
      <xdr:nvSpPr>
        <xdr:cNvPr id="339" name="n_2mainValue【消防施設】&#10;一人当たり面積">
          <a:extLst>
            <a:ext uri="{FF2B5EF4-FFF2-40B4-BE49-F238E27FC236}">
              <a16:creationId xmlns:a16="http://schemas.microsoft.com/office/drawing/2014/main" id="{23BB2139-34B6-410F-ABF6-EF5AC99A2B94}"/>
            </a:ext>
          </a:extLst>
        </xdr:cNvPr>
        <xdr:cNvSpPr txBox="1"/>
      </xdr:nvSpPr>
      <xdr:spPr>
        <a:xfrm>
          <a:off x="20199427" y="1479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50309</xdr:rowOff>
    </xdr:from>
    <xdr:ext cx="469744" cy="259045"/>
    <xdr:sp macro="" textlink="">
      <xdr:nvSpPr>
        <xdr:cNvPr id="340" name="n_3mainValue【消防施設】&#10;一人当たり面積">
          <a:extLst>
            <a:ext uri="{FF2B5EF4-FFF2-40B4-BE49-F238E27FC236}">
              <a16:creationId xmlns:a16="http://schemas.microsoft.com/office/drawing/2014/main" id="{9D6A0D19-329C-4179-A7E2-A14E893461FF}"/>
            </a:ext>
          </a:extLst>
        </xdr:cNvPr>
        <xdr:cNvSpPr txBox="1"/>
      </xdr:nvSpPr>
      <xdr:spPr>
        <a:xfrm>
          <a:off x="19310427" y="1479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39336</xdr:rowOff>
    </xdr:from>
    <xdr:ext cx="469744" cy="259045"/>
    <xdr:sp macro="" textlink="">
      <xdr:nvSpPr>
        <xdr:cNvPr id="341" name="n_4mainValue【消防施設】&#10;一人当たり面積">
          <a:extLst>
            <a:ext uri="{FF2B5EF4-FFF2-40B4-BE49-F238E27FC236}">
              <a16:creationId xmlns:a16="http://schemas.microsoft.com/office/drawing/2014/main" id="{566DDF14-773D-4BC5-ADD7-8C86321513D2}"/>
            </a:ext>
          </a:extLst>
        </xdr:cNvPr>
        <xdr:cNvSpPr txBox="1"/>
      </xdr:nvSpPr>
      <xdr:spPr>
        <a:xfrm>
          <a:off x="18421427" y="14784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42" name="正方形/長方形 341">
          <a:extLst>
            <a:ext uri="{FF2B5EF4-FFF2-40B4-BE49-F238E27FC236}">
              <a16:creationId xmlns:a16="http://schemas.microsoft.com/office/drawing/2014/main" id="{F0705EE3-7FCA-4DEA-9E8D-971753EE70B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43" name="正方形/長方形 342">
          <a:extLst>
            <a:ext uri="{FF2B5EF4-FFF2-40B4-BE49-F238E27FC236}">
              <a16:creationId xmlns:a16="http://schemas.microsoft.com/office/drawing/2014/main" id="{6A3D6DAC-D367-4992-B189-31CF7E2C47E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44" name="正方形/長方形 343">
          <a:extLst>
            <a:ext uri="{FF2B5EF4-FFF2-40B4-BE49-F238E27FC236}">
              <a16:creationId xmlns:a16="http://schemas.microsoft.com/office/drawing/2014/main" id="{D56625C6-D9D6-470D-B637-DDDB37DFF52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45" name="正方形/長方形 344">
          <a:extLst>
            <a:ext uri="{FF2B5EF4-FFF2-40B4-BE49-F238E27FC236}">
              <a16:creationId xmlns:a16="http://schemas.microsoft.com/office/drawing/2014/main" id="{8F4D2C74-F32B-43EB-BE49-8390984BC7D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46" name="正方形/長方形 345">
          <a:extLst>
            <a:ext uri="{FF2B5EF4-FFF2-40B4-BE49-F238E27FC236}">
              <a16:creationId xmlns:a16="http://schemas.microsoft.com/office/drawing/2014/main" id="{0BC9D31E-463E-4597-A347-9F675DE5CCF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47" name="正方形/長方形 346">
          <a:extLst>
            <a:ext uri="{FF2B5EF4-FFF2-40B4-BE49-F238E27FC236}">
              <a16:creationId xmlns:a16="http://schemas.microsoft.com/office/drawing/2014/main" id="{DE9ABECE-6EDD-43D5-B95A-7AAC75388C9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48" name="正方形/長方形 347">
          <a:extLst>
            <a:ext uri="{FF2B5EF4-FFF2-40B4-BE49-F238E27FC236}">
              <a16:creationId xmlns:a16="http://schemas.microsoft.com/office/drawing/2014/main" id="{E2F61DC6-273A-4D45-A2D5-7E23B96FF96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49" name="正方形/長方形 348">
          <a:extLst>
            <a:ext uri="{FF2B5EF4-FFF2-40B4-BE49-F238E27FC236}">
              <a16:creationId xmlns:a16="http://schemas.microsoft.com/office/drawing/2014/main" id="{26B76B09-158F-48BF-A4B7-7AD150083F5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50" name="テキスト ボックス 349">
          <a:extLst>
            <a:ext uri="{FF2B5EF4-FFF2-40B4-BE49-F238E27FC236}">
              <a16:creationId xmlns:a16="http://schemas.microsoft.com/office/drawing/2014/main" id="{9E2C1C0C-25D5-44AF-9B41-3EFE0409BEC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51" name="直線コネクタ 350">
          <a:extLst>
            <a:ext uri="{FF2B5EF4-FFF2-40B4-BE49-F238E27FC236}">
              <a16:creationId xmlns:a16="http://schemas.microsoft.com/office/drawing/2014/main" id="{AD585BAC-A152-4246-BB8F-0A1F576D0EE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52" name="テキスト ボックス 351">
          <a:extLst>
            <a:ext uri="{FF2B5EF4-FFF2-40B4-BE49-F238E27FC236}">
              <a16:creationId xmlns:a16="http://schemas.microsoft.com/office/drawing/2014/main" id="{EBF1E953-4869-4C08-9B5F-7992D590CF6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53" name="直線コネクタ 352">
          <a:extLst>
            <a:ext uri="{FF2B5EF4-FFF2-40B4-BE49-F238E27FC236}">
              <a16:creationId xmlns:a16="http://schemas.microsoft.com/office/drawing/2014/main" id="{EF81B50F-D3C0-495C-B480-5CB59FE8379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54" name="テキスト ボックス 353">
          <a:extLst>
            <a:ext uri="{FF2B5EF4-FFF2-40B4-BE49-F238E27FC236}">
              <a16:creationId xmlns:a16="http://schemas.microsoft.com/office/drawing/2014/main" id="{3D39D784-B432-485B-880F-AF0590C225E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55" name="直線コネクタ 354">
          <a:extLst>
            <a:ext uri="{FF2B5EF4-FFF2-40B4-BE49-F238E27FC236}">
              <a16:creationId xmlns:a16="http://schemas.microsoft.com/office/drawing/2014/main" id="{174DB4AC-34E8-4CBA-8E96-F8A87489466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56" name="テキスト ボックス 355">
          <a:extLst>
            <a:ext uri="{FF2B5EF4-FFF2-40B4-BE49-F238E27FC236}">
              <a16:creationId xmlns:a16="http://schemas.microsoft.com/office/drawing/2014/main" id="{A3705129-E20C-439D-92C1-7F89FF2B391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57" name="直線コネクタ 356">
          <a:extLst>
            <a:ext uri="{FF2B5EF4-FFF2-40B4-BE49-F238E27FC236}">
              <a16:creationId xmlns:a16="http://schemas.microsoft.com/office/drawing/2014/main" id="{9B5CD0F2-EE0F-400F-8E71-5AC0C78FAF2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58" name="テキスト ボックス 357">
          <a:extLst>
            <a:ext uri="{FF2B5EF4-FFF2-40B4-BE49-F238E27FC236}">
              <a16:creationId xmlns:a16="http://schemas.microsoft.com/office/drawing/2014/main" id="{CDD4C237-1CC9-432E-B996-0A6D7264A80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59" name="直線コネクタ 358">
          <a:extLst>
            <a:ext uri="{FF2B5EF4-FFF2-40B4-BE49-F238E27FC236}">
              <a16:creationId xmlns:a16="http://schemas.microsoft.com/office/drawing/2014/main" id="{1E423804-43B7-4C1A-BD56-E1C184DDD6B1}"/>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60" name="テキスト ボックス 359">
          <a:extLst>
            <a:ext uri="{FF2B5EF4-FFF2-40B4-BE49-F238E27FC236}">
              <a16:creationId xmlns:a16="http://schemas.microsoft.com/office/drawing/2014/main" id="{585CEF43-C6A5-4082-A34B-BF486FCBFC3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61" name="直線コネクタ 360">
          <a:extLst>
            <a:ext uri="{FF2B5EF4-FFF2-40B4-BE49-F238E27FC236}">
              <a16:creationId xmlns:a16="http://schemas.microsoft.com/office/drawing/2014/main" id="{EE6F5F17-BEA8-4F19-A27A-F0AF7D40ED2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62" name="テキスト ボックス 361">
          <a:extLst>
            <a:ext uri="{FF2B5EF4-FFF2-40B4-BE49-F238E27FC236}">
              <a16:creationId xmlns:a16="http://schemas.microsoft.com/office/drawing/2014/main" id="{508357A5-4AD8-4904-BEC7-0FC4874A34E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63" name="直線コネクタ 362">
          <a:extLst>
            <a:ext uri="{FF2B5EF4-FFF2-40B4-BE49-F238E27FC236}">
              <a16:creationId xmlns:a16="http://schemas.microsoft.com/office/drawing/2014/main" id="{ED0E74C0-960C-4702-B067-13858EEC3C3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64" name="テキスト ボックス 363">
          <a:extLst>
            <a:ext uri="{FF2B5EF4-FFF2-40B4-BE49-F238E27FC236}">
              <a16:creationId xmlns:a16="http://schemas.microsoft.com/office/drawing/2014/main" id="{C1BC82FF-A607-426E-B3E9-E30FEDB0D8F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65" name="直線コネクタ 364">
          <a:extLst>
            <a:ext uri="{FF2B5EF4-FFF2-40B4-BE49-F238E27FC236}">
              <a16:creationId xmlns:a16="http://schemas.microsoft.com/office/drawing/2014/main" id="{94130259-308B-4C70-8AEE-0B36F5F3360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66" name="【庁舎】&#10;有形固定資産減価償却率グラフ枠">
          <a:extLst>
            <a:ext uri="{FF2B5EF4-FFF2-40B4-BE49-F238E27FC236}">
              <a16:creationId xmlns:a16="http://schemas.microsoft.com/office/drawing/2014/main" id="{2F680032-287C-4465-B0CE-2E69740E492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50074</xdr:rowOff>
    </xdr:from>
    <xdr:to>
      <xdr:col>85</xdr:col>
      <xdr:colOff>126364</xdr:colOff>
      <xdr:row>109</xdr:row>
      <xdr:rowOff>25581</xdr:rowOff>
    </xdr:to>
    <xdr:cxnSp macro="">
      <xdr:nvCxnSpPr>
        <xdr:cNvPr id="367" name="直線コネクタ 366">
          <a:extLst>
            <a:ext uri="{FF2B5EF4-FFF2-40B4-BE49-F238E27FC236}">
              <a16:creationId xmlns:a16="http://schemas.microsoft.com/office/drawing/2014/main" id="{BADDD41B-1B1A-499A-8C5F-54F8E98F96D2}"/>
            </a:ext>
          </a:extLst>
        </xdr:cNvPr>
        <xdr:cNvCxnSpPr/>
      </xdr:nvCxnSpPr>
      <xdr:spPr>
        <a:xfrm flipV="1">
          <a:off x="16318864" y="17195074"/>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29408</xdr:rowOff>
    </xdr:from>
    <xdr:ext cx="405111" cy="259045"/>
    <xdr:sp macro="" textlink="">
      <xdr:nvSpPr>
        <xdr:cNvPr id="368" name="【庁舎】&#10;有形固定資産減価償却率最小値テキスト">
          <a:extLst>
            <a:ext uri="{FF2B5EF4-FFF2-40B4-BE49-F238E27FC236}">
              <a16:creationId xmlns:a16="http://schemas.microsoft.com/office/drawing/2014/main" id="{081C74D8-A9B3-4655-A2DB-6515D313AD23}"/>
            </a:ext>
          </a:extLst>
        </xdr:cNvPr>
        <xdr:cNvSpPr txBox="1"/>
      </xdr:nvSpPr>
      <xdr:spPr>
        <a:xfrm>
          <a:off x="16357600" y="18717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25581</xdr:rowOff>
    </xdr:from>
    <xdr:to>
      <xdr:col>86</xdr:col>
      <xdr:colOff>25400</xdr:colOff>
      <xdr:row>109</xdr:row>
      <xdr:rowOff>25581</xdr:rowOff>
    </xdr:to>
    <xdr:cxnSp macro="">
      <xdr:nvCxnSpPr>
        <xdr:cNvPr id="369" name="直線コネクタ 368">
          <a:extLst>
            <a:ext uri="{FF2B5EF4-FFF2-40B4-BE49-F238E27FC236}">
              <a16:creationId xmlns:a16="http://schemas.microsoft.com/office/drawing/2014/main" id="{09DCA464-E6A3-4113-80E7-C803630F77E2}"/>
            </a:ext>
          </a:extLst>
        </xdr:cNvPr>
        <xdr:cNvCxnSpPr/>
      </xdr:nvCxnSpPr>
      <xdr:spPr>
        <a:xfrm>
          <a:off x="16230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168201</xdr:rowOff>
    </xdr:from>
    <xdr:ext cx="340478" cy="259045"/>
    <xdr:sp macro="" textlink="">
      <xdr:nvSpPr>
        <xdr:cNvPr id="370" name="【庁舎】&#10;有形固定資産減価償却率最大値テキスト">
          <a:extLst>
            <a:ext uri="{FF2B5EF4-FFF2-40B4-BE49-F238E27FC236}">
              <a16:creationId xmlns:a16="http://schemas.microsoft.com/office/drawing/2014/main" id="{D19F9FB0-0A27-4555-9451-62319D5ABA4F}"/>
            </a:ext>
          </a:extLst>
        </xdr:cNvPr>
        <xdr:cNvSpPr txBox="1"/>
      </xdr:nvSpPr>
      <xdr:spPr>
        <a:xfrm>
          <a:off x="16357600" y="1697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50074</xdr:rowOff>
    </xdr:from>
    <xdr:to>
      <xdr:col>86</xdr:col>
      <xdr:colOff>25400</xdr:colOff>
      <xdr:row>100</xdr:row>
      <xdr:rowOff>50074</xdr:rowOff>
    </xdr:to>
    <xdr:cxnSp macro="">
      <xdr:nvCxnSpPr>
        <xdr:cNvPr id="371" name="直線コネクタ 370">
          <a:extLst>
            <a:ext uri="{FF2B5EF4-FFF2-40B4-BE49-F238E27FC236}">
              <a16:creationId xmlns:a16="http://schemas.microsoft.com/office/drawing/2014/main" id="{A5FA8495-7031-4B68-B3B4-67FE01414FF0}"/>
            </a:ext>
          </a:extLst>
        </xdr:cNvPr>
        <xdr:cNvCxnSpPr/>
      </xdr:nvCxnSpPr>
      <xdr:spPr>
        <a:xfrm>
          <a:off x="16230600" y="1719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25416</xdr:rowOff>
    </xdr:from>
    <xdr:ext cx="405111" cy="259045"/>
    <xdr:sp macro="" textlink="">
      <xdr:nvSpPr>
        <xdr:cNvPr id="372" name="【庁舎】&#10;有形固定資産減価償却率平均値テキスト">
          <a:extLst>
            <a:ext uri="{FF2B5EF4-FFF2-40B4-BE49-F238E27FC236}">
              <a16:creationId xmlns:a16="http://schemas.microsoft.com/office/drawing/2014/main" id="{97E7C25A-B444-46E1-AE40-7E7A6B54822F}"/>
            </a:ext>
          </a:extLst>
        </xdr:cNvPr>
        <xdr:cNvSpPr txBox="1"/>
      </xdr:nvSpPr>
      <xdr:spPr>
        <a:xfrm>
          <a:off x="16357600" y="178562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2539</xdr:rowOff>
    </xdr:from>
    <xdr:to>
      <xdr:col>85</xdr:col>
      <xdr:colOff>177800</xdr:colOff>
      <xdr:row>105</xdr:row>
      <xdr:rowOff>104139</xdr:rowOff>
    </xdr:to>
    <xdr:sp macro="" textlink="">
      <xdr:nvSpPr>
        <xdr:cNvPr id="373" name="フローチャート: 判断 372">
          <a:extLst>
            <a:ext uri="{FF2B5EF4-FFF2-40B4-BE49-F238E27FC236}">
              <a16:creationId xmlns:a16="http://schemas.microsoft.com/office/drawing/2014/main" id="{B8990116-E00E-4AA2-88C9-ED3D73C1AFFB}"/>
            </a:ext>
          </a:extLst>
        </xdr:cNvPr>
        <xdr:cNvSpPr/>
      </xdr:nvSpPr>
      <xdr:spPr>
        <a:xfrm>
          <a:off x="16268700" y="1800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141332</xdr:rowOff>
    </xdr:from>
    <xdr:to>
      <xdr:col>81</xdr:col>
      <xdr:colOff>101600</xdr:colOff>
      <xdr:row>105</xdr:row>
      <xdr:rowOff>71482</xdr:rowOff>
    </xdr:to>
    <xdr:sp macro="" textlink="">
      <xdr:nvSpPr>
        <xdr:cNvPr id="374" name="フローチャート: 判断 373">
          <a:extLst>
            <a:ext uri="{FF2B5EF4-FFF2-40B4-BE49-F238E27FC236}">
              <a16:creationId xmlns:a16="http://schemas.microsoft.com/office/drawing/2014/main" id="{7AEC2A90-564E-4A58-8AE1-FD89BD9203D8}"/>
            </a:ext>
          </a:extLst>
        </xdr:cNvPr>
        <xdr:cNvSpPr/>
      </xdr:nvSpPr>
      <xdr:spPr>
        <a:xfrm>
          <a:off x="15430500" y="179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134801</xdr:rowOff>
    </xdr:from>
    <xdr:to>
      <xdr:col>76</xdr:col>
      <xdr:colOff>165100</xdr:colOff>
      <xdr:row>105</xdr:row>
      <xdr:rowOff>64951</xdr:rowOff>
    </xdr:to>
    <xdr:sp macro="" textlink="">
      <xdr:nvSpPr>
        <xdr:cNvPr id="375" name="フローチャート: 判断 374">
          <a:extLst>
            <a:ext uri="{FF2B5EF4-FFF2-40B4-BE49-F238E27FC236}">
              <a16:creationId xmlns:a16="http://schemas.microsoft.com/office/drawing/2014/main" id="{6821F377-6E55-477D-879C-75B3129AE7CE}"/>
            </a:ext>
          </a:extLst>
        </xdr:cNvPr>
        <xdr:cNvSpPr/>
      </xdr:nvSpPr>
      <xdr:spPr>
        <a:xfrm>
          <a:off x="14541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129902</xdr:rowOff>
    </xdr:from>
    <xdr:to>
      <xdr:col>72</xdr:col>
      <xdr:colOff>38100</xdr:colOff>
      <xdr:row>105</xdr:row>
      <xdr:rowOff>60052</xdr:rowOff>
    </xdr:to>
    <xdr:sp macro="" textlink="">
      <xdr:nvSpPr>
        <xdr:cNvPr id="376" name="フローチャート: 判断 375">
          <a:extLst>
            <a:ext uri="{FF2B5EF4-FFF2-40B4-BE49-F238E27FC236}">
              <a16:creationId xmlns:a16="http://schemas.microsoft.com/office/drawing/2014/main" id="{9562BCA8-5753-484F-9180-1231F0A2547A}"/>
            </a:ext>
          </a:extLst>
        </xdr:cNvPr>
        <xdr:cNvSpPr/>
      </xdr:nvSpPr>
      <xdr:spPr>
        <a:xfrm>
          <a:off x="13652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116839</xdr:rowOff>
    </xdr:from>
    <xdr:to>
      <xdr:col>67</xdr:col>
      <xdr:colOff>101600</xdr:colOff>
      <xdr:row>105</xdr:row>
      <xdr:rowOff>46989</xdr:rowOff>
    </xdr:to>
    <xdr:sp macro="" textlink="">
      <xdr:nvSpPr>
        <xdr:cNvPr id="377" name="フローチャート: 判断 376">
          <a:extLst>
            <a:ext uri="{FF2B5EF4-FFF2-40B4-BE49-F238E27FC236}">
              <a16:creationId xmlns:a16="http://schemas.microsoft.com/office/drawing/2014/main" id="{81AF9A41-524E-4900-BA91-A7F20F6A66B0}"/>
            </a:ext>
          </a:extLst>
        </xdr:cNvPr>
        <xdr:cNvSpPr/>
      </xdr:nvSpPr>
      <xdr:spPr>
        <a:xfrm>
          <a:off x="12763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47BEBB57-AD9E-4C79-982A-6F1AD829604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D8386320-CEF6-4642-B405-1F7AE6876C1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932031EF-DC58-4AF8-A5B7-A4F8ED7C987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F7C9706E-9EE7-44EA-9972-C913D9BE1DA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82" name="テキスト ボックス 381">
          <a:extLst>
            <a:ext uri="{FF2B5EF4-FFF2-40B4-BE49-F238E27FC236}">
              <a16:creationId xmlns:a16="http://schemas.microsoft.com/office/drawing/2014/main" id="{485B70A6-4E11-4C90-B587-8E0B227A2E6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105411</xdr:rowOff>
    </xdr:from>
    <xdr:to>
      <xdr:col>85</xdr:col>
      <xdr:colOff>177800</xdr:colOff>
      <xdr:row>107</xdr:row>
      <xdr:rowOff>35561</xdr:rowOff>
    </xdr:to>
    <xdr:sp macro="" textlink="">
      <xdr:nvSpPr>
        <xdr:cNvPr id="383" name="楕円 382">
          <a:extLst>
            <a:ext uri="{FF2B5EF4-FFF2-40B4-BE49-F238E27FC236}">
              <a16:creationId xmlns:a16="http://schemas.microsoft.com/office/drawing/2014/main" id="{2DB9EC72-CC12-4FD5-9F76-9192C1EC43B0}"/>
            </a:ext>
          </a:extLst>
        </xdr:cNvPr>
        <xdr:cNvSpPr/>
      </xdr:nvSpPr>
      <xdr:spPr>
        <a:xfrm>
          <a:off x="16268700" y="1827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83838</xdr:rowOff>
    </xdr:from>
    <xdr:ext cx="405111" cy="259045"/>
    <xdr:sp macro="" textlink="">
      <xdr:nvSpPr>
        <xdr:cNvPr id="384" name="【庁舎】&#10;有形固定資産減価償却率該当値テキスト">
          <a:extLst>
            <a:ext uri="{FF2B5EF4-FFF2-40B4-BE49-F238E27FC236}">
              <a16:creationId xmlns:a16="http://schemas.microsoft.com/office/drawing/2014/main" id="{61D96DAA-A3EB-421D-BD08-DD992E325AD7}"/>
            </a:ext>
          </a:extLst>
        </xdr:cNvPr>
        <xdr:cNvSpPr txBox="1"/>
      </xdr:nvSpPr>
      <xdr:spPr>
        <a:xfrm>
          <a:off x="16357600" y="1825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67855</xdr:rowOff>
    </xdr:from>
    <xdr:to>
      <xdr:col>81</xdr:col>
      <xdr:colOff>101600</xdr:colOff>
      <xdr:row>106</xdr:row>
      <xdr:rowOff>169455</xdr:rowOff>
    </xdr:to>
    <xdr:sp macro="" textlink="">
      <xdr:nvSpPr>
        <xdr:cNvPr id="385" name="楕円 384">
          <a:extLst>
            <a:ext uri="{FF2B5EF4-FFF2-40B4-BE49-F238E27FC236}">
              <a16:creationId xmlns:a16="http://schemas.microsoft.com/office/drawing/2014/main" id="{9760B292-BBBC-4EEC-8389-412DC7131C5B}"/>
            </a:ext>
          </a:extLst>
        </xdr:cNvPr>
        <xdr:cNvSpPr/>
      </xdr:nvSpPr>
      <xdr:spPr>
        <a:xfrm>
          <a:off x="15430500" y="1824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118655</xdr:rowOff>
    </xdr:from>
    <xdr:to>
      <xdr:col>85</xdr:col>
      <xdr:colOff>127000</xdr:colOff>
      <xdr:row>106</xdr:row>
      <xdr:rowOff>156211</xdr:rowOff>
    </xdr:to>
    <xdr:cxnSp macro="">
      <xdr:nvCxnSpPr>
        <xdr:cNvPr id="386" name="直線コネクタ 385">
          <a:extLst>
            <a:ext uri="{FF2B5EF4-FFF2-40B4-BE49-F238E27FC236}">
              <a16:creationId xmlns:a16="http://schemas.microsoft.com/office/drawing/2014/main" id="{7A7AD92D-441F-48B5-82DF-D0AB3A44CA11}"/>
            </a:ext>
          </a:extLst>
        </xdr:cNvPr>
        <xdr:cNvCxnSpPr/>
      </xdr:nvCxnSpPr>
      <xdr:spPr>
        <a:xfrm>
          <a:off x="15481300" y="18292355"/>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30299</xdr:rowOff>
    </xdr:from>
    <xdr:to>
      <xdr:col>76</xdr:col>
      <xdr:colOff>165100</xdr:colOff>
      <xdr:row>106</xdr:row>
      <xdr:rowOff>131899</xdr:rowOff>
    </xdr:to>
    <xdr:sp macro="" textlink="">
      <xdr:nvSpPr>
        <xdr:cNvPr id="387" name="楕円 386">
          <a:extLst>
            <a:ext uri="{FF2B5EF4-FFF2-40B4-BE49-F238E27FC236}">
              <a16:creationId xmlns:a16="http://schemas.microsoft.com/office/drawing/2014/main" id="{6E4BF9EB-4265-41D6-BFF3-EEAF88CA183D}"/>
            </a:ext>
          </a:extLst>
        </xdr:cNvPr>
        <xdr:cNvSpPr/>
      </xdr:nvSpPr>
      <xdr:spPr>
        <a:xfrm>
          <a:off x="14541500" y="1820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81099</xdr:rowOff>
    </xdr:from>
    <xdr:to>
      <xdr:col>81</xdr:col>
      <xdr:colOff>50800</xdr:colOff>
      <xdr:row>106</xdr:row>
      <xdr:rowOff>118655</xdr:rowOff>
    </xdr:to>
    <xdr:cxnSp macro="">
      <xdr:nvCxnSpPr>
        <xdr:cNvPr id="388" name="直線コネクタ 387">
          <a:extLst>
            <a:ext uri="{FF2B5EF4-FFF2-40B4-BE49-F238E27FC236}">
              <a16:creationId xmlns:a16="http://schemas.microsoft.com/office/drawing/2014/main" id="{10A4A610-4334-4014-8FD7-CDD88CE47D8C}"/>
            </a:ext>
          </a:extLst>
        </xdr:cNvPr>
        <xdr:cNvCxnSpPr/>
      </xdr:nvCxnSpPr>
      <xdr:spPr>
        <a:xfrm>
          <a:off x="14592300" y="18254799"/>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23768</xdr:rowOff>
    </xdr:from>
    <xdr:to>
      <xdr:col>72</xdr:col>
      <xdr:colOff>38100</xdr:colOff>
      <xdr:row>106</xdr:row>
      <xdr:rowOff>125368</xdr:rowOff>
    </xdr:to>
    <xdr:sp macro="" textlink="">
      <xdr:nvSpPr>
        <xdr:cNvPr id="389" name="楕円 388">
          <a:extLst>
            <a:ext uri="{FF2B5EF4-FFF2-40B4-BE49-F238E27FC236}">
              <a16:creationId xmlns:a16="http://schemas.microsoft.com/office/drawing/2014/main" id="{89806614-F812-4A68-9558-2143D605D04A}"/>
            </a:ext>
          </a:extLst>
        </xdr:cNvPr>
        <xdr:cNvSpPr/>
      </xdr:nvSpPr>
      <xdr:spPr>
        <a:xfrm>
          <a:off x="13652500" y="1819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74568</xdr:rowOff>
    </xdr:from>
    <xdr:to>
      <xdr:col>76</xdr:col>
      <xdr:colOff>114300</xdr:colOff>
      <xdr:row>106</xdr:row>
      <xdr:rowOff>81099</xdr:rowOff>
    </xdr:to>
    <xdr:cxnSp macro="">
      <xdr:nvCxnSpPr>
        <xdr:cNvPr id="390" name="直線コネクタ 389">
          <a:extLst>
            <a:ext uri="{FF2B5EF4-FFF2-40B4-BE49-F238E27FC236}">
              <a16:creationId xmlns:a16="http://schemas.microsoft.com/office/drawing/2014/main" id="{95B39ED1-F9C1-48A5-BFB9-6E3929F4352D}"/>
            </a:ext>
          </a:extLst>
        </xdr:cNvPr>
        <xdr:cNvCxnSpPr/>
      </xdr:nvCxnSpPr>
      <xdr:spPr>
        <a:xfrm>
          <a:off x="13703300" y="1824826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138068</xdr:rowOff>
    </xdr:from>
    <xdr:to>
      <xdr:col>67</xdr:col>
      <xdr:colOff>101600</xdr:colOff>
      <xdr:row>106</xdr:row>
      <xdr:rowOff>68218</xdr:rowOff>
    </xdr:to>
    <xdr:sp macro="" textlink="">
      <xdr:nvSpPr>
        <xdr:cNvPr id="391" name="楕円 390">
          <a:extLst>
            <a:ext uri="{FF2B5EF4-FFF2-40B4-BE49-F238E27FC236}">
              <a16:creationId xmlns:a16="http://schemas.microsoft.com/office/drawing/2014/main" id="{4FED44EF-3867-432B-BF82-593960639C64}"/>
            </a:ext>
          </a:extLst>
        </xdr:cNvPr>
        <xdr:cNvSpPr/>
      </xdr:nvSpPr>
      <xdr:spPr>
        <a:xfrm>
          <a:off x="12763500" y="1814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17418</xdr:rowOff>
    </xdr:from>
    <xdr:to>
      <xdr:col>71</xdr:col>
      <xdr:colOff>177800</xdr:colOff>
      <xdr:row>106</xdr:row>
      <xdr:rowOff>74568</xdr:rowOff>
    </xdr:to>
    <xdr:cxnSp macro="">
      <xdr:nvCxnSpPr>
        <xdr:cNvPr id="392" name="直線コネクタ 391">
          <a:extLst>
            <a:ext uri="{FF2B5EF4-FFF2-40B4-BE49-F238E27FC236}">
              <a16:creationId xmlns:a16="http://schemas.microsoft.com/office/drawing/2014/main" id="{86DAD46E-A64C-4187-BCA1-D57859855CCF}"/>
            </a:ext>
          </a:extLst>
        </xdr:cNvPr>
        <xdr:cNvCxnSpPr/>
      </xdr:nvCxnSpPr>
      <xdr:spPr>
        <a:xfrm>
          <a:off x="12814300" y="1819111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88009</xdr:rowOff>
    </xdr:from>
    <xdr:ext cx="405111" cy="259045"/>
    <xdr:sp macro="" textlink="">
      <xdr:nvSpPr>
        <xdr:cNvPr id="393" name="n_1aveValue【庁舎】&#10;有形固定資産減価償却率">
          <a:extLst>
            <a:ext uri="{FF2B5EF4-FFF2-40B4-BE49-F238E27FC236}">
              <a16:creationId xmlns:a16="http://schemas.microsoft.com/office/drawing/2014/main" id="{C933B663-8BD4-4371-A9BD-DB5193BD9E46}"/>
            </a:ext>
          </a:extLst>
        </xdr:cNvPr>
        <xdr:cNvSpPr txBox="1"/>
      </xdr:nvSpPr>
      <xdr:spPr>
        <a:xfrm>
          <a:off x="15266044" y="1774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81478</xdr:rowOff>
    </xdr:from>
    <xdr:ext cx="405111" cy="259045"/>
    <xdr:sp macro="" textlink="">
      <xdr:nvSpPr>
        <xdr:cNvPr id="394" name="n_2aveValue【庁舎】&#10;有形固定資産減価償却率">
          <a:extLst>
            <a:ext uri="{FF2B5EF4-FFF2-40B4-BE49-F238E27FC236}">
              <a16:creationId xmlns:a16="http://schemas.microsoft.com/office/drawing/2014/main" id="{D9191CDD-9B2C-4EEA-9D25-1E2034D02B5B}"/>
            </a:ext>
          </a:extLst>
        </xdr:cNvPr>
        <xdr:cNvSpPr txBox="1"/>
      </xdr:nvSpPr>
      <xdr:spPr>
        <a:xfrm>
          <a:off x="14389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76579</xdr:rowOff>
    </xdr:from>
    <xdr:ext cx="405111" cy="259045"/>
    <xdr:sp macro="" textlink="">
      <xdr:nvSpPr>
        <xdr:cNvPr id="395" name="n_3aveValue【庁舎】&#10;有形固定資産減価償却率">
          <a:extLst>
            <a:ext uri="{FF2B5EF4-FFF2-40B4-BE49-F238E27FC236}">
              <a16:creationId xmlns:a16="http://schemas.microsoft.com/office/drawing/2014/main" id="{CD4754DA-5506-4802-B84D-95FEAA0D7F68}"/>
            </a:ext>
          </a:extLst>
        </xdr:cNvPr>
        <xdr:cNvSpPr txBox="1"/>
      </xdr:nvSpPr>
      <xdr:spPr>
        <a:xfrm>
          <a:off x="13500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63516</xdr:rowOff>
    </xdr:from>
    <xdr:ext cx="405111" cy="259045"/>
    <xdr:sp macro="" textlink="">
      <xdr:nvSpPr>
        <xdr:cNvPr id="396" name="n_4aveValue【庁舎】&#10;有形固定資産減価償却率">
          <a:extLst>
            <a:ext uri="{FF2B5EF4-FFF2-40B4-BE49-F238E27FC236}">
              <a16:creationId xmlns:a16="http://schemas.microsoft.com/office/drawing/2014/main" id="{859C9011-9B69-4E3F-8B91-D5D8A9BB95FE}"/>
            </a:ext>
          </a:extLst>
        </xdr:cNvPr>
        <xdr:cNvSpPr txBox="1"/>
      </xdr:nvSpPr>
      <xdr:spPr>
        <a:xfrm>
          <a:off x="12611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160582</xdr:rowOff>
    </xdr:from>
    <xdr:ext cx="405111" cy="259045"/>
    <xdr:sp macro="" textlink="">
      <xdr:nvSpPr>
        <xdr:cNvPr id="397" name="n_1mainValue【庁舎】&#10;有形固定資産減価償却率">
          <a:extLst>
            <a:ext uri="{FF2B5EF4-FFF2-40B4-BE49-F238E27FC236}">
              <a16:creationId xmlns:a16="http://schemas.microsoft.com/office/drawing/2014/main" id="{A9EDAC4E-4143-4C6D-863C-28104EF8C042}"/>
            </a:ext>
          </a:extLst>
        </xdr:cNvPr>
        <xdr:cNvSpPr txBox="1"/>
      </xdr:nvSpPr>
      <xdr:spPr>
        <a:xfrm>
          <a:off x="15266044" y="1833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123026</xdr:rowOff>
    </xdr:from>
    <xdr:ext cx="405111" cy="259045"/>
    <xdr:sp macro="" textlink="">
      <xdr:nvSpPr>
        <xdr:cNvPr id="398" name="n_2mainValue【庁舎】&#10;有形固定資産減価償却率">
          <a:extLst>
            <a:ext uri="{FF2B5EF4-FFF2-40B4-BE49-F238E27FC236}">
              <a16:creationId xmlns:a16="http://schemas.microsoft.com/office/drawing/2014/main" id="{BD17FB46-7238-4A44-BED3-AE57E4064CBF}"/>
            </a:ext>
          </a:extLst>
        </xdr:cNvPr>
        <xdr:cNvSpPr txBox="1"/>
      </xdr:nvSpPr>
      <xdr:spPr>
        <a:xfrm>
          <a:off x="14389744" y="1829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116495</xdr:rowOff>
    </xdr:from>
    <xdr:ext cx="405111" cy="259045"/>
    <xdr:sp macro="" textlink="">
      <xdr:nvSpPr>
        <xdr:cNvPr id="399" name="n_3mainValue【庁舎】&#10;有形固定資産減価償却率">
          <a:extLst>
            <a:ext uri="{FF2B5EF4-FFF2-40B4-BE49-F238E27FC236}">
              <a16:creationId xmlns:a16="http://schemas.microsoft.com/office/drawing/2014/main" id="{4814AB36-B18C-4A7B-831C-6452E7833462}"/>
            </a:ext>
          </a:extLst>
        </xdr:cNvPr>
        <xdr:cNvSpPr txBox="1"/>
      </xdr:nvSpPr>
      <xdr:spPr>
        <a:xfrm>
          <a:off x="13500744" y="1829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59345</xdr:rowOff>
    </xdr:from>
    <xdr:ext cx="405111" cy="259045"/>
    <xdr:sp macro="" textlink="">
      <xdr:nvSpPr>
        <xdr:cNvPr id="400" name="n_4mainValue【庁舎】&#10;有形固定資産減価償却率">
          <a:extLst>
            <a:ext uri="{FF2B5EF4-FFF2-40B4-BE49-F238E27FC236}">
              <a16:creationId xmlns:a16="http://schemas.microsoft.com/office/drawing/2014/main" id="{C3CF2C3D-5002-41D8-A00A-50C1F23D41E9}"/>
            </a:ext>
          </a:extLst>
        </xdr:cNvPr>
        <xdr:cNvSpPr txBox="1"/>
      </xdr:nvSpPr>
      <xdr:spPr>
        <a:xfrm>
          <a:off x="12611744" y="1823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01" name="正方形/長方形 400">
          <a:extLst>
            <a:ext uri="{FF2B5EF4-FFF2-40B4-BE49-F238E27FC236}">
              <a16:creationId xmlns:a16="http://schemas.microsoft.com/office/drawing/2014/main" id="{41CB6DFE-7A21-48A5-BEDE-18C86A9306F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02" name="正方形/長方形 401">
          <a:extLst>
            <a:ext uri="{FF2B5EF4-FFF2-40B4-BE49-F238E27FC236}">
              <a16:creationId xmlns:a16="http://schemas.microsoft.com/office/drawing/2014/main" id="{A4603156-4B7F-4EFD-837C-E8218B4A379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03" name="正方形/長方形 402">
          <a:extLst>
            <a:ext uri="{FF2B5EF4-FFF2-40B4-BE49-F238E27FC236}">
              <a16:creationId xmlns:a16="http://schemas.microsoft.com/office/drawing/2014/main" id="{733E00BC-1CAF-451B-B93E-7607BEC8EE4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04" name="正方形/長方形 403">
          <a:extLst>
            <a:ext uri="{FF2B5EF4-FFF2-40B4-BE49-F238E27FC236}">
              <a16:creationId xmlns:a16="http://schemas.microsoft.com/office/drawing/2014/main" id="{EC3C4404-D4F1-405D-863A-3942E8BBCEA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05" name="正方形/長方形 404">
          <a:extLst>
            <a:ext uri="{FF2B5EF4-FFF2-40B4-BE49-F238E27FC236}">
              <a16:creationId xmlns:a16="http://schemas.microsoft.com/office/drawing/2014/main" id="{018CB651-B75C-4DDC-A93A-D1359357D72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06" name="正方形/長方形 405">
          <a:extLst>
            <a:ext uri="{FF2B5EF4-FFF2-40B4-BE49-F238E27FC236}">
              <a16:creationId xmlns:a16="http://schemas.microsoft.com/office/drawing/2014/main" id="{AE1C0078-AE84-4DB2-A6F3-AD09FEE2F02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07" name="正方形/長方形 406">
          <a:extLst>
            <a:ext uri="{FF2B5EF4-FFF2-40B4-BE49-F238E27FC236}">
              <a16:creationId xmlns:a16="http://schemas.microsoft.com/office/drawing/2014/main" id="{FEAD186C-B52D-421B-A764-FD3B0A038BA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08" name="正方形/長方形 407">
          <a:extLst>
            <a:ext uri="{FF2B5EF4-FFF2-40B4-BE49-F238E27FC236}">
              <a16:creationId xmlns:a16="http://schemas.microsoft.com/office/drawing/2014/main" id="{E8669C3A-1C15-473F-91C1-9611247A302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09" name="テキスト ボックス 408">
          <a:extLst>
            <a:ext uri="{FF2B5EF4-FFF2-40B4-BE49-F238E27FC236}">
              <a16:creationId xmlns:a16="http://schemas.microsoft.com/office/drawing/2014/main" id="{C13F8FA7-04C5-4B06-AA3C-F4A440EC641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10" name="直線コネクタ 409">
          <a:extLst>
            <a:ext uri="{FF2B5EF4-FFF2-40B4-BE49-F238E27FC236}">
              <a16:creationId xmlns:a16="http://schemas.microsoft.com/office/drawing/2014/main" id="{B73E1660-0498-411C-A868-860249F833B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411" name="直線コネクタ 410">
          <a:extLst>
            <a:ext uri="{FF2B5EF4-FFF2-40B4-BE49-F238E27FC236}">
              <a16:creationId xmlns:a16="http://schemas.microsoft.com/office/drawing/2014/main" id="{C059A444-A29A-472F-9F6D-900228E7B474}"/>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412" name="テキスト ボックス 411">
          <a:extLst>
            <a:ext uri="{FF2B5EF4-FFF2-40B4-BE49-F238E27FC236}">
              <a16:creationId xmlns:a16="http://schemas.microsoft.com/office/drawing/2014/main" id="{D2E58F0F-7466-4CE3-B36A-83ADF3707D32}"/>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413" name="直線コネクタ 412">
          <a:extLst>
            <a:ext uri="{FF2B5EF4-FFF2-40B4-BE49-F238E27FC236}">
              <a16:creationId xmlns:a16="http://schemas.microsoft.com/office/drawing/2014/main" id="{2A59DB16-E1EE-4A89-84BB-C525C991C196}"/>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414" name="テキスト ボックス 413">
          <a:extLst>
            <a:ext uri="{FF2B5EF4-FFF2-40B4-BE49-F238E27FC236}">
              <a16:creationId xmlns:a16="http://schemas.microsoft.com/office/drawing/2014/main" id="{E9358272-BFBF-41E4-842A-ED120D106C41}"/>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415" name="直線コネクタ 414">
          <a:extLst>
            <a:ext uri="{FF2B5EF4-FFF2-40B4-BE49-F238E27FC236}">
              <a16:creationId xmlns:a16="http://schemas.microsoft.com/office/drawing/2014/main" id="{DD2E33E5-C2B1-4B56-8A6E-C99516B2FDDA}"/>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416" name="テキスト ボックス 415">
          <a:extLst>
            <a:ext uri="{FF2B5EF4-FFF2-40B4-BE49-F238E27FC236}">
              <a16:creationId xmlns:a16="http://schemas.microsoft.com/office/drawing/2014/main" id="{F2760981-757A-427B-A9AF-DE9B55BBAD44}"/>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417" name="直線コネクタ 416">
          <a:extLst>
            <a:ext uri="{FF2B5EF4-FFF2-40B4-BE49-F238E27FC236}">
              <a16:creationId xmlns:a16="http://schemas.microsoft.com/office/drawing/2014/main" id="{E4F334B0-822A-44F4-9057-A966FCE29D01}"/>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418" name="テキスト ボックス 417">
          <a:extLst>
            <a:ext uri="{FF2B5EF4-FFF2-40B4-BE49-F238E27FC236}">
              <a16:creationId xmlns:a16="http://schemas.microsoft.com/office/drawing/2014/main" id="{7003F486-3D5D-4CD4-A721-DBFCA34702CD}"/>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419" name="直線コネクタ 418">
          <a:extLst>
            <a:ext uri="{FF2B5EF4-FFF2-40B4-BE49-F238E27FC236}">
              <a16:creationId xmlns:a16="http://schemas.microsoft.com/office/drawing/2014/main" id="{ADFE0FE4-4028-4FAF-B49A-ED60B3252C57}"/>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420" name="テキスト ボックス 419">
          <a:extLst>
            <a:ext uri="{FF2B5EF4-FFF2-40B4-BE49-F238E27FC236}">
              <a16:creationId xmlns:a16="http://schemas.microsoft.com/office/drawing/2014/main" id="{AE05FD85-872E-4BC3-A2A7-31CB7EAD2A9C}"/>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421" name="直線コネクタ 420">
          <a:extLst>
            <a:ext uri="{FF2B5EF4-FFF2-40B4-BE49-F238E27FC236}">
              <a16:creationId xmlns:a16="http://schemas.microsoft.com/office/drawing/2014/main" id="{3272156B-2F07-4789-9B8B-8EE3383D8F0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422" name="テキスト ボックス 421">
          <a:extLst>
            <a:ext uri="{FF2B5EF4-FFF2-40B4-BE49-F238E27FC236}">
              <a16:creationId xmlns:a16="http://schemas.microsoft.com/office/drawing/2014/main" id="{6F6746D5-D249-444E-9A5F-A1DF3B4811F9}"/>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23" name="直線コネクタ 422">
          <a:extLst>
            <a:ext uri="{FF2B5EF4-FFF2-40B4-BE49-F238E27FC236}">
              <a16:creationId xmlns:a16="http://schemas.microsoft.com/office/drawing/2014/main" id="{3D72971A-A491-4C7D-AF33-80A3422BA46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24" name="テキスト ボックス 423">
          <a:extLst>
            <a:ext uri="{FF2B5EF4-FFF2-40B4-BE49-F238E27FC236}">
              <a16:creationId xmlns:a16="http://schemas.microsoft.com/office/drawing/2014/main" id="{721B3C83-8DEF-4316-B929-DE91E6AEA14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25" name="【庁舎】&#10;一人当たり面積グラフ枠">
          <a:extLst>
            <a:ext uri="{FF2B5EF4-FFF2-40B4-BE49-F238E27FC236}">
              <a16:creationId xmlns:a16="http://schemas.microsoft.com/office/drawing/2014/main" id="{A473A657-F4D0-49C2-91B1-3DAFBD3B18B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34834</xdr:rowOff>
    </xdr:from>
    <xdr:to>
      <xdr:col>116</xdr:col>
      <xdr:colOff>62864</xdr:colOff>
      <xdr:row>107</xdr:row>
      <xdr:rowOff>155121</xdr:rowOff>
    </xdr:to>
    <xdr:cxnSp macro="">
      <xdr:nvCxnSpPr>
        <xdr:cNvPr id="426" name="直線コネクタ 425">
          <a:extLst>
            <a:ext uri="{FF2B5EF4-FFF2-40B4-BE49-F238E27FC236}">
              <a16:creationId xmlns:a16="http://schemas.microsoft.com/office/drawing/2014/main" id="{7ED73B40-0261-40DE-9EA7-89A369A07ACF}"/>
            </a:ext>
          </a:extLst>
        </xdr:cNvPr>
        <xdr:cNvCxnSpPr/>
      </xdr:nvCxnSpPr>
      <xdr:spPr>
        <a:xfrm flipV="1">
          <a:off x="22160864" y="17179834"/>
          <a:ext cx="0" cy="1320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427" name="【庁舎】&#10;一人当たり面積最小値テキスト">
          <a:extLst>
            <a:ext uri="{FF2B5EF4-FFF2-40B4-BE49-F238E27FC236}">
              <a16:creationId xmlns:a16="http://schemas.microsoft.com/office/drawing/2014/main" id="{D885F4CF-ED17-4559-869B-D7F4C80EBA83}"/>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428" name="直線コネクタ 427">
          <a:extLst>
            <a:ext uri="{FF2B5EF4-FFF2-40B4-BE49-F238E27FC236}">
              <a16:creationId xmlns:a16="http://schemas.microsoft.com/office/drawing/2014/main" id="{F51EA60A-F93B-404A-BECA-724666B93BAF}"/>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152961</xdr:rowOff>
    </xdr:from>
    <xdr:ext cx="469744" cy="259045"/>
    <xdr:sp macro="" textlink="">
      <xdr:nvSpPr>
        <xdr:cNvPr id="429" name="【庁舎】&#10;一人当たり面積最大値テキスト">
          <a:extLst>
            <a:ext uri="{FF2B5EF4-FFF2-40B4-BE49-F238E27FC236}">
              <a16:creationId xmlns:a16="http://schemas.microsoft.com/office/drawing/2014/main" id="{95A37293-2D0B-4DE3-ADE5-7BCED56CA411}"/>
            </a:ext>
          </a:extLst>
        </xdr:cNvPr>
        <xdr:cNvSpPr txBox="1"/>
      </xdr:nvSpPr>
      <xdr:spPr>
        <a:xfrm>
          <a:off x="22199600" y="1695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34834</xdr:rowOff>
    </xdr:from>
    <xdr:to>
      <xdr:col>116</xdr:col>
      <xdr:colOff>152400</xdr:colOff>
      <xdr:row>100</xdr:row>
      <xdr:rowOff>34834</xdr:rowOff>
    </xdr:to>
    <xdr:cxnSp macro="">
      <xdr:nvCxnSpPr>
        <xdr:cNvPr id="430" name="直線コネクタ 429">
          <a:extLst>
            <a:ext uri="{FF2B5EF4-FFF2-40B4-BE49-F238E27FC236}">
              <a16:creationId xmlns:a16="http://schemas.microsoft.com/office/drawing/2014/main" id="{6AD9F580-4F26-492B-903F-BCC4AA9680AD}"/>
            </a:ext>
          </a:extLst>
        </xdr:cNvPr>
        <xdr:cNvCxnSpPr/>
      </xdr:nvCxnSpPr>
      <xdr:spPr>
        <a:xfrm>
          <a:off x="22072600" y="17179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56441</xdr:rowOff>
    </xdr:from>
    <xdr:ext cx="469744" cy="259045"/>
    <xdr:sp macro="" textlink="">
      <xdr:nvSpPr>
        <xdr:cNvPr id="431" name="【庁舎】&#10;一人当たり面積平均値テキスト">
          <a:extLst>
            <a:ext uri="{FF2B5EF4-FFF2-40B4-BE49-F238E27FC236}">
              <a16:creationId xmlns:a16="http://schemas.microsoft.com/office/drawing/2014/main" id="{97B3D127-0DBD-4FA5-98E6-062B82CFAF65}"/>
            </a:ext>
          </a:extLst>
        </xdr:cNvPr>
        <xdr:cNvSpPr txBox="1"/>
      </xdr:nvSpPr>
      <xdr:spPr>
        <a:xfrm>
          <a:off x="22199600" y="178872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33564</xdr:rowOff>
    </xdr:from>
    <xdr:to>
      <xdr:col>116</xdr:col>
      <xdr:colOff>114300</xdr:colOff>
      <xdr:row>105</xdr:row>
      <xdr:rowOff>135164</xdr:rowOff>
    </xdr:to>
    <xdr:sp macro="" textlink="">
      <xdr:nvSpPr>
        <xdr:cNvPr id="432" name="フローチャート: 判断 431">
          <a:extLst>
            <a:ext uri="{FF2B5EF4-FFF2-40B4-BE49-F238E27FC236}">
              <a16:creationId xmlns:a16="http://schemas.microsoft.com/office/drawing/2014/main" id="{69698C81-E51C-4F5A-9E1E-54D1250025B8}"/>
            </a:ext>
          </a:extLst>
        </xdr:cNvPr>
        <xdr:cNvSpPr/>
      </xdr:nvSpPr>
      <xdr:spPr>
        <a:xfrm>
          <a:off x="22110700" y="180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52070</xdr:rowOff>
    </xdr:from>
    <xdr:to>
      <xdr:col>112</xdr:col>
      <xdr:colOff>38100</xdr:colOff>
      <xdr:row>105</xdr:row>
      <xdr:rowOff>153670</xdr:rowOff>
    </xdr:to>
    <xdr:sp macro="" textlink="">
      <xdr:nvSpPr>
        <xdr:cNvPr id="433" name="フローチャート: 判断 432">
          <a:extLst>
            <a:ext uri="{FF2B5EF4-FFF2-40B4-BE49-F238E27FC236}">
              <a16:creationId xmlns:a16="http://schemas.microsoft.com/office/drawing/2014/main" id="{279A209A-62FC-4A0F-8360-0977D01B3B4C}"/>
            </a:ext>
          </a:extLst>
        </xdr:cNvPr>
        <xdr:cNvSpPr/>
      </xdr:nvSpPr>
      <xdr:spPr>
        <a:xfrm>
          <a:off x="2127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434" name="フローチャート: 判断 433">
          <a:extLst>
            <a:ext uri="{FF2B5EF4-FFF2-40B4-BE49-F238E27FC236}">
              <a16:creationId xmlns:a16="http://schemas.microsoft.com/office/drawing/2014/main" id="{BFFF34BE-DF3D-4F62-8611-D52E305ED760}"/>
            </a:ext>
          </a:extLst>
        </xdr:cNvPr>
        <xdr:cNvSpPr/>
      </xdr:nvSpPr>
      <xdr:spPr>
        <a:xfrm>
          <a:off x="20383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52070</xdr:rowOff>
    </xdr:from>
    <xdr:to>
      <xdr:col>102</xdr:col>
      <xdr:colOff>165100</xdr:colOff>
      <xdr:row>105</xdr:row>
      <xdr:rowOff>153670</xdr:rowOff>
    </xdr:to>
    <xdr:sp macro="" textlink="">
      <xdr:nvSpPr>
        <xdr:cNvPr id="435" name="フローチャート: 判断 434">
          <a:extLst>
            <a:ext uri="{FF2B5EF4-FFF2-40B4-BE49-F238E27FC236}">
              <a16:creationId xmlns:a16="http://schemas.microsoft.com/office/drawing/2014/main" id="{4749CACF-F440-43AA-83C2-A363EC04AE36}"/>
            </a:ext>
          </a:extLst>
        </xdr:cNvPr>
        <xdr:cNvSpPr/>
      </xdr:nvSpPr>
      <xdr:spPr>
        <a:xfrm>
          <a:off x="19494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70576</xdr:rowOff>
    </xdr:from>
    <xdr:to>
      <xdr:col>98</xdr:col>
      <xdr:colOff>38100</xdr:colOff>
      <xdr:row>106</xdr:row>
      <xdr:rowOff>726</xdr:rowOff>
    </xdr:to>
    <xdr:sp macro="" textlink="">
      <xdr:nvSpPr>
        <xdr:cNvPr id="436" name="フローチャート: 判断 435">
          <a:extLst>
            <a:ext uri="{FF2B5EF4-FFF2-40B4-BE49-F238E27FC236}">
              <a16:creationId xmlns:a16="http://schemas.microsoft.com/office/drawing/2014/main" id="{3E550C88-07C0-4A45-AA16-A0E24975F1E3}"/>
            </a:ext>
          </a:extLst>
        </xdr:cNvPr>
        <xdr:cNvSpPr/>
      </xdr:nvSpPr>
      <xdr:spPr>
        <a:xfrm>
          <a:off x="18605500" y="18072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37" name="テキスト ボックス 436">
          <a:extLst>
            <a:ext uri="{FF2B5EF4-FFF2-40B4-BE49-F238E27FC236}">
              <a16:creationId xmlns:a16="http://schemas.microsoft.com/office/drawing/2014/main" id="{0AD22383-9CEE-4DF6-A85B-F01000B803C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38" name="テキスト ボックス 437">
          <a:extLst>
            <a:ext uri="{FF2B5EF4-FFF2-40B4-BE49-F238E27FC236}">
              <a16:creationId xmlns:a16="http://schemas.microsoft.com/office/drawing/2014/main" id="{D1AE7917-0E6F-49DF-9253-DFAA742E1CA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39" name="テキスト ボックス 438">
          <a:extLst>
            <a:ext uri="{FF2B5EF4-FFF2-40B4-BE49-F238E27FC236}">
              <a16:creationId xmlns:a16="http://schemas.microsoft.com/office/drawing/2014/main" id="{7EAB9110-3987-4777-AC94-691297D8367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40" name="テキスト ボックス 439">
          <a:extLst>
            <a:ext uri="{FF2B5EF4-FFF2-40B4-BE49-F238E27FC236}">
              <a16:creationId xmlns:a16="http://schemas.microsoft.com/office/drawing/2014/main" id="{70CCE4D1-D4EC-44D8-92A4-0BC94AC93CC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41" name="テキスト ボックス 440">
          <a:extLst>
            <a:ext uri="{FF2B5EF4-FFF2-40B4-BE49-F238E27FC236}">
              <a16:creationId xmlns:a16="http://schemas.microsoft.com/office/drawing/2014/main" id="{0FB617E8-2A2D-4021-8C60-D49D71CAA3B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70576</xdr:rowOff>
    </xdr:from>
    <xdr:to>
      <xdr:col>116</xdr:col>
      <xdr:colOff>114300</xdr:colOff>
      <xdr:row>106</xdr:row>
      <xdr:rowOff>726</xdr:rowOff>
    </xdr:to>
    <xdr:sp macro="" textlink="">
      <xdr:nvSpPr>
        <xdr:cNvPr id="442" name="楕円 441">
          <a:extLst>
            <a:ext uri="{FF2B5EF4-FFF2-40B4-BE49-F238E27FC236}">
              <a16:creationId xmlns:a16="http://schemas.microsoft.com/office/drawing/2014/main" id="{101E8320-BF64-470C-A85D-A45CD0C397DF}"/>
            </a:ext>
          </a:extLst>
        </xdr:cNvPr>
        <xdr:cNvSpPr/>
      </xdr:nvSpPr>
      <xdr:spPr>
        <a:xfrm>
          <a:off x="22110700" y="1807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49003</xdr:rowOff>
    </xdr:from>
    <xdr:ext cx="469744" cy="259045"/>
    <xdr:sp macro="" textlink="">
      <xdr:nvSpPr>
        <xdr:cNvPr id="443" name="【庁舎】&#10;一人当たり面積該当値テキスト">
          <a:extLst>
            <a:ext uri="{FF2B5EF4-FFF2-40B4-BE49-F238E27FC236}">
              <a16:creationId xmlns:a16="http://schemas.microsoft.com/office/drawing/2014/main" id="{7A3EBE72-AEA2-40DC-9804-D11F0B9A19AA}"/>
            </a:ext>
          </a:extLst>
        </xdr:cNvPr>
        <xdr:cNvSpPr txBox="1"/>
      </xdr:nvSpPr>
      <xdr:spPr>
        <a:xfrm>
          <a:off x="22199600" y="1805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81462</xdr:rowOff>
    </xdr:from>
    <xdr:to>
      <xdr:col>112</xdr:col>
      <xdr:colOff>38100</xdr:colOff>
      <xdr:row>106</xdr:row>
      <xdr:rowOff>11612</xdr:rowOff>
    </xdr:to>
    <xdr:sp macro="" textlink="">
      <xdr:nvSpPr>
        <xdr:cNvPr id="444" name="楕円 443">
          <a:extLst>
            <a:ext uri="{FF2B5EF4-FFF2-40B4-BE49-F238E27FC236}">
              <a16:creationId xmlns:a16="http://schemas.microsoft.com/office/drawing/2014/main" id="{097D00D8-9D2C-48B0-92B0-BDE13C8FB682}"/>
            </a:ext>
          </a:extLst>
        </xdr:cNvPr>
        <xdr:cNvSpPr/>
      </xdr:nvSpPr>
      <xdr:spPr>
        <a:xfrm>
          <a:off x="21272500" y="1808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121376</xdr:rowOff>
    </xdr:from>
    <xdr:to>
      <xdr:col>116</xdr:col>
      <xdr:colOff>63500</xdr:colOff>
      <xdr:row>105</xdr:row>
      <xdr:rowOff>132262</xdr:rowOff>
    </xdr:to>
    <xdr:cxnSp macro="">
      <xdr:nvCxnSpPr>
        <xdr:cNvPr id="445" name="直線コネクタ 444">
          <a:extLst>
            <a:ext uri="{FF2B5EF4-FFF2-40B4-BE49-F238E27FC236}">
              <a16:creationId xmlns:a16="http://schemas.microsoft.com/office/drawing/2014/main" id="{2C100249-B6D3-4EDB-BF8B-FFBEE1DD3A3E}"/>
            </a:ext>
          </a:extLst>
        </xdr:cNvPr>
        <xdr:cNvCxnSpPr/>
      </xdr:nvCxnSpPr>
      <xdr:spPr>
        <a:xfrm flipV="1">
          <a:off x="21323300" y="18123626"/>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91258</xdr:rowOff>
    </xdr:from>
    <xdr:to>
      <xdr:col>107</xdr:col>
      <xdr:colOff>101600</xdr:colOff>
      <xdr:row>106</xdr:row>
      <xdr:rowOff>21408</xdr:rowOff>
    </xdr:to>
    <xdr:sp macro="" textlink="">
      <xdr:nvSpPr>
        <xdr:cNvPr id="446" name="楕円 445">
          <a:extLst>
            <a:ext uri="{FF2B5EF4-FFF2-40B4-BE49-F238E27FC236}">
              <a16:creationId xmlns:a16="http://schemas.microsoft.com/office/drawing/2014/main" id="{417E847E-3CFC-4039-B122-E5CE225A735B}"/>
            </a:ext>
          </a:extLst>
        </xdr:cNvPr>
        <xdr:cNvSpPr/>
      </xdr:nvSpPr>
      <xdr:spPr>
        <a:xfrm>
          <a:off x="20383500" y="18093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132262</xdr:rowOff>
    </xdr:from>
    <xdr:to>
      <xdr:col>111</xdr:col>
      <xdr:colOff>177800</xdr:colOff>
      <xdr:row>105</xdr:row>
      <xdr:rowOff>142058</xdr:rowOff>
    </xdr:to>
    <xdr:cxnSp macro="">
      <xdr:nvCxnSpPr>
        <xdr:cNvPr id="447" name="直線コネクタ 446">
          <a:extLst>
            <a:ext uri="{FF2B5EF4-FFF2-40B4-BE49-F238E27FC236}">
              <a16:creationId xmlns:a16="http://schemas.microsoft.com/office/drawing/2014/main" id="{57B9DF22-45D7-4595-9F22-B2804E13F730}"/>
            </a:ext>
          </a:extLst>
        </xdr:cNvPr>
        <xdr:cNvCxnSpPr/>
      </xdr:nvCxnSpPr>
      <xdr:spPr>
        <a:xfrm flipV="1">
          <a:off x="20434300" y="18134512"/>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95613</xdr:rowOff>
    </xdr:from>
    <xdr:to>
      <xdr:col>102</xdr:col>
      <xdr:colOff>165100</xdr:colOff>
      <xdr:row>106</xdr:row>
      <xdr:rowOff>25763</xdr:rowOff>
    </xdr:to>
    <xdr:sp macro="" textlink="">
      <xdr:nvSpPr>
        <xdr:cNvPr id="448" name="楕円 447">
          <a:extLst>
            <a:ext uri="{FF2B5EF4-FFF2-40B4-BE49-F238E27FC236}">
              <a16:creationId xmlns:a16="http://schemas.microsoft.com/office/drawing/2014/main" id="{BC0C38C5-354E-4A31-B791-6F5DE3AAB7AA}"/>
            </a:ext>
          </a:extLst>
        </xdr:cNvPr>
        <xdr:cNvSpPr/>
      </xdr:nvSpPr>
      <xdr:spPr>
        <a:xfrm>
          <a:off x="194945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142058</xdr:rowOff>
    </xdr:from>
    <xdr:to>
      <xdr:col>107</xdr:col>
      <xdr:colOff>50800</xdr:colOff>
      <xdr:row>105</xdr:row>
      <xdr:rowOff>146413</xdr:rowOff>
    </xdr:to>
    <xdr:cxnSp macro="">
      <xdr:nvCxnSpPr>
        <xdr:cNvPr id="449" name="直線コネクタ 448">
          <a:extLst>
            <a:ext uri="{FF2B5EF4-FFF2-40B4-BE49-F238E27FC236}">
              <a16:creationId xmlns:a16="http://schemas.microsoft.com/office/drawing/2014/main" id="{69257516-393F-41CD-B1F6-A62A4DC02C40}"/>
            </a:ext>
          </a:extLst>
        </xdr:cNvPr>
        <xdr:cNvCxnSpPr/>
      </xdr:nvCxnSpPr>
      <xdr:spPr>
        <a:xfrm flipV="1">
          <a:off x="19545300" y="18144308"/>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85816</xdr:rowOff>
    </xdr:from>
    <xdr:to>
      <xdr:col>98</xdr:col>
      <xdr:colOff>38100</xdr:colOff>
      <xdr:row>106</xdr:row>
      <xdr:rowOff>15966</xdr:rowOff>
    </xdr:to>
    <xdr:sp macro="" textlink="">
      <xdr:nvSpPr>
        <xdr:cNvPr id="450" name="楕円 449">
          <a:extLst>
            <a:ext uri="{FF2B5EF4-FFF2-40B4-BE49-F238E27FC236}">
              <a16:creationId xmlns:a16="http://schemas.microsoft.com/office/drawing/2014/main" id="{A76CC8D4-43F9-47D8-9331-79EC5DC033A3}"/>
            </a:ext>
          </a:extLst>
        </xdr:cNvPr>
        <xdr:cNvSpPr/>
      </xdr:nvSpPr>
      <xdr:spPr>
        <a:xfrm>
          <a:off x="18605500" y="1808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136616</xdr:rowOff>
    </xdr:from>
    <xdr:to>
      <xdr:col>102</xdr:col>
      <xdr:colOff>114300</xdr:colOff>
      <xdr:row>105</xdr:row>
      <xdr:rowOff>146413</xdr:rowOff>
    </xdr:to>
    <xdr:cxnSp macro="">
      <xdr:nvCxnSpPr>
        <xdr:cNvPr id="451" name="直線コネクタ 450">
          <a:extLst>
            <a:ext uri="{FF2B5EF4-FFF2-40B4-BE49-F238E27FC236}">
              <a16:creationId xmlns:a16="http://schemas.microsoft.com/office/drawing/2014/main" id="{1C1D7E22-ABC7-48F5-B7B9-4E456344E1A9}"/>
            </a:ext>
          </a:extLst>
        </xdr:cNvPr>
        <xdr:cNvCxnSpPr/>
      </xdr:nvCxnSpPr>
      <xdr:spPr>
        <a:xfrm>
          <a:off x="18656300" y="1813886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170197</xdr:rowOff>
    </xdr:from>
    <xdr:ext cx="469744" cy="259045"/>
    <xdr:sp macro="" textlink="">
      <xdr:nvSpPr>
        <xdr:cNvPr id="452" name="n_1aveValue【庁舎】&#10;一人当たり面積">
          <a:extLst>
            <a:ext uri="{FF2B5EF4-FFF2-40B4-BE49-F238E27FC236}">
              <a16:creationId xmlns:a16="http://schemas.microsoft.com/office/drawing/2014/main" id="{1E6B20B7-712C-4C97-B11A-58ADCC237C19}"/>
            </a:ext>
          </a:extLst>
        </xdr:cNvPr>
        <xdr:cNvSpPr txBox="1"/>
      </xdr:nvSpPr>
      <xdr:spPr>
        <a:xfrm>
          <a:off x="210757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453" name="n_2aveValue【庁舎】&#10;一人当たり面積">
          <a:extLst>
            <a:ext uri="{FF2B5EF4-FFF2-40B4-BE49-F238E27FC236}">
              <a16:creationId xmlns:a16="http://schemas.microsoft.com/office/drawing/2014/main" id="{210F9591-6E23-42C4-BF03-2933612794FC}"/>
            </a:ext>
          </a:extLst>
        </xdr:cNvPr>
        <xdr:cNvSpPr txBox="1"/>
      </xdr:nvSpPr>
      <xdr:spPr>
        <a:xfrm>
          <a:off x="20199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170197</xdr:rowOff>
    </xdr:from>
    <xdr:ext cx="469744" cy="259045"/>
    <xdr:sp macro="" textlink="">
      <xdr:nvSpPr>
        <xdr:cNvPr id="454" name="n_3aveValue【庁舎】&#10;一人当たり面積">
          <a:extLst>
            <a:ext uri="{FF2B5EF4-FFF2-40B4-BE49-F238E27FC236}">
              <a16:creationId xmlns:a16="http://schemas.microsoft.com/office/drawing/2014/main" id="{E84AE500-B8F7-4EF5-B197-2739F8253DDF}"/>
            </a:ext>
          </a:extLst>
        </xdr:cNvPr>
        <xdr:cNvSpPr txBox="1"/>
      </xdr:nvSpPr>
      <xdr:spPr>
        <a:xfrm>
          <a:off x="19310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17253</xdr:rowOff>
    </xdr:from>
    <xdr:ext cx="469744" cy="259045"/>
    <xdr:sp macro="" textlink="">
      <xdr:nvSpPr>
        <xdr:cNvPr id="455" name="n_4aveValue【庁舎】&#10;一人当たり面積">
          <a:extLst>
            <a:ext uri="{FF2B5EF4-FFF2-40B4-BE49-F238E27FC236}">
              <a16:creationId xmlns:a16="http://schemas.microsoft.com/office/drawing/2014/main" id="{756EEDDA-82A0-4FA8-91FD-67918E1AB824}"/>
            </a:ext>
          </a:extLst>
        </xdr:cNvPr>
        <xdr:cNvSpPr txBox="1"/>
      </xdr:nvSpPr>
      <xdr:spPr>
        <a:xfrm>
          <a:off x="18421427" y="1784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2739</xdr:rowOff>
    </xdr:from>
    <xdr:ext cx="469744" cy="259045"/>
    <xdr:sp macro="" textlink="">
      <xdr:nvSpPr>
        <xdr:cNvPr id="456" name="n_1mainValue【庁舎】&#10;一人当たり面積">
          <a:extLst>
            <a:ext uri="{FF2B5EF4-FFF2-40B4-BE49-F238E27FC236}">
              <a16:creationId xmlns:a16="http://schemas.microsoft.com/office/drawing/2014/main" id="{A912608D-9897-43DC-B7F2-281A0F14F24D}"/>
            </a:ext>
          </a:extLst>
        </xdr:cNvPr>
        <xdr:cNvSpPr txBox="1"/>
      </xdr:nvSpPr>
      <xdr:spPr>
        <a:xfrm>
          <a:off x="21075727" y="18176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12535</xdr:rowOff>
    </xdr:from>
    <xdr:ext cx="469744" cy="259045"/>
    <xdr:sp macro="" textlink="">
      <xdr:nvSpPr>
        <xdr:cNvPr id="457" name="n_2mainValue【庁舎】&#10;一人当たり面積">
          <a:extLst>
            <a:ext uri="{FF2B5EF4-FFF2-40B4-BE49-F238E27FC236}">
              <a16:creationId xmlns:a16="http://schemas.microsoft.com/office/drawing/2014/main" id="{A2B355A2-1201-451F-B2C4-C9A0ACBDB530}"/>
            </a:ext>
          </a:extLst>
        </xdr:cNvPr>
        <xdr:cNvSpPr txBox="1"/>
      </xdr:nvSpPr>
      <xdr:spPr>
        <a:xfrm>
          <a:off x="20199427" y="18186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16890</xdr:rowOff>
    </xdr:from>
    <xdr:ext cx="469744" cy="259045"/>
    <xdr:sp macro="" textlink="">
      <xdr:nvSpPr>
        <xdr:cNvPr id="458" name="n_3mainValue【庁舎】&#10;一人当たり面積">
          <a:extLst>
            <a:ext uri="{FF2B5EF4-FFF2-40B4-BE49-F238E27FC236}">
              <a16:creationId xmlns:a16="http://schemas.microsoft.com/office/drawing/2014/main" id="{3F1B4D2D-A928-4525-A934-B8CC43009A37}"/>
            </a:ext>
          </a:extLst>
        </xdr:cNvPr>
        <xdr:cNvSpPr txBox="1"/>
      </xdr:nvSpPr>
      <xdr:spPr>
        <a:xfrm>
          <a:off x="19310427" y="1819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7093</xdr:rowOff>
    </xdr:from>
    <xdr:ext cx="469744" cy="259045"/>
    <xdr:sp macro="" textlink="">
      <xdr:nvSpPr>
        <xdr:cNvPr id="459" name="n_4mainValue【庁舎】&#10;一人当たり面積">
          <a:extLst>
            <a:ext uri="{FF2B5EF4-FFF2-40B4-BE49-F238E27FC236}">
              <a16:creationId xmlns:a16="http://schemas.microsoft.com/office/drawing/2014/main" id="{D0C2DA3D-4B21-4417-81DD-C2CDAD4E5C4E}"/>
            </a:ext>
          </a:extLst>
        </xdr:cNvPr>
        <xdr:cNvSpPr txBox="1"/>
      </xdr:nvSpPr>
      <xdr:spPr>
        <a:xfrm>
          <a:off x="18421427" y="1818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60" name="正方形/長方形 459">
          <a:extLst>
            <a:ext uri="{FF2B5EF4-FFF2-40B4-BE49-F238E27FC236}">
              <a16:creationId xmlns:a16="http://schemas.microsoft.com/office/drawing/2014/main" id="{88992872-4F75-4FA2-892B-CCFCAB62E18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61" name="正方形/長方形 460">
          <a:extLst>
            <a:ext uri="{FF2B5EF4-FFF2-40B4-BE49-F238E27FC236}">
              <a16:creationId xmlns:a16="http://schemas.microsoft.com/office/drawing/2014/main" id="{B4116901-5572-439B-8389-4CBE7D01A38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62" name="テキスト ボックス 461">
          <a:extLst>
            <a:ext uri="{FF2B5EF4-FFF2-40B4-BE49-F238E27FC236}">
              <a16:creationId xmlns:a16="http://schemas.microsoft.com/office/drawing/2014/main" id="{9ABD0D8D-A77A-4A73-AB69-24B26A50F22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a:t>
          </a:r>
          <a:r>
            <a:rPr kumimoji="1" lang="ja-JP" altLang="en-US" sz="1100">
              <a:solidFill>
                <a:schemeClr val="dk1"/>
              </a:solidFill>
              <a:effectLst/>
              <a:latin typeface="+mn-lt"/>
              <a:ea typeface="+mn-ea"/>
              <a:cs typeface="+mn-cs"/>
            </a:rPr>
            <a:t>について、</a:t>
          </a:r>
          <a:r>
            <a:rPr kumimoji="1" lang="ja-JP" altLang="ja-JP" sz="1100">
              <a:solidFill>
                <a:schemeClr val="dk1"/>
              </a:solidFill>
              <a:effectLst/>
              <a:latin typeface="+mn-lt"/>
              <a:ea typeface="+mn-ea"/>
              <a:cs typeface="+mn-cs"/>
            </a:rPr>
            <a:t>体育館・プール</a:t>
          </a:r>
          <a:r>
            <a:rPr kumimoji="1" lang="ja-JP" altLang="en-US" sz="1100">
              <a:solidFill>
                <a:schemeClr val="dk1"/>
              </a:solidFill>
              <a:effectLst/>
              <a:latin typeface="+mn-lt"/>
              <a:ea typeface="+mn-ea"/>
              <a:cs typeface="+mn-cs"/>
            </a:rPr>
            <a:t>に関しては、屋内運動施設の大規模改修を行ったことから大幅に減少した。</a:t>
          </a:r>
          <a:r>
            <a:rPr kumimoji="1" lang="ja-JP" altLang="ja-JP" sz="1100">
              <a:solidFill>
                <a:schemeClr val="dk1"/>
              </a:solidFill>
              <a:effectLst/>
              <a:latin typeface="+mn-lt"/>
              <a:ea typeface="+mn-ea"/>
              <a:cs typeface="+mn-cs"/>
            </a:rPr>
            <a:t>消防施設に関しては、</a:t>
          </a:r>
          <a:r>
            <a:rPr kumimoji="1" lang="ja-JP" altLang="en-US" sz="1100">
              <a:solidFill>
                <a:schemeClr val="dk1"/>
              </a:solidFill>
              <a:effectLst/>
              <a:latin typeface="+mn-lt"/>
              <a:ea typeface="+mn-ea"/>
              <a:cs typeface="+mn-cs"/>
            </a:rPr>
            <a:t>比較的</a:t>
          </a:r>
          <a:r>
            <a:rPr kumimoji="1" lang="ja-JP" altLang="ja-JP" sz="1100">
              <a:solidFill>
                <a:schemeClr val="dk1"/>
              </a:solidFill>
              <a:effectLst/>
              <a:latin typeface="+mn-lt"/>
              <a:ea typeface="+mn-ea"/>
              <a:cs typeface="+mn-cs"/>
            </a:rPr>
            <a:t>近年</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整備</a:t>
          </a:r>
          <a:r>
            <a:rPr kumimoji="1" lang="ja-JP" altLang="en-US" sz="1100">
              <a:solidFill>
                <a:schemeClr val="dk1"/>
              </a:solidFill>
              <a:effectLst/>
              <a:latin typeface="+mn-lt"/>
              <a:ea typeface="+mn-ea"/>
              <a:cs typeface="+mn-cs"/>
            </a:rPr>
            <a:t>された</a:t>
          </a:r>
          <a:r>
            <a:rPr kumimoji="1" lang="ja-JP" altLang="ja-JP" sz="1100">
              <a:solidFill>
                <a:schemeClr val="dk1"/>
              </a:solidFill>
              <a:effectLst/>
              <a:latin typeface="+mn-lt"/>
              <a:ea typeface="+mn-ea"/>
              <a:cs typeface="+mn-cs"/>
            </a:rPr>
            <a:t>施設であることから</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類似団体平均とほぼ同程度で推移している。一方で、庁舎に関しては、類似団体内平均値より高い水準となっており、老朽化が進んでいる。</a:t>
          </a:r>
          <a:endParaRPr lang="ja-JP" altLang="ja-JP" sz="1400">
            <a:effectLst/>
          </a:endParaRPr>
        </a:p>
        <a:p>
          <a:r>
            <a:rPr kumimoji="1" lang="ja-JP" altLang="ja-JP" sz="1100">
              <a:solidFill>
                <a:schemeClr val="dk1"/>
              </a:solidFill>
              <a:effectLst/>
              <a:latin typeface="+mn-lt"/>
              <a:ea typeface="+mn-ea"/>
              <a:cs typeface="+mn-cs"/>
            </a:rPr>
            <a:t>今後、公共施設総合管理計画に基づき、長寿命化対策等を検討しながら適切な管理及び計画的な改修に努める必要がある。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74" customWidth="1"/>
    <col min="12" max="12" width="2.25" style="174" customWidth="1"/>
    <col min="13" max="17" width="2.375" style="174" customWidth="1"/>
    <col min="18" max="119" width="2.125" style="174" customWidth="1"/>
    <col min="120" max="16384" width="0" style="174"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75"/>
      <c r="DK1" s="175"/>
      <c r="DL1" s="175"/>
      <c r="DM1" s="175"/>
      <c r="DN1" s="175"/>
      <c r="DO1" s="175"/>
    </row>
    <row r="2" spans="1:119" ht="24.75" thickBot="1" x14ac:dyDescent="0.2">
      <c r="B2" s="176" t="s">
        <v>77</v>
      </c>
      <c r="C2" s="176"/>
      <c r="D2" s="177"/>
    </row>
    <row r="3" spans="1:119" ht="18.75" customHeight="1" thickBot="1" x14ac:dyDescent="0.2">
      <c r="A3" s="175"/>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75"/>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5640032</v>
      </c>
      <c r="BO4" s="384"/>
      <c r="BP4" s="384"/>
      <c r="BQ4" s="384"/>
      <c r="BR4" s="384"/>
      <c r="BS4" s="384"/>
      <c r="BT4" s="384"/>
      <c r="BU4" s="385"/>
      <c r="BV4" s="383">
        <v>5649656</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10.4</v>
      </c>
      <c r="CU4" s="390"/>
      <c r="CV4" s="390"/>
      <c r="CW4" s="390"/>
      <c r="CX4" s="390"/>
      <c r="CY4" s="390"/>
      <c r="CZ4" s="390"/>
      <c r="DA4" s="391"/>
      <c r="DB4" s="389">
        <v>11.7</v>
      </c>
      <c r="DC4" s="390"/>
      <c r="DD4" s="390"/>
      <c r="DE4" s="390"/>
      <c r="DF4" s="390"/>
      <c r="DG4" s="390"/>
      <c r="DH4" s="390"/>
      <c r="DI4" s="391"/>
    </row>
    <row r="5" spans="1:119" ht="18.75" customHeight="1" x14ac:dyDescent="0.15">
      <c r="A5" s="175"/>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5319292</v>
      </c>
      <c r="BO5" s="421"/>
      <c r="BP5" s="421"/>
      <c r="BQ5" s="421"/>
      <c r="BR5" s="421"/>
      <c r="BS5" s="421"/>
      <c r="BT5" s="421"/>
      <c r="BU5" s="422"/>
      <c r="BV5" s="420">
        <v>5302877</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88.6</v>
      </c>
      <c r="CU5" s="418"/>
      <c r="CV5" s="418"/>
      <c r="CW5" s="418"/>
      <c r="CX5" s="418"/>
      <c r="CY5" s="418"/>
      <c r="CZ5" s="418"/>
      <c r="DA5" s="419"/>
      <c r="DB5" s="417">
        <v>84.9</v>
      </c>
      <c r="DC5" s="418"/>
      <c r="DD5" s="418"/>
      <c r="DE5" s="418"/>
      <c r="DF5" s="418"/>
      <c r="DG5" s="418"/>
      <c r="DH5" s="418"/>
      <c r="DI5" s="419"/>
    </row>
    <row r="6" spans="1:119" ht="18.75" customHeight="1" x14ac:dyDescent="0.15">
      <c r="A6" s="175"/>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320740</v>
      </c>
      <c r="BO6" s="421"/>
      <c r="BP6" s="421"/>
      <c r="BQ6" s="421"/>
      <c r="BR6" s="421"/>
      <c r="BS6" s="421"/>
      <c r="BT6" s="421"/>
      <c r="BU6" s="422"/>
      <c r="BV6" s="420">
        <v>346779</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89.1</v>
      </c>
      <c r="CU6" s="458"/>
      <c r="CV6" s="458"/>
      <c r="CW6" s="458"/>
      <c r="CX6" s="458"/>
      <c r="CY6" s="458"/>
      <c r="CZ6" s="458"/>
      <c r="DA6" s="459"/>
      <c r="DB6" s="457">
        <v>86</v>
      </c>
      <c r="DC6" s="458"/>
      <c r="DD6" s="458"/>
      <c r="DE6" s="458"/>
      <c r="DF6" s="458"/>
      <c r="DG6" s="458"/>
      <c r="DH6" s="458"/>
      <c r="DI6" s="459"/>
    </row>
    <row r="7" spans="1:119" ht="18.75" customHeight="1" x14ac:dyDescent="0.15">
      <c r="A7" s="175"/>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3787</v>
      </c>
      <c r="BO7" s="421"/>
      <c r="BP7" s="421"/>
      <c r="BQ7" s="421"/>
      <c r="BR7" s="421"/>
      <c r="BS7" s="421"/>
      <c r="BT7" s="421"/>
      <c r="BU7" s="422"/>
      <c r="BV7" s="420">
        <v>27</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3043294</v>
      </c>
      <c r="CU7" s="421"/>
      <c r="CV7" s="421"/>
      <c r="CW7" s="421"/>
      <c r="CX7" s="421"/>
      <c r="CY7" s="421"/>
      <c r="CZ7" s="421"/>
      <c r="DA7" s="422"/>
      <c r="DB7" s="420">
        <v>2965150</v>
      </c>
      <c r="DC7" s="421"/>
      <c r="DD7" s="421"/>
      <c r="DE7" s="421"/>
      <c r="DF7" s="421"/>
      <c r="DG7" s="421"/>
      <c r="DH7" s="421"/>
      <c r="DI7" s="422"/>
    </row>
    <row r="8" spans="1:119" ht="18.75" customHeight="1" thickBot="1" x14ac:dyDescent="0.2">
      <c r="A8" s="175"/>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316953</v>
      </c>
      <c r="BO8" s="421"/>
      <c r="BP8" s="421"/>
      <c r="BQ8" s="421"/>
      <c r="BR8" s="421"/>
      <c r="BS8" s="421"/>
      <c r="BT8" s="421"/>
      <c r="BU8" s="422"/>
      <c r="BV8" s="420">
        <v>346752</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0.37</v>
      </c>
      <c r="CU8" s="461"/>
      <c r="CV8" s="461"/>
      <c r="CW8" s="461"/>
      <c r="CX8" s="461"/>
      <c r="CY8" s="461"/>
      <c r="CZ8" s="461"/>
      <c r="DA8" s="462"/>
      <c r="DB8" s="460">
        <v>0.37</v>
      </c>
      <c r="DC8" s="461"/>
      <c r="DD8" s="461"/>
      <c r="DE8" s="461"/>
      <c r="DF8" s="461"/>
      <c r="DG8" s="461"/>
      <c r="DH8" s="461"/>
      <c r="DI8" s="462"/>
    </row>
    <row r="9" spans="1:119" ht="18.75" customHeight="1" thickBot="1" x14ac:dyDescent="0.2">
      <c r="A9" s="175"/>
      <c r="B9" s="414" t="s">
        <v>106</v>
      </c>
      <c r="C9" s="415"/>
      <c r="D9" s="415"/>
      <c r="E9" s="415"/>
      <c r="F9" s="415"/>
      <c r="G9" s="415"/>
      <c r="H9" s="415"/>
      <c r="I9" s="415"/>
      <c r="J9" s="415"/>
      <c r="K9" s="463"/>
      <c r="L9" s="464" t="s">
        <v>107</v>
      </c>
      <c r="M9" s="465"/>
      <c r="N9" s="465"/>
      <c r="O9" s="465"/>
      <c r="P9" s="465"/>
      <c r="Q9" s="466"/>
      <c r="R9" s="467">
        <v>7601</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-29799</v>
      </c>
      <c r="BO9" s="421"/>
      <c r="BP9" s="421"/>
      <c r="BQ9" s="421"/>
      <c r="BR9" s="421"/>
      <c r="BS9" s="421"/>
      <c r="BT9" s="421"/>
      <c r="BU9" s="422"/>
      <c r="BV9" s="420">
        <v>35612</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10.9</v>
      </c>
      <c r="CU9" s="418"/>
      <c r="CV9" s="418"/>
      <c r="CW9" s="418"/>
      <c r="CX9" s="418"/>
      <c r="CY9" s="418"/>
      <c r="CZ9" s="418"/>
      <c r="DA9" s="419"/>
      <c r="DB9" s="417">
        <v>10</v>
      </c>
      <c r="DC9" s="418"/>
      <c r="DD9" s="418"/>
      <c r="DE9" s="418"/>
      <c r="DF9" s="418"/>
      <c r="DG9" s="418"/>
      <c r="DH9" s="418"/>
      <c r="DI9" s="419"/>
    </row>
    <row r="10" spans="1:119" ht="18.75" customHeight="1" thickBot="1" x14ac:dyDescent="0.2">
      <c r="A10" s="175"/>
      <c r="B10" s="414"/>
      <c r="C10" s="415"/>
      <c r="D10" s="415"/>
      <c r="E10" s="415"/>
      <c r="F10" s="415"/>
      <c r="G10" s="415"/>
      <c r="H10" s="415"/>
      <c r="I10" s="415"/>
      <c r="J10" s="415"/>
      <c r="K10" s="463"/>
      <c r="L10" s="470" t="s">
        <v>112</v>
      </c>
      <c r="M10" s="450"/>
      <c r="N10" s="450"/>
      <c r="O10" s="450"/>
      <c r="P10" s="450"/>
      <c r="Q10" s="451"/>
      <c r="R10" s="471">
        <v>7728</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173700</v>
      </c>
      <c r="BO10" s="421"/>
      <c r="BP10" s="421"/>
      <c r="BQ10" s="421"/>
      <c r="BR10" s="421"/>
      <c r="BS10" s="421"/>
      <c r="BT10" s="421"/>
      <c r="BU10" s="422"/>
      <c r="BV10" s="420">
        <v>193725</v>
      </c>
      <c r="BW10" s="421"/>
      <c r="BX10" s="421"/>
      <c r="BY10" s="421"/>
      <c r="BZ10" s="421"/>
      <c r="CA10" s="421"/>
      <c r="CB10" s="421"/>
      <c r="CC10" s="422"/>
      <c r="CD10" s="178" t="s">
        <v>115</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
      <c r="A11" s="175"/>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5" customHeight="1" x14ac:dyDescent="0.15">
      <c r="A12" s="175"/>
      <c r="B12" s="480" t="s">
        <v>122</v>
      </c>
      <c r="C12" s="481"/>
      <c r="D12" s="481"/>
      <c r="E12" s="481"/>
      <c r="F12" s="481"/>
      <c r="G12" s="481"/>
      <c r="H12" s="481"/>
      <c r="I12" s="481"/>
      <c r="J12" s="481"/>
      <c r="K12" s="482"/>
      <c r="L12" s="489" t="s">
        <v>123</v>
      </c>
      <c r="M12" s="490"/>
      <c r="N12" s="490"/>
      <c r="O12" s="490"/>
      <c r="P12" s="490"/>
      <c r="Q12" s="491"/>
      <c r="R12" s="492">
        <v>7062</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90</v>
      </c>
      <c r="AV12" s="453"/>
      <c r="AW12" s="453"/>
      <c r="AX12" s="453"/>
      <c r="AY12" s="454" t="s">
        <v>127</v>
      </c>
      <c r="AZ12" s="455"/>
      <c r="BA12" s="455"/>
      <c r="BB12" s="455"/>
      <c r="BC12" s="455"/>
      <c r="BD12" s="455"/>
      <c r="BE12" s="455"/>
      <c r="BF12" s="455"/>
      <c r="BG12" s="455"/>
      <c r="BH12" s="455"/>
      <c r="BI12" s="455"/>
      <c r="BJ12" s="455"/>
      <c r="BK12" s="455"/>
      <c r="BL12" s="455"/>
      <c r="BM12" s="456"/>
      <c r="BN12" s="420">
        <v>97000</v>
      </c>
      <c r="BO12" s="421"/>
      <c r="BP12" s="421"/>
      <c r="BQ12" s="421"/>
      <c r="BR12" s="421"/>
      <c r="BS12" s="421"/>
      <c r="BT12" s="421"/>
      <c r="BU12" s="422"/>
      <c r="BV12" s="420">
        <v>127400</v>
      </c>
      <c r="BW12" s="421"/>
      <c r="BX12" s="421"/>
      <c r="BY12" s="421"/>
      <c r="BZ12" s="421"/>
      <c r="CA12" s="421"/>
      <c r="CB12" s="421"/>
      <c r="CC12" s="422"/>
      <c r="CD12" s="423" t="s">
        <v>128</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x14ac:dyDescent="0.15">
      <c r="A13" s="175"/>
      <c r="B13" s="483"/>
      <c r="C13" s="484"/>
      <c r="D13" s="484"/>
      <c r="E13" s="484"/>
      <c r="F13" s="484"/>
      <c r="G13" s="484"/>
      <c r="H13" s="484"/>
      <c r="I13" s="484"/>
      <c r="J13" s="484"/>
      <c r="K13" s="485"/>
      <c r="L13" s="184"/>
      <c r="M13" s="511" t="s">
        <v>129</v>
      </c>
      <c r="N13" s="512"/>
      <c r="O13" s="512"/>
      <c r="P13" s="512"/>
      <c r="Q13" s="513"/>
      <c r="R13" s="504">
        <v>7033</v>
      </c>
      <c r="S13" s="505"/>
      <c r="T13" s="505"/>
      <c r="U13" s="505"/>
      <c r="V13" s="506"/>
      <c r="W13" s="436" t="s">
        <v>130</v>
      </c>
      <c r="X13" s="437"/>
      <c r="Y13" s="437"/>
      <c r="Z13" s="437"/>
      <c r="AA13" s="437"/>
      <c r="AB13" s="427"/>
      <c r="AC13" s="471">
        <v>565</v>
      </c>
      <c r="AD13" s="472"/>
      <c r="AE13" s="472"/>
      <c r="AF13" s="472"/>
      <c r="AG13" s="514"/>
      <c r="AH13" s="471">
        <v>623</v>
      </c>
      <c r="AI13" s="472"/>
      <c r="AJ13" s="472"/>
      <c r="AK13" s="472"/>
      <c r="AL13" s="473"/>
      <c r="AM13" s="449" t="s">
        <v>131</v>
      </c>
      <c r="AN13" s="450"/>
      <c r="AO13" s="450"/>
      <c r="AP13" s="450"/>
      <c r="AQ13" s="450"/>
      <c r="AR13" s="450"/>
      <c r="AS13" s="450"/>
      <c r="AT13" s="451"/>
      <c r="AU13" s="452" t="s">
        <v>132</v>
      </c>
      <c r="AV13" s="453"/>
      <c r="AW13" s="453"/>
      <c r="AX13" s="453"/>
      <c r="AY13" s="454" t="s">
        <v>133</v>
      </c>
      <c r="AZ13" s="455"/>
      <c r="BA13" s="455"/>
      <c r="BB13" s="455"/>
      <c r="BC13" s="455"/>
      <c r="BD13" s="455"/>
      <c r="BE13" s="455"/>
      <c r="BF13" s="455"/>
      <c r="BG13" s="455"/>
      <c r="BH13" s="455"/>
      <c r="BI13" s="455"/>
      <c r="BJ13" s="455"/>
      <c r="BK13" s="455"/>
      <c r="BL13" s="455"/>
      <c r="BM13" s="456"/>
      <c r="BN13" s="420">
        <v>46901</v>
      </c>
      <c r="BO13" s="421"/>
      <c r="BP13" s="421"/>
      <c r="BQ13" s="421"/>
      <c r="BR13" s="421"/>
      <c r="BS13" s="421"/>
      <c r="BT13" s="421"/>
      <c r="BU13" s="422"/>
      <c r="BV13" s="420">
        <v>101937</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10.3</v>
      </c>
      <c r="CU13" s="418"/>
      <c r="CV13" s="418"/>
      <c r="CW13" s="418"/>
      <c r="CX13" s="418"/>
      <c r="CY13" s="418"/>
      <c r="CZ13" s="418"/>
      <c r="DA13" s="419"/>
      <c r="DB13" s="417">
        <v>9.8000000000000007</v>
      </c>
      <c r="DC13" s="418"/>
      <c r="DD13" s="418"/>
      <c r="DE13" s="418"/>
      <c r="DF13" s="418"/>
      <c r="DG13" s="418"/>
      <c r="DH13" s="418"/>
      <c r="DI13" s="419"/>
    </row>
    <row r="14" spans="1:119" ht="18.75" customHeight="1" thickBot="1" x14ac:dyDescent="0.2">
      <c r="A14" s="175"/>
      <c r="B14" s="483"/>
      <c r="C14" s="484"/>
      <c r="D14" s="484"/>
      <c r="E14" s="484"/>
      <c r="F14" s="484"/>
      <c r="G14" s="484"/>
      <c r="H14" s="484"/>
      <c r="I14" s="484"/>
      <c r="J14" s="484"/>
      <c r="K14" s="485"/>
      <c r="L14" s="501" t="s">
        <v>135</v>
      </c>
      <c r="M14" s="502"/>
      <c r="N14" s="502"/>
      <c r="O14" s="502"/>
      <c r="P14" s="502"/>
      <c r="Q14" s="503"/>
      <c r="R14" s="504">
        <v>7195</v>
      </c>
      <c r="S14" s="505"/>
      <c r="T14" s="505"/>
      <c r="U14" s="505"/>
      <c r="V14" s="506"/>
      <c r="W14" s="410"/>
      <c r="X14" s="411"/>
      <c r="Y14" s="411"/>
      <c r="Z14" s="411"/>
      <c r="AA14" s="411"/>
      <c r="AB14" s="400"/>
      <c r="AC14" s="507">
        <v>14.6</v>
      </c>
      <c r="AD14" s="508"/>
      <c r="AE14" s="508"/>
      <c r="AF14" s="508"/>
      <c r="AG14" s="509"/>
      <c r="AH14" s="507">
        <v>15.8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98.7</v>
      </c>
      <c r="CU14" s="519"/>
      <c r="CV14" s="519"/>
      <c r="CW14" s="519"/>
      <c r="CX14" s="519"/>
      <c r="CY14" s="519"/>
      <c r="CZ14" s="519"/>
      <c r="DA14" s="520"/>
      <c r="DB14" s="518">
        <v>105.9</v>
      </c>
      <c r="DC14" s="519"/>
      <c r="DD14" s="519"/>
      <c r="DE14" s="519"/>
      <c r="DF14" s="519"/>
      <c r="DG14" s="519"/>
      <c r="DH14" s="519"/>
      <c r="DI14" s="520"/>
    </row>
    <row r="15" spans="1:119" ht="18.75" customHeight="1" x14ac:dyDescent="0.15">
      <c r="A15" s="175"/>
      <c r="B15" s="483"/>
      <c r="C15" s="484"/>
      <c r="D15" s="484"/>
      <c r="E15" s="484"/>
      <c r="F15" s="484"/>
      <c r="G15" s="484"/>
      <c r="H15" s="484"/>
      <c r="I15" s="484"/>
      <c r="J15" s="484"/>
      <c r="K15" s="485"/>
      <c r="L15" s="184"/>
      <c r="M15" s="511" t="s">
        <v>129</v>
      </c>
      <c r="N15" s="512"/>
      <c r="O15" s="512"/>
      <c r="P15" s="512"/>
      <c r="Q15" s="513"/>
      <c r="R15" s="504">
        <v>7167</v>
      </c>
      <c r="S15" s="505"/>
      <c r="T15" s="505"/>
      <c r="U15" s="505"/>
      <c r="V15" s="506"/>
      <c r="W15" s="436" t="s">
        <v>137</v>
      </c>
      <c r="X15" s="437"/>
      <c r="Y15" s="437"/>
      <c r="Z15" s="437"/>
      <c r="AA15" s="437"/>
      <c r="AB15" s="427"/>
      <c r="AC15" s="471">
        <v>1165</v>
      </c>
      <c r="AD15" s="472"/>
      <c r="AE15" s="472"/>
      <c r="AF15" s="472"/>
      <c r="AG15" s="514"/>
      <c r="AH15" s="471">
        <v>1134</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1001581</v>
      </c>
      <c r="BO15" s="384"/>
      <c r="BP15" s="384"/>
      <c r="BQ15" s="384"/>
      <c r="BR15" s="384"/>
      <c r="BS15" s="384"/>
      <c r="BT15" s="384"/>
      <c r="BU15" s="385"/>
      <c r="BV15" s="383">
        <v>980494</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85"/>
      <c r="CU15" s="186"/>
      <c r="CV15" s="186"/>
      <c r="CW15" s="186"/>
      <c r="CX15" s="186"/>
      <c r="CY15" s="186"/>
      <c r="CZ15" s="186"/>
      <c r="DA15" s="187"/>
      <c r="DB15" s="185"/>
      <c r="DC15" s="186"/>
      <c r="DD15" s="186"/>
      <c r="DE15" s="186"/>
      <c r="DF15" s="186"/>
      <c r="DG15" s="186"/>
      <c r="DH15" s="186"/>
      <c r="DI15" s="187"/>
    </row>
    <row r="16" spans="1:119" ht="18.75" customHeight="1" x14ac:dyDescent="0.15">
      <c r="A16" s="175"/>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30</v>
      </c>
      <c r="AD16" s="508"/>
      <c r="AE16" s="508"/>
      <c r="AF16" s="508"/>
      <c r="AG16" s="509"/>
      <c r="AH16" s="507">
        <v>28.8</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2740810</v>
      </c>
      <c r="BO16" s="421"/>
      <c r="BP16" s="421"/>
      <c r="BQ16" s="421"/>
      <c r="BR16" s="421"/>
      <c r="BS16" s="421"/>
      <c r="BT16" s="421"/>
      <c r="BU16" s="422"/>
      <c r="BV16" s="420">
        <v>2679802</v>
      </c>
      <c r="BW16" s="421"/>
      <c r="BX16" s="421"/>
      <c r="BY16" s="421"/>
      <c r="BZ16" s="421"/>
      <c r="CA16" s="421"/>
      <c r="CB16" s="421"/>
      <c r="CC16" s="422"/>
      <c r="CD16" s="188"/>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75"/>
      <c r="B17" s="486"/>
      <c r="C17" s="487"/>
      <c r="D17" s="487"/>
      <c r="E17" s="487"/>
      <c r="F17" s="487"/>
      <c r="G17" s="487"/>
      <c r="H17" s="487"/>
      <c r="I17" s="487"/>
      <c r="J17" s="487"/>
      <c r="K17" s="488"/>
      <c r="L17" s="189"/>
      <c r="M17" s="531" t="s">
        <v>143</v>
      </c>
      <c r="N17" s="532"/>
      <c r="O17" s="532"/>
      <c r="P17" s="532"/>
      <c r="Q17" s="533"/>
      <c r="R17" s="526" t="s">
        <v>144</v>
      </c>
      <c r="S17" s="527"/>
      <c r="T17" s="527"/>
      <c r="U17" s="527"/>
      <c r="V17" s="528"/>
      <c r="W17" s="436" t="s">
        <v>145</v>
      </c>
      <c r="X17" s="437"/>
      <c r="Y17" s="437"/>
      <c r="Z17" s="437"/>
      <c r="AA17" s="437"/>
      <c r="AB17" s="427"/>
      <c r="AC17" s="471">
        <v>2147</v>
      </c>
      <c r="AD17" s="472"/>
      <c r="AE17" s="472"/>
      <c r="AF17" s="472"/>
      <c r="AG17" s="514"/>
      <c r="AH17" s="471">
        <v>2179</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1257220</v>
      </c>
      <c r="BO17" s="421"/>
      <c r="BP17" s="421"/>
      <c r="BQ17" s="421"/>
      <c r="BR17" s="421"/>
      <c r="BS17" s="421"/>
      <c r="BT17" s="421"/>
      <c r="BU17" s="422"/>
      <c r="BV17" s="420">
        <v>1231960</v>
      </c>
      <c r="BW17" s="421"/>
      <c r="BX17" s="421"/>
      <c r="BY17" s="421"/>
      <c r="BZ17" s="421"/>
      <c r="CA17" s="421"/>
      <c r="CB17" s="421"/>
      <c r="CC17" s="422"/>
      <c r="CD17" s="188"/>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75"/>
      <c r="B18" s="542" t="s">
        <v>147</v>
      </c>
      <c r="C18" s="463"/>
      <c r="D18" s="463"/>
      <c r="E18" s="543"/>
      <c r="F18" s="543"/>
      <c r="G18" s="543"/>
      <c r="H18" s="543"/>
      <c r="I18" s="543"/>
      <c r="J18" s="543"/>
      <c r="K18" s="543"/>
      <c r="L18" s="544">
        <v>33.22</v>
      </c>
      <c r="M18" s="544"/>
      <c r="N18" s="544"/>
      <c r="O18" s="544"/>
      <c r="P18" s="544"/>
      <c r="Q18" s="544"/>
      <c r="R18" s="545"/>
      <c r="S18" s="545"/>
      <c r="T18" s="545"/>
      <c r="U18" s="545"/>
      <c r="V18" s="546"/>
      <c r="W18" s="438"/>
      <c r="X18" s="439"/>
      <c r="Y18" s="439"/>
      <c r="Z18" s="439"/>
      <c r="AA18" s="439"/>
      <c r="AB18" s="430"/>
      <c r="AC18" s="547">
        <v>55.4</v>
      </c>
      <c r="AD18" s="548"/>
      <c r="AE18" s="548"/>
      <c r="AF18" s="548"/>
      <c r="AG18" s="549"/>
      <c r="AH18" s="547">
        <v>55.4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2751896</v>
      </c>
      <c r="BO18" s="421"/>
      <c r="BP18" s="421"/>
      <c r="BQ18" s="421"/>
      <c r="BR18" s="421"/>
      <c r="BS18" s="421"/>
      <c r="BT18" s="421"/>
      <c r="BU18" s="422"/>
      <c r="BV18" s="420">
        <v>2582180</v>
      </c>
      <c r="BW18" s="421"/>
      <c r="BX18" s="421"/>
      <c r="BY18" s="421"/>
      <c r="BZ18" s="421"/>
      <c r="CA18" s="421"/>
      <c r="CB18" s="421"/>
      <c r="CC18" s="422"/>
      <c r="CD18" s="188"/>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75"/>
      <c r="B19" s="542" t="s">
        <v>149</v>
      </c>
      <c r="C19" s="463"/>
      <c r="D19" s="463"/>
      <c r="E19" s="543"/>
      <c r="F19" s="543"/>
      <c r="G19" s="543"/>
      <c r="H19" s="543"/>
      <c r="I19" s="543"/>
      <c r="J19" s="543"/>
      <c r="K19" s="543"/>
      <c r="L19" s="551">
        <v>229</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4268413</v>
      </c>
      <c r="BO19" s="421"/>
      <c r="BP19" s="421"/>
      <c r="BQ19" s="421"/>
      <c r="BR19" s="421"/>
      <c r="BS19" s="421"/>
      <c r="BT19" s="421"/>
      <c r="BU19" s="422"/>
      <c r="BV19" s="420">
        <v>4246541</v>
      </c>
      <c r="BW19" s="421"/>
      <c r="BX19" s="421"/>
      <c r="BY19" s="421"/>
      <c r="BZ19" s="421"/>
      <c r="CA19" s="421"/>
      <c r="CB19" s="421"/>
      <c r="CC19" s="422"/>
      <c r="CD19" s="188"/>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75"/>
      <c r="B20" s="542" t="s">
        <v>151</v>
      </c>
      <c r="C20" s="463"/>
      <c r="D20" s="463"/>
      <c r="E20" s="543"/>
      <c r="F20" s="543"/>
      <c r="G20" s="543"/>
      <c r="H20" s="543"/>
      <c r="I20" s="543"/>
      <c r="J20" s="543"/>
      <c r="K20" s="543"/>
      <c r="L20" s="551">
        <v>2332</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88"/>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75"/>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88"/>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75"/>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5773015</v>
      </c>
      <c r="BO22" s="384"/>
      <c r="BP22" s="384"/>
      <c r="BQ22" s="384"/>
      <c r="BR22" s="384"/>
      <c r="BS22" s="384"/>
      <c r="BT22" s="384"/>
      <c r="BU22" s="385"/>
      <c r="BV22" s="383">
        <v>6055946</v>
      </c>
      <c r="BW22" s="384"/>
      <c r="BX22" s="384"/>
      <c r="BY22" s="384"/>
      <c r="BZ22" s="384"/>
      <c r="CA22" s="384"/>
      <c r="CB22" s="384"/>
      <c r="CC22" s="385"/>
      <c r="CD22" s="188"/>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75"/>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4160253</v>
      </c>
      <c r="BO23" s="421"/>
      <c r="BP23" s="421"/>
      <c r="BQ23" s="421"/>
      <c r="BR23" s="421"/>
      <c r="BS23" s="421"/>
      <c r="BT23" s="421"/>
      <c r="BU23" s="422"/>
      <c r="BV23" s="420">
        <v>4445892</v>
      </c>
      <c r="BW23" s="421"/>
      <c r="BX23" s="421"/>
      <c r="BY23" s="421"/>
      <c r="BZ23" s="421"/>
      <c r="CA23" s="421"/>
      <c r="CB23" s="421"/>
      <c r="CC23" s="422"/>
      <c r="CD23" s="188"/>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75"/>
      <c r="B24" s="591"/>
      <c r="C24" s="567"/>
      <c r="D24" s="568"/>
      <c r="E24" s="470" t="s">
        <v>161</v>
      </c>
      <c r="F24" s="450"/>
      <c r="G24" s="450"/>
      <c r="H24" s="450"/>
      <c r="I24" s="450"/>
      <c r="J24" s="450"/>
      <c r="K24" s="451"/>
      <c r="L24" s="471">
        <v>1</v>
      </c>
      <c r="M24" s="472"/>
      <c r="N24" s="472"/>
      <c r="O24" s="472"/>
      <c r="P24" s="514"/>
      <c r="Q24" s="471">
        <v>6250</v>
      </c>
      <c r="R24" s="472"/>
      <c r="S24" s="472"/>
      <c r="T24" s="472"/>
      <c r="U24" s="472"/>
      <c r="V24" s="514"/>
      <c r="W24" s="566"/>
      <c r="X24" s="567"/>
      <c r="Y24" s="568"/>
      <c r="Z24" s="470" t="s">
        <v>162</v>
      </c>
      <c r="AA24" s="450"/>
      <c r="AB24" s="450"/>
      <c r="AC24" s="450"/>
      <c r="AD24" s="450"/>
      <c r="AE24" s="450"/>
      <c r="AF24" s="450"/>
      <c r="AG24" s="451"/>
      <c r="AH24" s="471">
        <v>77</v>
      </c>
      <c r="AI24" s="472"/>
      <c r="AJ24" s="472"/>
      <c r="AK24" s="472"/>
      <c r="AL24" s="514"/>
      <c r="AM24" s="471">
        <v>232617</v>
      </c>
      <c r="AN24" s="472"/>
      <c r="AO24" s="472"/>
      <c r="AP24" s="472"/>
      <c r="AQ24" s="472"/>
      <c r="AR24" s="514"/>
      <c r="AS24" s="471">
        <v>3021</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4234890</v>
      </c>
      <c r="BO24" s="421"/>
      <c r="BP24" s="421"/>
      <c r="BQ24" s="421"/>
      <c r="BR24" s="421"/>
      <c r="BS24" s="421"/>
      <c r="BT24" s="421"/>
      <c r="BU24" s="422"/>
      <c r="BV24" s="420">
        <v>4358500</v>
      </c>
      <c r="BW24" s="421"/>
      <c r="BX24" s="421"/>
      <c r="BY24" s="421"/>
      <c r="BZ24" s="421"/>
      <c r="CA24" s="421"/>
      <c r="CB24" s="421"/>
      <c r="CC24" s="422"/>
      <c r="CD24" s="188"/>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75"/>
      <c r="B25" s="591"/>
      <c r="C25" s="567"/>
      <c r="D25" s="568"/>
      <c r="E25" s="470" t="s">
        <v>164</v>
      </c>
      <c r="F25" s="450"/>
      <c r="G25" s="450"/>
      <c r="H25" s="450"/>
      <c r="I25" s="450"/>
      <c r="J25" s="450"/>
      <c r="K25" s="451"/>
      <c r="L25" s="471">
        <v>1</v>
      </c>
      <c r="M25" s="472"/>
      <c r="N25" s="472"/>
      <c r="O25" s="472"/>
      <c r="P25" s="514"/>
      <c r="Q25" s="471">
        <v>5420</v>
      </c>
      <c r="R25" s="472"/>
      <c r="S25" s="472"/>
      <c r="T25" s="472"/>
      <c r="U25" s="472"/>
      <c r="V25" s="514"/>
      <c r="W25" s="566"/>
      <c r="X25" s="567"/>
      <c r="Y25" s="568"/>
      <c r="Z25" s="470" t="s">
        <v>165</v>
      </c>
      <c r="AA25" s="450"/>
      <c r="AB25" s="450"/>
      <c r="AC25" s="450"/>
      <c r="AD25" s="450"/>
      <c r="AE25" s="450"/>
      <c r="AF25" s="450"/>
      <c r="AG25" s="451"/>
      <c r="AH25" s="471" t="s">
        <v>121</v>
      </c>
      <c r="AI25" s="472"/>
      <c r="AJ25" s="472"/>
      <c r="AK25" s="472"/>
      <c r="AL25" s="514"/>
      <c r="AM25" s="471" t="s">
        <v>121</v>
      </c>
      <c r="AN25" s="472"/>
      <c r="AO25" s="472"/>
      <c r="AP25" s="472"/>
      <c r="AQ25" s="472"/>
      <c r="AR25" s="514"/>
      <c r="AS25" s="471" t="s">
        <v>121</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40461</v>
      </c>
      <c r="BO25" s="384"/>
      <c r="BP25" s="384"/>
      <c r="BQ25" s="384"/>
      <c r="BR25" s="384"/>
      <c r="BS25" s="384"/>
      <c r="BT25" s="384"/>
      <c r="BU25" s="385"/>
      <c r="BV25" s="383">
        <v>52129</v>
      </c>
      <c r="BW25" s="384"/>
      <c r="BX25" s="384"/>
      <c r="BY25" s="384"/>
      <c r="BZ25" s="384"/>
      <c r="CA25" s="384"/>
      <c r="CB25" s="384"/>
      <c r="CC25" s="385"/>
      <c r="CD25" s="188"/>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75"/>
      <c r="B26" s="591"/>
      <c r="C26" s="567"/>
      <c r="D26" s="568"/>
      <c r="E26" s="470" t="s">
        <v>167</v>
      </c>
      <c r="F26" s="450"/>
      <c r="G26" s="450"/>
      <c r="H26" s="450"/>
      <c r="I26" s="450"/>
      <c r="J26" s="450"/>
      <c r="K26" s="451"/>
      <c r="L26" s="471">
        <v>1</v>
      </c>
      <c r="M26" s="472"/>
      <c r="N26" s="472"/>
      <c r="O26" s="472"/>
      <c r="P26" s="514"/>
      <c r="Q26" s="471">
        <v>5210</v>
      </c>
      <c r="R26" s="472"/>
      <c r="S26" s="472"/>
      <c r="T26" s="472"/>
      <c r="U26" s="472"/>
      <c r="V26" s="514"/>
      <c r="W26" s="566"/>
      <c r="X26" s="567"/>
      <c r="Y26" s="568"/>
      <c r="Z26" s="470" t="s">
        <v>168</v>
      </c>
      <c r="AA26" s="572"/>
      <c r="AB26" s="572"/>
      <c r="AC26" s="572"/>
      <c r="AD26" s="572"/>
      <c r="AE26" s="572"/>
      <c r="AF26" s="572"/>
      <c r="AG26" s="573"/>
      <c r="AH26" s="471">
        <v>7</v>
      </c>
      <c r="AI26" s="472"/>
      <c r="AJ26" s="472"/>
      <c r="AK26" s="472"/>
      <c r="AL26" s="514"/>
      <c r="AM26" s="471">
        <v>24549</v>
      </c>
      <c r="AN26" s="472"/>
      <c r="AO26" s="472"/>
      <c r="AP26" s="472"/>
      <c r="AQ26" s="472"/>
      <c r="AR26" s="514"/>
      <c r="AS26" s="471">
        <v>3507</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121</v>
      </c>
      <c r="BO26" s="421"/>
      <c r="BP26" s="421"/>
      <c r="BQ26" s="421"/>
      <c r="BR26" s="421"/>
      <c r="BS26" s="421"/>
      <c r="BT26" s="421"/>
      <c r="BU26" s="422"/>
      <c r="BV26" s="420" t="s">
        <v>121</v>
      </c>
      <c r="BW26" s="421"/>
      <c r="BX26" s="421"/>
      <c r="BY26" s="421"/>
      <c r="BZ26" s="421"/>
      <c r="CA26" s="421"/>
      <c r="CB26" s="421"/>
      <c r="CC26" s="422"/>
      <c r="CD26" s="188"/>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75"/>
      <c r="B27" s="591"/>
      <c r="C27" s="567"/>
      <c r="D27" s="568"/>
      <c r="E27" s="470" t="s">
        <v>170</v>
      </c>
      <c r="F27" s="450"/>
      <c r="G27" s="450"/>
      <c r="H27" s="450"/>
      <c r="I27" s="450"/>
      <c r="J27" s="450"/>
      <c r="K27" s="451"/>
      <c r="L27" s="471">
        <v>1</v>
      </c>
      <c r="M27" s="472"/>
      <c r="N27" s="472"/>
      <c r="O27" s="472"/>
      <c r="P27" s="514"/>
      <c r="Q27" s="471">
        <v>3000</v>
      </c>
      <c r="R27" s="472"/>
      <c r="S27" s="472"/>
      <c r="T27" s="472"/>
      <c r="U27" s="472"/>
      <c r="V27" s="514"/>
      <c r="W27" s="566"/>
      <c r="X27" s="567"/>
      <c r="Y27" s="568"/>
      <c r="Z27" s="470" t="s">
        <v>171</v>
      </c>
      <c r="AA27" s="450"/>
      <c r="AB27" s="450"/>
      <c r="AC27" s="450"/>
      <c r="AD27" s="450"/>
      <c r="AE27" s="450"/>
      <c r="AF27" s="450"/>
      <c r="AG27" s="451"/>
      <c r="AH27" s="471">
        <v>7</v>
      </c>
      <c r="AI27" s="472"/>
      <c r="AJ27" s="472"/>
      <c r="AK27" s="472"/>
      <c r="AL27" s="514"/>
      <c r="AM27" s="471">
        <v>20300</v>
      </c>
      <c r="AN27" s="472"/>
      <c r="AO27" s="472"/>
      <c r="AP27" s="472"/>
      <c r="AQ27" s="472"/>
      <c r="AR27" s="514"/>
      <c r="AS27" s="471">
        <v>2900</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121</v>
      </c>
      <c r="BO27" s="540"/>
      <c r="BP27" s="540"/>
      <c r="BQ27" s="540"/>
      <c r="BR27" s="540"/>
      <c r="BS27" s="540"/>
      <c r="BT27" s="540"/>
      <c r="BU27" s="541"/>
      <c r="BV27" s="539" t="s">
        <v>121</v>
      </c>
      <c r="BW27" s="540"/>
      <c r="BX27" s="540"/>
      <c r="BY27" s="540"/>
      <c r="BZ27" s="540"/>
      <c r="CA27" s="540"/>
      <c r="CB27" s="540"/>
      <c r="CC27" s="541"/>
      <c r="CD27" s="190"/>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75"/>
      <c r="B28" s="591"/>
      <c r="C28" s="567"/>
      <c r="D28" s="568"/>
      <c r="E28" s="470" t="s">
        <v>173</v>
      </c>
      <c r="F28" s="450"/>
      <c r="G28" s="450"/>
      <c r="H28" s="450"/>
      <c r="I28" s="450"/>
      <c r="J28" s="450"/>
      <c r="K28" s="451"/>
      <c r="L28" s="471">
        <v>1</v>
      </c>
      <c r="M28" s="472"/>
      <c r="N28" s="472"/>
      <c r="O28" s="472"/>
      <c r="P28" s="514"/>
      <c r="Q28" s="471">
        <v>2450</v>
      </c>
      <c r="R28" s="472"/>
      <c r="S28" s="472"/>
      <c r="T28" s="472"/>
      <c r="U28" s="472"/>
      <c r="V28" s="514"/>
      <c r="W28" s="566"/>
      <c r="X28" s="567"/>
      <c r="Y28" s="568"/>
      <c r="Z28" s="470" t="s">
        <v>174</v>
      </c>
      <c r="AA28" s="450"/>
      <c r="AB28" s="450"/>
      <c r="AC28" s="450"/>
      <c r="AD28" s="450"/>
      <c r="AE28" s="450"/>
      <c r="AF28" s="450"/>
      <c r="AG28" s="451"/>
      <c r="AH28" s="471" t="s">
        <v>121</v>
      </c>
      <c r="AI28" s="472"/>
      <c r="AJ28" s="472"/>
      <c r="AK28" s="472"/>
      <c r="AL28" s="514"/>
      <c r="AM28" s="471" t="s">
        <v>121</v>
      </c>
      <c r="AN28" s="472"/>
      <c r="AO28" s="472"/>
      <c r="AP28" s="472"/>
      <c r="AQ28" s="472"/>
      <c r="AR28" s="514"/>
      <c r="AS28" s="471" t="s">
        <v>121</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645384</v>
      </c>
      <c r="BO28" s="384"/>
      <c r="BP28" s="384"/>
      <c r="BQ28" s="384"/>
      <c r="BR28" s="384"/>
      <c r="BS28" s="384"/>
      <c r="BT28" s="384"/>
      <c r="BU28" s="385"/>
      <c r="BV28" s="383">
        <v>568684</v>
      </c>
      <c r="BW28" s="384"/>
      <c r="BX28" s="384"/>
      <c r="BY28" s="384"/>
      <c r="BZ28" s="384"/>
      <c r="CA28" s="384"/>
      <c r="CB28" s="384"/>
      <c r="CC28" s="385"/>
      <c r="CD28" s="188"/>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75"/>
      <c r="B29" s="591"/>
      <c r="C29" s="567"/>
      <c r="D29" s="568"/>
      <c r="E29" s="470" t="s">
        <v>176</v>
      </c>
      <c r="F29" s="450"/>
      <c r="G29" s="450"/>
      <c r="H29" s="450"/>
      <c r="I29" s="450"/>
      <c r="J29" s="450"/>
      <c r="K29" s="451"/>
      <c r="L29" s="471">
        <v>8</v>
      </c>
      <c r="M29" s="472"/>
      <c r="N29" s="472"/>
      <c r="O29" s="472"/>
      <c r="P29" s="514"/>
      <c r="Q29" s="471">
        <v>2200</v>
      </c>
      <c r="R29" s="472"/>
      <c r="S29" s="472"/>
      <c r="T29" s="472"/>
      <c r="U29" s="472"/>
      <c r="V29" s="514"/>
      <c r="W29" s="569"/>
      <c r="X29" s="570"/>
      <c r="Y29" s="571"/>
      <c r="Z29" s="470" t="s">
        <v>177</v>
      </c>
      <c r="AA29" s="450"/>
      <c r="AB29" s="450"/>
      <c r="AC29" s="450"/>
      <c r="AD29" s="450"/>
      <c r="AE29" s="450"/>
      <c r="AF29" s="450"/>
      <c r="AG29" s="451"/>
      <c r="AH29" s="471">
        <v>84</v>
      </c>
      <c r="AI29" s="472"/>
      <c r="AJ29" s="472"/>
      <c r="AK29" s="472"/>
      <c r="AL29" s="514"/>
      <c r="AM29" s="471">
        <v>252917</v>
      </c>
      <c r="AN29" s="472"/>
      <c r="AO29" s="472"/>
      <c r="AP29" s="472"/>
      <c r="AQ29" s="472"/>
      <c r="AR29" s="514"/>
      <c r="AS29" s="471">
        <v>3011</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68258</v>
      </c>
      <c r="BO29" s="421"/>
      <c r="BP29" s="421"/>
      <c r="BQ29" s="421"/>
      <c r="BR29" s="421"/>
      <c r="BS29" s="421"/>
      <c r="BT29" s="421"/>
      <c r="BU29" s="422"/>
      <c r="BV29" s="420">
        <v>68166</v>
      </c>
      <c r="BW29" s="421"/>
      <c r="BX29" s="421"/>
      <c r="BY29" s="421"/>
      <c r="BZ29" s="421"/>
      <c r="CA29" s="421"/>
      <c r="CB29" s="421"/>
      <c r="CC29" s="422"/>
      <c r="CD29" s="190"/>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75"/>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97.9</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821223</v>
      </c>
      <c r="BO30" s="540"/>
      <c r="BP30" s="540"/>
      <c r="BQ30" s="540"/>
      <c r="BR30" s="540"/>
      <c r="BS30" s="540"/>
      <c r="BT30" s="540"/>
      <c r="BU30" s="541"/>
      <c r="BV30" s="539">
        <v>916970</v>
      </c>
      <c r="BW30" s="540"/>
      <c r="BX30" s="540"/>
      <c r="BY30" s="540"/>
      <c r="BZ30" s="540"/>
      <c r="CA30" s="540"/>
      <c r="CB30" s="540"/>
      <c r="CC30" s="541"/>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15">
      <c r="A31" s="175"/>
      <c r="B31" s="197"/>
      <c r="DI31" s="198"/>
    </row>
    <row r="32" spans="1:113" ht="13.5" customHeight="1" x14ac:dyDescent="0.15">
      <c r="A32" s="175"/>
      <c r="B32" s="199"/>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98"/>
    </row>
    <row r="33" spans="1:113" ht="13.5" customHeight="1" x14ac:dyDescent="0.15">
      <c r="A33" s="175"/>
      <c r="B33" s="199"/>
      <c r="C33" s="444" t="s">
        <v>186</v>
      </c>
      <c r="D33" s="444"/>
      <c r="E33" s="409" t="s">
        <v>187</v>
      </c>
      <c r="F33" s="409"/>
      <c r="G33" s="409"/>
      <c r="H33" s="409"/>
      <c r="I33" s="409"/>
      <c r="J33" s="409"/>
      <c r="K33" s="409"/>
      <c r="L33" s="409"/>
      <c r="M33" s="409"/>
      <c r="N33" s="409"/>
      <c r="O33" s="409"/>
      <c r="P33" s="409"/>
      <c r="Q33" s="409"/>
      <c r="R33" s="409"/>
      <c r="S33" s="409"/>
      <c r="T33" s="200"/>
      <c r="U33" s="444" t="s">
        <v>186</v>
      </c>
      <c r="V33" s="444"/>
      <c r="W33" s="409" t="s">
        <v>187</v>
      </c>
      <c r="X33" s="409"/>
      <c r="Y33" s="409"/>
      <c r="Z33" s="409"/>
      <c r="AA33" s="409"/>
      <c r="AB33" s="409"/>
      <c r="AC33" s="409"/>
      <c r="AD33" s="409"/>
      <c r="AE33" s="409"/>
      <c r="AF33" s="409"/>
      <c r="AG33" s="409"/>
      <c r="AH33" s="409"/>
      <c r="AI33" s="409"/>
      <c r="AJ33" s="409"/>
      <c r="AK33" s="409"/>
      <c r="AL33" s="200"/>
      <c r="AM33" s="444" t="s">
        <v>186</v>
      </c>
      <c r="AN33" s="444"/>
      <c r="AO33" s="409" t="s">
        <v>187</v>
      </c>
      <c r="AP33" s="409"/>
      <c r="AQ33" s="409"/>
      <c r="AR33" s="409"/>
      <c r="AS33" s="409"/>
      <c r="AT33" s="409"/>
      <c r="AU33" s="409"/>
      <c r="AV33" s="409"/>
      <c r="AW33" s="409"/>
      <c r="AX33" s="409"/>
      <c r="AY33" s="409"/>
      <c r="AZ33" s="409"/>
      <c r="BA33" s="409"/>
      <c r="BB33" s="409"/>
      <c r="BC33" s="409"/>
      <c r="BD33" s="201"/>
      <c r="BE33" s="409" t="s">
        <v>188</v>
      </c>
      <c r="BF33" s="409"/>
      <c r="BG33" s="409" t="s">
        <v>189</v>
      </c>
      <c r="BH33" s="409"/>
      <c r="BI33" s="409"/>
      <c r="BJ33" s="409"/>
      <c r="BK33" s="409"/>
      <c r="BL33" s="409"/>
      <c r="BM33" s="409"/>
      <c r="BN33" s="409"/>
      <c r="BO33" s="409"/>
      <c r="BP33" s="409"/>
      <c r="BQ33" s="409"/>
      <c r="BR33" s="409"/>
      <c r="BS33" s="409"/>
      <c r="BT33" s="409"/>
      <c r="BU33" s="409"/>
      <c r="BV33" s="201"/>
      <c r="BW33" s="444" t="s">
        <v>188</v>
      </c>
      <c r="BX33" s="444"/>
      <c r="BY33" s="409" t="s">
        <v>190</v>
      </c>
      <c r="BZ33" s="409"/>
      <c r="CA33" s="409"/>
      <c r="CB33" s="409"/>
      <c r="CC33" s="409"/>
      <c r="CD33" s="409"/>
      <c r="CE33" s="409"/>
      <c r="CF33" s="409"/>
      <c r="CG33" s="409"/>
      <c r="CH33" s="409"/>
      <c r="CI33" s="409"/>
      <c r="CJ33" s="409"/>
      <c r="CK33" s="409"/>
      <c r="CL33" s="409"/>
      <c r="CM33" s="409"/>
      <c r="CN33" s="200"/>
      <c r="CO33" s="444" t="s">
        <v>186</v>
      </c>
      <c r="CP33" s="444"/>
      <c r="CQ33" s="409" t="s">
        <v>191</v>
      </c>
      <c r="CR33" s="409"/>
      <c r="CS33" s="409"/>
      <c r="CT33" s="409"/>
      <c r="CU33" s="409"/>
      <c r="CV33" s="409"/>
      <c r="CW33" s="409"/>
      <c r="CX33" s="409"/>
      <c r="CY33" s="409"/>
      <c r="CZ33" s="409"/>
      <c r="DA33" s="409"/>
      <c r="DB33" s="409"/>
      <c r="DC33" s="409"/>
      <c r="DD33" s="409"/>
      <c r="DE33" s="409"/>
      <c r="DF33" s="200"/>
      <c r="DG33" s="609" t="s">
        <v>192</v>
      </c>
      <c r="DH33" s="609"/>
      <c r="DI33" s="202"/>
    </row>
    <row r="34" spans="1:113" ht="32.25" customHeight="1" x14ac:dyDescent="0.15">
      <c r="A34" s="175"/>
      <c r="B34" s="199"/>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75"/>
      <c r="U34" s="610">
        <f>IF(W34="","",MAX(C34:D43)+1)</f>
        <v>2</v>
      </c>
      <c r="V34" s="610"/>
      <c r="W34" s="611" t="str">
        <f>IF('各会計、関係団体の財政状況及び健全化判断比率'!B28="","",'各会計、関係団体の財政状況及び健全化判断比率'!B28)</f>
        <v>三川町国民健康保険特別会計</v>
      </c>
      <c r="X34" s="611"/>
      <c r="Y34" s="611"/>
      <c r="Z34" s="611"/>
      <c r="AA34" s="611"/>
      <c r="AB34" s="611"/>
      <c r="AC34" s="611"/>
      <c r="AD34" s="611"/>
      <c r="AE34" s="611"/>
      <c r="AF34" s="611"/>
      <c r="AG34" s="611"/>
      <c r="AH34" s="611"/>
      <c r="AI34" s="611"/>
      <c r="AJ34" s="611"/>
      <c r="AK34" s="611"/>
      <c r="AL34" s="175"/>
      <c r="AM34" s="610" t="str">
        <f>IF(AO34="","",MAX(C34:D43,U34:V43)+1)</f>
        <v/>
      </c>
      <c r="AN34" s="610"/>
      <c r="AO34" s="611"/>
      <c r="AP34" s="611"/>
      <c r="AQ34" s="611"/>
      <c r="AR34" s="611"/>
      <c r="AS34" s="611"/>
      <c r="AT34" s="611"/>
      <c r="AU34" s="611"/>
      <c r="AV34" s="611"/>
      <c r="AW34" s="611"/>
      <c r="AX34" s="611"/>
      <c r="AY34" s="611"/>
      <c r="AZ34" s="611"/>
      <c r="BA34" s="611"/>
      <c r="BB34" s="611"/>
      <c r="BC34" s="611"/>
      <c r="BD34" s="175"/>
      <c r="BE34" s="610">
        <f>IF(BG34="","",MAX(C34:D43,U34:V43,AM34:AN43)+1)</f>
        <v>5</v>
      </c>
      <c r="BF34" s="610"/>
      <c r="BG34" s="611" t="str">
        <f>IF('各会計、関係団体の財政状況及び健全化判断比率'!B31="","",'各会計、関係団体の財政状況及び健全化判断比率'!B31)</f>
        <v>三川町農業集落排水事業特別会計</v>
      </c>
      <c r="BH34" s="611"/>
      <c r="BI34" s="611"/>
      <c r="BJ34" s="611"/>
      <c r="BK34" s="611"/>
      <c r="BL34" s="611"/>
      <c r="BM34" s="611"/>
      <c r="BN34" s="611"/>
      <c r="BO34" s="611"/>
      <c r="BP34" s="611"/>
      <c r="BQ34" s="611"/>
      <c r="BR34" s="611"/>
      <c r="BS34" s="611"/>
      <c r="BT34" s="611"/>
      <c r="BU34" s="611"/>
      <c r="BV34" s="175"/>
      <c r="BW34" s="610">
        <f>IF(BY34="","",MAX(C34:D43,U34:V43,AM34:AN43,BE34:BF43)+1)</f>
        <v>7</v>
      </c>
      <c r="BX34" s="610"/>
      <c r="BY34" s="611" t="str">
        <f>IF('各会計、関係団体の財政状況及び健全化判断比率'!B68="","",'各会計、関係団体の財政状況及び健全化判断比率'!B68)</f>
        <v>山形県後期高齢者医療広域連合（普通会計）</v>
      </c>
      <c r="BZ34" s="611"/>
      <c r="CA34" s="611"/>
      <c r="CB34" s="611"/>
      <c r="CC34" s="611"/>
      <c r="CD34" s="611"/>
      <c r="CE34" s="611"/>
      <c r="CF34" s="611"/>
      <c r="CG34" s="611"/>
      <c r="CH34" s="611"/>
      <c r="CI34" s="611"/>
      <c r="CJ34" s="611"/>
      <c r="CK34" s="611"/>
      <c r="CL34" s="611"/>
      <c r="CM34" s="611"/>
      <c r="CN34" s="175"/>
      <c r="CO34" s="610">
        <f>IF(CQ34="","",MAX(C34:D43,U34:V43,AM34:AN43,BE34:BF43,BW34:BX43)+1)</f>
        <v>16</v>
      </c>
      <c r="CP34" s="610"/>
      <c r="CQ34" s="611" t="str">
        <f>IF('各会計、関係団体の財政状況及び健全化判断比率'!BS7="","",'各会計、関係団体の財政状況及び健全化判断比率'!BS7)</f>
        <v>みかわ振興公社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202"/>
    </row>
    <row r="35" spans="1:113" ht="32.25" customHeight="1" x14ac:dyDescent="0.15">
      <c r="A35" s="175"/>
      <c r="B35" s="199"/>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75"/>
      <c r="U35" s="610">
        <f>IF(W35="","",U34+1)</f>
        <v>3</v>
      </c>
      <c r="V35" s="610"/>
      <c r="W35" s="611" t="str">
        <f>IF('各会計、関係団体の財政状況及び健全化判断比率'!B29="","",'各会計、関係団体の財政状況及び健全化判断比率'!B29)</f>
        <v>三川町後期高齢者医療特別会計</v>
      </c>
      <c r="X35" s="611"/>
      <c r="Y35" s="611"/>
      <c r="Z35" s="611"/>
      <c r="AA35" s="611"/>
      <c r="AB35" s="611"/>
      <c r="AC35" s="611"/>
      <c r="AD35" s="611"/>
      <c r="AE35" s="611"/>
      <c r="AF35" s="611"/>
      <c r="AG35" s="611"/>
      <c r="AH35" s="611"/>
      <c r="AI35" s="611"/>
      <c r="AJ35" s="611"/>
      <c r="AK35" s="611"/>
      <c r="AL35" s="175"/>
      <c r="AM35" s="610" t="str">
        <f t="shared" ref="AM35:AM43" si="0">IF(AO35="","",AM34+1)</f>
        <v/>
      </c>
      <c r="AN35" s="610"/>
      <c r="AO35" s="611"/>
      <c r="AP35" s="611"/>
      <c r="AQ35" s="611"/>
      <c r="AR35" s="611"/>
      <c r="AS35" s="611"/>
      <c r="AT35" s="611"/>
      <c r="AU35" s="611"/>
      <c r="AV35" s="611"/>
      <c r="AW35" s="611"/>
      <c r="AX35" s="611"/>
      <c r="AY35" s="611"/>
      <c r="AZ35" s="611"/>
      <c r="BA35" s="611"/>
      <c r="BB35" s="611"/>
      <c r="BC35" s="611"/>
      <c r="BD35" s="175"/>
      <c r="BE35" s="610">
        <f t="shared" ref="BE35:BE43" si="1">IF(BG35="","",BE34+1)</f>
        <v>6</v>
      </c>
      <c r="BF35" s="610"/>
      <c r="BG35" s="611" t="str">
        <f>IF('各会計、関係団体の財政状況及び健全化判断比率'!B32="","",'各会計、関係団体の財政状況及び健全化判断比率'!B32)</f>
        <v>三川町下水道事業特別会計</v>
      </c>
      <c r="BH35" s="611"/>
      <c r="BI35" s="611"/>
      <c r="BJ35" s="611"/>
      <c r="BK35" s="611"/>
      <c r="BL35" s="611"/>
      <c r="BM35" s="611"/>
      <c r="BN35" s="611"/>
      <c r="BO35" s="611"/>
      <c r="BP35" s="611"/>
      <c r="BQ35" s="611"/>
      <c r="BR35" s="611"/>
      <c r="BS35" s="611"/>
      <c r="BT35" s="611"/>
      <c r="BU35" s="611"/>
      <c r="BV35" s="175"/>
      <c r="BW35" s="610">
        <f t="shared" ref="BW35:BW43" si="2">IF(BY35="","",BW34+1)</f>
        <v>8</v>
      </c>
      <c r="BX35" s="610"/>
      <c r="BY35" s="611" t="str">
        <f>IF('各会計、関係団体の財政状況及び健全化判断比率'!B69="","",'各会計、関係団体の財政状況及び健全化判断比率'!B69)</f>
        <v>山形県後期高齢者医療広域連合（事業会計）</v>
      </c>
      <c r="BZ35" s="611"/>
      <c r="CA35" s="611"/>
      <c r="CB35" s="611"/>
      <c r="CC35" s="611"/>
      <c r="CD35" s="611"/>
      <c r="CE35" s="611"/>
      <c r="CF35" s="611"/>
      <c r="CG35" s="611"/>
      <c r="CH35" s="611"/>
      <c r="CI35" s="611"/>
      <c r="CJ35" s="611"/>
      <c r="CK35" s="611"/>
      <c r="CL35" s="611"/>
      <c r="CM35" s="611"/>
      <c r="CN35" s="175"/>
      <c r="CO35" s="610">
        <f t="shared" ref="CO35:CO43" si="3">IF(CQ35="","",CO34+1)</f>
        <v>17</v>
      </c>
      <c r="CP35" s="610"/>
      <c r="CQ35" s="611" t="str">
        <f>IF('各会計、関係団体の財政状況及び健全化判断比率'!BS8="","",'各会計、関係団体の財政状況及び健全化判断比率'!BS8)</f>
        <v>山形県東田川郡三川町土地開発公社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〇</v>
      </c>
      <c r="DH35" s="612"/>
      <c r="DI35" s="202"/>
    </row>
    <row r="36" spans="1:113" ht="32.25" customHeight="1" x14ac:dyDescent="0.15">
      <c r="A36" s="175"/>
      <c r="B36" s="199"/>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75"/>
      <c r="U36" s="610">
        <f t="shared" ref="U36:U43" si="4">IF(W36="","",U35+1)</f>
        <v>4</v>
      </c>
      <c r="V36" s="610"/>
      <c r="W36" s="611" t="str">
        <f>IF('各会計、関係団体の財政状況及び健全化判断比率'!B30="","",'各会計、関係団体の財政状況及び健全化判断比率'!B30)</f>
        <v>三川町介護保険特別会計</v>
      </c>
      <c r="X36" s="611"/>
      <c r="Y36" s="611"/>
      <c r="Z36" s="611"/>
      <c r="AA36" s="611"/>
      <c r="AB36" s="611"/>
      <c r="AC36" s="611"/>
      <c r="AD36" s="611"/>
      <c r="AE36" s="611"/>
      <c r="AF36" s="611"/>
      <c r="AG36" s="611"/>
      <c r="AH36" s="611"/>
      <c r="AI36" s="611"/>
      <c r="AJ36" s="611"/>
      <c r="AK36" s="611"/>
      <c r="AL36" s="175"/>
      <c r="AM36" s="610" t="str">
        <f t="shared" si="0"/>
        <v/>
      </c>
      <c r="AN36" s="610"/>
      <c r="AO36" s="611"/>
      <c r="AP36" s="611"/>
      <c r="AQ36" s="611"/>
      <c r="AR36" s="611"/>
      <c r="AS36" s="611"/>
      <c r="AT36" s="611"/>
      <c r="AU36" s="611"/>
      <c r="AV36" s="611"/>
      <c r="AW36" s="611"/>
      <c r="AX36" s="611"/>
      <c r="AY36" s="611"/>
      <c r="AZ36" s="611"/>
      <c r="BA36" s="611"/>
      <c r="BB36" s="611"/>
      <c r="BC36" s="611"/>
      <c r="BD36" s="175"/>
      <c r="BE36" s="610" t="str">
        <f t="shared" si="1"/>
        <v/>
      </c>
      <c r="BF36" s="610"/>
      <c r="BG36" s="611"/>
      <c r="BH36" s="611"/>
      <c r="BI36" s="611"/>
      <c r="BJ36" s="611"/>
      <c r="BK36" s="611"/>
      <c r="BL36" s="611"/>
      <c r="BM36" s="611"/>
      <c r="BN36" s="611"/>
      <c r="BO36" s="611"/>
      <c r="BP36" s="611"/>
      <c r="BQ36" s="611"/>
      <c r="BR36" s="611"/>
      <c r="BS36" s="611"/>
      <c r="BT36" s="611"/>
      <c r="BU36" s="611"/>
      <c r="BV36" s="175"/>
      <c r="BW36" s="610">
        <f t="shared" si="2"/>
        <v>9</v>
      </c>
      <c r="BX36" s="610"/>
      <c r="BY36" s="611" t="str">
        <f>IF('各会計、関係団体の財政状況及び健全化判断比率'!B70="","",'各会計、関係団体の財政状況及び健全化判断比率'!B70)</f>
        <v>庄内広域行政組合（普通会計）</v>
      </c>
      <c r="BZ36" s="611"/>
      <c r="CA36" s="611"/>
      <c r="CB36" s="611"/>
      <c r="CC36" s="611"/>
      <c r="CD36" s="611"/>
      <c r="CE36" s="611"/>
      <c r="CF36" s="611"/>
      <c r="CG36" s="611"/>
      <c r="CH36" s="611"/>
      <c r="CI36" s="611"/>
      <c r="CJ36" s="611"/>
      <c r="CK36" s="611"/>
      <c r="CL36" s="611"/>
      <c r="CM36" s="611"/>
      <c r="CN36" s="175"/>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202"/>
    </row>
    <row r="37" spans="1:113" ht="32.25" customHeight="1" x14ac:dyDescent="0.15">
      <c r="A37" s="175"/>
      <c r="B37" s="199"/>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75"/>
      <c r="U37" s="610" t="str">
        <f t="shared" si="4"/>
        <v/>
      </c>
      <c r="V37" s="610"/>
      <c r="W37" s="611"/>
      <c r="X37" s="611"/>
      <c r="Y37" s="611"/>
      <c r="Z37" s="611"/>
      <c r="AA37" s="611"/>
      <c r="AB37" s="611"/>
      <c r="AC37" s="611"/>
      <c r="AD37" s="611"/>
      <c r="AE37" s="611"/>
      <c r="AF37" s="611"/>
      <c r="AG37" s="611"/>
      <c r="AH37" s="611"/>
      <c r="AI37" s="611"/>
      <c r="AJ37" s="611"/>
      <c r="AK37" s="611"/>
      <c r="AL37" s="175"/>
      <c r="AM37" s="610" t="str">
        <f t="shared" si="0"/>
        <v/>
      </c>
      <c r="AN37" s="610"/>
      <c r="AO37" s="611"/>
      <c r="AP37" s="611"/>
      <c r="AQ37" s="611"/>
      <c r="AR37" s="611"/>
      <c r="AS37" s="611"/>
      <c r="AT37" s="611"/>
      <c r="AU37" s="611"/>
      <c r="AV37" s="611"/>
      <c r="AW37" s="611"/>
      <c r="AX37" s="611"/>
      <c r="AY37" s="611"/>
      <c r="AZ37" s="611"/>
      <c r="BA37" s="611"/>
      <c r="BB37" s="611"/>
      <c r="BC37" s="611"/>
      <c r="BD37" s="175"/>
      <c r="BE37" s="610" t="str">
        <f t="shared" si="1"/>
        <v/>
      </c>
      <c r="BF37" s="610"/>
      <c r="BG37" s="611"/>
      <c r="BH37" s="611"/>
      <c r="BI37" s="611"/>
      <c r="BJ37" s="611"/>
      <c r="BK37" s="611"/>
      <c r="BL37" s="611"/>
      <c r="BM37" s="611"/>
      <c r="BN37" s="611"/>
      <c r="BO37" s="611"/>
      <c r="BP37" s="611"/>
      <c r="BQ37" s="611"/>
      <c r="BR37" s="611"/>
      <c r="BS37" s="611"/>
      <c r="BT37" s="611"/>
      <c r="BU37" s="611"/>
      <c r="BV37" s="175"/>
      <c r="BW37" s="610">
        <f t="shared" si="2"/>
        <v>10</v>
      </c>
      <c r="BX37" s="610"/>
      <c r="BY37" s="611" t="str">
        <f>IF('各会計、関係団体の財政状況及び健全化判断比率'!B71="","",'各会計、関係団体の財政状況及び健全化判断比率'!B71)</f>
        <v>庄内広域行政組合（青果市場事業特別会計）</v>
      </c>
      <c r="BZ37" s="611"/>
      <c r="CA37" s="611"/>
      <c r="CB37" s="611"/>
      <c r="CC37" s="611"/>
      <c r="CD37" s="611"/>
      <c r="CE37" s="611"/>
      <c r="CF37" s="611"/>
      <c r="CG37" s="611"/>
      <c r="CH37" s="611"/>
      <c r="CI37" s="611"/>
      <c r="CJ37" s="611"/>
      <c r="CK37" s="611"/>
      <c r="CL37" s="611"/>
      <c r="CM37" s="611"/>
      <c r="CN37" s="175"/>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202"/>
    </row>
    <row r="38" spans="1:113" ht="32.25" customHeight="1" x14ac:dyDescent="0.15">
      <c r="A38" s="175"/>
      <c r="B38" s="199"/>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75"/>
      <c r="U38" s="610" t="str">
        <f t="shared" si="4"/>
        <v/>
      </c>
      <c r="V38" s="610"/>
      <c r="W38" s="611"/>
      <c r="X38" s="611"/>
      <c r="Y38" s="611"/>
      <c r="Z38" s="611"/>
      <c r="AA38" s="611"/>
      <c r="AB38" s="611"/>
      <c r="AC38" s="611"/>
      <c r="AD38" s="611"/>
      <c r="AE38" s="611"/>
      <c r="AF38" s="611"/>
      <c r="AG38" s="611"/>
      <c r="AH38" s="611"/>
      <c r="AI38" s="611"/>
      <c r="AJ38" s="611"/>
      <c r="AK38" s="611"/>
      <c r="AL38" s="175"/>
      <c r="AM38" s="610" t="str">
        <f t="shared" si="0"/>
        <v/>
      </c>
      <c r="AN38" s="610"/>
      <c r="AO38" s="611"/>
      <c r="AP38" s="611"/>
      <c r="AQ38" s="611"/>
      <c r="AR38" s="611"/>
      <c r="AS38" s="611"/>
      <c r="AT38" s="611"/>
      <c r="AU38" s="611"/>
      <c r="AV38" s="611"/>
      <c r="AW38" s="611"/>
      <c r="AX38" s="611"/>
      <c r="AY38" s="611"/>
      <c r="AZ38" s="611"/>
      <c r="BA38" s="611"/>
      <c r="BB38" s="611"/>
      <c r="BC38" s="611"/>
      <c r="BD38" s="175"/>
      <c r="BE38" s="610" t="str">
        <f t="shared" si="1"/>
        <v/>
      </c>
      <c r="BF38" s="610"/>
      <c r="BG38" s="611"/>
      <c r="BH38" s="611"/>
      <c r="BI38" s="611"/>
      <c r="BJ38" s="611"/>
      <c r="BK38" s="611"/>
      <c r="BL38" s="611"/>
      <c r="BM38" s="611"/>
      <c r="BN38" s="611"/>
      <c r="BO38" s="611"/>
      <c r="BP38" s="611"/>
      <c r="BQ38" s="611"/>
      <c r="BR38" s="611"/>
      <c r="BS38" s="611"/>
      <c r="BT38" s="611"/>
      <c r="BU38" s="611"/>
      <c r="BV38" s="175"/>
      <c r="BW38" s="610">
        <f t="shared" si="2"/>
        <v>11</v>
      </c>
      <c r="BX38" s="610"/>
      <c r="BY38" s="611" t="str">
        <f>IF('各会計、関係団体の財政状況及び健全化判断比率'!B72="","",'各会計、関係団体の財政状況及び健全化判断比率'!B72)</f>
        <v>庄内広域行政組合（庄内食肉流通センター事業特別会計）</v>
      </c>
      <c r="BZ38" s="611"/>
      <c r="CA38" s="611"/>
      <c r="CB38" s="611"/>
      <c r="CC38" s="611"/>
      <c r="CD38" s="611"/>
      <c r="CE38" s="611"/>
      <c r="CF38" s="611"/>
      <c r="CG38" s="611"/>
      <c r="CH38" s="611"/>
      <c r="CI38" s="611"/>
      <c r="CJ38" s="611"/>
      <c r="CK38" s="611"/>
      <c r="CL38" s="611"/>
      <c r="CM38" s="611"/>
      <c r="CN38" s="175"/>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202"/>
    </row>
    <row r="39" spans="1:113" ht="32.25" customHeight="1" x14ac:dyDescent="0.15">
      <c r="A39" s="175"/>
      <c r="B39" s="199"/>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75"/>
      <c r="U39" s="610" t="str">
        <f t="shared" si="4"/>
        <v/>
      </c>
      <c r="V39" s="610"/>
      <c r="W39" s="611"/>
      <c r="X39" s="611"/>
      <c r="Y39" s="611"/>
      <c r="Z39" s="611"/>
      <c r="AA39" s="611"/>
      <c r="AB39" s="611"/>
      <c r="AC39" s="611"/>
      <c r="AD39" s="611"/>
      <c r="AE39" s="611"/>
      <c r="AF39" s="611"/>
      <c r="AG39" s="611"/>
      <c r="AH39" s="611"/>
      <c r="AI39" s="611"/>
      <c r="AJ39" s="611"/>
      <c r="AK39" s="611"/>
      <c r="AL39" s="175"/>
      <c r="AM39" s="610" t="str">
        <f t="shared" si="0"/>
        <v/>
      </c>
      <c r="AN39" s="610"/>
      <c r="AO39" s="611"/>
      <c r="AP39" s="611"/>
      <c r="AQ39" s="611"/>
      <c r="AR39" s="611"/>
      <c r="AS39" s="611"/>
      <c r="AT39" s="611"/>
      <c r="AU39" s="611"/>
      <c r="AV39" s="611"/>
      <c r="AW39" s="611"/>
      <c r="AX39" s="611"/>
      <c r="AY39" s="611"/>
      <c r="AZ39" s="611"/>
      <c r="BA39" s="611"/>
      <c r="BB39" s="611"/>
      <c r="BC39" s="611"/>
      <c r="BD39" s="175"/>
      <c r="BE39" s="610" t="str">
        <f t="shared" si="1"/>
        <v/>
      </c>
      <c r="BF39" s="610"/>
      <c r="BG39" s="611"/>
      <c r="BH39" s="611"/>
      <c r="BI39" s="611"/>
      <c r="BJ39" s="611"/>
      <c r="BK39" s="611"/>
      <c r="BL39" s="611"/>
      <c r="BM39" s="611"/>
      <c r="BN39" s="611"/>
      <c r="BO39" s="611"/>
      <c r="BP39" s="611"/>
      <c r="BQ39" s="611"/>
      <c r="BR39" s="611"/>
      <c r="BS39" s="611"/>
      <c r="BT39" s="611"/>
      <c r="BU39" s="611"/>
      <c r="BV39" s="175"/>
      <c r="BW39" s="610">
        <f t="shared" si="2"/>
        <v>12</v>
      </c>
      <c r="BX39" s="610"/>
      <c r="BY39" s="611" t="str">
        <f>IF('各会計、関係団体の財政状況及び健全化判断比率'!B73="","",'各会計、関係団体の財政状況及び健全化判断比率'!B73)</f>
        <v>山形県消防補償等組合（普通会計）</v>
      </c>
      <c r="BZ39" s="611"/>
      <c r="CA39" s="611"/>
      <c r="CB39" s="611"/>
      <c r="CC39" s="611"/>
      <c r="CD39" s="611"/>
      <c r="CE39" s="611"/>
      <c r="CF39" s="611"/>
      <c r="CG39" s="611"/>
      <c r="CH39" s="611"/>
      <c r="CI39" s="611"/>
      <c r="CJ39" s="611"/>
      <c r="CK39" s="611"/>
      <c r="CL39" s="611"/>
      <c r="CM39" s="611"/>
      <c r="CN39" s="175"/>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202"/>
    </row>
    <row r="40" spans="1:113" ht="32.25" customHeight="1" x14ac:dyDescent="0.15">
      <c r="A40" s="175"/>
      <c r="B40" s="199"/>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75"/>
      <c r="U40" s="610" t="str">
        <f t="shared" si="4"/>
        <v/>
      </c>
      <c r="V40" s="610"/>
      <c r="W40" s="611"/>
      <c r="X40" s="611"/>
      <c r="Y40" s="611"/>
      <c r="Z40" s="611"/>
      <c r="AA40" s="611"/>
      <c r="AB40" s="611"/>
      <c r="AC40" s="611"/>
      <c r="AD40" s="611"/>
      <c r="AE40" s="611"/>
      <c r="AF40" s="611"/>
      <c r="AG40" s="611"/>
      <c r="AH40" s="611"/>
      <c r="AI40" s="611"/>
      <c r="AJ40" s="611"/>
      <c r="AK40" s="611"/>
      <c r="AL40" s="175"/>
      <c r="AM40" s="610" t="str">
        <f t="shared" si="0"/>
        <v/>
      </c>
      <c r="AN40" s="610"/>
      <c r="AO40" s="611"/>
      <c r="AP40" s="611"/>
      <c r="AQ40" s="611"/>
      <c r="AR40" s="611"/>
      <c r="AS40" s="611"/>
      <c r="AT40" s="611"/>
      <c r="AU40" s="611"/>
      <c r="AV40" s="611"/>
      <c r="AW40" s="611"/>
      <c r="AX40" s="611"/>
      <c r="AY40" s="611"/>
      <c r="AZ40" s="611"/>
      <c r="BA40" s="611"/>
      <c r="BB40" s="611"/>
      <c r="BC40" s="611"/>
      <c r="BD40" s="175"/>
      <c r="BE40" s="610" t="str">
        <f t="shared" si="1"/>
        <v/>
      </c>
      <c r="BF40" s="610"/>
      <c r="BG40" s="611"/>
      <c r="BH40" s="611"/>
      <c r="BI40" s="611"/>
      <c r="BJ40" s="611"/>
      <c r="BK40" s="611"/>
      <c r="BL40" s="611"/>
      <c r="BM40" s="611"/>
      <c r="BN40" s="611"/>
      <c r="BO40" s="611"/>
      <c r="BP40" s="611"/>
      <c r="BQ40" s="611"/>
      <c r="BR40" s="611"/>
      <c r="BS40" s="611"/>
      <c r="BT40" s="611"/>
      <c r="BU40" s="611"/>
      <c r="BV40" s="175"/>
      <c r="BW40" s="610">
        <f t="shared" si="2"/>
        <v>13</v>
      </c>
      <c r="BX40" s="610"/>
      <c r="BY40" s="611" t="str">
        <f>IF('各会計、関係団体の財政状況及び健全化判断比率'!B74="","",'各会計、関係団体の財政状況及び健全化判断比率'!B74)</f>
        <v>山形県自治会館管理組合</v>
      </c>
      <c r="BZ40" s="611"/>
      <c r="CA40" s="611"/>
      <c r="CB40" s="611"/>
      <c r="CC40" s="611"/>
      <c r="CD40" s="611"/>
      <c r="CE40" s="611"/>
      <c r="CF40" s="611"/>
      <c r="CG40" s="611"/>
      <c r="CH40" s="611"/>
      <c r="CI40" s="611"/>
      <c r="CJ40" s="611"/>
      <c r="CK40" s="611"/>
      <c r="CL40" s="611"/>
      <c r="CM40" s="611"/>
      <c r="CN40" s="175"/>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202"/>
    </row>
    <row r="41" spans="1:113" ht="32.25" customHeight="1" x14ac:dyDescent="0.15">
      <c r="A41" s="175"/>
      <c r="B41" s="199"/>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75"/>
      <c r="U41" s="610" t="str">
        <f t="shared" si="4"/>
        <v/>
      </c>
      <c r="V41" s="610"/>
      <c r="W41" s="611"/>
      <c r="X41" s="611"/>
      <c r="Y41" s="611"/>
      <c r="Z41" s="611"/>
      <c r="AA41" s="611"/>
      <c r="AB41" s="611"/>
      <c r="AC41" s="611"/>
      <c r="AD41" s="611"/>
      <c r="AE41" s="611"/>
      <c r="AF41" s="611"/>
      <c r="AG41" s="611"/>
      <c r="AH41" s="611"/>
      <c r="AI41" s="611"/>
      <c r="AJ41" s="611"/>
      <c r="AK41" s="611"/>
      <c r="AL41" s="175"/>
      <c r="AM41" s="610" t="str">
        <f t="shared" si="0"/>
        <v/>
      </c>
      <c r="AN41" s="610"/>
      <c r="AO41" s="611"/>
      <c r="AP41" s="611"/>
      <c r="AQ41" s="611"/>
      <c r="AR41" s="611"/>
      <c r="AS41" s="611"/>
      <c r="AT41" s="611"/>
      <c r="AU41" s="611"/>
      <c r="AV41" s="611"/>
      <c r="AW41" s="611"/>
      <c r="AX41" s="611"/>
      <c r="AY41" s="611"/>
      <c r="AZ41" s="611"/>
      <c r="BA41" s="611"/>
      <c r="BB41" s="611"/>
      <c r="BC41" s="611"/>
      <c r="BD41" s="175"/>
      <c r="BE41" s="610" t="str">
        <f t="shared" si="1"/>
        <v/>
      </c>
      <c r="BF41" s="610"/>
      <c r="BG41" s="611"/>
      <c r="BH41" s="611"/>
      <c r="BI41" s="611"/>
      <c r="BJ41" s="611"/>
      <c r="BK41" s="611"/>
      <c r="BL41" s="611"/>
      <c r="BM41" s="611"/>
      <c r="BN41" s="611"/>
      <c r="BO41" s="611"/>
      <c r="BP41" s="611"/>
      <c r="BQ41" s="611"/>
      <c r="BR41" s="611"/>
      <c r="BS41" s="611"/>
      <c r="BT41" s="611"/>
      <c r="BU41" s="611"/>
      <c r="BV41" s="175"/>
      <c r="BW41" s="610">
        <f t="shared" si="2"/>
        <v>14</v>
      </c>
      <c r="BX41" s="610"/>
      <c r="BY41" s="611" t="str">
        <f>IF('各会計、関係団体の財政状況及び健全化判断比率'!B75="","",'各会計、関係団体の財政状況及び健全化判断比率'!B75)</f>
        <v>山形県市町村職員退職手当組合</v>
      </c>
      <c r="BZ41" s="611"/>
      <c r="CA41" s="611"/>
      <c r="CB41" s="611"/>
      <c r="CC41" s="611"/>
      <c r="CD41" s="611"/>
      <c r="CE41" s="611"/>
      <c r="CF41" s="611"/>
      <c r="CG41" s="611"/>
      <c r="CH41" s="611"/>
      <c r="CI41" s="611"/>
      <c r="CJ41" s="611"/>
      <c r="CK41" s="611"/>
      <c r="CL41" s="611"/>
      <c r="CM41" s="611"/>
      <c r="CN41" s="175"/>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202"/>
    </row>
    <row r="42" spans="1:113" ht="32.25" customHeight="1" x14ac:dyDescent="0.15">
      <c r="B42" s="199"/>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75"/>
      <c r="U42" s="610" t="str">
        <f t="shared" si="4"/>
        <v/>
      </c>
      <c r="V42" s="610"/>
      <c r="W42" s="611"/>
      <c r="X42" s="611"/>
      <c r="Y42" s="611"/>
      <c r="Z42" s="611"/>
      <c r="AA42" s="611"/>
      <c r="AB42" s="611"/>
      <c r="AC42" s="611"/>
      <c r="AD42" s="611"/>
      <c r="AE42" s="611"/>
      <c r="AF42" s="611"/>
      <c r="AG42" s="611"/>
      <c r="AH42" s="611"/>
      <c r="AI42" s="611"/>
      <c r="AJ42" s="611"/>
      <c r="AK42" s="611"/>
      <c r="AL42" s="175"/>
      <c r="AM42" s="610" t="str">
        <f t="shared" si="0"/>
        <v/>
      </c>
      <c r="AN42" s="610"/>
      <c r="AO42" s="611"/>
      <c r="AP42" s="611"/>
      <c r="AQ42" s="611"/>
      <c r="AR42" s="611"/>
      <c r="AS42" s="611"/>
      <c r="AT42" s="611"/>
      <c r="AU42" s="611"/>
      <c r="AV42" s="611"/>
      <c r="AW42" s="611"/>
      <c r="AX42" s="611"/>
      <c r="AY42" s="611"/>
      <c r="AZ42" s="611"/>
      <c r="BA42" s="611"/>
      <c r="BB42" s="611"/>
      <c r="BC42" s="611"/>
      <c r="BD42" s="175"/>
      <c r="BE42" s="610" t="str">
        <f t="shared" si="1"/>
        <v/>
      </c>
      <c r="BF42" s="610"/>
      <c r="BG42" s="611"/>
      <c r="BH42" s="611"/>
      <c r="BI42" s="611"/>
      <c r="BJ42" s="611"/>
      <c r="BK42" s="611"/>
      <c r="BL42" s="611"/>
      <c r="BM42" s="611"/>
      <c r="BN42" s="611"/>
      <c r="BO42" s="611"/>
      <c r="BP42" s="611"/>
      <c r="BQ42" s="611"/>
      <c r="BR42" s="611"/>
      <c r="BS42" s="611"/>
      <c r="BT42" s="611"/>
      <c r="BU42" s="611"/>
      <c r="BV42" s="175"/>
      <c r="BW42" s="610">
        <f t="shared" si="2"/>
        <v>15</v>
      </c>
      <c r="BX42" s="610"/>
      <c r="BY42" s="611" t="str">
        <f>IF('各会計、関係団体の財政状況及び健全化判断比率'!B76="","",'各会計、関係団体の財政状況及び健全化判断比率'!B76)</f>
        <v>山形県市町村交通災害共済組合</v>
      </c>
      <c r="BZ42" s="611"/>
      <c r="CA42" s="611"/>
      <c r="CB42" s="611"/>
      <c r="CC42" s="611"/>
      <c r="CD42" s="611"/>
      <c r="CE42" s="611"/>
      <c r="CF42" s="611"/>
      <c r="CG42" s="611"/>
      <c r="CH42" s="611"/>
      <c r="CI42" s="611"/>
      <c r="CJ42" s="611"/>
      <c r="CK42" s="611"/>
      <c r="CL42" s="611"/>
      <c r="CM42" s="611"/>
      <c r="CN42" s="175"/>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202"/>
    </row>
    <row r="43" spans="1:113" ht="32.25" customHeight="1" x14ac:dyDescent="0.15">
      <c r="B43" s="199"/>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75"/>
      <c r="U43" s="610" t="str">
        <f t="shared" si="4"/>
        <v/>
      </c>
      <c r="V43" s="610"/>
      <c r="W43" s="611"/>
      <c r="X43" s="611"/>
      <c r="Y43" s="611"/>
      <c r="Z43" s="611"/>
      <c r="AA43" s="611"/>
      <c r="AB43" s="611"/>
      <c r="AC43" s="611"/>
      <c r="AD43" s="611"/>
      <c r="AE43" s="611"/>
      <c r="AF43" s="611"/>
      <c r="AG43" s="611"/>
      <c r="AH43" s="611"/>
      <c r="AI43" s="611"/>
      <c r="AJ43" s="611"/>
      <c r="AK43" s="611"/>
      <c r="AL43" s="175"/>
      <c r="AM43" s="610" t="str">
        <f t="shared" si="0"/>
        <v/>
      </c>
      <c r="AN43" s="610"/>
      <c r="AO43" s="611"/>
      <c r="AP43" s="611"/>
      <c r="AQ43" s="611"/>
      <c r="AR43" s="611"/>
      <c r="AS43" s="611"/>
      <c r="AT43" s="611"/>
      <c r="AU43" s="611"/>
      <c r="AV43" s="611"/>
      <c r="AW43" s="611"/>
      <c r="AX43" s="611"/>
      <c r="AY43" s="611"/>
      <c r="AZ43" s="611"/>
      <c r="BA43" s="611"/>
      <c r="BB43" s="611"/>
      <c r="BC43" s="611"/>
      <c r="BD43" s="175"/>
      <c r="BE43" s="610" t="str">
        <f t="shared" si="1"/>
        <v/>
      </c>
      <c r="BF43" s="610"/>
      <c r="BG43" s="611"/>
      <c r="BH43" s="611"/>
      <c r="BI43" s="611"/>
      <c r="BJ43" s="611"/>
      <c r="BK43" s="611"/>
      <c r="BL43" s="611"/>
      <c r="BM43" s="611"/>
      <c r="BN43" s="611"/>
      <c r="BO43" s="611"/>
      <c r="BP43" s="611"/>
      <c r="BQ43" s="611"/>
      <c r="BR43" s="611"/>
      <c r="BS43" s="611"/>
      <c r="BT43" s="611"/>
      <c r="BU43" s="611"/>
      <c r="BV43" s="175"/>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75"/>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202"/>
    </row>
    <row r="44" spans="1:113" ht="13.5" customHeight="1" thickBot="1" x14ac:dyDescent="0.2">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15"/>
    <row r="46" spans="1:113" x14ac:dyDescent="0.15">
      <c r="B46" s="174"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C8ceFz7UHE8lx1PXMUtG8p2v4YC1UVSjf5Co79l9pKlLvpb/Ki24+0T/hSDr0ELHxD5bRioyi/LEY9vZT1iLxg==" saltValue="ajGb2p5Slc54SAfZ3nixV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208" customWidth="1"/>
    <col min="2" max="2" width="2.375" style="208" customWidth="1"/>
    <col min="3" max="16" width="2.625" style="208" customWidth="1"/>
    <col min="17" max="17" width="2.375" style="208" customWidth="1"/>
    <col min="18" max="95" width="1.625" style="208" customWidth="1"/>
    <col min="96" max="133" width="1.625" style="220" customWidth="1"/>
    <col min="134" max="143" width="1.625" style="208" customWidth="1"/>
    <col min="144" max="16384" width="0" style="208" hidden="1"/>
  </cols>
  <sheetData>
    <row r="1" spans="2:143" ht="22.5" customHeight="1" thickBot="1" x14ac:dyDescent="0.2">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615" t="s">
        <v>202</v>
      </c>
      <c r="DI1" s="616"/>
      <c r="DJ1" s="616"/>
      <c r="DK1" s="616"/>
      <c r="DL1" s="616"/>
      <c r="DM1" s="616"/>
      <c r="DN1" s="617"/>
      <c r="DO1" s="208"/>
      <c r="DP1" s="615" t="s">
        <v>203</v>
      </c>
      <c r="DQ1" s="616"/>
      <c r="DR1" s="616"/>
      <c r="DS1" s="616"/>
      <c r="DT1" s="616"/>
      <c r="DU1" s="616"/>
      <c r="DV1" s="616"/>
      <c r="DW1" s="616"/>
      <c r="DX1" s="616"/>
      <c r="DY1" s="616"/>
      <c r="DZ1" s="616"/>
      <c r="EA1" s="616"/>
      <c r="EB1" s="616"/>
      <c r="EC1" s="617"/>
      <c r="ED1" s="207"/>
      <c r="EE1" s="207"/>
      <c r="EF1" s="207"/>
      <c r="EG1" s="207"/>
      <c r="EH1" s="207"/>
      <c r="EI1" s="207"/>
      <c r="EJ1" s="207"/>
      <c r="EK1" s="207"/>
      <c r="EL1" s="207"/>
      <c r="EM1" s="207"/>
    </row>
    <row r="2" spans="2:143" ht="22.5" customHeight="1" x14ac:dyDescent="0.15">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1007187</v>
      </c>
      <c r="S5" s="626"/>
      <c r="T5" s="626"/>
      <c r="U5" s="626"/>
      <c r="V5" s="626"/>
      <c r="W5" s="626"/>
      <c r="X5" s="626"/>
      <c r="Y5" s="627"/>
      <c r="Z5" s="628">
        <v>17.899999999999999</v>
      </c>
      <c r="AA5" s="628"/>
      <c r="AB5" s="628"/>
      <c r="AC5" s="628"/>
      <c r="AD5" s="629">
        <v>1007187</v>
      </c>
      <c r="AE5" s="629"/>
      <c r="AF5" s="629"/>
      <c r="AG5" s="629"/>
      <c r="AH5" s="629"/>
      <c r="AI5" s="629"/>
      <c r="AJ5" s="629"/>
      <c r="AK5" s="629"/>
      <c r="AL5" s="630">
        <v>32.6</v>
      </c>
      <c r="AM5" s="631"/>
      <c r="AN5" s="631"/>
      <c r="AO5" s="632"/>
      <c r="AP5" s="622" t="s">
        <v>216</v>
      </c>
      <c r="AQ5" s="623"/>
      <c r="AR5" s="623"/>
      <c r="AS5" s="623"/>
      <c r="AT5" s="623"/>
      <c r="AU5" s="623"/>
      <c r="AV5" s="623"/>
      <c r="AW5" s="623"/>
      <c r="AX5" s="623"/>
      <c r="AY5" s="623"/>
      <c r="AZ5" s="623"/>
      <c r="BA5" s="623"/>
      <c r="BB5" s="623"/>
      <c r="BC5" s="623"/>
      <c r="BD5" s="623"/>
      <c r="BE5" s="623"/>
      <c r="BF5" s="624"/>
      <c r="BG5" s="636">
        <v>991467</v>
      </c>
      <c r="BH5" s="637"/>
      <c r="BI5" s="637"/>
      <c r="BJ5" s="637"/>
      <c r="BK5" s="637"/>
      <c r="BL5" s="637"/>
      <c r="BM5" s="637"/>
      <c r="BN5" s="638"/>
      <c r="BO5" s="639">
        <v>98.4</v>
      </c>
      <c r="BP5" s="639"/>
      <c r="BQ5" s="639"/>
      <c r="BR5" s="639"/>
      <c r="BS5" s="640">
        <v>12780</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41676</v>
      </c>
      <c r="S6" s="637"/>
      <c r="T6" s="637"/>
      <c r="U6" s="637"/>
      <c r="V6" s="637"/>
      <c r="W6" s="637"/>
      <c r="X6" s="637"/>
      <c r="Y6" s="638"/>
      <c r="Z6" s="639">
        <v>0.7</v>
      </c>
      <c r="AA6" s="639"/>
      <c r="AB6" s="639"/>
      <c r="AC6" s="639"/>
      <c r="AD6" s="640">
        <v>41676</v>
      </c>
      <c r="AE6" s="640"/>
      <c r="AF6" s="640"/>
      <c r="AG6" s="640"/>
      <c r="AH6" s="640"/>
      <c r="AI6" s="640"/>
      <c r="AJ6" s="640"/>
      <c r="AK6" s="640"/>
      <c r="AL6" s="641">
        <v>1.3</v>
      </c>
      <c r="AM6" s="642"/>
      <c r="AN6" s="642"/>
      <c r="AO6" s="643"/>
      <c r="AP6" s="633" t="s">
        <v>221</v>
      </c>
      <c r="AQ6" s="634"/>
      <c r="AR6" s="634"/>
      <c r="AS6" s="634"/>
      <c r="AT6" s="634"/>
      <c r="AU6" s="634"/>
      <c r="AV6" s="634"/>
      <c r="AW6" s="634"/>
      <c r="AX6" s="634"/>
      <c r="AY6" s="634"/>
      <c r="AZ6" s="634"/>
      <c r="BA6" s="634"/>
      <c r="BB6" s="634"/>
      <c r="BC6" s="634"/>
      <c r="BD6" s="634"/>
      <c r="BE6" s="634"/>
      <c r="BF6" s="635"/>
      <c r="BG6" s="636">
        <v>991467</v>
      </c>
      <c r="BH6" s="637"/>
      <c r="BI6" s="637"/>
      <c r="BJ6" s="637"/>
      <c r="BK6" s="637"/>
      <c r="BL6" s="637"/>
      <c r="BM6" s="637"/>
      <c r="BN6" s="638"/>
      <c r="BO6" s="639">
        <v>98.4</v>
      </c>
      <c r="BP6" s="639"/>
      <c r="BQ6" s="639"/>
      <c r="BR6" s="639"/>
      <c r="BS6" s="640">
        <v>12780</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66575</v>
      </c>
      <c r="CS6" s="637"/>
      <c r="CT6" s="637"/>
      <c r="CU6" s="637"/>
      <c r="CV6" s="637"/>
      <c r="CW6" s="637"/>
      <c r="CX6" s="637"/>
      <c r="CY6" s="638"/>
      <c r="CZ6" s="630">
        <v>1.3</v>
      </c>
      <c r="DA6" s="631"/>
      <c r="DB6" s="631"/>
      <c r="DC6" s="647"/>
      <c r="DD6" s="645" t="s">
        <v>121</v>
      </c>
      <c r="DE6" s="637"/>
      <c r="DF6" s="637"/>
      <c r="DG6" s="637"/>
      <c r="DH6" s="637"/>
      <c r="DI6" s="637"/>
      <c r="DJ6" s="637"/>
      <c r="DK6" s="637"/>
      <c r="DL6" s="637"/>
      <c r="DM6" s="637"/>
      <c r="DN6" s="637"/>
      <c r="DO6" s="637"/>
      <c r="DP6" s="638"/>
      <c r="DQ6" s="645">
        <v>66575</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212</v>
      </c>
      <c r="S7" s="637"/>
      <c r="T7" s="637"/>
      <c r="U7" s="637"/>
      <c r="V7" s="637"/>
      <c r="W7" s="637"/>
      <c r="X7" s="637"/>
      <c r="Y7" s="638"/>
      <c r="Z7" s="639">
        <v>0</v>
      </c>
      <c r="AA7" s="639"/>
      <c r="AB7" s="639"/>
      <c r="AC7" s="639"/>
      <c r="AD7" s="640">
        <v>212</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393990</v>
      </c>
      <c r="BH7" s="637"/>
      <c r="BI7" s="637"/>
      <c r="BJ7" s="637"/>
      <c r="BK7" s="637"/>
      <c r="BL7" s="637"/>
      <c r="BM7" s="637"/>
      <c r="BN7" s="638"/>
      <c r="BO7" s="639">
        <v>39.1</v>
      </c>
      <c r="BP7" s="639"/>
      <c r="BQ7" s="639"/>
      <c r="BR7" s="639"/>
      <c r="BS7" s="640">
        <v>12780</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806340</v>
      </c>
      <c r="CS7" s="637"/>
      <c r="CT7" s="637"/>
      <c r="CU7" s="637"/>
      <c r="CV7" s="637"/>
      <c r="CW7" s="637"/>
      <c r="CX7" s="637"/>
      <c r="CY7" s="638"/>
      <c r="CZ7" s="639">
        <v>15.2</v>
      </c>
      <c r="DA7" s="639"/>
      <c r="DB7" s="639"/>
      <c r="DC7" s="639"/>
      <c r="DD7" s="645">
        <v>4130</v>
      </c>
      <c r="DE7" s="637"/>
      <c r="DF7" s="637"/>
      <c r="DG7" s="637"/>
      <c r="DH7" s="637"/>
      <c r="DI7" s="637"/>
      <c r="DJ7" s="637"/>
      <c r="DK7" s="637"/>
      <c r="DL7" s="637"/>
      <c r="DM7" s="637"/>
      <c r="DN7" s="637"/>
      <c r="DO7" s="637"/>
      <c r="DP7" s="638"/>
      <c r="DQ7" s="645">
        <v>770502</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2593</v>
      </c>
      <c r="S8" s="637"/>
      <c r="T8" s="637"/>
      <c r="U8" s="637"/>
      <c r="V8" s="637"/>
      <c r="W8" s="637"/>
      <c r="X8" s="637"/>
      <c r="Y8" s="638"/>
      <c r="Z8" s="639">
        <v>0</v>
      </c>
      <c r="AA8" s="639"/>
      <c r="AB8" s="639"/>
      <c r="AC8" s="639"/>
      <c r="AD8" s="640">
        <v>2593</v>
      </c>
      <c r="AE8" s="640"/>
      <c r="AF8" s="640"/>
      <c r="AG8" s="640"/>
      <c r="AH8" s="640"/>
      <c r="AI8" s="640"/>
      <c r="AJ8" s="640"/>
      <c r="AK8" s="640"/>
      <c r="AL8" s="641">
        <v>0.1</v>
      </c>
      <c r="AM8" s="642"/>
      <c r="AN8" s="642"/>
      <c r="AO8" s="643"/>
      <c r="AP8" s="633" t="s">
        <v>227</v>
      </c>
      <c r="AQ8" s="634"/>
      <c r="AR8" s="634"/>
      <c r="AS8" s="634"/>
      <c r="AT8" s="634"/>
      <c r="AU8" s="634"/>
      <c r="AV8" s="634"/>
      <c r="AW8" s="634"/>
      <c r="AX8" s="634"/>
      <c r="AY8" s="634"/>
      <c r="AZ8" s="634"/>
      <c r="BA8" s="634"/>
      <c r="BB8" s="634"/>
      <c r="BC8" s="634"/>
      <c r="BD8" s="634"/>
      <c r="BE8" s="634"/>
      <c r="BF8" s="635"/>
      <c r="BG8" s="636">
        <v>13165</v>
      </c>
      <c r="BH8" s="637"/>
      <c r="BI8" s="637"/>
      <c r="BJ8" s="637"/>
      <c r="BK8" s="637"/>
      <c r="BL8" s="637"/>
      <c r="BM8" s="637"/>
      <c r="BN8" s="638"/>
      <c r="BO8" s="639">
        <v>1.3</v>
      </c>
      <c r="BP8" s="639"/>
      <c r="BQ8" s="639"/>
      <c r="BR8" s="639"/>
      <c r="BS8" s="640" t="s">
        <v>121</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1349811</v>
      </c>
      <c r="CS8" s="637"/>
      <c r="CT8" s="637"/>
      <c r="CU8" s="637"/>
      <c r="CV8" s="637"/>
      <c r="CW8" s="637"/>
      <c r="CX8" s="637"/>
      <c r="CY8" s="638"/>
      <c r="CZ8" s="639">
        <v>25.4</v>
      </c>
      <c r="DA8" s="639"/>
      <c r="DB8" s="639"/>
      <c r="DC8" s="639"/>
      <c r="DD8" s="645">
        <v>4176</v>
      </c>
      <c r="DE8" s="637"/>
      <c r="DF8" s="637"/>
      <c r="DG8" s="637"/>
      <c r="DH8" s="637"/>
      <c r="DI8" s="637"/>
      <c r="DJ8" s="637"/>
      <c r="DK8" s="637"/>
      <c r="DL8" s="637"/>
      <c r="DM8" s="637"/>
      <c r="DN8" s="637"/>
      <c r="DO8" s="637"/>
      <c r="DP8" s="638"/>
      <c r="DQ8" s="645">
        <v>786482</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3129</v>
      </c>
      <c r="S9" s="637"/>
      <c r="T9" s="637"/>
      <c r="U9" s="637"/>
      <c r="V9" s="637"/>
      <c r="W9" s="637"/>
      <c r="X9" s="637"/>
      <c r="Y9" s="638"/>
      <c r="Z9" s="639">
        <v>0.1</v>
      </c>
      <c r="AA9" s="639"/>
      <c r="AB9" s="639"/>
      <c r="AC9" s="639"/>
      <c r="AD9" s="640">
        <v>3129</v>
      </c>
      <c r="AE9" s="640"/>
      <c r="AF9" s="640"/>
      <c r="AG9" s="640"/>
      <c r="AH9" s="640"/>
      <c r="AI9" s="640"/>
      <c r="AJ9" s="640"/>
      <c r="AK9" s="640"/>
      <c r="AL9" s="641">
        <v>0.1</v>
      </c>
      <c r="AM9" s="642"/>
      <c r="AN9" s="642"/>
      <c r="AO9" s="643"/>
      <c r="AP9" s="633" t="s">
        <v>230</v>
      </c>
      <c r="AQ9" s="634"/>
      <c r="AR9" s="634"/>
      <c r="AS9" s="634"/>
      <c r="AT9" s="634"/>
      <c r="AU9" s="634"/>
      <c r="AV9" s="634"/>
      <c r="AW9" s="634"/>
      <c r="AX9" s="634"/>
      <c r="AY9" s="634"/>
      <c r="AZ9" s="634"/>
      <c r="BA9" s="634"/>
      <c r="BB9" s="634"/>
      <c r="BC9" s="634"/>
      <c r="BD9" s="634"/>
      <c r="BE9" s="634"/>
      <c r="BF9" s="635"/>
      <c r="BG9" s="636">
        <v>295460</v>
      </c>
      <c r="BH9" s="637"/>
      <c r="BI9" s="637"/>
      <c r="BJ9" s="637"/>
      <c r="BK9" s="637"/>
      <c r="BL9" s="637"/>
      <c r="BM9" s="637"/>
      <c r="BN9" s="638"/>
      <c r="BO9" s="639">
        <v>29.3</v>
      </c>
      <c r="BP9" s="639"/>
      <c r="BQ9" s="639"/>
      <c r="BR9" s="639"/>
      <c r="BS9" s="640" t="s">
        <v>121</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253805</v>
      </c>
      <c r="CS9" s="637"/>
      <c r="CT9" s="637"/>
      <c r="CU9" s="637"/>
      <c r="CV9" s="637"/>
      <c r="CW9" s="637"/>
      <c r="CX9" s="637"/>
      <c r="CY9" s="638"/>
      <c r="CZ9" s="639">
        <v>4.8</v>
      </c>
      <c r="DA9" s="639"/>
      <c r="DB9" s="639"/>
      <c r="DC9" s="639"/>
      <c r="DD9" s="645">
        <v>58114</v>
      </c>
      <c r="DE9" s="637"/>
      <c r="DF9" s="637"/>
      <c r="DG9" s="637"/>
      <c r="DH9" s="637"/>
      <c r="DI9" s="637"/>
      <c r="DJ9" s="637"/>
      <c r="DK9" s="637"/>
      <c r="DL9" s="637"/>
      <c r="DM9" s="637"/>
      <c r="DN9" s="637"/>
      <c r="DO9" s="637"/>
      <c r="DP9" s="638"/>
      <c r="DQ9" s="645">
        <v>161648</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40628</v>
      </c>
      <c r="BH10" s="637"/>
      <c r="BI10" s="637"/>
      <c r="BJ10" s="637"/>
      <c r="BK10" s="637"/>
      <c r="BL10" s="637"/>
      <c r="BM10" s="637"/>
      <c r="BN10" s="638"/>
      <c r="BO10" s="639">
        <v>4</v>
      </c>
      <c r="BP10" s="639"/>
      <c r="BQ10" s="639"/>
      <c r="BR10" s="639"/>
      <c r="BS10" s="640" t="s">
        <v>121</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4246</v>
      </c>
      <c r="CS10" s="637"/>
      <c r="CT10" s="637"/>
      <c r="CU10" s="637"/>
      <c r="CV10" s="637"/>
      <c r="CW10" s="637"/>
      <c r="CX10" s="637"/>
      <c r="CY10" s="638"/>
      <c r="CZ10" s="639">
        <v>0.1</v>
      </c>
      <c r="DA10" s="639"/>
      <c r="DB10" s="639"/>
      <c r="DC10" s="639"/>
      <c r="DD10" s="645" t="s">
        <v>121</v>
      </c>
      <c r="DE10" s="637"/>
      <c r="DF10" s="637"/>
      <c r="DG10" s="637"/>
      <c r="DH10" s="637"/>
      <c r="DI10" s="637"/>
      <c r="DJ10" s="637"/>
      <c r="DK10" s="637"/>
      <c r="DL10" s="637"/>
      <c r="DM10" s="637"/>
      <c r="DN10" s="637"/>
      <c r="DO10" s="637"/>
      <c r="DP10" s="638"/>
      <c r="DQ10" s="645">
        <v>246</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214323</v>
      </c>
      <c r="S11" s="637"/>
      <c r="T11" s="637"/>
      <c r="U11" s="637"/>
      <c r="V11" s="637"/>
      <c r="W11" s="637"/>
      <c r="X11" s="637"/>
      <c r="Y11" s="638"/>
      <c r="Z11" s="641">
        <v>3.8</v>
      </c>
      <c r="AA11" s="642"/>
      <c r="AB11" s="642"/>
      <c r="AC11" s="648"/>
      <c r="AD11" s="645">
        <v>214323</v>
      </c>
      <c r="AE11" s="637"/>
      <c r="AF11" s="637"/>
      <c r="AG11" s="637"/>
      <c r="AH11" s="637"/>
      <c r="AI11" s="637"/>
      <c r="AJ11" s="637"/>
      <c r="AK11" s="638"/>
      <c r="AL11" s="641">
        <v>6.9</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44737</v>
      </c>
      <c r="BH11" s="637"/>
      <c r="BI11" s="637"/>
      <c r="BJ11" s="637"/>
      <c r="BK11" s="637"/>
      <c r="BL11" s="637"/>
      <c r="BM11" s="637"/>
      <c r="BN11" s="638"/>
      <c r="BO11" s="639">
        <v>4.4000000000000004</v>
      </c>
      <c r="BP11" s="639"/>
      <c r="BQ11" s="639"/>
      <c r="BR11" s="639"/>
      <c r="BS11" s="640">
        <v>12780</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381901</v>
      </c>
      <c r="CS11" s="637"/>
      <c r="CT11" s="637"/>
      <c r="CU11" s="637"/>
      <c r="CV11" s="637"/>
      <c r="CW11" s="637"/>
      <c r="CX11" s="637"/>
      <c r="CY11" s="638"/>
      <c r="CZ11" s="639">
        <v>7.2</v>
      </c>
      <c r="DA11" s="639"/>
      <c r="DB11" s="639"/>
      <c r="DC11" s="639"/>
      <c r="DD11" s="645">
        <v>18470</v>
      </c>
      <c r="DE11" s="637"/>
      <c r="DF11" s="637"/>
      <c r="DG11" s="637"/>
      <c r="DH11" s="637"/>
      <c r="DI11" s="637"/>
      <c r="DJ11" s="637"/>
      <c r="DK11" s="637"/>
      <c r="DL11" s="637"/>
      <c r="DM11" s="637"/>
      <c r="DN11" s="637"/>
      <c r="DO11" s="637"/>
      <c r="DP11" s="638"/>
      <c r="DQ11" s="645">
        <v>212453</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t="s">
        <v>121</v>
      </c>
      <c r="S12" s="637"/>
      <c r="T12" s="637"/>
      <c r="U12" s="637"/>
      <c r="V12" s="637"/>
      <c r="W12" s="637"/>
      <c r="X12" s="637"/>
      <c r="Y12" s="638"/>
      <c r="Z12" s="639" t="s">
        <v>121</v>
      </c>
      <c r="AA12" s="639"/>
      <c r="AB12" s="639"/>
      <c r="AC12" s="639"/>
      <c r="AD12" s="640" t="s">
        <v>121</v>
      </c>
      <c r="AE12" s="640"/>
      <c r="AF12" s="640"/>
      <c r="AG12" s="640"/>
      <c r="AH12" s="640"/>
      <c r="AI12" s="640"/>
      <c r="AJ12" s="640"/>
      <c r="AK12" s="640"/>
      <c r="AL12" s="641" t="s">
        <v>121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492215</v>
      </c>
      <c r="BH12" s="637"/>
      <c r="BI12" s="637"/>
      <c r="BJ12" s="637"/>
      <c r="BK12" s="637"/>
      <c r="BL12" s="637"/>
      <c r="BM12" s="637"/>
      <c r="BN12" s="638"/>
      <c r="BO12" s="639">
        <v>48.9</v>
      </c>
      <c r="BP12" s="639"/>
      <c r="BQ12" s="639"/>
      <c r="BR12" s="639"/>
      <c r="BS12" s="640" t="s">
        <v>121</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472057</v>
      </c>
      <c r="CS12" s="637"/>
      <c r="CT12" s="637"/>
      <c r="CU12" s="637"/>
      <c r="CV12" s="637"/>
      <c r="CW12" s="637"/>
      <c r="CX12" s="637"/>
      <c r="CY12" s="638"/>
      <c r="CZ12" s="639">
        <v>8.9</v>
      </c>
      <c r="DA12" s="639"/>
      <c r="DB12" s="639"/>
      <c r="DC12" s="639"/>
      <c r="DD12" s="645">
        <v>75824</v>
      </c>
      <c r="DE12" s="637"/>
      <c r="DF12" s="637"/>
      <c r="DG12" s="637"/>
      <c r="DH12" s="637"/>
      <c r="DI12" s="637"/>
      <c r="DJ12" s="637"/>
      <c r="DK12" s="637"/>
      <c r="DL12" s="637"/>
      <c r="DM12" s="637"/>
      <c r="DN12" s="637"/>
      <c r="DO12" s="637"/>
      <c r="DP12" s="638"/>
      <c r="DQ12" s="645">
        <v>373143</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121</v>
      </c>
      <c r="S13" s="637"/>
      <c r="T13" s="637"/>
      <c r="U13" s="637"/>
      <c r="V13" s="637"/>
      <c r="W13" s="637"/>
      <c r="X13" s="637"/>
      <c r="Y13" s="638"/>
      <c r="Z13" s="639" t="s">
        <v>121</v>
      </c>
      <c r="AA13" s="639"/>
      <c r="AB13" s="639"/>
      <c r="AC13" s="639"/>
      <c r="AD13" s="640" t="s">
        <v>121</v>
      </c>
      <c r="AE13" s="640"/>
      <c r="AF13" s="640"/>
      <c r="AG13" s="640"/>
      <c r="AH13" s="640"/>
      <c r="AI13" s="640"/>
      <c r="AJ13" s="640"/>
      <c r="AK13" s="640"/>
      <c r="AL13" s="641" t="s">
        <v>121</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491828</v>
      </c>
      <c r="BH13" s="637"/>
      <c r="BI13" s="637"/>
      <c r="BJ13" s="637"/>
      <c r="BK13" s="637"/>
      <c r="BL13" s="637"/>
      <c r="BM13" s="637"/>
      <c r="BN13" s="638"/>
      <c r="BO13" s="639">
        <v>48.8</v>
      </c>
      <c r="BP13" s="639"/>
      <c r="BQ13" s="639"/>
      <c r="BR13" s="639"/>
      <c r="BS13" s="640" t="s">
        <v>121</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522669</v>
      </c>
      <c r="CS13" s="637"/>
      <c r="CT13" s="637"/>
      <c r="CU13" s="637"/>
      <c r="CV13" s="637"/>
      <c r="CW13" s="637"/>
      <c r="CX13" s="637"/>
      <c r="CY13" s="638"/>
      <c r="CZ13" s="639">
        <v>9.8000000000000007</v>
      </c>
      <c r="DA13" s="639"/>
      <c r="DB13" s="639"/>
      <c r="DC13" s="639"/>
      <c r="DD13" s="645">
        <v>215578</v>
      </c>
      <c r="DE13" s="637"/>
      <c r="DF13" s="637"/>
      <c r="DG13" s="637"/>
      <c r="DH13" s="637"/>
      <c r="DI13" s="637"/>
      <c r="DJ13" s="637"/>
      <c r="DK13" s="637"/>
      <c r="DL13" s="637"/>
      <c r="DM13" s="637"/>
      <c r="DN13" s="637"/>
      <c r="DO13" s="637"/>
      <c r="DP13" s="638"/>
      <c r="DQ13" s="645">
        <v>324235</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v>349</v>
      </c>
      <c r="S14" s="637"/>
      <c r="T14" s="637"/>
      <c r="U14" s="637"/>
      <c r="V14" s="637"/>
      <c r="W14" s="637"/>
      <c r="X14" s="637"/>
      <c r="Y14" s="638"/>
      <c r="Z14" s="639">
        <v>0</v>
      </c>
      <c r="AA14" s="639"/>
      <c r="AB14" s="639"/>
      <c r="AC14" s="639"/>
      <c r="AD14" s="640">
        <v>349</v>
      </c>
      <c r="AE14" s="640"/>
      <c r="AF14" s="640"/>
      <c r="AG14" s="640"/>
      <c r="AH14" s="640"/>
      <c r="AI14" s="640"/>
      <c r="AJ14" s="640"/>
      <c r="AK14" s="640"/>
      <c r="AL14" s="641">
        <v>0</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33503</v>
      </c>
      <c r="BH14" s="637"/>
      <c r="BI14" s="637"/>
      <c r="BJ14" s="637"/>
      <c r="BK14" s="637"/>
      <c r="BL14" s="637"/>
      <c r="BM14" s="637"/>
      <c r="BN14" s="638"/>
      <c r="BO14" s="639">
        <v>3.3</v>
      </c>
      <c r="BP14" s="639"/>
      <c r="BQ14" s="639"/>
      <c r="BR14" s="639"/>
      <c r="BS14" s="640" t="s">
        <v>121</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239850</v>
      </c>
      <c r="CS14" s="637"/>
      <c r="CT14" s="637"/>
      <c r="CU14" s="637"/>
      <c r="CV14" s="637"/>
      <c r="CW14" s="637"/>
      <c r="CX14" s="637"/>
      <c r="CY14" s="638"/>
      <c r="CZ14" s="639">
        <v>4.5</v>
      </c>
      <c r="DA14" s="639"/>
      <c r="DB14" s="639"/>
      <c r="DC14" s="639"/>
      <c r="DD14" s="645">
        <v>2447</v>
      </c>
      <c r="DE14" s="637"/>
      <c r="DF14" s="637"/>
      <c r="DG14" s="637"/>
      <c r="DH14" s="637"/>
      <c r="DI14" s="637"/>
      <c r="DJ14" s="637"/>
      <c r="DK14" s="637"/>
      <c r="DL14" s="637"/>
      <c r="DM14" s="637"/>
      <c r="DN14" s="637"/>
      <c r="DO14" s="637"/>
      <c r="DP14" s="638"/>
      <c r="DQ14" s="645">
        <v>237838</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t="s">
        <v>121</v>
      </c>
      <c r="S15" s="637"/>
      <c r="T15" s="637"/>
      <c r="U15" s="637"/>
      <c r="V15" s="637"/>
      <c r="W15" s="637"/>
      <c r="X15" s="637"/>
      <c r="Y15" s="638"/>
      <c r="Z15" s="639" t="s">
        <v>121</v>
      </c>
      <c r="AA15" s="639"/>
      <c r="AB15" s="639"/>
      <c r="AC15" s="639"/>
      <c r="AD15" s="640" t="s">
        <v>121</v>
      </c>
      <c r="AE15" s="640"/>
      <c r="AF15" s="640"/>
      <c r="AG15" s="640"/>
      <c r="AH15" s="640"/>
      <c r="AI15" s="640"/>
      <c r="AJ15" s="640"/>
      <c r="AK15" s="640"/>
      <c r="AL15" s="641" t="s">
        <v>121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71759</v>
      </c>
      <c r="BH15" s="637"/>
      <c r="BI15" s="637"/>
      <c r="BJ15" s="637"/>
      <c r="BK15" s="637"/>
      <c r="BL15" s="637"/>
      <c r="BM15" s="637"/>
      <c r="BN15" s="638"/>
      <c r="BO15" s="639">
        <v>7.1</v>
      </c>
      <c r="BP15" s="639"/>
      <c r="BQ15" s="639"/>
      <c r="BR15" s="639"/>
      <c r="BS15" s="640" t="s">
        <v>121</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750642</v>
      </c>
      <c r="CS15" s="637"/>
      <c r="CT15" s="637"/>
      <c r="CU15" s="637"/>
      <c r="CV15" s="637"/>
      <c r="CW15" s="637"/>
      <c r="CX15" s="637"/>
      <c r="CY15" s="638"/>
      <c r="CZ15" s="639">
        <v>14.1</v>
      </c>
      <c r="DA15" s="639"/>
      <c r="DB15" s="639"/>
      <c r="DC15" s="639"/>
      <c r="DD15" s="645">
        <v>202366</v>
      </c>
      <c r="DE15" s="637"/>
      <c r="DF15" s="637"/>
      <c r="DG15" s="637"/>
      <c r="DH15" s="637"/>
      <c r="DI15" s="637"/>
      <c r="DJ15" s="637"/>
      <c r="DK15" s="637"/>
      <c r="DL15" s="637"/>
      <c r="DM15" s="637"/>
      <c r="DN15" s="637"/>
      <c r="DO15" s="637"/>
      <c r="DP15" s="638"/>
      <c r="DQ15" s="645">
        <v>550189</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4622</v>
      </c>
      <c r="S16" s="637"/>
      <c r="T16" s="637"/>
      <c r="U16" s="637"/>
      <c r="V16" s="637"/>
      <c r="W16" s="637"/>
      <c r="X16" s="637"/>
      <c r="Y16" s="638"/>
      <c r="Z16" s="639">
        <v>0.1</v>
      </c>
      <c r="AA16" s="639"/>
      <c r="AB16" s="639"/>
      <c r="AC16" s="639"/>
      <c r="AD16" s="640">
        <v>4622</v>
      </c>
      <c r="AE16" s="640"/>
      <c r="AF16" s="640"/>
      <c r="AG16" s="640"/>
      <c r="AH16" s="640"/>
      <c r="AI16" s="640"/>
      <c r="AJ16" s="640"/>
      <c r="AK16" s="640"/>
      <c r="AL16" s="641">
        <v>0.1</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121</v>
      </c>
      <c r="CS16" s="637"/>
      <c r="CT16" s="637"/>
      <c r="CU16" s="637"/>
      <c r="CV16" s="637"/>
      <c r="CW16" s="637"/>
      <c r="CX16" s="637"/>
      <c r="CY16" s="638"/>
      <c r="CZ16" s="639" t="s">
        <v>121</v>
      </c>
      <c r="DA16" s="639"/>
      <c r="DB16" s="639"/>
      <c r="DC16" s="639"/>
      <c r="DD16" s="645" t="s">
        <v>121</v>
      </c>
      <c r="DE16" s="637"/>
      <c r="DF16" s="637"/>
      <c r="DG16" s="637"/>
      <c r="DH16" s="637"/>
      <c r="DI16" s="637"/>
      <c r="DJ16" s="637"/>
      <c r="DK16" s="637"/>
      <c r="DL16" s="637"/>
      <c r="DM16" s="637"/>
      <c r="DN16" s="637"/>
      <c r="DO16" s="637"/>
      <c r="DP16" s="638"/>
      <c r="DQ16" s="645" t="s">
        <v>121</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20645</v>
      </c>
      <c r="S17" s="637"/>
      <c r="T17" s="637"/>
      <c r="U17" s="637"/>
      <c r="V17" s="637"/>
      <c r="W17" s="637"/>
      <c r="X17" s="637"/>
      <c r="Y17" s="638"/>
      <c r="Z17" s="639">
        <v>0.4</v>
      </c>
      <c r="AA17" s="639"/>
      <c r="AB17" s="639"/>
      <c r="AC17" s="639"/>
      <c r="AD17" s="640">
        <v>20645</v>
      </c>
      <c r="AE17" s="640"/>
      <c r="AF17" s="640"/>
      <c r="AG17" s="640"/>
      <c r="AH17" s="640"/>
      <c r="AI17" s="640"/>
      <c r="AJ17" s="640"/>
      <c r="AK17" s="640"/>
      <c r="AL17" s="641">
        <v>0.7</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471396</v>
      </c>
      <c r="CS17" s="637"/>
      <c r="CT17" s="637"/>
      <c r="CU17" s="637"/>
      <c r="CV17" s="637"/>
      <c r="CW17" s="637"/>
      <c r="CX17" s="637"/>
      <c r="CY17" s="638"/>
      <c r="CZ17" s="639">
        <v>8.9</v>
      </c>
      <c r="DA17" s="639"/>
      <c r="DB17" s="639"/>
      <c r="DC17" s="639"/>
      <c r="DD17" s="645" t="s">
        <v>121</v>
      </c>
      <c r="DE17" s="637"/>
      <c r="DF17" s="637"/>
      <c r="DG17" s="637"/>
      <c r="DH17" s="637"/>
      <c r="DI17" s="637"/>
      <c r="DJ17" s="637"/>
      <c r="DK17" s="637"/>
      <c r="DL17" s="637"/>
      <c r="DM17" s="637"/>
      <c r="DN17" s="637"/>
      <c r="DO17" s="637"/>
      <c r="DP17" s="638"/>
      <c r="DQ17" s="645">
        <v>464362</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9262</v>
      </c>
      <c r="S18" s="637"/>
      <c r="T18" s="637"/>
      <c r="U18" s="637"/>
      <c r="V18" s="637"/>
      <c r="W18" s="637"/>
      <c r="X18" s="637"/>
      <c r="Y18" s="638"/>
      <c r="Z18" s="639">
        <v>0.2</v>
      </c>
      <c r="AA18" s="639"/>
      <c r="AB18" s="639"/>
      <c r="AC18" s="639"/>
      <c r="AD18" s="640">
        <v>9262</v>
      </c>
      <c r="AE18" s="640"/>
      <c r="AF18" s="640"/>
      <c r="AG18" s="640"/>
      <c r="AH18" s="640"/>
      <c r="AI18" s="640"/>
      <c r="AJ18" s="640"/>
      <c r="AK18" s="640"/>
      <c r="AL18" s="641">
        <v>0.3</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121</v>
      </c>
      <c r="CS18" s="637"/>
      <c r="CT18" s="637"/>
      <c r="CU18" s="637"/>
      <c r="CV18" s="637"/>
      <c r="CW18" s="637"/>
      <c r="CX18" s="637"/>
      <c r="CY18" s="638"/>
      <c r="CZ18" s="639" t="s">
        <v>121</v>
      </c>
      <c r="DA18" s="639"/>
      <c r="DB18" s="639"/>
      <c r="DC18" s="639"/>
      <c r="DD18" s="645" t="s">
        <v>121</v>
      </c>
      <c r="DE18" s="637"/>
      <c r="DF18" s="637"/>
      <c r="DG18" s="637"/>
      <c r="DH18" s="637"/>
      <c r="DI18" s="637"/>
      <c r="DJ18" s="637"/>
      <c r="DK18" s="637"/>
      <c r="DL18" s="637"/>
      <c r="DM18" s="637"/>
      <c r="DN18" s="637"/>
      <c r="DO18" s="637"/>
      <c r="DP18" s="638"/>
      <c r="DQ18" s="645" t="s">
        <v>121</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7962</v>
      </c>
      <c r="S19" s="637"/>
      <c r="T19" s="637"/>
      <c r="U19" s="637"/>
      <c r="V19" s="637"/>
      <c r="W19" s="637"/>
      <c r="X19" s="637"/>
      <c r="Y19" s="638"/>
      <c r="Z19" s="639">
        <v>0.1</v>
      </c>
      <c r="AA19" s="639"/>
      <c r="AB19" s="639"/>
      <c r="AC19" s="639"/>
      <c r="AD19" s="640">
        <v>7962</v>
      </c>
      <c r="AE19" s="640"/>
      <c r="AF19" s="640"/>
      <c r="AG19" s="640"/>
      <c r="AH19" s="640"/>
      <c r="AI19" s="640"/>
      <c r="AJ19" s="640"/>
      <c r="AK19" s="640"/>
      <c r="AL19" s="641">
        <v>0.3</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15720</v>
      </c>
      <c r="BH19" s="637"/>
      <c r="BI19" s="637"/>
      <c r="BJ19" s="637"/>
      <c r="BK19" s="637"/>
      <c r="BL19" s="637"/>
      <c r="BM19" s="637"/>
      <c r="BN19" s="638"/>
      <c r="BO19" s="639">
        <v>1.6</v>
      </c>
      <c r="BP19" s="639"/>
      <c r="BQ19" s="639"/>
      <c r="BR19" s="639"/>
      <c r="BS19" s="640" t="s">
        <v>121</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1300</v>
      </c>
      <c r="S20" s="637"/>
      <c r="T20" s="637"/>
      <c r="U20" s="637"/>
      <c r="V20" s="637"/>
      <c r="W20" s="637"/>
      <c r="X20" s="637"/>
      <c r="Y20" s="638"/>
      <c r="Z20" s="639">
        <v>0</v>
      </c>
      <c r="AA20" s="639"/>
      <c r="AB20" s="639"/>
      <c r="AC20" s="639"/>
      <c r="AD20" s="640">
        <v>1300</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15720</v>
      </c>
      <c r="BH20" s="637"/>
      <c r="BI20" s="637"/>
      <c r="BJ20" s="637"/>
      <c r="BK20" s="637"/>
      <c r="BL20" s="637"/>
      <c r="BM20" s="637"/>
      <c r="BN20" s="638"/>
      <c r="BO20" s="639">
        <v>1.6</v>
      </c>
      <c r="BP20" s="639"/>
      <c r="BQ20" s="639"/>
      <c r="BR20" s="639"/>
      <c r="BS20" s="640" t="s">
        <v>121</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5319292</v>
      </c>
      <c r="CS20" s="637"/>
      <c r="CT20" s="637"/>
      <c r="CU20" s="637"/>
      <c r="CV20" s="637"/>
      <c r="CW20" s="637"/>
      <c r="CX20" s="637"/>
      <c r="CY20" s="638"/>
      <c r="CZ20" s="639">
        <v>100</v>
      </c>
      <c r="DA20" s="639"/>
      <c r="DB20" s="639"/>
      <c r="DC20" s="639"/>
      <c r="DD20" s="645">
        <v>581105</v>
      </c>
      <c r="DE20" s="637"/>
      <c r="DF20" s="637"/>
      <c r="DG20" s="637"/>
      <c r="DH20" s="637"/>
      <c r="DI20" s="637"/>
      <c r="DJ20" s="637"/>
      <c r="DK20" s="637"/>
      <c r="DL20" s="637"/>
      <c r="DM20" s="637"/>
      <c r="DN20" s="637"/>
      <c r="DO20" s="637"/>
      <c r="DP20" s="638"/>
      <c r="DQ20" s="645">
        <v>3947673</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1946364</v>
      </c>
      <c r="S21" s="637"/>
      <c r="T21" s="637"/>
      <c r="U21" s="637"/>
      <c r="V21" s="637"/>
      <c r="W21" s="637"/>
      <c r="X21" s="637"/>
      <c r="Y21" s="638"/>
      <c r="Z21" s="639">
        <v>34.5</v>
      </c>
      <c r="AA21" s="639"/>
      <c r="AB21" s="639"/>
      <c r="AC21" s="639"/>
      <c r="AD21" s="640">
        <v>1767888</v>
      </c>
      <c r="AE21" s="640"/>
      <c r="AF21" s="640"/>
      <c r="AG21" s="640"/>
      <c r="AH21" s="640"/>
      <c r="AI21" s="640"/>
      <c r="AJ21" s="640"/>
      <c r="AK21" s="640"/>
      <c r="AL21" s="641">
        <v>57.2</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15720</v>
      </c>
      <c r="BH21" s="637"/>
      <c r="BI21" s="637"/>
      <c r="BJ21" s="637"/>
      <c r="BK21" s="637"/>
      <c r="BL21" s="637"/>
      <c r="BM21" s="637"/>
      <c r="BN21" s="638"/>
      <c r="BO21" s="639">
        <v>1.6</v>
      </c>
      <c r="BP21" s="639"/>
      <c r="BQ21" s="639"/>
      <c r="BR21" s="639"/>
      <c r="BS21" s="640" t="s">
        <v>121</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1767888</v>
      </c>
      <c r="S22" s="637"/>
      <c r="T22" s="637"/>
      <c r="U22" s="637"/>
      <c r="V22" s="637"/>
      <c r="W22" s="637"/>
      <c r="X22" s="637"/>
      <c r="Y22" s="638"/>
      <c r="Z22" s="639">
        <v>31.3</v>
      </c>
      <c r="AA22" s="639"/>
      <c r="AB22" s="639"/>
      <c r="AC22" s="639"/>
      <c r="AD22" s="640">
        <v>1767888</v>
      </c>
      <c r="AE22" s="640"/>
      <c r="AF22" s="640"/>
      <c r="AG22" s="640"/>
      <c r="AH22" s="640"/>
      <c r="AI22" s="640"/>
      <c r="AJ22" s="640"/>
      <c r="AK22" s="640"/>
      <c r="AL22" s="641">
        <v>57.2</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121</v>
      </c>
      <c r="BH22" s="637"/>
      <c r="BI22" s="637"/>
      <c r="BJ22" s="637"/>
      <c r="BK22" s="637"/>
      <c r="BL22" s="637"/>
      <c r="BM22" s="637"/>
      <c r="BN22" s="638"/>
      <c r="BO22" s="639" t="s">
        <v>121</v>
      </c>
      <c r="BP22" s="639"/>
      <c r="BQ22" s="639"/>
      <c r="BR22" s="639"/>
      <c r="BS22" s="640" t="s">
        <v>121</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178476</v>
      </c>
      <c r="S23" s="637"/>
      <c r="T23" s="637"/>
      <c r="U23" s="637"/>
      <c r="V23" s="637"/>
      <c r="W23" s="637"/>
      <c r="X23" s="637"/>
      <c r="Y23" s="638"/>
      <c r="Z23" s="639">
        <v>3.2</v>
      </c>
      <c r="AA23" s="639"/>
      <c r="AB23" s="639"/>
      <c r="AC23" s="639"/>
      <c r="AD23" s="640" t="s">
        <v>121</v>
      </c>
      <c r="AE23" s="640"/>
      <c r="AF23" s="640"/>
      <c r="AG23" s="640"/>
      <c r="AH23" s="640"/>
      <c r="AI23" s="640"/>
      <c r="AJ23" s="640"/>
      <c r="AK23" s="640"/>
      <c r="AL23" s="641" t="s">
        <v>121</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121</v>
      </c>
      <c r="BH23" s="637"/>
      <c r="BI23" s="637"/>
      <c r="BJ23" s="637"/>
      <c r="BK23" s="637"/>
      <c r="BL23" s="637"/>
      <c r="BM23" s="637"/>
      <c r="BN23" s="638"/>
      <c r="BO23" s="639" t="s">
        <v>121</v>
      </c>
      <c r="BP23" s="639"/>
      <c r="BQ23" s="639"/>
      <c r="BR23" s="639"/>
      <c r="BS23" s="640" t="s">
        <v>121</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121</v>
      </c>
      <c r="S24" s="637"/>
      <c r="T24" s="637"/>
      <c r="U24" s="637"/>
      <c r="V24" s="637"/>
      <c r="W24" s="637"/>
      <c r="X24" s="637"/>
      <c r="Y24" s="638"/>
      <c r="Z24" s="639" t="s">
        <v>121</v>
      </c>
      <c r="AA24" s="639"/>
      <c r="AB24" s="639"/>
      <c r="AC24" s="639"/>
      <c r="AD24" s="640" t="s">
        <v>121</v>
      </c>
      <c r="AE24" s="640"/>
      <c r="AF24" s="640"/>
      <c r="AG24" s="640"/>
      <c r="AH24" s="640"/>
      <c r="AI24" s="640"/>
      <c r="AJ24" s="640"/>
      <c r="AK24" s="640"/>
      <c r="AL24" s="641" t="s">
        <v>121</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2092481</v>
      </c>
      <c r="CS24" s="626"/>
      <c r="CT24" s="626"/>
      <c r="CU24" s="626"/>
      <c r="CV24" s="626"/>
      <c r="CW24" s="626"/>
      <c r="CX24" s="626"/>
      <c r="CY24" s="627"/>
      <c r="CZ24" s="630">
        <v>39.299999999999997</v>
      </c>
      <c r="DA24" s="631"/>
      <c r="DB24" s="631"/>
      <c r="DC24" s="647"/>
      <c r="DD24" s="671">
        <v>1624140</v>
      </c>
      <c r="DE24" s="626"/>
      <c r="DF24" s="626"/>
      <c r="DG24" s="626"/>
      <c r="DH24" s="626"/>
      <c r="DI24" s="626"/>
      <c r="DJ24" s="626"/>
      <c r="DK24" s="627"/>
      <c r="DL24" s="671">
        <v>1504242</v>
      </c>
      <c r="DM24" s="626"/>
      <c r="DN24" s="626"/>
      <c r="DO24" s="626"/>
      <c r="DP24" s="626"/>
      <c r="DQ24" s="626"/>
      <c r="DR24" s="626"/>
      <c r="DS24" s="626"/>
      <c r="DT24" s="626"/>
      <c r="DU24" s="626"/>
      <c r="DV24" s="627"/>
      <c r="DW24" s="630">
        <v>48.4</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3250362</v>
      </c>
      <c r="S25" s="637"/>
      <c r="T25" s="637"/>
      <c r="U25" s="637"/>
      <c r="V25" s="637"/>
      <c r="W25" s="637"/>
      <c r="X25" s="637"/>
      <c r="Y25" s="638"/>
      <c r="Z25" s="639">
        <v>57.6</v>
      </c>
      <c r="AA25" s="639"/>
      <c r="AB25" s="639"/>
      <c r="AC25" s="639"/>
      <c r="AD25" s="640">
        <v>3071886</v>
      </c>
      <c r="AE25" s="640"/>
      <c r="AF25" s="640"/>
      <c r="AG25" s="640"/>
      <c r="AH25" s="640"/>
      <c r="AI25" s="640"/>
      <c r="AJ25" s="640"/>
      <c r="AK25" s="640"/>
      <c r="AL25" s="641">
        <v>99.4</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930454</v>
      </c>
      <c r="CS25" s="668"/>
      <c r="CT25" s="668"/>
      <c r="CU25" s="668"/>
      <c r="CV25" s="668"/>
      <c r="CW25" s="668"/>
      <c r="CX25" s="668"/>
      <c r="CY25" s="669"/>
      <c r="CZ25" s="641">
        <v>17.5</v>
      </c>
      <c r="DA25" s="666"/>
      <c r="DB25" s="666"/>
      <c r="DC25" s="670"/>
      <c r="DD25" s="645">
        <v>865108</v>
      </c>
      <c r="DE25" s="668"/>
      <c r="DF25" s="668"/>
      <c r="DG25" s="668"/>
      <c r="DH25" s="668"/>
      <c r="DI25" s="668"/>
      <c r="DJ25" s="668"/>
      <c r="DK25" s="669"/>
      <c r="DL25" s="645">
        <v>825515</v>
      </c>
      <c r="DM25" s="668"/>
      <c r="DN25" s="668"/>
      <c r="DO25" s="668"/>
      <c r="DP25" s="668"/>
      <c r="DQ25" s="668"/>
      <c r="DR25" s="668"/>
      <c r="DS25" s="668"/>
      <c r="DT25" s="668"/>
      <c r="DU25" s="668"/>
      <c r="DV25" s="669"/>
      <c r="DW25" s="641">
        <v>26.6</v>
      </c>
      <c r="DX25" s="666"/>
      <c r="DY25" s="666"/>
      <c r="DZ25" s="666"/>
      <c r="EA25" s="666"/>
      <c r="EB25" s="666"/>
      <c r="EC25" s="667"/>
    </row>
    <row r="26" spans="2:133" ht="11.25" customHeight="1" x14ac:dyDescent="0.15">
      <c r="B26" s="633" t="s">
        <v>283</v>
      </c>
      <c r="C26" s="634"/>
      <c r="D26" s="634"/>
      <c r="E26" s="634"/>
      <c r="F26" s="634"/>
      <c r="G26" s="634"/>
      <c r="H26" s="634"/>
      <c r="I26" s="634"/>
      <c r="J26" s="634"/>
      <c r="K26" s="634"/>
      <c r="L26" s="634"/>
      <c r="M26" s="634"/>
      <c r="N26" s="634"/>
      <c r="O26" s="634"/>
      <c r="P26" s="634"/>
      <c r="Q26" s="635"/>
      <c r="R26" s="636">
        <v>1238</v>
      </c>
      <c r="S26" s="637"/>
      <c r="T26" s="637"/>
      <c r="U26" s="637"/>
      <c r="V26" s="637"/>
      <c r="W26" s="637"/>
      <c r="X26" s="637"/>
      <c r="Y26" s="638"/>
      <c r="Z26" s="639">
        <v>0</v>
      </c>
      <c r="AA26" s="639"/>
      <c r="AB26" s="639"/>
      <c r="AC26" s="639"/>
      <c r="AD26" s="640">
        <v>1238</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488943</v>
      </c>
      <c r="CS26" s="637"/>
      <c r="CT26" s="637"/>
      <c r="CU26" s="637"/>
      <c r="CV26" s="637"/>
      <c r="CW26" s="637"/>
      <c r="CX26" s="637"/>
      <c r="CY26" s="638"/>
      <c r="CZ26" s="641">
        <v>9.1999999999999993</v>
      </c>
      <c r="DA26" s="666"/>
      <c r="DB26" s="666"/>
      <c r="DC26" s="670"/>
      <c r="DD26" s="645">
        <v>428961</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6"/>
      <c r="DY26" s="666"/>
      <c r="DZ26" s="666"/>
      <c r="EA26" s="666"/>
      <c r="EB26" s="666"/>
      <c r="EC26" s="667"/>
    </row>
    <row r="27" spans="2:133" ht="11.25" customHeight="1" x14ac:dyDescent="0.15">
      <c r="B27" s="633" t="s">
        <v>286</v>
      </c>
      <c r="C27" s="634"/>
      <c r="D27" s="634"/>
      <c r="E27" s="634"/>
      <c r="F27" s="634"/>
      <c r="G27" s="634"/>
      <c r="H27" s="634"/>
      <c r="I27" s="634"/>
      <c r="J27" s="634"/>
      <c r="K27" s="634"/>
      <c r="L27" s="634"/>
      <c r="M27" s="634"/>
      <c r="N27" s="634"/>
      <c r="O27" s="634"/>
      <c r="P27" s="634"/>
      <c r="Q27" s="635"/>
      <c r="R27" s="636">
        <v>984</v>
      </c>
      <c r="S27" s="637"/>
      <c r="T27" s="637"/>
      <c r="U27" s="637"/>
      <c r="V27" s="637"/>
      <c r="W27" s="637"/>
      <c r="X27" s="637"/>
      <c r="Y27" s="638"/>
      <c r="Z27" s="639">
        <v>0</v>
      </c>
      <c r="AA27" s="639"/>
      <c r="AB27" s="639"/>
      <c r="AC27" s="639"/>
      <c r="AD27" s="640" t="s">
        <v>121</v>
      </c>
      <c r="AE27" s="640"/>
      <c r="AF27" s="640"/>
      <c r="AG27" s="640"/>
      <c r="AH27" s="640"/>
      <c r="AI27" s="640"/>
      <c r="AJ27" s="640"/>
      <c r="AK27" s="640"/>
      <c r="AL27" s="641" t="s">
        <v>121</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1007187</v>
      </c>
      <c r="BH27" s="637"/>
      <c r="BI27" s="637"/>
      <c r="BJ27" s="637"/>
      <c r="BK27" s="637"/>
      <c r="BL27" s="637"/>
      <c r="BM27" s="637"/>
      <c r="BN27" s="638"/>
      <c r="BO27" s="639">
        <v>100</v>
      </c>
      <c r="BP27" s="639"/>
      <c r="BQ27" s="639"/>
      <c r="BR27" s="639"/>
      <c r="BS27" s="640">
        <v>12780</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690631</v>
      </c>
      <c r="CS27" s="668"/>
      <c r="CT27" s="668"/>
      <c r="CU27" s="668"/>
      <c r="CV27" s="668"/>
      <c r="CW27" s="668"/>
      <c r="CX27" s="668"/>
      <c r="CY27" s="669"/>
      <c r="CZ27" s="641">
        <v>13</v>
      </c>
      <c r="DA27" s="666"/>
      <c r="DB27" s="666"/>
      <c r="DC27" s="670"/>
      <c r="DD27" s="645">
        <v>294670</v>
      </c>
      <c r="DE27" s="668"/>
      <c r="DF27" s="668"/>
      <c r="DG27" s="668"/>
      <c r="DH27" s="668"/>
      <c r="DI27" s="668"/>
      <c r="DJ27" s="668"/>
      <c r="DK27" s="669"/>
      <c r="DL27" s="645">
        <v>214365</v>
      </c>
      <c r="DM27" s="668"/>
      <c r="DN27" s="668"/>
      <c r="DO27" s="668"/>
      <c r="DP27" s="668"/>
      <c r="DQ27" s="668"/>
      <c r="DR27" s="668"/>
      <c r="DS27" s="668"/>
      <c r="DT27" s="668"/>
      <c r="DU27" s="668"/>
      <c r="DV27" s="669"/>
      <c r="DW27" s="641">
        <v>6.9</v>
      </c>
      <c r="DX27" s="666"/>
      <c r="DY27" s="666"/>
      <c r="DZ27" s="666"/>
      <c r="EA27" s="666"/>
      <c r="EB27" s="666"/>
      <c r="EC27" s="667"/>
    </row>
    <row r="28" spans="2:133" ht="11.25" customHeight="1" x14ac:dyDescent="0.15">
      <c r="B28" s="633" t="s">
        <v>289</v>
      </c>
      <c r="C28" s="634"/>
      <c r="D28" s="634"/>
      <c r="E28" s="634"/>
      <c r="F28" s="634"/>
      <c r="G28" s="634"/>
      <c r="H28" s="634"/>
      <c r="I28" s="634"/>
      <c r="J28" s="634"/>
      <c r="K28" s="634"/>
      <c r="L28" s="634"/>
      <c r="M28" s="634"/>
      <c r="N28" s="634"/>
      <c r="O28" s="634"/>
      <c r="P28" s="634"/>
      <c r="Q28" s="635"/>
      <c r="R28" s="636">
        <v>32241</v>
      </c>
      <c r="S28" s="637"/>
      <c r="T28" s="637"/>
      <c r="U28" s="637"/>
      <c r="V28" s="637"/>
      <c r="W28" s="637"/>
      <c r="X28" s="637"/>
      <c r="Y28" s="638"/>
      <c r="Z28" s="639">
        <v>0.6</v>
      </c>
      <c r="AA28" s="639"/>
      <c r="AB28" s="639"/>
      <c r="AC28" s="639"/>
      <c r="AD28" s="640">
        <v>7814</v>
      </c>
      <c r="AE28" s="640"/>
      <c r="AF28" s="640"/>
      <c r="AG28" s="640"/>
      <c r="AH28" s="640"/>
      <c r="AI28" s="640"/>
      <c r="AJ28" s="640"/>
      <c r="AK28" s="640"/>
      <c r="AL28" s="641">
        <v>0.3</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471396</v>
      </c>
      <c r="CS28" s="637"/>
      <c r="CT28" s="637"/>
      <c r="CU28" s="637"/>
      <c r="CV28" s="637"/>
      <c r="CW28" s="637"/>
      <c r="CX28" s="637"/>
      <c r="CY28" s="638"/>
      <c r="CZ28" s="641">
        <v>8.9</v>
      </c>
      <c r="DA28" s="666"/>
      <c r="DB28" s="666"/>
      <c r="DC28" s="670"/>
      <c r="DD28" s="645">
        <v>464362</v>
      </c>
      <c r="DE28" s="637"/>
      <c r="DF28" s="637"/>
      <c r="DG28" s="637"/>
      <c r="DH28" s="637"/>
      <c r="DI28" s="637"/>
      <c r="DJ28" s="637"/>
      <c r="DK28" s="638"/>
      <c r="DL28" s="645">
        <v>464362</v>
      </c>
      <c r="DM28" s="637"/>
      <c r="DN28" s="637"/>
      <c r="DO28" s="637"/>
      <c r="DP28" s="637"/>
      <c r="DQ28" s="637"/>
      <c r="DR28" s="637"/>
      <c r="DS28" s="637"/>
      <c r="DT28" s="637"/>
      <c r="DU28" s="637"/>
      <c r="DV28" s="638"/>
      <c r="DW28" s="641">
        <v>14.9</v>
      </c>
      <c r="DX28" s="666"/>
      <c r="DY28" s="666"/>
      <c r="DZ28" s="666"/>
      <c r="EA28" s="666"/>
      <c r="EB28" s="666"/>
      <c r="EC28" s="667"/>
    </row>
    <row r="29" spans="2:133" ht="11.25" customHeight="1" x14ac:dyDescent="0.15">
      <c r="B29" s="633" t="s">
        <v>291</v>
      </c>
      <c r="C29" s="634"/>
      <c r="D29" s="634"/>
      <c r="E29" s="634"/>
      <c r="F29" s="634"/>
      <c r="G29" s="634"/>
      <c r="H29" s="634"/>
      <c r="I29" s="634"/>
      <c r="J29" s="634"/>
      <c r="K29" s="634"/>
      <c r="L29" s="634"/>
      <c r="M29" s="634"/>
      <c r="N29" s="634"/>
      <c r="O29" s="634"/>
      <c r="P29" s="634"/>
      <c r="Q29" s="635"/>
      <c r="R29" s="636">
        <v>3834</v>
      </c>
      <c r="S29" s="637"/>
      <c r="T29" s="637"/>
      <c r="U29" s="637"/>
      <c r="V29" s="637"/>
      <c r="W29" s="637"/>
      <c r="X29" s="637"/>
      <c r="Y29" s="638"/>
      <c r="Z29" s="639">
        <v>0.1</v>
      </c>
      <c r="AA29" s="639"/>
      <c r="AB29" s="639"/>
      <c r="AC29" s="639"/>
      <c r="AD29" s="640" t="s">
        <v>121</v>
      </c>
      <c r="AE29" s="640"/>
      <c r="AF29" s="640"/>
      <c r="AG29" s="640"/>
      <c r="AH29" s="640"/>
      <c r="AI29" s="640"/>
      <c r="AJ29" s="640"/>
      <c r="AK29" s="640"/>
      <c r="AL29" s="641" t="s">
        <v>121</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471396</v>
      </c>
      <c r="CS29" s="668"/>
      <c r="CT29" s="668"/>
      <c r="CU29" s="668"/>
      <c r="CV29" s="668"/>
      <c r="CW29" s="668"/>
      <c r="CX29" s="668"/>
      <c r="CY29" s="669"/>
      <c r="CZ29" s="641">
        <v>8.9</v>
      </c>
      <c r="DA29" s="666"/>
      <c r="DB29" s="666"/>
      <c r="DC29" s="670"/>
      <c r="DD29" s="645">
        <v>464362</v>
      </c>
      <c r="DE29" s="668"/>
      <c r="DF29" s="668"/>
      <c r="DG29" s="668"/>
      <c r="DH29" s="668"/>
      <c r="DI29" s="668"/>
      <c r="DJ29" s="668"/>
      <c r="DK29" s="669"/>
      <c r="DL29" s="645">
        <v>464362</v>
      </c>
      <c r="DM29" s="668"/>
      <c r="DN29" s="668"/>
      <c r="DO29" s="668"/>
      <c r="DP29" s="668"/>
      <c r="DQ29" s="668"/>
      <c r="DR29" s="668"/>
      <c r="DS29" s="668"/>
      <c r="DT29" s="668"/>
      <c r="DU29" s="668"/>
      <c r="DV29" s="669"/>
      <c r="DW29" s="641">
        <v>14.9</v>
      </c>
      <c r="DX29" s="666"/>
      <c r="DY29" s="666"/>
      <c r="DZ29" s="666"/>
      <c r="EA29" s="666"/>
      <c r="EB29" s="666"/>
      <c r="EC29" s="667"/>
    </row>
    <row r="30" spans="2:133" ht="11.25" customHeight="1" x14ac:dyDescent="0.15">
      <c r="B30" s="633" t="s">
        <v>293</v>
      </c>
      <c r="C30" s="634"/>
      <c r="D30" s="634"/>
      <c r="E30" s="634"/>
      <c r="F30" s="634"/>
      <c r="G30" s="634"/>
      <c r="H30" s="634"/>
      <c r="I30" s="634"/>
      <c r="J30" s="634"/>
      <c r="K30" s="634"/>
      <c r="L30" s="634"/>
      <c r="M30" s="634"/>
      <c r="N30" s="634"/>
      <c r="O30" s="634"/>
      <c r="P30" s="634"/>
      <c r="Q30" s="635"/>
      <c r="R30" s="636">
        <v>518794</v>
      </c>
      <c r="S30" s="637"/>
      <c r="T30" s="637"/>
      <c r="U30" s="637"/>
      <c r="V30" s="637"/>
      <c r="W30" s="637"/>
      <c r="X30" s="637"/>
      <c r="Y30" s="638"/>
      <c r="Z30" s="639">
        <v>9.1999999999999993</v>
      </c>
      <c r="AA30" s="639"/>
      <c r="AB30" s="639"/>
      <c r="AC30" s="639"/>
      <c r="AD30" s="640" t="s">
        <v>121</v>
      </c>
      <c r="AE30" s="640"/>
      <c r="AF30" s="640"/>
      <c r="AG30" s="640"/>
      <c r="AH30" s="640"/>
      <c r="AI30" s="640"/>
      <c r="AJ30" s="640"/>
      <c r="AK30" s="640"/>
      <c r="AL30" s="641" t="s">
        <v>121</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443131</v>
      </c>
      <c r="CS30" s="637"/>
      <c r="CT30" s="637"/>
      <c r="CU30" s="637"/>
      <c r="CV30" s="637"/>
      <c r="CW30" s="637"/>
      <c r="CX30" s="637"/>
      <c r="CY30" s="638"/>
      <c r="CZ30" s="641">
        <v>8.3000000000000007</v>
      </c>
      <c r="DA30" s="666"/>
      <c r="DB30" s="666"/>
      <c r="DC30" s="670"/>
      <c r="DD30" s="645">
        <v>436097</v>
      </c>
      <c r="DE30" s="637"/>
      <c r="DF30" s="637"/>
      <c r="DG30" s="637"/>
      <c r="DH30" s="637"/>
      <c r="DI30" s="637"/>
      <c r="DJ30" s="637"/>
      <c r="DK30" s="638"/>
      <c r="DL30" s="645">
        <v>436097</v>
      </c>
      <c r="DM30" s="637"/>
      <c r="DN30" s="637"/>
      <c r="DO30" s="637"/>
      <c r="DP30" s="637"/>
      <c r="DQ30" s="637"/>
      <c r="DR30" s="637"/>
      <c r="DS30" s="637"/>
      <c r="DT30" s="637"/>
      <c r="DU30" s="637"/>
      <c r="DV30" s="638"/>
      <c r="DW30" s="641">
        <v>14</v>
      </c>
      <c r="DX30" s="666"/>
      <c r="DY30" s="666"/>
      <c r="DZ30" s="666"/>
      <c r="EA30" s="666"/>
      <c r="EB30" s="666"/>
      <c r="EC30" s="667"/>
    </row>
    <row r="31" spans="2:133" ht="11.25" customHeight="1" x14ac:dyDescent="0.15">
      <c r="B31" s="649" t="s">
        <v>297</v>
      </c>
      <c r="C31" s="650"/>
      <c r="D31" s="650"/>
      <c r="E31" s="650"/>
      <c r="F31" s="650"/>
      <c r="G31" s="650"/>
      <c r="H31" s="650"/>
      <c r="I31" s="650"/>
      <c r="J31" s="650"/>
      <c r="K31" s="650"/>
      <c r="L31" s="650"/>
      <c r="M31" s="650"/>
      <c r="N31" s="650"/>
      <c r="O31" s="650"/>
      <c r="P31" s="650"/>
      <c r="Q31" s="651"/>
      <c r="R31" s="636" t="s">
        <v>121</v>
      </c>
      <c r="S31" s="637"/>
      <c r="T31" s="637"/>
      <c r="U31" s="637"/>
      <c r="V31" s="637"/>
      <c r="W31" s="637"/>
      <c r="X31" s="637"/>
      <c r="Y31" s="638"/>
      <c r="Z31" s="639" t="s">
        <v>121</v>
      </c>
      <c r="AA31" s="639"/>
      <c r="AB31" s="639"/>
      <c r="AC31" s="639"/>
      <c r="AD31" s="640" t="s">
        <v>121</v>
      </c>
      <c r="AE31" s="640"/>
      <c r="AF31" s="640"/>
      <c r="AG31" s="640"/>
      <c r="AH31" s="640"/>
      <c r="AI31" s="640"/>
      <c r="AJ31" s="640"/>
      <c r="AK31" s="640"/>
      <c r="AL31" s="641" t="s">
        <v>121</v>
      </c>
      <c r="AM31" s="642"/>
      <c r="AN31" s="642"/>
      <c r="AO31" s="643"/>
      <c r="AP31" s="682" t="s">
        <v>298</v>
      </c>
      <c r="AQ31" s="683"/>
      <c r="AR31" s="683"/>
      <c r="AS31" s="683"/>
      <c r="AT31" s="688" t="s">
        <v>299</v>
      </c>
      <c r="AU31" s="212"/>
      <c r="AV31" s="212"/>
      <c r="AW31" s="212"/>
      <c r="AX31" s="622" t="s">
        <v>177</v>
      </c>
      <c r="AY31" s="623"/>
      <c r="AZ31" s="623"/>
      <c r="BA31" s="623"/>
      <c r="BB31" s="623"/>
      <c r="BC31" s="623"/>
      <c r="BD31" s="623"/>
      <c r="BE31" s="623"/>
      <c r="BF31" s="624"/>
      <c r="BG31" s="692">
        <v>99.7</v>
      </c>
      <c r="BH31" s="680"/>
      <c r="BI31" s="680"/>
      <c r="BJ31" s="680"/>
      <c r="BK31" s="680"/>
      <c r="BL31" s="680"/>
      <c r="BM31" s="631">
        <v>99.3</v>
      </c>
      <c r="BN31" s="680"/>
      <c r="BO31" s="680"/>
      <c r="BP31" s="680"/>
      <c r="BQ31" s="681"/>
      <c r="BR31" s="692">
        <v>99.8</v>
      </c>
      <c r="BS31" s="680"/>
      <c r="BT31" s="680"/>
      <c r="BU31" s="680"/>
      <c r="BV31" s="680"/>
      <c r="BW31" s="680"/>
      <c r="BX31" s="631">
        <v>99.3</v>
      </c>
      <c r="BY31" s="680"/>
      <c r="BZ31" s="680"/>
      <c r="CA31" s="680"/>
      <c r="CB31" s="681"/>
      <c r="CD31" s="674"/>
      <c r="CE31" s="675"/>
      <c r="CF31" s="633" t="s">
        <v>300</v>
      </c>
      <c r="CG31" s="634"/>
      <c r="CH31" s="634"/>
      <c r="CI31" s="634"/>
      <c r="CJ31" s="634"/>
      <c r="CK31" s="634"/>
      <c r="CL31" s="634"/>
      <c r="CM31" s="634"/>
      <c r="CN31" s="634"/>
      <c r="CO31" s="634"/>
      <c r="CP31" s="634"/>
      <c r="CQ31" s="635"/>
      <c r="CR31" s="636">
        <v>28265</v>
      </c>
      <c r="CS31" s="668"/>
      <c r="CT31" s="668"/>
      <c r="CU31" s="668"/>
      <c r="CV31" s="668"/>
      <c r="CW31" s="668"/>
      <c r="CX31" s="668"/>
      <c r="CY31" s="669"/>
      <c r="CZ31" s="641">
        <v>0.5</v>
      </c>
      <c r="DA31" s="666"/>
      <c r="DB31" s="666"/>
      <c r="DC31" s="670"/>
      <c r="DD31" s="645">
        <v>28265</v>
      </c>
      <c r="DE31" s="668"/>
      <c r="DF31" s="668"/>
      <c r="DG31" s="668"/>
      <c r="DH31" s="668"/>
      <c r="DI31" s="668"/>
      <c r="DJ31" s="668"/>
      <c r="DK31" s="669"/>
      <c r="DL31" s="645">
        <v>28265</v>
      </c>
      <c r="DM31" s="668"/>
      <c r="DN31" s="668"/>
      <c r="DO31" s="668"/>
      <c r="DP31" s="668"/>
      <c r="DQ31" s="668"/>
      <c r="DR31" s="668"/>
      <c r="DS31" s="668"/>
      <c r="DT31" s="668"/>
      <c r="DU31" s="668"/>
      <c r="DV31" s="669"/>
      <c r="DW31" s="641">
        <v>0.9</v>
      </c>
      <c r="DX31" s="666"/>
      <c r="DY31" s="666"/>
      <c r="DZ31" s="666"/>
      <c r="EA31" s="666"/>
      <c r="EB31" s="666"/>
      <c r="EC31" s="667"/>
    </row>
    <row r="32" spans="2:133" ht="11.25" customHeight="1" x14ac:dyDescent="0.15">
      <c r="B32" s="633" t="s">
        <v>301</v>
      </c>
      <c r="C32" s="634"/>
      <c r="D32" s="634"/>
      <c r="E32" s="634"/>
      <c r="F32" s="634"/>
      <c r="G32" s="634"/>
      <c r="H32" s="634"/>
      <c r="I32" s="634"/>
      <c r="J32" s="634"/>
      <c r="K32" s="634"/>
      <c r="L32" s="634"/>
      <c r="M32" s="634"/>
      <c r="N32" s="634"/>
      <c r="O32" s="634"/>
      <c r="P32" s="634"/>
      <c r="Q32" s="635"/>
      <c r="R32" s="636">
        <v>434702</v>
      </c>
      <c r="S32" s="637"/>
      <c r="T32" s="637"/>
      <c r="U32" s="637"/>
      <c r="V32" s="637"/>
      <c r="W32" s="637"/>
      <c r="X32" s="637"/>
      <c r="Y32" s="638"/>
      <c r="Z32" s="639">
        <v>7.7</v>
      </c>
      <c r="AA32" s="639"/>
      <c r="AB32" s="639"/>
      <c r="AC32" s="639"/>
      <c r="AD32" s="640" t="s">
        <v>121</v>
      </c>
      <c r="AE32" s="640"/>
      <c r="AF32" s="640"/>
      <c r="AG32" s="640"/>
      <c r="AH32" s="640"/>
      <c r="AI32" s="640"/>
      <c r="AJ32" s="640"/>
      <c r="AK32" s="640"/>
      <c r="AL32" s="641" t="s">
        <v>121</v>
      </c>
      <c r="AM32" s="642"/>
      <c r="AN32" s="642"/>
      <c r="AO32" s="643"/>
      <c r="AP32" s="684"/>
      <c r="AQ32" s="685"/>
      <c r="AR32" s="685"/>
      <c r="AS32" s="685"/>
      <c r="AT32" s="689"/>
      <c r="AU32" s="208" t="s">
        <v>302</v>
      </c>
      <c r="AX32" s="633" t="s">
        <v>303</v>
      </c>
      <c r="AY32" s="634"/>
      <c r="AZ32" s="634"/>
      <c r="BA32" s="634"/>
      <c r="BB32" s="634"/>
      <c r="BC32" s="634"/>
      <c r="BD32" s="634"/>
      <c r="BE32" s="634"/>
      <c r="BF32" s="635"/>
      <c r="BG32" s="693">
        <v>99.7</v>
      </c>
      <c r="BH32" s="668"/>
      <c r="BI32" s="668"/>
      <c r="BJ32" s="668"/>
      <c r="BK32" s="668"/>
      <c r="BL32" s="668"/>
      <c r="BM32" s="642">
        <v>99.2</v>
      </c>
      <c r="BN32" s="668"/>
      <c r="BO32" s="668"/>
      <c r="BP32" s="668"/>
      <c r="BQ32" s="691"/>
      <c r="BR32" s="693">
        <v>99.8</v>
      </c>
      <c r="BS32" s="668"/>
      <c r="BT32" s="668"/>
      <c r="BU32" s="668"/>
      <c r="BV32" s="668"/>
      <c r="BW32" s="668"/>
      <c r="BX32" s="642">
        <v>99.3</v>
      </c>
      <c r="BY32" s="668"/>
      <c r="BZ32" s="668"/>
      <c r="CA32" s="668"/>
      <c r="CB32" s="691"/>
      <c r="CD32" s="676"/>
      <c r="CE32" s="677"/>
      <c r="CF32" s="633" t="s">
        <v>304</v>
      </c>
      <c r="CG32" s="634"/>
      <c r="CH32" s="634"/>
      <c r="CI32" s="634"/>
      <c r="CJ32" s="634"/>
      <c r="CK32" s="634"/>
      <c r="CL32" s="634"/>
      <c r="CM32" s="634"/>
      <c r="CN32" s="634"/>
      <c r="CO32" s="634"/>
      <c r="CP32" s="634"/>
      <c r="CQ32" s="635"/>
      <c r="CR32" s="636" t="s">
        <v>121</v>
      </c>
      <c r="CS32" s="637"/>
      <c r="CT32" s="637"/>
      <c r="CU32" s="637"/>
      <c r="CV32" s="637"/>
      <c r="CW32" s="637"/>
      <c r="CX32" s="637"/>
      <c r="CY32" s="638"/>
      <c r="CZ32" s="641" t="s">
        <v>121</v>
      </c>
      <c r="DA32" s="666"/>
      <c r="DB32" s="666"/>
      <c r="DC32" s="670"/>
      <c r="DD32" s="645" t="s">
        <v>121</v>
      </c>
      <c r="DE32" s="637"/>
      <c r="DF32" s="637"/>
      <c r="DG32" s="637"/>
      <c r="DH32" s="637"/>
      <c r="DI32" s="637"/>
      <c r="DJ32" s="637"/>
      <c r="DK32" s="638"/>
      <c r="DL32" s="645" t="s">
        <v>121</v>
      </c>
      <c r="DM32" s="637"/>
      <c r="DN32" s="637"/>
      <c r="DO32" s="637"/>
      <c r="DP32" s="637"/>
      <c r="DQ32" s="637"/>
      <c r="DR32" s="637"/>
      <c r="DS32" s="637"/>
      <c r="DT32" s="637"/>
      <c r="DU32" s="637"/>
      <c r="DV32" s="638"/>
      <c r="DW32" s="641" t="s">
        <v>121</v>
      </c>
      <c r="DX32" s="666"/>
      <c r="DY32" s="666"/>
      <c r="DZ32" s="666"/>
      <c r="EA32" s="666"/>
      <c r="EB32" s="666"/>
      <c r="EC32" s="667"/>
    </row>
    <row r="33" spans="2:133" ht="11.25" customHeight="1" x14ac:dyDescent="0.15">
      <c r="B33" s="633" t="s">
        <v>305</v>
      </c>
      <c r="C33" s="634"/>
      <c r="D33" s="634"/>
      <c r="E33" s="634"/>
      <c r="F33" s="634"/>
      <c r="G33" s="634"/>
      <c r="H33" s="634"/>
      <c r="I33" s="634"/>
      <c r="J33" s="634"/>
      <c r="K33" s="634"/>
      <c r="L33" s="634"/>
      <c r="M33" s="634"/>
      <c r="N33" s="634"/>
      <c r="O33" s="634"/>
      <c r="P33" s="634"/>
      <c r="Q33" s="635"/>
      <c r="R33" s="636">
        <v>2955</v>
      </c>
      <c r="S33" s="637"/>
      <c r="T33" s="637"/>
      <c r="U33" s="637"/>
      <c r="V33" s="637"/>
      <c r="W33" s="637"/>
      <c r="X33" s="637"/>
      <c r="Y33" s="638"/>
      <c r="Z33" s="639">
        <v>0.1</v>
      </c>
      <c r="AA33" s="639"/>
      <c r="AB33" s="639"/>
      <c r="AC33" s="639"/>
      <c r="AD33" s="640">
        <v>1761</v>
      </c>
      <c r="AE33" s="640"/>
      <c r="AF33" s="640"/>
      <c r="AG33" s="640"/>
      <c r="AH33" s="640"/>
      <c r="AI33" s="640"/>
      <c r="AJ33" s="640"/>
      <c r="AK33" s="640"/>
      <c r="AL33" s="641">
        <v>0.1</v>
      </c>
      <c r="AM33" s="642"/>
      <c r="AN33" s="642"/>
      <c r="AO33" s="643"/>
      <c r="AP33" s="686"/>
      <c r="AQ33" s="687"/>
      <c r="AR33" s="687"/>
      <c r="AS33" s="687"/>
      <c r="AT33" s="690"/>
      <c r="AU33" s="213"/>
      <c r="AV33" s="213"/>
      <c r="AW33" s="213"/>
      <c r="AX33" s="657" t="s">
        <v>306</v>
      </c>
      <c r="AY33" s="658"/>
      <c r="AZ33" s="658"/>
      <c r="BA33" s="658"/>
      <c r="BB33" s="658"/>
      <c r="BC33" s="658"/>
      <c r="BD33" s="658"/>
      <c r="BE33" s="658"/>
      <c r="BF33" s="659"/>
      <c r="BG33" s="694">
        <v>99.7</v>
      </c>
      <c r="BH33" s="695"/>
      <c r="BI33" s="695"/>
      <c r="BJ33" s="695"/>
      <c r="BK33" s="695"/>
      <c r="BL33" s="695"/>
      <c r="BM33" s="696">
        <v>99.2</v>
      </c>
      <c r="BN33" s="695"/>
      <c r="BO33" s="695"/>
      <c r="BP33" s="695"/>
      <c r="BQ33" s="697"/>
      <c r="BR33" s="694">
        <v>99.7</v>
      </c>
      <c r="BS33" s="695"/>
      <c r="BT33" s="695"/>
      <c r="BU33" s="695"/>
      <c r="BV33" s="695"/>
      <c r="BW33" s="695"/>
      <c r="BX33" s="696">
        <v>99.1</v>
      </c>
      <c r="BY33" s="695"/>
      <c r="BZ33" s="695"/>
      <c r="CA33" s="695"/>
      <c r="CB33" s="697"/>
      <c r="CD33" s="633" t="s">
        <v>307</v>
      </c>
      <c r="CE33" s="634"/>
      <c r="CF33" s="634"/>
      <c r="CG33" s="634"/>
      <c r="CH33" s="634"/>
      <c r="CI33" s="634"/>
      <c r="CJ33" s="634"/>
      <c r="CK33" s="634"/>
      <c r="CL33" s="634"/>
      <c r="CM33" s="634"/>
      <c r="CN33" s="634"/>
      <c r="CO33" s="634"/>
      <c r="CP33" s="634"/>
      <c r="CQ33" s="635"/>
      <c r="CR33" s="636">
        <v>2645706</v>
      </c>
      <c r="CS33" s="668"/>
      <c r="CT33" s="668"/>
      <c r="CU33" s="668"/>
      <c r="CV33" s="668"/>
      <c r="CW33" s="668"/>
      <c r="CX33" s="668"/>
      <c r="CY33" s="669"/>
      <c r="CZ33" s="641">
        <v>49.7</v>
      </c>
      <c r="DA33" s="666"/>
      <c r="DB33" s="666"/>
      <c r="DC33" s="670"/>
      <c r="DD33" s="645">
        <v>2238354</v>
      </c>
      <c r="DE33" s="668"/>
      <c r="DF33" s="668"/>
      <c r="DG33" s="668"/>
      <c r="DH33" s="668"/>
      <c r="DI33" s="668"/>
      <c r="DJ33" s="668"/>
      <c r="DK33" s="669"/>
      <c r="DL33" s="645">
        <v>1247654</v>
      </c>
      <c r="DM33" s="668"/>
      <c r="DN33" s="668"/>
      <c r="DO33" s="668"/>
      <c r="DP33" s="668"/>
      <c r="DQ33" s="668"/>
      <c r="DR33" s="668"/>
      <c r="DS33" s="668"/>
      <c r="DT33" s="668"/>
      <c r="DU33" s="668"/>
      <c r="DV33" s="669"/>
      <c r="DW33" s="641">
        <v>40.200000000000003</v>
      </c>
      <c r="DX33" s="666"/>
      <c r="DY33" s="666"/>
      <c r="DZ33" s="666"/>
      <c r="EA33" s="666"/>
      <c r="EB33" s="666"/>
      <c r="EC33" s="667"/>
    </row>
    <row r="34" spans="2:133" ht="11.25" customHeight="1" x14ac:dyDescent="0.15">
      <c r="B34" s="633" t="s">
        <v>308</v>
      </c>
      <c r="C34" s="634"/>
      <c r="D34" s="634"/>
      <c r="E34" s="634"/>
      <c r="F34" s="634"/>
      <c r="G34" s="634"/>
      <c r="H34" s="634"/>
      <c r="I34" s="634"/>
      <c r="J34" s="634"/>
      <c r="K34" s="634"/>
      <c r="L34" s="634"/>
      <c r="M34" s="634"/>
      <c r="N34" s="634"/>
      <c r="O34" s="634"/>
      <c r="P34" s="634"/>
      <c r="Q34" s="635"/>
      <c r="R34" s="636">
        <v>356816</v>
      </c>
      <c r="S34" s="637"/>
      <c r="T34" s="637"/>
      <c r="U34" s="637"/>
      <c r="V34" s="637"/>
      <c r="W34" s="637"/>
      <c r="X34" s="637"/>
      <c r="Y34" s="638"/>
      <c r="Z34" s="639">
        <v>6.3</v>
      </c>
      <c r="AA34" s="639"/>
      <c r="AB34" s="639"/>
      <c r="AC34" s="639"/>
      <c r="AD34" s="640" t="s">
        <v>121</v>
      </c>
      <c r="AE34" s="640"/>
      <c r="AF34" s="640"/>
      <c r="AG34" s="640"/>
      <c r="AH34" s="640"/>
      <c r="AI34" s="640"/>
      <c r="AJ34" s="640"/>
      <c r="AK34" s="640"/>
      <c r="AL34" s="641" t="s">
        <v>121</v>
      </c>
      <c r="AM34" s="642"/>
      <c r="AN34" s="642"/>
      <c r="AO34" s="643"/>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33" t="s">
        <v>309</v>
      </c>
      <c r="CE34" s="634"/>
      <c r="CF34" s="634"/>
      <c r="CG34" s="634"/>
      <c r="CH34" s="634"/>
      <c r="CI34" s="634"/>
      <c r="CJ34" s="634"/>
      <c r="CK34" s="634"/>
      <c r="CL34" s="634"/>
      <c r="CM34" s="634"/>
      <c r="CN34" s="634"/>
      <c r="CO34" s="634"/>
      <c r="CP34" s="634"/>
      <c r="CQ34" s="635"/>
      <c r="CR34" s="636">
        <v>870545</v>
      </c>
      <c r="CS34" s="637"/>
      <c r="CT34" s="637"/>
      <c r="CU34" s="637"/>
      <c r="CV34" s="637"/>
      <c r="CW34" s="637"/>
      <c r="CX34" s="637"/>
      <c r="CY34" s="638"/>
      <c r="CZ34" s="641">
        <v>16.399999999999999</v>
      </c>
      <c r="DA34" s="666"/>
      <c r="DB34" s="666"/>
      <c r="DC34" s="670"/>
      <c r="DD34" s="645">
        <v>785404</v>
      </c>
      <c r="DE34" s="637"/>
      <c r="DF34" s="637"/>
      <c r="DG34" s="637"/>
      <c r="DH34" s="637"/>
      <c r="DI34" s="637"/>
      <c r="DJ34" s="637"/>
      <c r="DK34" s="638"/>
      <c r="DL34" s="645">
        <v>553655</v>
      </c>
      <c r="DM34" s="637"/>
      <c r="DN34" s="637"/>
      <c r="DO34" s="637"/>
      <c r="DP34" s="637"/>
      <c r="DQ34" s="637"/>
      <c r="DR34" s="637"/>
      <c r="DS34" s="637"/>
      <c r="DT34" s="637"/>
      <c r="DU34" s="637"/>
      <c r="DV34" s="638"/>
      <c r="DW34" s="641">
        <v>17.8</v>
      </c>
      <c r="DX34" s="666"/>
      <c r="DY34" s="666"/>
      <c r="DZ34" s="666"/>
      <c r="EA34" s="666"/>
      <c r="EB34" s="666"/>
      <c r="EC34" s="667"/>
    </row>
    <row r="35" spans="2:133" ht="11.25" customHeight="1" x14ac:dyDescent="0.15">
      <c r="B35" s="633" t="s">
        <v>310</v>
      </c>
      <c r="C35" s="634"/>
      <c r="D35" s="634"/>
      <c r="E35" s="634"/>
      <c r="F35" s="634"/>
      <c r="G35" s="634"/>
      <c r="H35" s="634"/>
      <c r="I35" s="634"/>
      <c r="J35" s="634"/>
      <c r="K35" s="634"/>
      <c r="L35" s="634"/>
      <c r="M35" s="634"/>
      <c r="N35" s="634"/>
      <c r="O35" s="634"/>
      <c r="P35" s="634"/>
      <c r="Q35" s="635"/>
      <c r="R35" s="636">
        <v>454586</v>
      </c>
      <c r="S35" s="637"/>
      <c r="T35" s="637"/>
      <c r="U35" s="637"/>
      <c r="V35" s="637"/>
      <c r="W35" s="637"/>
      <c r="X35" s="637"/>
      <c r="Y35" s="638"/>
      <c r="Z35" s="639">
        <v>8.1</v>
      </c>
      <c r="AA35" s="639"/>
      <c r="AB35" s="639"/>
      <c r="AC35" s="639"/>
      <c r="AD35" s="640" t="s">
        <v>121</v>
      </c>
      <c r="AE35" s="640"/>
      <c r="AF35" s="640"/>
      <c r="AG35" s="640"/>
      <c r="AH35" s="640"/>
      <c r="AI35" s="640"/>
      <c r="AJ35" s="640"/>
      <c r="AK35" s="640"/>
      <c r="AL35" s="641" t="s">
        <v>121</v>
      </c>
      <c r="AM35" s="642"/>
      <c r="AN35" s="642"/>
      <c r="AO35" s="643"/>
      <c r="AP35" s="21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101795</v>
      </c>
      <c r="CS35" s="668"/>
      <c r="CT35" s="668"/>
      <c r="CU35" s="668"/>
      <c r="CV35" s="668"/>
      <c r="CW35" s="668"/>
      <c r="CX35" s="668"/>
      <c r="CY35" s="669"/>
      <c r="CZ35" s="641">
        <v>1.9</v>
      </c>
      <c r="DA35" s="666"/>
      <c r="DB35" s="666"/>
      <c r="DC35" s="670"/>
      <c r="DD35" s="645">
        <v>93621</v>
      </c>
      <c r="DE35" s="668"/>
      <c r="DF35" s="668"/>
      <c r="DG35" s="668"/>
      <c r="DH35" s="668"/>
      <c r="DI35" s="668"/>
      <c r="DJ35" s="668"/>
      <c r="DK35" s="669"/>
      <c r="DL35" s="645">
        <v>92670</v>
      </c>
      <c r="DM35" s="668"/>
      <c r="DN35" s="668"/>
      <c r="DO35" s="668"/>
      <c r="DP35" s="668"/>
      <c r="DQ35" s="668"/>
      <c r="DR35" s="668"/>
      <c r="DS35" s="668"/>
      <c r="DT35" s="668"/>
      <c r="DU35" s="668"/>
      <c r="DV35" s="669"/>
      <c r="DW35" s="641">
        <v>3</v>
      </c>
      <c r="DX35" s="666"/>
      <c r="DY35" s="666"/>
      <c r="DZ35" s="666"/>
      <c r="EA35" s="666"/>
      <c r="EB35" s="666"/>
      <c r="EC35" s="667"/>
    </row>
    <row r="36" spans="2:133" ht="11.25" customHeight="1" x14ac:dyDescent="0.15">
      <c r="B36" s="633" t="s">
        <v>314</v>
      </c>
      <c r="C36" s="634"/>
      <c r="D36" s="634"/>
      <c r="E36" s="634"/>
      <c r="F36" s="634"/>
      <c r="G36" s="634"/>
      <c r="H36" s="634"/>
      <c r="I36" s="634"/>
      <c r="J36" s="634"/>
      <c r="K36" s="634"/>
      <c r="L36" s="634"/>
      <c r="M36" s="634"/>
      <c r="N36" s="634"/>
      <c r="O36" s="634"/>
      <c r="P36" s="634"/>
      <c r="Q36" s="635"/>
      <c r="R36" s="636">
        <v>346779</v>
      </c>
      <c r="S36" s="637"/>
      <c r="T36" s="637"/>
      <c r="U36" s="637"/>
      <c r="V36" s="637"/>
      <c r="W36" s="637"/>
      <c r="X36" s="637"/>
      <c r="Y36" s="638"/>
      <c r="Z36" s="639">
        <v>6.1</v>
      </c>
      <c r="AA36" s="639"/>
      <c r="AB36" s="639"/>
      <c r="AC36" s="639"/>
      <c r="AD36" s="640" t="s">
        <v>121</v>
      </c>
      <c r="AE36" s="640"/>
      <c r="AF36" s="640"/>
      <c r="AG36" s="640"/>
      <c r="AH36" s="640"/>
      <c r="AI36" s="640"/>
      <c r="AJ36" s="640"/>
      <c r="AK36" s="640"/>
      <c r="AL36" s="641" t="s">
        <v>121</v>
      </c>
      <c r="AM36" s="642"/>
      <c r="AN36" s="642"/>
      <c r="AO36" s="643"/>
      <c r="AP36" s="216"/>
      <c r="AQ36" s="702" t="s">
        <v>315</v>
      </c>
      <c r="AR36" s="703"/>
      <c r="AS36" s="703"/>
      <c r="AT36" s="703"/>
      <c r="AU36" s="703"/>
      <c r="AV36" s="703"/>
      <c r="AW36" s="703"/>
      <c r="AX36" s="703"/>
      <c r="AY36" s="704"/>
      <c r="AZ36" s="625">
        <v>577312</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35826</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627161</v>
      </c>
      <c r="CS36" s="637"/>
      <c r="CT36" s="637"/>
      <c r="CU36" s="637"/>
      <c r="CV36" s="637"/>
      <c r="CW36" s="637"/>
      <c r="CX36" s="637"/>
      <c r="CY36" s="638"/>
      <c r="CZ36" s="641">
        <v>11.8</v>
      </c>
      <c r="DA36" s="666"/>
      <c r="DB36" s="666"/>
      <c r="DC36" s="670"/>
      <c r="DD36" s="645">
        <v>398355</v>
      </c>
      <c r="DE36" s="637"/>
      <c r="DF36" s="637"/>
      <c r="DG36" s="637"/>
      <c r="DH36" s="637"/>
      <c r="DI36" s="637"/>
      <c r="DJ36" s="637"/>
      <c r="DK36" s="638"/>
      <c r="DL36" s="645">
        <v>85548</v>
      </c>
      <c r="DM36" s="637"/>
      <c r="DN36" s="637"/>
      <c r="DO36" s="637"/>
      <c r="DP36" s="637"/>
      <c r="DQ36" s="637"/>
      <c r="DR36" s="637"/>
      <c r="DS36" s="637"/>
      <c r="DT36" s="637"/>
      <c r="DU36" s="637"/>
      <c r="DV36" s="638"/>
      <c r="DW36" s="641">
        <v>2.8</v>
      </c>
      <c r="DX36" s="666"/>
      <c r="DY36" s="666"/>
      <c r="DZ36" s="666"/>
      <c r="EA36" s="666"/>
      <c r="EB36" s="666"/>
      <c r="EC36" s="667"/>
    </row>
    <row r="37" spans="2:133" ht="11.25" customHeight="1" x14ac:dyDescent="0.15">
      <c r="B37" s="633" t="s">
        <v>318</v>
      </c>
      <c r="C37" s="634"/>
      <c r="D37" s="634"/>
      <c r="E37" s="634"/>
      <c r="F37" s="634"/>
      <c r="G37" s="634"/>
      <c r="H37" s="634"/>
      <c r="I37" s="634"/>
      <c r="J37" s="634"/>
      <c r="K37" s="634"/>
      <c r="L37" s="634"/>
      <c r="M37" s="634"/>
      <c r="N37" s="634"/>
      <c r="O37" s="634"/>
      <c r="P37" s="634"/>
      <c r="Q37" s="635"/>
      <c r="R37" s="636">
        <v>76541</v>
      </c>
      <c r="S37" s="637"/>
      <c r="T37" s="637"/>
      <c r="U37" s="637"/>
      <c r="V37" s="637"/>
      <c r="W37" s="637"/>
      <c r="X37" s="637"/>
      <c r="Y37" s="638"/>
      <c r="Z37" s="639">
        <v>1.4</v>
      </c>
      <c r="AA37" s="639"/>
      <c r="AB37" s="639"/>
      <c r="AC37" s="639"/>
      <c r="AD37" s="640">
        <v>6673</v>
      </c>
      <c r="AE37" s="640"/>
      <c r="AF37" s="640"/>
      <c r="AG37" s="640"/>
      <c r="AH37" s="640"/>
      <c r="AI37" s="640"/>
      <c r="AJ37" s="640"/>
      <c r="AK37" s="640"/>
      <c r="AL37" s="641">
        <v>0.2</v>
      </c>
      <c r="AM37" s="642"/>
      <c r="AN37" s="642"/>
      <c r="AO37" s="643"/>
      <c r="AQ37" s="699" t="s">
        <v>319</v>
      </c>
      <c r="AR37" s="700"/>
      <c r="AS37" s="700"/>
      <c r="AT37" s="700"/>
      <c r="AU37" s="700"/>
      <c r="AV37" s="700"/>
      <c r="AW37" s="700"/>
      <c r="AX37" s="700"/>
      <c r="AY37" s="701"/>
      <c r="AZ37" s="636">
        <v>274239</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33456</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9600</v>
      </c>
      <c r="CS37" s="668"/>
      <c r="CT37" s="668"/>
      <c r="CU37" s="668"/>
      <c r="CV37" s="668"/>
      <c r="CW37" s="668"/>
      <c r="CX37" s="668"/>
      <c r="CY37" s="669"/>
      <c r="CZ37" s="641">
        <v>0.2</v>
      </c>
      <c r="DA37" s="666"/>
      <c r="DB37" s="666"/>
      <c r="DC37" s="670"/>
      <c r="DD37" s="645">
        <v>9600</v>
      </c>
      <c r="DE37" s="668"/>
      <c r="DF37" s="668"/>
      <c r="DG37" s="668"/>
      <c r="DH37" s="668"/>
      <c r="DI37" s="668"/>
      <c r="DJ37" s="668"/>
      <c r="DK37" s="669"/>
      <c r="DL37" s="645">
        <v>9600</v>
      </c>
      <c r="DM37" s="668"/>
      <c r="DN37" s="668"/>
      <c r="DO37" s="668"/>
      <c r="DP37" s="668"/>
      <c r="DQ37" s="668"/>
      <c r="DR37" s="668"/>
      <c r="DS37" s="668"/>
      <c r="DT37" s="668"/>
      <c r="DU37" s="668"/>
      <c r="DV37" s="669"/>
      <c r="DW37" s="641">
        <v>0.3</v>
      </c>
      <c r="DX37" s="666"/>
      <c r="DY37" s="666"/>
      <c r="DZ37" s="666"/>
      <c r="EA37" s="666"/>
      <c r="EB37" s="666"/>
      <c r="EC37" s="667"/>
    </row>
    <row r="38" spans="2:133" ht="11.25" customHeight="1" x14ac:dyDescent="0.15">
      <c r="B38" s="633" t="s">
        <v>322</v>
      </c>
      <c r="C38" s="634"/>
      <c r="D38" s="634"/>
      <c r="E38" s="634"/>
      <c r="F38" s="634"/>
      <c r="G38" s="634"/>
      <c r="H38" s="634"/>
      <c r="I38" s="634"/>
      <c r="J38" s="634"/>
      <c r="K38" s="634"/>
      <c r="L38" s="634"/>
      <c r="M38" s="634"/>
      <c r="N38" s="634"/>
      <c r="O38" s="634"/>
      <c r="P38" s="634"/>
      <c r="Q38" s="635"/>
      <c r="R38" s="636">
        <v>160200</v>
      </c>
      <c r="S38" s="637"/>
      <c r="T38" s="637"/>
      <c r="U38" s="637"/>
      <c r="V38" s="637"/>
      <c r="W38" s="637"/>
      <c r="X38" s="637"/>
      <c r="Y38" s="638"/>
      <c r="Z38" s="639">
        <v>2.8</v>
      </c>
      <c r="AA38" s="639"/>
      <c r="AB38" s="639"/>
      <c r="AC38" s="639"/>
      <c r="AD38" s="640" t="s">
        <v>121</v>
      </c>
      <c r="AE38" s="640"/>
      <c r="AF38" s="640"/>
      <c r="AG38" s="640"/>
      <c r="AH38" s="640"/>
      <c r="AI38" s="640"/>
      <c r="AJ38" s="640"/>
      <c r="AK38" s="640"/>
      <c r="AL38" s="641" t="s">
        <v>121</v>
      </c>
      <c r="AM38" s="642"/>
      <c r="AN38" s="642"/>
      <c r="AO38" s="643"/>
      <c r="AQ38" s="699" t="s">
        <v>323</v>
      </c>
      <c r="AR38" s="700"/>
      <c r="AS38" s="700"/>
      <c r="AT38" s="700"/>
      <c r="AU38" s="700"/>
      <c r="AV38" s="700"/>
      <c r="AW38" s="700"/>
      <c r="AX38" s="700"/>
      <c r="AY38" s="701"/>
      <c r="AZ38" s="636">
        <v>1443</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829</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577312</v>
      </c>
      <c r="CS38" s="637"/>
      <c r="CT38" s="637"/>
      <c r="CU38" s="637"/>
      <c r="CV38" s="637"/>
      <c r="CW38" s="637"/>
      <c r="CX38" s="637"/>
      <c r="CY38" s="638"/>
      <c r="CZ38" s="641">
        <v>10.9</v>
      </c>
      <c r="DA38" s="666"/>
      <c r="DB38" s="666"/>
      <c r="DC38" s="670"/>
      <c r="DD38" s="645">
        <v>528350</v>
      </c>
      <c r="DE38" s="637"/>
      <c r="DF38" s="637"/>
      <c r="DG38" s="637"/>
      <c r="DH38" s="637"/>
      <c r="DI38" s="637"/>
      <c r="DJ38" s="637"/>
      <c r="DK38" s="638"/>
      <c r="DL38" s="645">
        <v>515781</v>
      </c>
      <c r="DM38" s="637"/>
      <c r="DN38" s="637"/>
      <c r="DO38" s="637"/>
      <c r="DP38" s="637"/>
      <c r="DQ38" s="637"/>
      <c r="DR38" s="637"/>
      <c r="DS38" s="637"/>
      <c r="DT38" s="637"/>
      <c r="DU38" s="637"/>
      <c r="DV38" s="638"/>
      <c r="DW38" s="641">
        <v>16.600000000000001</v>
      </c>
      <c r="DX38" s="666"/>
      <c r="DY38" s="666"/>
      <c r="DZ38" s="666"/>
      <c r="EA38" s="666"/>
      <c r="EB38" s="666"/>
      <c r="EC38" s="667"/>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327</v>
      </c>
      <c r="AR39" s="700"/>
      <c r="AS39" s="700"/>
      <c r="AT39" s="700"/>
      <c r="AU39" s="700"/>
      <c r="AV39" s="700"/>
      <c r="AW39" s="700"/>
      <c r="AX39" s="700"/>
      <c r="AY39" s="701"/>
      <c r="AZ39" s="636">
        <v>467</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1354</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434824</v>
      </c>
      <c r="CS39" s="668"/>
      <c r="CT39" s="668"/>
      <c r="CU39" s="668"/>
      <c r="CV39" s="668"/>
      <c r="CW39" s="668"/>
      <c r="CX39" s="668"/>
      <c r="CY39" s="669"/>
      <c r="CZ39" s="641">
        <v>8.1999999999999993</v>
      </c>
      <c r="DA39" s="666"/>
      <c r="DB39" s="666"/>
      <c r="DC39" s="670"/>
      <c r="DD39" s="645">
        <v>432624</v>
      </c>
      <c r="DE39" s="668"/>
      <c r="DF39" s="668"/>
      <c r="DG39" s="668"/>
      <c r="DH39" s="668"/>
      <c r="DI39" s="668"/>
      <c r="DJ39" s="668"/>
      <c r="DK39" s="669"/>
      <c r="DL39" s="645" t="s">
        <v>121</v>
      </c>
      <c r="DM39" s="668"/>
      <c r="DN39" s="668"/>
      <c r="DO39" s="668"/>
      <c r="DP39" s="668"/>
      <c r="DQ39" s="668"/>
      <c r="DR39" s="668"/>
      <c r="DS39" s="668"/>
      <c r="DT39" s="668"/>
      <c r="DU39" s="668"/>
      <c r="DV39" s="669"/>
      <c r="DW39" s="641" t="s">
        <v>121</v>
      </c>
      <c r="DX39" s="666"/>
      <c r="DY39" s="666"/>
      <c r="DZ39" s="666"/>
      <c r="EA39" s="666"/>
      <c r="EB39" s="666"/>
      <c r="EC39" s="667"/>
    </row>
    <row r="40" spans="2:133" ht="11.25" customHeight="1" x14ac:dyDescent="0.15">
      <c r="B40" s="633" t="s">
        <v>330</v>
      </c>
      <c r="C40" s="634"/>
      <c r="D40" s="634"/>
      <c r="E40" s="634"/>
      <c r="F40" s="634"/>
      <c r="G40" s="634"/>
      <c r="H40" s="634"/>
      <c r="I40" s="634"/>
      <c r="J40" s="634"/>
      <c r="K40" s="634"/>
      <c r="L40" s="634"/>
      <c r="M40" s="634"/>
      <c r="N40" s="634"/>
      <c r="O40" s="634"/>
      <c r="P40" s="634"/>
      <c r="Q40" s="635"/>
      <c r="R40" s="636">
        <v>18000</v>
      </c>
      <c r="S40" s="637"/>
      <c r="T40" s="637"/>
      <c r="U40" s="637"/>
      <c r="V40" s="637"/>
      <c r="W40" s="637"/>
      <c r="X40" s="637"/>
      <c r="Y40" s="638"/>
      <c r="Z40" s="639">
        <v>0.3</v>
      </c>
      <c r="AA40" s="639"/>
      <c r="AB40" s="639"/>
      <c r="AC40" s="639"/>
      <c r="AD40" s="640" t="s">
        <v>121</v>
      </c>
      <c r="AE40" s="640"/>
      <c r="AF40" s="640"/>
      <c r="AG40" s="640"/>
      <c r="AH40" s="640"/>
      <c r="AI40" s="640"/>
      <c r="AJ40" s="640"/>
      <c r="AK40" s="640"/>
      <c r="AL40" s="641" t="s">
        <v>121</v>
      </c>
      <c r="AM40" s="642"/>
      <c r="AN40" s="642"/>
      <c r="AO40" s="643"/>
      <c r="AQ40" s="699" t="s">
        <v>331</v>
      </c>
      <c r="AR40" s="700"/>
      <c r="AS40" s="700"/>
      <c r="AT40" s="700"/>
      <c r="AU40" s="700"/>
      <c r="AV40" s="700"/>
      <c r="AW40" s="700"/>
      <c r="AX40" s="700"/>
      <c r="AY40" s="701"/>
      <c r="AZ40" s="636" t="s">
        <v>121</v>
      </c>
      <c r="BA40" s="637"/>
      <c r="BB40" s="637"/>
      <c r="BC40" s="637"/>
      <c r="BD40" s="668"/>
      <c r="BE40" s="668"/>
      <c r="BF40" s="691"/>
      <c r="BG40" s="684" t="s">
        <v>332</v>
      </c>
      <c r="BH40" s="685"/>
      <c r="BI40" s="685"/>
      <c r="BJ40" s="685"/>
      <c r="BK40" s="685"/>
      <c r="BL40" s="217"/>
      <c r="BM40" s="634" t="s">
        <v>333</v>
      </c>
      <c r="BN40" s="634"/>
      <c r="BO40" s="634"/>
      <c r="BP40" s="634"/>
      <c r="BQ40" s="634"/>
      <c r="BR40" s="634"/>
      <c r="BS40" s="634"/>
      <c r="BT40" s="634"/>
      <c r="BU40" s="635"/>
      <c r="BV40" s="636">
        <v>109</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34069</v>
      </c>
      <c r="CS40" s="637"/>
      <c r="CT40" s="637"/>
      <c r="CU40" s="637"/>
      <c r="CV40" s="637"/>
      <c r="CW40" s="637"/>
      <c r="CX40" s="637"/>
      <c r="CY40" s="638"/>
      <c r="CZ40" s="641">
        <v>0.6</v>
      </c>
      <c r="DA40" s="666"/>
      <c r="DB40" s="666"/>
      <c r="DC40" s="670"/>
      <c r="DD40" s="645" t="s">
        <v>121</v>
      </c>
      <c r="DE40" s="637"/>
      <c r="DF40" s="637"/>
      <c r="DG40" s="637"/>
      <c r="DH40" s="637"/>
      <c r="DI40" s="637"/>
      <c r="DJ40" s="637"/>
      <c r="DK40" s="638"/>
      <c r="DL40" s="645" t="s">
        <v>121</v>
      </c>
      <c r="DM40" s="637"/>
      <c r="DN40" s="637"/>
      <c r="DO40" s="637"/>
      <c r="DP40" s="637"/>
      <c r="DQ40" s="637"/>
      <c r="DR40" s="637"/>
      <c r="DS40" s="637"/>
      <c r="DT40" s="637"/>
      <c r="DU40" s="637"/>
      <c r="DV40" s="638"/>
      <c r="DW40" s="641" t="s">
        <v>121</v>
      </c>
      <c r="DX40" s="666"/>
      <c r="DY40" s="666"/>
      <c r="DZ40" s="666"/>
      <c r="EA40" s="666"/>
      <c r="EB40" s="666"/>
      <c r="EC40" s="667"/>
    </row>
    <row r="41" spans="2:133" ht="11.25" customHeight="1" x14ac:dyDescent="0.15">
      <c r="B41" s="657" t="s">
        <v>335</v>
      </c>
      <c r="C41" s="658"/>
      <c r="D41" s="658"/>
      <c r="E41" s="658"/>
      <c r="F41" s="658"/>
      <c r="G41" s="658"/>
      <c r="H41" s="658"/>
      <c r="I41" s="658"/>
      <c r="J41" s="658"/>
      <c r="K41" s="658"/>
      <c r="L41" s="658"/>
      <c r="M41" s="658"/>
      <c r="N41" s="658"/>
      <c r="O41" s="658"/>
      <c r="P41" s="658"/>
      <c r="Q41" s="659"/>
      <c r="R41" s="708">
        <v>5640032</v>
      </c>
      <c r="S41" s="709"/>
      <c r="T41" s="709"/>
      <c r="U41" s="709"/>
      <c r="V41" s="709"/>
      <c r="W41" s="709"/>
      <c r="X41" s="709"/>
      <c r="Y41" s="713"/>
      <c r="Z41" s="714">
        <v>100</v>
      </c>
      <c r="AA41" s="714"/>
      <c r="AB41" s="714"/>
      <c r="AC41" s="714"/>
      <c r="AD41" s="715">
        <v>3089372</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54771</v>
      </c>
      <c r="BA41" s="637"/>
      <c r="BB41" s="637"/>
      <c r="BC41" s="637"/>
      <c r="BD41" s="668"/>
      <c r="BE41" s="668"/>
      <c r="BF41" s="691"/>
      <c r="BG41" s="684"/>
      <c r="BH41" s="685"/>
      <c r="BI41" s="685"/>
      <c r="BJ41" s="685"/>
      <c r="BK41" s="685"/>
      <c r="BL41" s="217"/>
      <c r="BM41" s="634" t="s">
        <v>337</v>
      </c>
      <c r="BN41" s="634"/>
      <c r="BO41" s="634"/>
      <c r="BP41" s="634"/>
      <c r="BQ41" s="634"/>
      <c r="BR41" s="634"/>
      <c r="BS41" s="634"/>
      <c r="BT41" s="634"/>
      <c r="BU41" s="635"/>
      <c r="BV41" s="636" t="s">
        <v>121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121</v>
      </c>
      <c r="CS41" s="668"/>
      <c r="CT41" s="668"/>
      <c r="CU41" s="668"/>
      <c r="CV41" s="668"/>
      <c r="CW41" s="668"/>
      <c r="CX41" s="668"/>
      <c r="CY41" s="669"/>
      <c r="CZ41" s="641" t="s">
        <v>121</v>
      </c>
      <c r="DA41" s="666"/>
      <c r="DB41" s="666"/>
      <c r="DC41" s="670"/>
      <c r="DD41" s="645" t="s">
        <v>121</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246392</v>
      </c>
      <c r="BA42" s="709"/>
      <c r="BB42" s="709"/>
      <c r="BC42" s="709"/>
      <c r="BD42" s="695"/>
      <c r="BE42" s="695"/>
      <c r="BF42" s="697"/>
      <c r="BG42" s="686"/>
      <c r="BH42" s="687"/>
      <c r="BI42" s="687"/>
      <c r="BJ42" s="687"/>
      <c r="BK42" s="687"/>
      <c r="BL42" s="218"/>
      <c r="BM42" s="658" t="s">
        <v>340</v>
      </c>
      <c r="BN42" s="658"/>
      <c r="BO42" s="658"/>
      <c r="BP42" s="658"/>
      <c r="BQ42" s="658"/>
      <c r="BR42" s="658"/>
      <c r="BS42" s="658"/>
      <c r="BT42" s="658"/>
      <c r="BU42" s="659"/>
      <c r="BV42" s="708">
        <v>367</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581105</v>
      </c>
      <c r="CS42" s="668"/>
      <c r="CT42" s="668"/>
      <c r="CU42" s="668"/>
      <c r="CV42" s="668"/>
      <c r="CW42" s="668"/>
      <c r="CX42" s="668"/>
      <c r="CY42" s="669"/>
      <c r="CZ42" s="641">
        <v>10.9</v>
      </c>
      <c r="DA42" s="666"/>
      <c r="DB42" s="666"/>
      <c r="DC42" s="670"/>
      <c r="DD42" s="645">
        <v>85179</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208" t="s">
        <v>342</v>
      </c>
      <c r="CD43" s="633" t="s">
        <v>343</v>
      </c>
      <c r="CE43" s="634"/>
      <c r="CF43" s="634"/>
      <c r="CG43" s="634"/>
      <c r="CH43" s="634"/>
      <c r="CI43" s="634"/>
      <c r="CJ43" s="634"/>
      <c r="CK43" s="634"/>
      <c r="CL43" s="634"/>
      <c r="CM43" s="634"/>
      <c r="CN43" s="634"/>
      <c r="CO43" s="634"/>
      <c r="CP43" s="634"/>
      <c r="CQ43" s="635"/>
      <c r="CR43" s="636">
        <v>13980</v>
      </c>
      <c r="CS43" s="668"/>
      <c r="CT43" s="668"/>
      <c r="CU43" s="668"/>
      <c r="CV43" s="668"/>
      <c r="CW43" s="668"/>
      <c r="CX43" s="668"/>
      <c r="CY43" s="669"/>
      <c r="CZ43" s="641">
        <v>0.3</v>
      </c>
      <c r="DA43" s="666"/>
      <c r="DB43" s="666"/>
      <c r="DC43" s="670"/>
      <c r="DD43" s="645">
        <v>13980</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581105</v>
      </c>
      <c r="CS44" s="637"/>
      <c r="CT44" s="637"/>
      <c r="CU44" s="637"/>
      <c r="CV44" s="637"/>
      <c r="CW44" s="637"/>
      <c r="CX44" s="637"/>
      <c r="CY44" s="638"/>
      <c r="CZ44" s="641">
        <v>10.9</v>
      </c>
      <c r="DA44" s="642"/>
      <c r="DB44" s="642"/>
      <c r="DC44" s="648"/>
      <c r="DD44" s="645">
        <v>85179</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220282</v>
      </c>
      <c r="CS45" s="668"/>
      <c r="CT45" s="668"/>
      <c r="CU45" s="668"/>
      <c r="CV45" s="668"/>
      <c r="CW45" s="668"/>
      <c r="CX45" s="668"/>
      <c r="CY45" s="669"/>
      <c r="CZ45" s="641">
        <v>4.0999999999999996</v>
      </c>
      <c r="DA45" s="666"/>
      <c r="DB45" s="666"/>
      <c r="DC45" s="670"/>
      <c r="DD45" s="645">
        <v>18781</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19"/>
      <c r="CD46" s="674"/>
      <c r="CE46" s="675"/>
      <c r="CF46" s="633" t="s">
        <v>348</v>
      </c>
      <c r="CG46" s="634"/>
      <c r="CH46" s="634"/>
      <c r="CI46" s="634"/>
      <c r="CJ46" s="634"/>
      <c r="CK46" s="634"/>
      <c r="CL46" s="634"/>
      <c r="CM46" s="634"/>
      <c r="CN46" s="634"/>
      <c r="CO46" s="634"/>
      <c r="CP46" s="634"/>
      <c r="CQ46" s="635"/>
      <c r="CR46" s="636">
        <v>349423</v>
      </c>
      <c r="CS46" s="637"/>
      <c r="CT46" s="637"/>
      <c r="CU46" s="637"/>
      <c r="CV46" s="637"/>
      <c r="CW46" s="637"/>
      <c r="CX46" s="637"/>
      <c r="CY46" s="638"/>
      <c r="CZ46" s="641">
        <v>6.6</v>
      </c>
      <c r="DA46" s="642"/>
      <c r="DB46" s="642"/>
      <c r="DC46" s="648"/>
      <c r="DD46" s="645">
        <v>63698</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19"/>
      <c r="CD47" s="674"/>
      <c r="CE47" s="675"/>
      <c r="CF47" s="633" t="s">
        <v>349</v>
      </c>
      <c r="CG47" s="634"/>
      <c r="CH47" s="634"/>
      <c r="CI47" s="634"/>
      <c r="CJ47" s="634"/>
      <c r="CK47" s="634"/>
      <c r="CL47" s="634"/>
      <c r="CM47" s="634"/>
      <c r="CN47" s="634"/>
      <c r="CO47" s="634"/>
      <c r="CP47" s="634"/>
      <c r="CQ47" s="635"/>
      <c r="CR47" s="636" t="s">
        <v>121</v>
      </c>
      <c r="CS47" s="668"/>
      <c r="CT47" s="668"/>
      <c r="CU47" s="668"/>
      <c r="CV47" s="668"/>
      <c r="CW47" s="668"/>
      <c r="CX47" s="668"/>
      <c r="CY47" s="669"/>
      <c r="CZ47" s="641" t="s">
        <v>121</v>
      </c>
      <c r="DA47" s="666"/>
      <c r="DB47" s="666"/>
      <c r="DC47" s="670"/>
      <c r="DD47" s="645" t="s">
        <v>121</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19"/>
      <c r="CD48" s="676"/>
      <c r="CE48" s="677"/>
      <c r="CF48" s="633" t="s">
        <v>350</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19"/>
      <c r="CD49" s="657" t="s">
        <v>351</v>
      </c>
      <c r="CE49" s="658"/>
      <c r="CF49" s="658"/>
      <c r="CG49" s="658"/>
      <c r="CH49" s="658"/>
      <c r="CI49" s="658"/>
      <c r="CJ49" s="658"/>
      <c r="CK49" s="658"/>
      <c r="CL49" s="658"/>
      <c r="CM49" s="658"/>
      <c r="CN49" s="658"/>
      <c r="CO49" s="658"/>
      <c r="CP49" s="658"/>
      <c r="CQ49" s="659"/>
      <c r="CR49" s="708">
        <v>5319292</v>
      </c>
      <c r="CS49" s="695"/>
      <c r="CT49" s="695"/>
      <c r="CU49" s="695"/>
      <c r="CV49" s="695"/>
      <c r="CW49" s="695"/>
      <c r="CX49" s="695"/>
      <c r="CY49" s="724"/>
      <c r="CZ49" s="716">
        <v>100</v>
      </c>
      <c r="DA49" s="725"/>
      <c r="DB49" s="725"/>
      <c r="DC49" s="726"/>
      <c r="DD49" s="727">
        <v>3947673</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4p4fO4cuUZ7gEQaKJtths/5gbZ859gij4xJ1UQZYuN0F8A/9XeZ+om9Tcck8h2iU8Fm8xCO3jw1QGHKW7+JFvA==" saltValue="6QpyFagOMB0BlIA3Kc/OY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25" customWidth="1"/>
    <col min="131" max="131" width="1.625" style="225" customWidth="1"/>
    <col min="132" max="16384" width="9" style="225" hidden="1"/>
  </cols>
  <sheetData>
    <row r="1" spans="1:131" ht="11.25" customHeight="1" thickBot="1" x14ac:dyDescent="0.2">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735" t="s">
        <v>353</v>
      </c>
      <c r="DK2" s="736"/>
      <c r="DL2" s="736"/>
      <c r="DM2" s="736"/>
      <c r="DN2" s="736"/>
      <c r="DO2" s="737"/>
      <c r="DP2" s="222"/>
      <c r="DQ2" s="735" t="s">
        <v>354</v>
      </c>
      <c r="DR2" s="736"/>
      <c r="DS2" s="736"/>
      <c r="DT2" s="736"/>
      <c r="DU2" s="736"/>
      <c r="DV2" s="736"/>
      <c r="DW2" s="736"/>
      <c r="DX2" s="736"/>
      <c r="DY2" s="736"/>
      <c r="DZ2" s="737"/>
      <c r="EA2" s="224"/>
    </row>
    <row r="3" spans="1:131" ht="11.25" customHeight="1" x14ac:dyDescent="0.15">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26"/>
      <c r="BA4" s="226"/>
      <c r="BB4" s="226"/>
      <c r="BC4" s="226"/>
      <c r="BD4" s="226"/>
      <c r="BE4" s="227"/>
      <c r="BF4" s="227"/>
      <c r="BG4" s="227"/>
      <c r="BH4" s="227"/>
      <c r="BI4" s="227"/>
      <c r="BJ4" s="227"/>
      <c r="BK4" s="227"/>
      <c r="BL4" s="227"/>
      <c r="BM4" s="227"/>
      <c r="BN4" s="227"/>
      <c r="BO4" s="227"/>
      <c r="BP4" s="227"/>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28"/>
    </row>
    <row r="5" spans="1:131" s="229"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26"/>
      <c r="BA5" s="226"/>
      <c r="BB5" s="226"/>
      <c r="BC5" s="226"/>
      <c r="BD5" s="226"/>
      <c r="BE5" s="227"/>
      <c r="BF5" s="227"/>
      <c r="BG5" s="227"/>
      <c r="BH5" s="227"/>
      <c r="BI5" s="227"/>
      <c r="BJ5" s="227"/>
      <c r="BK5" s="227"/>
      <c r="BL5" s="227"/>
      <c r="BM5" s="227"/>
      <c r="BN5" s="227"/>
      <c r="BO5" s="227"/>
      <c r="BP5" s="227"/>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28"/>
    </row>
    <row r="6" spans="1:131" s="229"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26"/>
      <c r="BA6" s="226"/>
      <c r="BB6" s="226"/>
      <c r="BC6" s="226"/>
      <c r="BD6" s="226"/>
      <c r="BE6" s="227"/>
      <c r="BF6" s="227"/>
      <c r="BG6" s="227"/>
      <c r="BH6" s="227"/>
      <c r="BI6" s="227"/>
      <c r="BJ6" s="227"/>
      <c r="BK6" s="227"/>
      <c r="BL6" s="227"/>
      <c r="BM6" s="227"/>
      <c r="BN6" s="227"/>
      <c r="BO6" s="227"/>
      <c r="BP6" s="227"/>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28"/>
    </row>
    <row r="7" spans="1:131" s="229" customFormat="1" ht="26.25" customHeight="1" thickTop="1" x14ac:dyDescent="0.15">
      <c r="A7" s="230">
        <v>1</v>
      </c>
      <c r="B7" s="762" t="s">
        <v>374</v>
      </c>
      <c r="C7" s="763"/>
      <c r="D7" s="763"/>
      <c r="E7" s="763"/>
      <c r="F7" s="763"/>
      <c r="G7" s="763"/>
      <c r="H7" s="763"/>
      <c r="I7" s="763"/>
      <c r="J7" s="763"/>
      <c r="K7" s="763"/>
      <c r="L7" s="763"/>
      <c r="M7" s="763"/>
      <c r="N7" s="763"/>
      <c r="O7" s="763"/>
      <c r="P7" s="764"/>
      <c r="Q7" s="765">
        <v>5640</v>
      </c>
      <c r="R7" s="766"/>
      <c r="S7" s="766"/>
      <c r="T7" s="766"/>
      <c r="U7" s="766"/>
      <c r="V7" s="766">
        <v>5319</v>
      </c>
      <c r="W7" s="766"/>
      <c r="X7" s="766"/>
      <c r="Y7" s="766"/>
      <c r="Z7" s="766"/>
      <c r="AA7" s="766">
        <v>321</v>
      </c>
      <c r="AB7" s="766"/>
      <c r="AC7" s="766"/>
      <c r="AD7" s="766"/>
      <c r="AE7" s="767"/>
      <c r="AF7" s="768">
        <v>317</v>
      </c>
      <c r="AG7" s="769"/>
      <c r="AH7" s="769"/>
      <c r="AI7" s="769"/>
      <c r="AJ7" s="770"/>
      <c r="AK7" s="771">
        <v>455</v>
      </c>
      <c r="AL7" s="772"/>
      <c r="AM7" s="772"/>
      <c r="AN7" s="772"/>
      <c r="AO7" s="772"/>
      <c r="AP7" s="772">
        <v>5773</v>
      </c>
      <c r="AQ7" s="772"/>
      <c r="AR7" s="772"/>
      <c r="AS7" s="772"/>
      <c r="AT7" s="772"/>
      <c r="AU7" s="773"/>
      <c r="AV7" s="773"/>
      <c r="AW7" s="773"/>
      <c r="AX7" s="773"/>
      <c r="AY7" s="774"/>
      <c r="AZ7" s="226"/>
      <c r="BA7" s="226"/>
      <c r="BB7" s="226"/>
      <c r="BC7" s="226"/>
      <c r="BD7" s="226"/>
      <c r="BE7" s="227"/>
      <c r="BF7" s="227"/>
      <c r="BG7" s="227"/>
      <c r="BH7" s="227"/>
      <c r="BI7" s="227"/>
      <c r="BJ7" s="227"/>
      <c r="BK7" s="227"/>
      <c r="BL7" s="227"/>
      <c r="BM7" s="227"/>
      <c r="BN7" s="227"/>
      <c r="BO7" s="227"/>
      <c r="BP7" s="227"/>
      <c r="BQ7" s="230">
        <v>1</v>
      </c>
      <c r="BR7" s="231"/>
      <c r="BS7" s="759" t="s">
        <v>552</v>
      </c>
      <c r="BT7" s="760"/>
      <c r="BU7" s="760"/>
      <c r="BV7" s="760"/>
      <c r="BW7" s="760"/>
      <c r="BX7" s="760"/>
      <c r="BY7" s="760"/>
      <c r="BZ7" s="760"/>
      <c r="CA7" s="760"/>
      <c r="CB7" s="760"/>
      <c r="CC7" s="760"/>
      <c r="CD7" s="760"/>
      <c r="CE7" s="760"/>
      <c r="CF7" s="760"/>
      <c r="CG7" s="775"/>
      <c r="CH7" s="756">
        <v>1</v>
      </c>
      <c r="CI7" s="757"/>
      <c r="CJ7" s="757"/>
      <c r="CK7" s="757"/>
      <c r="CL7" s="758"/>
      <c r="CM7" s="756">
        <v>12</v>
      </c>
      <c r="CN7" s="757"/>
      <c r="CO7" s="757"/>
      <c r="CP7" s="757"/>
      <c r="CQ7" s="758"/>
      <c r="CR7" s="756">
        <v>26</v>
      </c>
      <c r="CS7" s="757"/>
      <c r="CT7" s="757"/>
      <c r="CU7" s="757"/>
      <c r="CV7" s="758"/>
      <c r="CW7" s="756">
        <v>1</v>
      </c>
      <c r="CX7" s="757"/>
      <c r="CY7" s="757"/>
      <c r="CZ7" s="757"/>
      <c r="DA7" s="758"/>
      <c r="DB7" s="756" t="s">
        <v>555</v>
      </c>
      <c r="DC7" s="757"/>
      <c r="DD7" s="757"/>
      <c r="DE7" s="757"/>
      <c r="DF7" s="758"/>
      <c r="DG7" s="756" t="s">
        <v>555</v>
      </c>
      <c r="DH7" s="757"/>
      <c r="DI7" s="757"/>
      <c r="DJ7" s="757"/>
      <c r="DK7" s="758"/>
      <c r="DL7" s="756" t="s">
        <v>555</v>
      </c>
      <c r="DM7" s="757"/>
      <c r="DN7" s="757"/>
      <c r="DO7" s="757"/>
      <c r="DP7" s="758"/>
      <c r="DQ7" s="756" t="s">
        <v>555</v>
      </c>
      <c r="DR7" s="757"/>
      <c r="DS7" s="757"/>
      <c r="DT7" s="757"/>
      <c r="DU7" s="758"/>
      <c r="DV7" s="759"/>
      <c r="DW7" s="760"/>
      <c r="DX7" s="760"/>
      <c r="DY7" s="760"/>
      <c r="DZ7" s="761"/>
      <c r="EA7" s="228"/>
    </row>
    <row r="8" spans="1:131" s="229" customFormat="1" ht="26.25" customHeight="1" x14ac:dyDescent="0.15">
      <c r="A8" s="232">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26"/>
      <c r="BA8" s="226"/>
      <c r="BB8" s="226"/>
      <c r="BC8" s="226"/>
      <c r="BD8" s="226"/>
      <c r="BE8" s="227"/>
      <c r="BF8" s="227"/>
      <c r="BG8" s="227"/>
      <c r="BH8" s="227"/>
      <c r="BI8" s="227"/>
      <c r="BJ8" s="227"/>
      <c r="BK8" s="227"/>
      <c r="BL8" s="227"/>
      <c r="BM8" s="227"/>
      <c r="BN8" s="227"/>
      <c r="BO8" s="227"/>
      <c r="BP8" s="227"/>
      <c r="BQ8" s="232">
        <v>2</v>
      </c>
      <c r="BR8" s="233" t="s">
        <v>554</v>
      </c>
      <c r="BS8" s="786" t="s">
        <v>553</v>
      </c>
      <c r="BT8" s="787"/>
      <c r="BU8" s="787"/>
      <c r="BV8" s="787"/>
      <c r="BW8" s="787"/>
      <c r="BX8" s="787"/>
      <c r="BY8" s="787"/>
      <c r="BZ8" s="787"/>
      <c r="CA8" s="787"/>
      <c r="CB8" s="787"/>
      <c r="CC8" s="787"/>
      <c r="CD8" s="787"/>
      <c r="CE8" s="787"/>
      <c r="CF8" s="787"/>
      <c r="CG8" s="788"/>
      <c r="CH8" s="789" t="s">
        <v>555</v>
      </c>
      <c r="CI8" s="790"/>
      <c r="CJ8" s="790"/>
      <c r="CK8" s="790"/>
      <c r="CL8" s="791"/>
      <c r="CM8" s="789">
        <v>91</v>
      </c>
      <c r="CN8" s="790"/>
      <c r="CO8" s="790"/>
      <c r="CP8" s="790"/>
      <c r="CQ8" s="791"/>
      <c r="CR8" s="789">
        <v>3</v>
      </c>
      <c r="CS8" s="790"/>
      <c r="CT8" s="790"/>
      <c r="CU8" s="790"/>
      <c r="CV8" s="791"/>
      <c r="CW8" s="789" t="s">
        <v>560</v>
      </c>
      <c r="CX8" s="790"/>
      <c r="CY8" s="790"/>
      <c r="CZ8" s="790"/>
      <c r="DA8" s="791"/>
      <c r="DB8" s="789" t="s">
        <v>555</v>
      </c>
      <c r="DC8" s="790"/>
      <c r="DD8" s="790"/>
      <c r="DE8" s="790"/>
      <c r="DF8" s="791"/>
      <c r="DG8" s="789" t="s">
        <v>555</v>
      </c>
      <c r="DH8" s="790"/>
      <c r="DI8" s="790"/>
      <c r="DJ8" s="790"/>
      <c r="DK8" s="791"/>
      <c r="DL8" s="789" t="s">
        <v>555</v>
      </c>
      <c r="DM8" s="790"/>
      <c r="DN8" s="790"/>
      <c r="DO8" s="790"/>
      <c r="DP8" s="791"/>
      <c r="DQ8" s="789" t="s">
        <v>555</v>
      </c>
      <c r="DR8" s="790"/>
      <c r="DS8" s="790"/>
      <c r="DT8" s="790"/>
      <c r="DU8" s="791"/>
      <c r="DV8" s="786"/>
      <c r="DW8" s="787"/>
      <c r="DX8" s="787"/>
      <c r="DY8" s="787"/>
      <c r="DZ8" s="792"/>
      <c r="EA8" s="228"/>
    </row>
    <row r="9" spans="1:131" s="229" customFormat="1" ht="26.25" customHeight="1" x14ac:dyDescent="0.15">
      <c r="A9" s="232">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26"/>
      <c r="BA9" s="226"/>
      <c r="BB9" s="226"/>
      <c r="BC9" s="226"/>
      <c r="BD9" s="226"/>
      <c r="BE9" s="227"/>
      <c r="BF9" s="227"/>
      <c r="BG9" s="227"/>
      <c r="BH9" s="227"/>
      <c r="BI9" s="227"/>
      <c r="BJ9" s="227"/>
      <c r="BK9" s="227"/>
      <c r="BL9" s="227"/>
      <c r="BM9" s="227"/>
      <c r="BN9" s="227"/>
      <c r="BO9" s="227"/>
      <c r="BP9" s="227"/>
      <c r="BQ9" s="232">
        <v>3</v>
      </c>
      <c r="BR9" s="233"/>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28"/>
    </row>
    <row r="10" spans="1:131" s="229" customFormat="1" ht="26.25" customHeight="1" x14ac:dyDescent="0.15">
      <c r="A10" s="232">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26"/>
      <c r="BA10" s="226"/>
      <c r="BB10" s="226"/>
      <c r="BC10" s="226"/>
      <c r="BD10" s="226"/>
      <c r="BE10" s="227"/>
      <c r="BF10" s="227"/>
      <c r="BG10" s="227"/>
      <c r="BH10" s="227"/>
      <c r="BI10" s="227"/>
      <c r="BJ10" s="227"/>
      <c r="BK10" s="227"/>
      <c r="BL10" s="227"/>
      <c r="BM10" s="227"/>
      <c r="BN10" s="227"/>
      <c r="BO10" s="227"/>
      <c r="BP10" s="227"/>
      <c r="BQ10" s="232">
        <v>4</v>
      </c>
      <c r="BR10" s="233"/>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28"/>
    </row>
    <row r="11" spans="1:131" s="229" customFormat="1" ht="26.25" customHeight="1" x14ac:dyDescent="0.15">
      <c r="A11" s="232">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26"/>
      <c r="BA11" s="226"/>
      <c r="BB11" s="226"/>
      <c r="BC11" s="226"/>
      <c r="BD11" s="226"/>
      <c r="BE11" s="227"/>
      <c r="BF11" s="227"/>
      <c r="BG11" s="227"/>
      <c r="BH11" s="227"/>
      <c r="BI11" s="227"/>
      <c r="BJ11" s="227"/>
      <c r="BK11" s="227"/>
      <c r="BL11" s="227"/>
      <c r="BM11" s="227"/>
      <c r="BN11" s="227"/>
      <c r="BO11" s="227"/>
      <c r="BP11" s="227"/>
      <c r="BQ11" s="232">
        <v>5</v>
      </c>
      <c r="BR11" s="233"/>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28"/>
    </row>
    <row r="12" spans="1:131" s="229" customFormat="1" ht="26.25" customHeight="1" x14ac:dyDescent="0.15">
      <c r="A12" s="232">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26"/>
      <c r="BA12" s="226"/>
      <c r="BB12" s="226"/>
      <c r="BC12" s="226"/>
      <c r="BD12" s="226"/>
      <c r="BE12" s="227"/>
      <c r="BF12" s="227"/>
      <c r="BG12" s="227"/>
      <c r="BH12" s="227"/>
      <c r="BI12" s="227"/>
      <c r="BJ12" s="227"/>
      <c r="BK12" s="227"/>
      <c r="BL12" s="227"/>
      <c r="BM12" s="227"/>
      <c r="BN12" s="227"/>
      <c r="BO12" s="227"/>
      <c r="BP12" s="227"/>
      <c r="BQ12" s="232">
        <v>6</v>
      </c>
      <c r="BR12" s="233"/>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28"/>
    </row>
    <row r="13" spans="1:131" s="229" customFormat="1" ht="26.25" customHeight="1" x14ac:dyDescent="0.15">
      <c r="A13" s="232">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26"/>
      <c r="BA13" s="226"/>
      <c r="BB13" s="226"/>
      <c r="BC13" s="226"/>
      <c r="BD13" s="226"/>
      <c r="BE13" s="227"/>
      <c r="BF13" s="227"/>
      <c r="BG13" s="227"/>
      <c r="BH13" s="227"/>
      <c r="BI13" s="227"/>
      <c r="BJ13" s="227"/>
      <c r="BK13" s="227"/>
      <c r="BL13" s="227"/>
      <c r="BM13" s="227"/>
      <c r="BN13" s="227"/>
      <c r="BO13" s="227"/>
      <c r="BP13" s="227"/>
      <c r="BQ13" s="232">
        <v>7</v>
      </c>
      <c r="BR13" s="233"/>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28"/>
    </row>
    <row r="14" spans="1:131" s="229" customFormat="1" ht="26.25" customHeight="1" x14ac:dyDescent="0.15">
      <c r="A14" s="232">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26"/>
      <c r="BA14" s="226"/>
      <c r="BB14" s="226"/>
      <c r="BC14" s="226"/>
      <c r="BD14" s="226"/>
      <c r="BE14" s="227"/>
      <c r="BF14" s="227"/>
      <c r="BG14" s="227"/>
      <c r="BH14" s="227"/>
      <c r="BI14" s="227"/>
      <c r="BJ14" s="227"/>
      <c r="BK14" s="227"/>
      <c r="BL14" s="227"/>
      <c r="BM14" s="227"/>
      <c r="BN14" s="227"/>
      <c r="BO14" s="227"/>
      <c r="BP14" s="227"/>
      <c r="BQ14" s="232">
        <v>8</v>
      </c>
      <c r="BR14" s="233"/>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28"/>
    </row>
    <row r="15" spans="1:131" s="229" customFormat="1" ht="26.25" customHeight="1" x14ac:dyDescent="0.15">
      <c r="A15" s="232">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26"/>
      <c r="BA15" s="226"/>
      <c r="BB15" s="226"/>
      <c r="BC15" s="226"/>
      <c r="BD15" s="226"/>
      <c r="BE15" s="227"/>
      <c r="BF15" s="227"/>
      <c r="BG15" s="227"/>
      <c r="BH15" s="227"/>
      <c r="BI15" s="227"/>
      <c r="BJ15" s="227"/>
      <c r="BK15" s="227"/>
      <c r="BL15" s="227"/>
      <c r="BM15" s="227"/>
      <c r="BN15" s="227"/>
      <c r="BO15" s="227"/>
      <c r="BP15" s="227"/>
      <c r="BQ15" s="232">
        <v>9</v>
      </c>
      <c r="BR15" s="233"/>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28"/>
    </row>
    <row r="16" spans="1:131" s="229" customFormat="1" ht="26.25" customHeight="1" x14ac:dyDescent="0.15">
      <c r="A16" s="232">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26"/>
      <c r="BA16" s="226"/>
      <c r="BB16" s="226"/>
      <c r="BC16" s="226"/>
      <c r="BD16" s="226"/>
      <c r="BE16" s="227"/>
      <c r="BF16" s="227"/>
      <c r="BG16" s="227"/>
      <c r="BH16" s="227"/>
      <c r="BI16" s="227"/>
      <c r="BJ16" s="227"/>
      <c r="BK16" s="227"/>
      <c r="BL16" s="227"/>
      <c r="BM16" s="227"/>
      <c r="BN16" s="227"/>
      <c r="BO16" s="227"/>
      <c r="BP16" s="227"/>
      <c r="BQ16" s="232">
        <v>10</v>
      </c>
      <c r="BR16" s="233"/>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28"/>
    </row>
    <row r="17" spans="1:131" s="229" customFormat="1" ht="26.25" customHeight="1" x14ac:dyDescent="0.15">
      <c r="A17" s="232">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26"/>
      <c r="BA17" s="226"/>
      <c r="BB17" s="226"/>
      <c r="BC17" s="226"/>
      <c r="BD17" s="226"/>
      <c r="BE17" s="227"/>
      <c r="BF17" s="227"/>
      <c r="BG17" s="227"/>
      <c r="BH17" s="227"/>
      <c r="BI17" s="227"/>
      <c r="BJ17" s="227"/>
      <c r="BK17" s="227"/>
      <c r="BL17" s="227"/>
      <c r="BM17" s="227"/>
      <c r="BN17" s="227"/>
      <c r="BO17" s="227"/>
      <c r="BP17" s="227"/>
      <c r="BQ17" s="232">
        <v>11</v>
      </c>
      <c r="BR17" s="233"/>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28"/>
    </row>
    <row r="18" spans="1:131" s="229" customFormat="1" ht="26.25" customHeight="1" x14ac:dyDescent="0.15">
      <c r="A18" s="232">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26"/>
      <c r="BA18" s="226"/>
      <c r="BB18" s="226"/>
      <c r="BC18" s="226"/>
      <c r="BD18" s="226"/>
      <c r="BE18" s="227"/>
      <c r="BF18" s="227"/>
      <c r="BG18" s="227"/>
      <c r="BH18" s="227"/>
      <c r="BI18" s="227"/>
      <c r="BJ18" s="227"/>
      <c r="BK18" s="227"/>
      <c r="BL18" s="227"/>
      <c r="BM18" s="227"/>
      <c r="BN18" s="227"/>
      <c r="BO18" s="227"/>
      <c r="BP18" s="227"/>
      <c r="BQ18" s="232">
        <v>12</v>
      </c>
      <c r="BR18" s="233"/>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28"/>
    </row>
    <row r="19" spans="1:131" s="229" customFormat="1" ht="26.25" customHeight="1" x14ac:dyDescent="0.15">
      <c r="A19" s="232">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26"/>
      <c r="BA19" s="226"/>
      <c r="BB19" s="226"/>
      <c r="BC19" s="226"/>
      <c r="BD19" s="226"/>
      <c r="BE19" s="227"/>
      <c r="BF19" s="227"/>
      <c r="BG19" s="227"/>
      <c r="BH19" s="227"/>
      <c r="BI19" s="227"/>
      <c r="BJ19" s="227"/>
      <c r="BK19" s="227"/>
      <c r="BL19" s="227"/>
      <c r="BM19" s="227"/>
      <c r="BN19" s="227"/>
      <c r="BO19" s="227"/>
      <c r="BP19" s="227"/>
      <c r="BQ19" s="232">
        <v>13</v>
      </c>
      <c r="BR19" s="233"/>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28"/>
    </row>
    <row r="20" spans="1:131" s="229" customFormat="1" ht="26.25" customHeight="1" x14ac:dyDescent="0.15">
      <c r="A20" s="232">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26"/>
      <c r="BA20" s="226"/>
      <c r="BB20" s="226"/>
      <c r="BC20" s="226"/>
      <c r="BD20" s="226"/>
      <c r="BE20" s="227"/>
      <c r="BF20" s="227"/>
      <c r="BG20" s="227"/>
      <c r="BH20" s="227"/>
      <c r="BI20" s="227"/>
      <c r="BJ20" s="227"/>
      <c r="BK20" s="227"/>
      <c r="BL20" s="227"/>
      <c r="BM20" s="227"/>
      <c r="BN20" s="227"/>
      <c r="BO20" s="227"/>
      <c r="BP20" s="227"/>
      <c r="BQ20" s="232">
        <v>14</v>
      </c>
      <c r="BR20" s="233"/>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28"/>
    </row>
    <row r="21" spans="1:131" s="229" customFormat="1" ht="26.25" customHeight="1" thickBot="1" x14ac:dyDescent="0.2">
      <c r="A21" s="232">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26"/>
      <c r="BA21" s="226"/>
      <c r="BB21" s="226"/>
      <c r="BC21" s="226"/>
      <c r="BD21" s="226"/>
      <c r="BE21" s="227"/>
      <c r="BF21" s="227"/>
      <c r="BG21" s="227"/>
      <c r="BH21" s="227"/>
      <c r="BI21" s="227"/>
      <c r="BJ21" s="227"/>
      <c r="BK21" s="227"/>
      <c r="BL21" s="227"/>
      <c r="BM21" s="227"/>
      <c r="BN21" s="227"/>
      <c r="BO21" s="227"/>
      <c r="BP21" s="227"/>
      <c r="BQ21" s="232">
        <v>15</v>
      </c>
      <c r="BR21" s="233"/>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28"/>
    </row>
    <row r="22" spans="1:131" s="229" customFormat="1" ht="26.25" customHeight="1" x14ac:dyDescent="0.15">
      <c r="A22" s="232">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27"/>
      <c r="BF22" s="227"/>
      <c r="BG22" s="227"/>
      <c r="BH22" s="227"/>
      <c r="BI22" s="227"/>
      <c r="BJ22" s="227"/>
      <c r="BK22" s="227"/>
      <c r="BL22" s="227"/>
      <c r="BM22" s="227"/>
      <c r="BN22" s="227"/>
      <c r="BO22" s="227"/>
      <c r="BP22" s="227"/>
      <c r="BQ22" s="232">
        <v>16</v>
      </c>
      <c r="BR22" s="233"/>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28"/>
    </row>
    <row r="23" spans="1:131" s="229" customFormat="1" ht="26.25" customHeight="1" thickBot="1" x14ac:dyDescent="0.2">
      <c r="A23" s="234" t="s">
        <v>376</v>
      </c>
      <c r="B23" s="802" t="s">
        <v>377</v>
      </c>
      <c r="C23" s="803"/>
      <c r="D23" s="803"/>
      <c r="E23" s="803"/>
      <c r="F23" s="803"/>
      <c r="G23" s="803"/>
      <c r="H23" s="803"/>
      <c r="I23" s="803"/>
      <c r="J23" s="803"/>
      <c r="K23" s="803"/>
      <c r="L23" s="803"/>
      <c r="M23" s="803"/>
      <c r="N23" s="803"/>
      <c r="O23" s="803"/>
      <c r="P23" s="804"/>
      <c r="Q23" s="805">
        <v>5640</v>
      </c>
      <c r="R23" s="806"/>
      <c r="S23" s="806"/>
      <c r="T23" s="806"/>
      <c r="U23" s="806"/>
      <c r="V23" s="806">
        <v>5319</v>
      </c>
      <c r="W23" s="806"/>
      <c r="X23" s="806"/>
      <c r="Y23" s="806"/>
      <c r="Z23" s="806"/>
      <c r="AA23" s="806">
        <v>321</v>
      </c>
      <c r="AB23" s="806"/>
      <c r="AC23" s="806"/>
      <c r="AD23" s="806"/>
      <c r="AE23" s="807"/>
      <c r="AF23" s="808">
        <v>317</v>
      </c>
      <c r="AG23" s="806"/>
      <c r="AH23" s="806"/>
      <c r="AI23" s="806"/>
      <c r="AJ23" s="809"/>
      <c r="AK23" s="810"/>
      <c r="AL23" s="811"/>
      <c r="AM23" s="811"/>
      <c r="AN23" s="811"/>
      <c r="AO23" s="811"/>
      <c r="AP23" s="806">
        <v>5773</v>
      </c>
      <c r="AQ23" s="806"/>
      <c r="AR23" s="806"/>
      <c r="AS23" s="806"/>
      <c r="AT23" s="806"/>
      <c r="AU23" s="822"/>
      <c r="AV23" s="822"/>
      <c r="AW23" s="822"/>
      <c r="AX23" s="822"/>
      <c r="AY23" s="823"/>
      <c r="AZ23" s="824" t="s">
        <v>121</v>
      </c>
      <c r="BA23" s="825"/>
      <c r="BB23" s="825"/>
      <c r="BC23" s="825"/>
      <c r="BD23" s="826"/>
      <c r="BE23" s="227"/>
      <c r="BF23" s="227"/>
      <c r="BG23" s="227"/>
      <c r="BH23" s="227"/>
      <c r="BI23" s="227"/>
      <c r="BJ23" s="227"/>
      <c r="BK23" s="227"/>
      <c r="BL23" s="227"/>
      <c r="BM23" s="227"/>
      <c r="BN23" s="227"/>
      <c r="BO23" s="227"/>
      <c r="BP23" s="227"/>
      <c r="BQ23" s="232">
        <v>17</v>
      </c>
      <c r="BR23" s="233"/>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28"/>
    </row>
    <row r="24" spans="1:131" s="229" customFormat="1" ht="26.25" customHeight="1" x14ac:dyDescent="0.15">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26"/>
      <c r="BA24" s="226"/>
      <c r="BB24" s="226"/>
      <c r="BC24" s="226"/>
      <c r="BD24" s="226"/>
      <c r="BE24" s="227"/>
      <c r="BF24" s="227"/>
      <c r="BG24" s="227"/>
      <c r="BH24" s="227"/>
      <c r="BI24" s="227"/>
      <c r="BJ24" s="227"/>
      <c r="BK24" s="227"/>
      <c r="BL24" s="227"/>
      <c r="BM24" s="227"/>
      <c r="BN24" s="227"/>
      <c r="BO24" s="227"/>
      <c r="BP24" s="227"/>
      <c r="BQ24" s="232">
        <v>18</v>
      </c>
      <c r="BR24" s="233"/>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28"/>
    </row>
    <row r="25" spans="1:131" ht="26.25" customHeight="1" thickBot="1" x14ac:dyDescent="0.2">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26"/>
      <c r="BK25" s="226"/>
      <c r="BL25" s="226"/>
      <c r="BM25" s="226"/>
      <c r="BN25" s="226"/>
      <c r="BO25" s="235"/>
      <c r="BP25" s="235"/>
      <c r="BQ25" s="232">
        <v>19</v>
      </c>
      <c r="BR25" s="233"/>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24"/>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26"/>
      <c r="BK26" s="226"/>
      <c r="BL26" s="226"/>
      <c r="BM26" s="226"/>
      <c r="BN26" s="226"/>
      <c r="BO26" s="235"/>
      <c r="BP26" s="235"/>
      <c r="BQ26" s="232">
        <v>20</v>
      </c>
      <c r="BR26" s="233"/>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24"/>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26"/>
      <c r="BK27" s="226"/>
      <c r="BL27" s="226"/>
      <c r="BM27" s="226"/>
      <c r="BN27" s="226"/>
      <c r="BO27" s="235"/>
      <c r="BP27" s="235"/>
      <c r="BQ27" s="232">
        <v>21</v>
      </c>
      <c r="BR27" s="233"/>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24"/>
    </row>
    <row r="28" spans="1:131" ht="26.25" customHeight="1" thickTop="1" x14ac:dyDescent="0.15">
      <c r="A28" s="236">
        <v>1</v>
      </c>
      <c r="B28" s="762" t="s">
        <v>388</v>
      </c>
      <c r="C28" s="763"/>
      <c r="D28" s="763"/>
      <c r="E28" s="763"/>
      <c r="F28" s="763"/>
      <c r="G28" s="763"/>
      <c r="H28" s="763"/>
      <c r="I28" s="763"/>
      <c r="J28" s="763"/>
      <c r="K28" s="763"/>
      <c r="L28" s="763"/>
      <c r="M28" s="763"/>
      <c r="N28" s="763"/>
      <c r="O28" s="763"/>
      <c r="P28" s="764"/>
      <c r="Q28" s="835">
        <v>759</v>
      </c>
      <c r="R28" s="836"/>
      <c r="S28" s="836"/>
      <c r="T28" s="836"/>
      <c r="U28" s="836"/>
      <c r="V28" s="836">
        <v>723</v>
      </c>
      <c r="W28" s="836"/>
      <c r="X28" s="836"/>
      <c r="Y28" s="836"/>
      <c r="Z28" s="836"/>
      <c r="AA28" s="836">
        <v>36</v>
      </c>
      <c r="AB28" s="836"/>
      <c r="AC28" s="836"/>
      <c r="AD28" s="836"/>
      <c r="AE28" s="837"/>
      <c r="AF28" s="838">
        <v>36</v>
      </c>
      <c r="AG28" s="836"/>
      <c r="AH28" s="836"/>
      <c r="AI28" s="836"/>
      <c r="AJ28" s="839"/>
      <c r="AK28" s="840">
        <v>55</v>
      </c>
      <c r="AL28" s="841"/>
      <c r="AM28" s="841"/>
      <c r="AN28" s="841"/>
      <c r="AO28" s="841"/>
      <c r="AP28" s="841"/>
      <c r="AQ28" s="841"/>
      <c r="AR28" s="841"/>
      <c r="AS28" s="841"/>
      <c r="AT28" s="841"/>
      <c r="AU28" s="841"/>
      <c r="AV28" s="841"/>
      <c r="AW28" s="841"/>
      <c r="AX28" s="841"/>
      <c r="AY28" s="841"/>
      <c r="AZ28" s="842"/>
      <c r="BA28" s="842"/>
      <c r="BB28" s="842"/>
      <c r="BC28" s="842"/>
      <c r="BD28" s="842"/>
      <c r="BE28" s="833"/>
      <c r="BF28" s="833"/>
      <c r="BG28" s="833"/>
      <c r="BH28" s="833"/>
      <c r="BI28" s="834"/>
      <c r="BJ28" s="226"/>
      <c r="BK28" s="226"/>
      <c r="BL28" s="226"/>
      <c r="BM28" s="226"/>
      <c r="BN28" s="226"/>
      <c r="BO28" s="235"/>
      <c r="BP28" s="235"/>
      <c r="BQ28" s="232">
        <v>22</v>
      </c>
      <c r="BR28" s="233"/>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24"/>
    </row>
    <row r="29" spans="1:131" ht="26.25" customHeight="1" x14ac:dyDescent="0.15">
      <c r="A29" s="236">
        <v>2</v>
      </c>
      <c r="B29" s="793" t="s">
        <v>389</v>
      </c>
      <c r="C29" s="794"/>
      <c r="D29" s="794"/>
      <c r="E29" s="794"/>
      <c r="F29" s="794"/>
      <c r="G29" s="794"/>
      <c r="H29" s="794"/>
      <c r="I29" s="794"/>
      <c r="J29" s="794"/>
      <c r="K29" s="794"/>
      <c r="L29" s="794"/>
      <c r="M29" s="794"/>
      <c r="N29" s="794"/>
      <c r="O29" s="794"/>
      <c r="P29" s="795"/>
      <c r="Q29" s="796">
        <v>107</v>
      </c>
      <c r="R29" s="797"/>
      <c r="S29" s="797"/>
      <c r="T29" s="797"/>
      <c r="U29" s="797"/>
      <c r="V29" s="797">
        <v>100</v>
      </c>
      <c r="W29" s="797"/>
      <c r="X29" s="797"/>
      <c r="Y29" s="797"/>
      <c r="Z29" s="797"/>
      <c r="AA29" s="797">
        <v>7</v>
      </c>
      <c r="AB29" s="797"/>
      <c r="AC29" s="797"/>
      <c r="AD29" s="797"/>
      <c r="AE29" s="798"/>
      <c r="AF29" s="799">
        <v>7</v>
      </c>
      <c r="AG29" s="800"/>
      <c r="AH29" s="800"/>
      <c r="AI29" s="800"/>
      <c r="AJ29" s="801"/>
      <c r="AK29" s="847">
        <v>36</v>
      </c>
      <c r="AL29" s="843"/>
      <c r="AM29" s="843"/>
      <c r="AN29" s="843"/>
      <c r="AO29" s="843"/>
      <c r="AP29" s="843"/>
      <c r="AQ29" s="843"/>
      <c r="AR29" s="843"/>
      <c r="AS29" s="843"/>
      <c r="AT29" s="843"/>
      <c r="AU29" s="843"/>
      <c r="AV29" s="843"/>
      <c r="AW29" s="843"/>
      <c r="AX29" s="843"/>
      <c r="AY29" s="843"/>
      <c r="AZ29" s="844"/>
      <c r="BA29" s="844"/>
      <c r="BB29" s="844"/>
      <c r="BC29" s="844"/>
      <c r="BD29" s="844"/>
      <c r="BE29" s="845"/>
      <c r="BF29" s="845"/>
      <c r="BG29" s="845"/>
      <c r="BH29" s="845"/>
      <c r="BI29" s="846"/>
      <c r="BJ29" s="226"/>
      <c r="BK29" s="226"/>
      <c r="BL29" s="226"/>
      <c r="BM29" s="226"/>
      <c r="BN29" s="226"/>
      <c r="BO29" s="235"/>
      <c r="BP29" s="235"/>
      <c r="BQ29" s="232">
        <v>23</v>
      </c>
      <c r="BR29" s="233"/>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24"/>
    </row>
    <row r="30" spans="1:131" ht="26.25" customHeight="1" x14ac:dyDescent="0.15">
      <c r="A30" s="236">
        <v>3</v>
      </c>
      <c r="B30" s="793" t="s">
        <v>390</v>
      </c>
      <c r="C30" s="794"/>
      <c r="D30" s="794"/>
      <c r="E30" s="794"/>
      <c r="F30" s="794"/>
      <c r="G30" s="794"/>
      <c r="H30" s="794"/>
      <c r="I30" s="794"/>
      <c r="J30" s="794"/>
      <c r="K30" s="794"/>
      <c r="L30" s="794"/>
      <c r="M30" s="794"/>
      <c r="N30" s="794"/>
      <c r="O30" s="794"/>
      <c r="P30" s="795"/>
      <c r="Q30" s="796">
        <v>835</v>
      </c>
      <c r="R30" s="797"/>
      <c r="S30" s="797"/>
      <c r="T30" s="797"/>
      <c r="U30" s="797"/>
      <c r="V30" s="797">
        <v>822</v>
      </c>
      <c r="W30" s="797"/>
      <c r="X30" s="797"/>
      <c r="Y30" s="797"/>
      <c r="Z30" s="797"/>
      <c r="AA30" s="797">
        <v>13</v>
      </c>
      <c r="AB30" s="797"/>
      <c r="AC30" s="797"/>
      <c r="AD30" s="797"/>
      <c r="AE30" s="798"/>
      <c r="AF30" s="799">
        <v>13</v>
      </c>
      <c r="AG30" s="800"/>
      <c r="AH30" s="800"/>
      <c r="AI30" s="800"/>
      <c r="AJ30" s="801"/>
      <c r="AK30" s="847">
        <v>129</v>
      </c>
      <c r="AL30" s="843"/>
      <c r="AM30" s="843"/>
      <c r="AN30" s="843"/>
      <c r="AO30" s="843"/>
      <c r="AP30" s="843"/>
      <c r="AQ30" s="843"/>
      <c r="AR30" s="843"/>
      <c r="AS30" s="843"/>
      <c r="AT30" s="843"/>
      <c r="AU30" s="843"/>
      <c r="AV30" s="843"/>
      <c r="AW30" s="843"/>
      <c r="AX30" s="843"/>
      <c r="AY30" s="843"/>
      <c r="AZ30" s="844"/>
      <c r="BA30" s="844"/>
      <c r="BB30" s="844"/>
      <c r="BC30" s="844"/>
      <c r="BD30" s="844"/>
      <c r="BE30" s="845"/>
      <c r="BF30" s="845"/>
      <c r="BG30" s="845"/>
      <c r="BH30" s="845"/>
      <c r="BI30" s="846"/>
      <c r="BJ30" s="226"/>
      <c r="BK30" s="226"/>
      <c r="BL30" s="226"/>
      <c r="BM30" s="226"/>
      <c r="BN30" s="226"/>
      <c r="BO30" s="235"/>
      <c r="BP30" s="235"/>
      <c r="BQ30" s="232">
        <v>24</v>
      </c>
      <c r="BR30" s="233"/>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24"/>
    </row>
    <row r="31" spans="1:131" ht="26.25" customHeight="1" x14ac:dyDescent="0.15">
      <c r="A31" s="236">
        <v>4</v>
      </c>
      <c r="B31" s="793" t="s">
        <v>391</v>
      </c>
      <c r="C31" s="794"/>
      <c r="D31" s="794"/>
      <c r="E31" s="794"/>
      <c r="F31" s="794"/>
      <c r="G31" s="794"/>
      <c r="H31" s="794"/>
      <c r="I31" s="794"/>
      <c r="J31" s="794"/>
      <c r="K31" s="794"/>
      <c r="L31" s="794"/>
      <c r="M31" s="794"/>
      <c r="N31" s="794"/>
      <c r="O31" s="794"/>
      <c r="P31" s="795"/>
      <c r="Q31" s="796">
        <v>166</v>
      </c>
      <c r="R31" s="797"/>
      <c r="S31" s="797"/>
      <c r="T31" s="797"/>
      <c r="U31" s="797"/>
      <c r="V31" s="797">
        <v>160</v>
      </c>
      <c r="W31" s="797"/>
      <c r="X31" s="797"/>
      <c r="Y31" s="797"/>
      <c r="Z31" s="797"/>
      <c r="AA31" s="797">
        <v>7</v>
      </c>
      <c r="AB31" s="797"/>
      <c r="AC31" s="797"/>
      <c r="AD31" s="797"/>
      <c r="AE31" s="798"/>
      <c r="AF31" s="799">
        <v>7</v>
      </c>
      <c r="AG31" s="800"/>
      <c r="AH31" s="800"/>
      <c r="AI31" s="800"/>
      <c r="AJ31" s="801"/>
      <c r="AK31" s="847">
        <v>93</v>
      </c>
      <c r="AL31" s="843"/>
      <c r="AM31" s="843"/>
      <c r="AN31" s="843"/>
      <c r="AO31" s="843"/>
      <c r="AP31" s="843">
        <v>626</v>
      </c>
      <c r="AQ31" s="843"/>
      <c r="AR31" s="843"/>
      <c r="AS31" s="843"/>
      <c r="AT31" s="843"/>
      <c r="AU31" s="843">
        <v>619</v>
      </c>
      <c r="AV31" s="843"/>
      <c r="AW31" s="843"/>
      <c r="AX31" s="843"/>
      <c r="AY31" s="843"/>
      <c r="AZ31" s="844"/>
      <c r="BA31" s="844"/>
      <c r="BB31" s="844"/>
      <c r="BC31" s="844"/>
      <c r="BD31" s="844"/>
      <c r="BE31" s="845" t="s">
        <v>392</v>
      </c>
      <c r="BF31" s="845"/>
      <c r="BG31" s="845"/>
      <c r="BH31" s="845"/>
      <c r="BI31" s="846"/>
      <c r="BJ31" s="226"/>
      <c r="BK31" s="226"/>
      <c r="BL31" s="226"/>
      <c r="BM31" s="226"/>
      <c r="BN31" s="226"/>
      <c r="BO31" s="235"/>
      <c r="BP31" s="235"/>
      <c r="BQ31" s="232">
        <v>25</v>
      </c>
      <c r="BR31" s="233"/>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24"/>
    </row>
    <row r="32" spans="1:131" ht="26.25" customHeight="1" x14ac:dyDescent="0.15">
      <c r="A32" s="236">
        <v>5</v>
      </c>
      <c r="B32" s="793" t="s">
        <v>393</v>
      </c>
      <c r="C32" s="794"/>
      <c r="D32" s="794"/>
      <c r="E32" s="794"/>
      <c r="F32" s="794"/>
      <c r="G32" s="794"/>
      <c r="H32" s="794"/>
      <c r="I32" s="794"/>
      <c r="J32" s="794"/>
      <c r="K32" s="794"/>
      <c r="L32" s="794"/>
      <c r="M32" s="794"/>
      <c r="N32" s="794"/>
      <c r="O32" s="794"/>
      <c r="P32" s="795"/>
      <c r="Q32" s="796">
        <v>403</v>
      </c>
      <c r="R32" s="797"/>
      <c r="S32" s="797"/>
      <c r="T32" s="797"/>
      <c r="U32" s="797"/>
      <c r="V32" s="797">
        <v>396</v>
      </c>
      <c r="W32" s="797"/>
      <c r="X32" s="797"/>
      <c r="Y32" s="797"/>
      <c r="Z32" s="797"/>
      <c r="AA32" s="797">
        <v>7</v>
      </c>
      <c r="AB32" s="797"/>
      <c r="AC32" s="797"/>
      <c r="AD32" s="797"/>
      <c r="AE32" s="798"/>
      <c r="AF32" s="799">
        <v>7</v>
      </c>
      <c r="AG32" s="800"/>
      <c r="AH32" s="800"/>
      <c r="AI32" s="800"/>
      <c r="AJ32" s="801"/>
      <c r="AK32" s="847">
        <v>181</v>
      </c>
      <c r="AL32" s="843"/>
      <c r="AM32" s="843"/>
      <c r="AN32" s="843"/>
      <c r="AO32" s="843"/>
      <c r="AP32" s="843">
        <v>2035</v>
      </c>
      <c r="AQ32" s="843"/>
      <c r="AR32" s="843"/>
      <c r="AS32" s="843"/>
      <c r="AT32" s="843"/>
      <c r="AU32" s="843">
        <v>1830</v>
      </c>
      <c r="AV32" s="843"/>
      <c r="AW32" s="843"/>
      <c r="AX32" s="843"/>
      <c r="AY32" s="843"/>
      <c r="AZ32" s="844"/>
      <c r="BA32" s="844"/>
      <c r="BB32" s="844"/>
      <c r="BC32" s="844"/>
      <c r="BD32" s="844"/>
      <c r="BE32" s="845" t="s">
        <v>392</v>
      </c>
      <c r="BF32" s="845"/>
      <c r="BG32" s="845"/>
      <c r="BH32" s="845"/>
      <c r="BI32" s="846"/>
      <c r="BJ32" s="226"/>
      <c r="BK32" s="226"/>
      <c r="BL32" s="226"/>
      <c r="BM32" s="226"/>
      <c r="BN32" s="226"/>
      <c r="BO32" s="235"/>
      <c r="BP32" s="235"/>
      <c r="BQ32" s="232">
        <v>26</v>
      </c>
      <c r="BR32" s="233"/>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24"/>
    </row>
    <row r="33" spans="1:131" ht="26.25" customHeight="1" x14ac:dyDescent="0.15">
      <c r="A33" s="236">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26"/>
      <c r="BK33" s="226"/>
      <c r="BL33" s="226"/>
      <c r="BM33" s="226"/>
      <c r="BN33" s="226"/>
      <c r="BO33" s="235"/>
      <c r="BP33" s="235"/>
      <c r="BQ33" s="232">
        <v>27</v>
      </c>
      <c r="BR33" s="233"/>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24"/>
    </row>
    <row r="34" spans="1:131" ht="26.25" customHeight="1" x14ac:dyDescent="0.15">
      <c r="A34" s="236">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26"/>
      <c r="BK34" s="226"/>
      <c r="BL34" s="226"/>
      <c r="BM34" s="226"/>
      <c r="BN34" s="226"/>
      <c r="BO34" s="235"/>
      <c r="BP34" s="235"/>
      <c r="BQ34" s="232">
        <v>28</v>
      </c>
      <c r="BR34" s="233"/>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24"/>
    </row>
    <row r="35" spans="1:131" ht="26.25" customHeight="1" x14ac:dyDescent="0.15">
      <c r="A35" s="236">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26"/>
      <c r="BK35" s="226"/>
      <c r="BL35" s="226"/>
      <c r="BM35" s="226"/>
      <c r="BN35" s="226"/>
      <c r="BO35" s="235"/>
      <c r="BP35" s="235"/>
      <c r="BQ35" s="232">
        <v>29</v>
      </c>
      <c r="BR35" s="233"/>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24"/>
    </row>
    <row r="36" spans="1:131" ht="26.25" customHeight="1" x14ac:dyDescent="0.15">
      <c r="A36" s="236">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26"/>
      <c r="BK36" s="226"/>
      <c r="BL36" s="226"/>
      <c r="BM36" s="226"/>
      <c r="BN36" s="226"/>
      <c r="BO36" s="235"/>
      <c r="BP36" s="235"/>
      <c r="BQ36" s="232">
        <v>30</v>
      </c>
      <c r="BR36" s="233"/>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24"/>
    </row>
    <row r="37" spans="1:131" ht="26.25" customHeight="1" x14ac:dyDescent="0.15">
      <c r="A37" s="236">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26"/>
      <c r="BK37" s="226"/>
      <c r="BL37" s="226"/>
      <c r="BM37" s="226"/>
      <c r="BN37" s="226"/>
      <c r="BO37" s="235"/>
      <c r="BP37" s="235"/>
      <c r="BQ37" s="232">
        <v>31</v>
      </c>
      <c r="BR37" s="233"/>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24"/>
    </row>
    <row r="38" spans="1:131" ht="26.25" customHeight="1" x14ac:dyDescent="0.15">
      <c r="A38" s="236">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26"/>
      <c r="BK38" s="226"/>
      <c r="BL38" s="226"/>
      <c r="BM38" s="226"/>
      <c r="BN38" s="226"/>
      <c r="BO38" s="235"/>
      <c r="BP38" s="235"/>
      <c r="BQ38" s="232">
        <v>32</v>
      </c>
      <c r="BR38" s="233"/>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24"/>
    </row>
    <row r="39" spans="1:131" ht="26.25" customHeight="1" x14ac:dyDescent="0.15">
      <c r="A39" s="236">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26"/>
      <c r="BK39" s="226"/>
      <c r="BL39" s="226"/>
      <c r="BM39" s="226"/>
      <c r="BN39" s="226"/>
      <c r="BO39" s="235"/>
      <c r="BP39" s="235"/>
      <c r="BQ39" s="232">
        <v>33</v>
      </c>
      <c r="BR39" s="233"/>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24"/>
    </row>
    <row r="40" spans="1:131" ht="26.25" customHeight="1" x14ac:dyDescent="0.15">
      <c r="A40" s="232">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26"/>
      <c r="BK40" s="226"/>
      <c r="BL40" s="226"/>
      <c r="BM40" s="226"/>
      <c r="BN40" s="226"/>
      <c r="BO40" s="235"/>
      <c r="BP40" s="235"/>
      <c r="BQ40" s="232">
        <v>34</v>
      </c>
      <c r="BR40" s="233"/>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24"/>
    </row>
    <row r="41" spans="1:131" ht="26.25" customHeight="1" x14ac:dyDescent="0.15">
      <c r="A41" s="232">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26"/>
      <c r="BK41" s="226"/>
      <c r="BL41" s="226"/>
      <c r="BM41" s="226"/>
      <c r="BN41" s="226"/>
      <c r="BO41" s="235"/>
      <c r="BP41" s="235"/>
      <c r="BQ41" s="232">
        <v>35</v>
      </c>
      <c r="BR41" s="233"/>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24"/>
    </row>
    <row r="42" spans="1:131" ht="26.25" customHeight="1" x14ac:dyDescent="0.15">
      <c r="A42" s="232">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26"/>
      <c r="BK42" s="226"/>
      <c r="BL42" s="226"/>
      <c r="BM42" s="226"/>
      <c r="BN42" s="226"/>
      <c r="BO42" s="235"/>
      <c r="BP42" s="235"/>
      <c r="BQ42" s="232">
        <v>36</v>
      </c>
      <c r="BR42" s="233"/>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24"/>
    </row>
    <row r="43" spans="1:131" ht="26.25" customHeight="1" x14ac:dyDescent="0.15">
      <c r="A43" s="232">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26"/>
      <c r="BK43" s="226"/>
      <c r="BL43" s="226"/>
      <c r="BM43" s="226"/>
      <c r="BN43" s="226"/>
      <c r="BO43" s="235"/>
      <c r="BP43" s="235"/>
      <c r="BQ43" s="232">
        <v>37</v>
      </c>
      <c r="BR43" s="233"/>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24"/>
    </row>
    <row r="44" spans="1:131" ht="26.25" customHeight="1" x14ac:dyDescent="0.15">
      <c r="A44" s="232">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26"/>
      <c r="BK44" s="226"/>
      <c r="BL44" s="226"/>
      <c r="BM44" s="226"/>
      <c r="BN44" s="226"/>
      <c r="BO44" s="235"/>
      <c r="BP44" s="235"/>
      <c r="BQ44" s="232">
        <v>38</v>
      </c>
      <c r="BR44" s="233"/>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24"/>
    </row>
    <row r="45" spans="1:131" ht="26.25" customHeight="1" x14ac:dyDescent="0.15">
      <c r="A45" s="232">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26"/>
      <c r="BK45" s="226"/>
      <c r="BL45" s="226"/>
      <c r="BM45" s="226"/>
      <c r="BN45" s="226"/>
      <c r="BO45" s="235"/>
      <c r="BP45" s="235"/>
      <c r="BQ45" s="232">
        <v>39</v>
      </c>
      <c r="BR45" s="233"/>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24"/>
    </row>
    <row r="46" spans="1:131" ht="26.25" customHeight="1" x14ac:dyDescent="0.15">
      <c r="A46" s="232">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26"/>
      <c r="BK46" s="226"/>
      <c r="BL46" s="226"/>
      <c r="BM46" s="226"/>
      <c r="BN46" s="226"/>
      <c r="BO46" s="235"/>
      <c r="BP46" s="235"/>
      <c r="BQ46" s="232">
        <v>40</v>
      </c>
      <c r="BR46" s="233"/>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24"/>
    </row>
    <row r="47" spans="1:131" ht="26.25" customHeight="1" x14ac:dyDescent="0.15">
      <c r="A47" s="232">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26"/>
      <c r="BK47" s="226"/>
      <c r="BL47" s="226"/>
      <c r="BM47" s="226"/>
      <c r="BN47" s="226"/>
      <c r="BO47" s="235"/>
      <c r="BP47" s="235"/>
      <c r="BQ47" s="232">
        <v>41</v>
      </c>
      <c r="BR47" s="233"/>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24"/>
    </row>
    <row r="48" spans="1:131" ht="26.25" customHeight="1" x14ac:dyDescent="0.15">
      <c r="A48" s="232">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26"/>
      <c r="BK48" s="226"/>
      <c r="BL48" s="226"/>
      <c r="BM48" s="226"/>
      <c r="BN48" s="226"/>
      <c r="BO48" s="235"/>
      <c r="BP48" s="235"/>
      <c r="BQ48" s="232">
        <v>42</v>
      </c>
      <c r="BR48" s="233"/>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24"/>
    </row>
    <row r="49" spans="1:131" ht="26.25" customHeight="1" x14ac:dyDescent="0.15">
      <c r="A49" s="232">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26"/>
      <c r="BK49" s="226"/>
      <c r="BL49" s="226"/>
      <c r="BM49" s="226"/>
      <c r="BN49" s="226"/>
      <c r="BO49" s="235"/>
      <c r="BP49" s="235"/>
      <c r="BQ49" s="232">
        <v>43</v>
      </c>
      <c r="BR49" s="233"/>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24"/>
    </row>
    <row r="50" spans="1:131" ht="26.25" customHeight="1" x14ac:dyDescent="0.15">
      <c r="A50" s="232">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26"/>
      <c r="BK50" s="226"/>
      <c r="BL50" s="226"/>
      <c r="BM50" s="226"/>
      <c r="BN50" s="226"/>
      <c r="BO50" s="235"/>
      <c r="BP50" s="235"/>
      <c r="BQ50" s="232">
        <v>44</v>
      </c>
      <c r="BR50" s="233"/>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24"/>
    </row>
    <row r="51" spans="1:131" ht="26.25" customHeight="1" x14ac:dyDescent="0.15">
      <c r="A51" s="232">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26"/>
      <c r="BK51" s="226"/>
      <c r="BL51" s="226"/>
      <c r="BM51" s="226"/>
      <c r="BN51" s="226"/>
      <c r="BO51" s="235"/>
      <c r="BP51" s="235"/>
      <c r="BQ51" s="232">
        <v>45</v>
      </c>
      <c r="BR51" s="233"/>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24"/>
    </row>
    <row r="52" spans="1:131" ht="26.25" customHeight="1" x14ac:dyDescent="0.15">
      <c r="A52" s="232">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26"/>
      <c r="BK52" s="226"/>
      <c r="BL52" s="226"/>
      <c r="BM52" s="226"/>
      <c r="BN52" s="226"/>
      <c r="BO52" s="235"/>
      <c r="BP52" s="235"/>
      <c r="BQ52" s="232">
        <v>46</v>
      </c>
      <c r="BR52" s="233"/>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24"/>
    </row>
    <row r="53" spans="1:131" ht="26.25" customHeight="1" x14ac:dyDescent="0.15">
      <c r="A53" s="232">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26"/>
      <c r="BK53" s="226"/>
      <c r="BL53" s="226"/>
      <c r="BM53" s="226"/>
      <c r="BN53" s="226"/>
      <c r="BO53" s="235"/>
      <c r="BP53" s="235"/>
      <c r="BQ53" s="232">
        <v>47</v>
      </c>
      <c r="BR53" s="233"/>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24"/>
    </row>
    <row r="54" spans="1:131" ht="26.25" customHeight="1" x14ac:dyDescent="0.15">
      <c r="A54" s="232">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26"/>
      <c r="BK54" s="226"/>
      <c r="BL54" s="226"/>
      <c r="BM54" s="226"/>
      <c r="BN54" s="226"/>
      <c r="BO54" s="235"/>
      <c r="BP54" s="235"/>
      <c r="BQ54" s="232">
        <v>48</v>
      </c>
      <c r="BR54" s="233"/>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24"/>
    </row>
    <row r="55" spans="1:131" ht="26.25" customHeight="1" x14ac:dyDescent="0.15">
      <c r="A55" s="232">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26"/>
      <c r="BK55" s="226"/>
      <c r="BL55" s="226"/>
      <c r="BM55" s="226"/>
      <c r="BN55" s="226"/>
      <c r="BO55" s="235"/>
      <c r="BP55" s="235"/>
      <c r="BQ55" s="232">
        <v>49</v>
      </c>
      <c r="BR55" s="233"/>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24"/>
    </row>
    <row r="56" spans="1:131" ht="26.25" customHeight="1" x14ac:dyDescent="0.15">
      <c r="A56" s="232">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26"/>
      <c r="BK56" s="226"/>
      <c r="BL56" s="226"/>
      <c r="BM56" s="226"/>
      <c r="BN56" s="226"/>
      <c r="BO56" s="235"/>
      <c r="BP56" s="235"/>
      <c r="BQ56" s="232">
        <v>50</v>
      </c>
      <c r="BR56" s="233"/>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24"/>
    </row>
    <row r="57" spans="1:131" ht="26.25" customHeight="1" x14ac:dyDescent="0.15">
      <c r="A57" s="232">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26"/>
      <c r="BK57" s="226"/>
      <c r="BL57" s="226"/>
      <c r="BM57" s="226"/>
      <c r="BN57" s="226"/>
      <c r="BO57" s="235"/>
      <c r="BP57" s="235"/>
      <c r="BQ57" s="232">
        <v>51</v>
      </c>
      <c r="BR57" s="233"/>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24"/>
    </row>
    <row r="58" spans="1:131" ht="26.25" customHeight="1" x14ac:dyDescent="0.15">
      <c r="A58" s="232">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26"/>
      <c r="BK58" s="226"/>
      <c r="BL58" s="226"/>
      <c r="BM58" s="226"/>
      <c r="BN58" s="226"/>
      <c r="BO58" s="235"/>
      <c r="BP58" s="235"/>
      <c r="BQ58" s="232">
        <v>52</v>
      </c>
      <c r="BR58" s="233"/>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24"/>
    </row>
    <row r="59" spans="1:131" ht="26.25" customHeight="1" x14ac:dyDescent="0.15">
      <c r="A59" s="232">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26"/>
      <c r="BK59" s="226"/>
      <c r="BL59" s="226"/>
      <c r="BM59" s="226"/>
      <c r="BN59" s="226"/>
      <c r="BO59" s="235"/>
      <c r="BP59" s="235"/>
      <c r="BQ59" s="232">
        <v>53</v>
      </c>
      <c r="BR59" s="233"/>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24"/>
    </row>
    <row r="60" spans="1:131" ht="26.25" customHeight="1" x14ac:dyDescent="0.15">
      <c r="A60" s="232">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26"/>
      <c r="BK60" s="226"/>
      <c r="BL60" s="226"/>
      <c r="BM60" s="226"/>
      <c r="BN60" s="226"/>
      <c r="BO60" s="235"/>
      <c r="BP60" s="235"/>
      <c r="BQ60" s="232">
        <v>54</v>
      </c>
      <c r="BR60" s="233"/>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24"/>
    </row>
    <row r="61" spans="1:131" ht="26.25" customHeight="1" thickBot="1" x14ac:dyDescent="0.2">
      <c r="A61" s="232">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26"/>
      <c r="BK61" s="226"/>
      <c r="BL61" s="226"/>
      <c r="BM61" s="226"/>
      <c r="BN61" s="226"/>
      <c r="BO61" s="235"/>
      <c r="BP61" s="235"/>
      <c r="BQ61" s="232">
        <v>55</v>
      </c>
      <c r="BR61" s="233"/>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24"/>
    </row>
    <row r="62" spans="1:131" ht="26.25" customHeight="1" x14ac:dyDescent="0.15">
      <c r="A62" s="232">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35"/>
      <c r="BP62" s="235"/>
      <c r="BQ62" s="232">
        <v>56</v>
      </c>
      <c r="BR62" s="233"/>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24"/>
    </row>
    <row r="63" spans="1:131" ht="26.25" customHeight="1" thickBot="1" x14ac:dyDescent="0.2">
      <c r="A63" s="234" t="s">
        <v>376</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68</v>
      </c>
      <c r="AG63" s="857"/>
      <c r="AH63" s="857"/>
      <c r="AI63" s="857"/>
      <c r="AJ63" s="858"/>
      <c r="AK63" s="859"/>
      <c r="AL63" s="854"/>
      <c r="AM63" s="854"/>
      <c r="AN63" s="854"/>
      <c r="AO63" s="854"/>
      <c r="AP63" s="857">
        <v>2662</v>
      </c>
      <c r="AQ63" s="857"/>
      <c r="AR63" s="857"/>
      <c r="AS63" s="857"/>
      <c r="AT63" s="857"/>
      <c r="AU63" s="857">
        <v>2449</v>
      </c>
      <c r="AV63" s="857"/>
      <c r="AW63" s="857"/>
      <c r="AX63" s="857"/>
      <c r="AY63" s="857"/>
      <c r="AZ63" s="861"/>
      <c r="BA63" s="861"/>
      <c r="BB63" s="861"/>
      <c r="BC63" s="861"/>
      <c r="BD63" s="861"/>
      <c r="BE63" s="862"/>
      <c r="BF63" s="862"/>
      <c r="BG63" s="862"/>
      <c r="BH63" s="862"/>
      <c r="BI63" s="863"/>
      <c r="BJ63" s="864" t="s">
        <v>121</v>
      </c>
      <c r="BK63" s="865"/>
      <c r="BL63" s="865"/>
      <c r="BM63" s="865"/>
      <c r="BN63" s="866"/>
      <c r="BO63" s="235"/>
      <c r="BP63" s="235"/>
      <c r="BQ63" s="232">
        <v>57</v>
      </c>
      <c r="BR63" s="233"/>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24"/>
    </row>
    <row r="64" spans="1:131" ht="26.25" customHeight="1" x14ac:dyDescent="0.15">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24"/>
    </row>
    <row r="65" spans="1:131" ht="26.25" customHeight="1" thickBot="1" x14ac:dyDescent="0.2">
      <c r="A65" s="226" t="s">
        <v>396</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24"/>
    </row>
    <row r="66" spans="1:131" ht="26.25" customHeight="1" x14ac:dyDescent="0.15">
      <c r="A66" s="740" t="s">
        <v>397</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398</v>
      </c>
      <c r="AV66" s="747"/>
      <c r="AW66" s="747"/>
      <c r="AX66" s="747"/>
      <c r="AY66" s="748"/>
      <c r="AZ66" s="746" t="s">
        <v>364</v>
      </c>
      <c r="BA66" s="747"/>
      <c r="BB66" s="747"/>
      <c r="BC66" s="747"/>
      <c r="BD66" s="753"/>
      <c r="BE66" s="235"/>
      <c r="BF66" s="235"/>
      <c r="BG66" s="235"/>
      <c r="BH66" s="235"/>
      <c r="BI66" s="235"/>
      <c r="BJ66" s="235"/>
      <c r="BK66" s="235"/>
      <c r="BL66" s="235"/>
      <c r="BM66" s="235"/>
      <c r="BN66" s="235"/>
      <c r="BO66" s="235"/>
      <c r="BP66" s="235"/>
      <c r="BQ66" s="232">
        <v>60</v>
      </c>
      <c r="BR66" s="237"/>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24"/>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35"/>
      <c r="BF67" s="235"/>
      <c r="BG67" s="235"/>
      <c r="BH67" s="235"/>
      <c r="BI67" s="235"/>
      <c r="BJ67" s="235"/>
      <c r="BK67" s="235"/>
      <c r="BL67" s="235"/>
      <c r="BM67" s="235"/>
      <c r="BN67" s="235"/>
      <c r="BO67" s="235"/>
      <c r="BP67" s="235"/>
      <c r="BQ67" s="232">
        <v>61</v>
      </c>
      <c r="BR67" s="237"/>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24"/>
    </row>
    <row r="68" spans="1:131" ht="26.25" customHeight="1" thickTop="1" x14ac:dyDescent="0.15">
      <c r="A68" s="230">
        <v>1</v>
      </c>
      <c r="B68" s="882" t="s">
        <v>543</v>
      </c>
      <c r="C68" s="883"/>
      <c r="D68" s="883"/>
      <c r="E68" s="883"/>
      <c r="F68" s="883"/>
      <c r="G68" s="883"/>
      <c r="H68" s="883"/>
      <c r="I68" s="883"/>
      <c r="J68" s="883"/>
      <c r="K68" s="883"/>
      <c r="L68" s="883"/>
      <c r="M68" s="883"/>
      <c r="N68" s="883"/>
      <c r="O68" s="883"/>
      <c r="P68" s="884"/>
      <c r="Q68" s="885">
        <v>406</v>
      </c>
      <c r="R68" s="879"/>
      <c r="S68" s="879"/>
      <c r="T68" s="879"/>
      <c r="U68" s="879"/>
      <c r="V68" s="879">
        <v>324</v>
      </c>
      <c r="W68" s="879"/>
      <c r="X68" s="879"/>
      <c r="Y68" s="879"/>
      <c r="Z68" s="879"/>
      <c r="AA68" s="879">
        <v>82</v>
      </c>
      <c r="AB68" s="879"/>
      <c r="AC68" s="879"/>
      <c r="AD68" s="879"/>
      <c r="AE68" s="879"/>
      <c r="AF68" s="879">
        <v>82</v>
      </c>
      <c r="AG68" s="879"/>
      <c r="AH68" s="879"/>
      <c r="AI68" s="879"/>
      <c r="AJ68" s="879"/>
      <c r="AK68" s="879" t="s">
        <v>555</v>
      </c>
      <c r="AL68" s="879"/>
      <c r="AM68" s="879"/>
      <c r="AN68" s="879"/>
      <c r="AO68" s="879"/>
      <c r="AP68" s="879" t="s">
        <v>555</v>
      </c>
      <c r="AQ68" s="879"/>
      <c r="AR68" s="879"/>
      <c r="AS68" s="879"/>
      <c r="AT68" s="879"/>
      <c r="AU68" s="879" t="s">
        <v>555</v>
      </c>
      <c r="AV68" s="879"/>
      <c r="AW68" s="879"/>
      <c r="AX68" s="879"/>
      <c r="AY68" s="879"/>
      <c r="AZ68" s="880"/>
      <c r="BA68" s="880"/>
      <c r="BB68" s="880"/>
      <c r="BC68" s="880"/>
      <c r="BD68" s="881"/>
      <c r="BE68" s="235"/>
      <c r="BF68" s="235"/>
      <c r="BG68" s="235"/>
      <c r="BH68" s="235"/>
      <c r="BI68" s="235"/>
      <c r="BJ68" s="235"/>
      <c r="BK68" s="235"/>
      <c r="BL68" s="235"/>
      <c r="BM68" s="235"/>
      <c r="BN68" s="235"/>
      <c r="BO68" s="235"/>
      <c r="BP68" s="235"/>
      <c r="BQ68" s="232">
        <v>62</v>
      </c>
      <c r="BR68" s="237"/>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24"/>
    </row>
    <row r="69" spans="1:131" ht="26.25" customHeight="1" x14ac:dyDescent="0.15">
      <c r="A69" s="232">
        <v>2</v>
      </c>
      <c r="B69" s="886" t="s">
        <v>544</v>
      </c>
      <c r="C69" s="887"/>
      <c r="D69" s="887"/>
      <c r="E69" s="887"/>
      <c r="F69" s="887"/>
      <c r="G69" s="887"/>
      <c r="H69" s="887"/>
      <c r="I69" s="887"/>
      <c r="J69" s="887"/>
      <c r="K69" s="887"/>
      <c r="L69" s="887"/>
      <c r="M69" s="887"/>
      <c r="N69" s="887"/>
      <c r="O69" s="887"/>
      <c r="P69" s="888"/>
      <c r="Q69" s="889">
        <v>161934</v>
      </c>
      <c r="R69" s="843"/>
      <c r="S69" s="843"/>
      <c r="T69" s="843"/>
      <c r="U69" s="843"/>
      <c r="V69" s="843">
        <v>158460</v>
      </c>
      <c r="W69" s="843"/>
      <c r="X69" s="843"/>
      <c r="Y69" s="843"/>
      <c r="Z69" s="843"/>
      <c r="AA69" s="843">
        <v>3473</v>
      </c>
      <c r="AB69" s="843"/>
      <c r="AC69" s="843"/>
      <c r="AD69" s="843"/>
      <c r="AE69" s="843"/>
      <c r="AF69" s="843">
        <v>3473</v>
      </c>
      <c r="AG69" s="843"/>
      <c r="AH69" s="843"/>
      <c r="AI69" s="843"/>
      <c r="AJ69" s="843"/>
      <c r="AK69" s="843">
        <v>1726</v>
      </c>
      <c r="AL69" s="843"/>
      <c r="AM69" s="843"/>
      <c r="AN69" s="843"/>
      <c r="AO69" s="843"/>
      <c r="AP69" s="843" t="s">
        <v>555</v>
      </c>
      <c r="AQ69" s="843"/>
      <c r="AR69" s="843"/>
      <c r="AS69" s="843"/>
      <c r="AT69" s="843"/>
      <c r="AU69" s="843" t="s">
        <v>555</v>
      </c>
      <c r="AV69" s="843"/>
      <c r="AW69" s="843"/>
      <c r="AX69" s="843"/>
      <c r="AY69" s="843"/>
      <c r="AZ69" s="845"/>
      <c r="BA69" s="845"/>
      <c r="BB69" s="845"/>
      <c r="BC69" s="845"/>
      <c r="BD69" s="846"/>
      <c r="BE69" s="235"/>
      <c r="BF69" s="235"/>
      <c r="BG69" s="235"/>
      <c r="BH69" s="235"/>
      <c r="BI69" s="235"/>
      <c r="BJ69" s="235"/>
      <c r="BK69" s="235"/>
      <c r="BL69" s="235"/>
      <c r="BM69" s="235"/>
      <c r="BN69" s="235"/>
      <c r="BO69" s="235"/>
      <c r="BP69" s="235"/>
      <c r="BQ69" s="232">
        <v>63</v>
      </c>
      <c r="BR69" s="237"/>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24"/>
    </row>
    <row r="70" spans="1:131" ht="26.25" customHeight="1" x14ac:dyDescent="0.15">
      <c r="A70" s="232">
        <v>3</v>
      </c>
      <c r="B70" s="886" t="s">
        <v>545</v>
      </c>
      <c r="C70" s="887"/>
      <c r="D70" s="887"/>
      <c r="E70" s="887"/>
      <c r="F70" s="887"/>
      <c r="G70" s="887"/>
      <c r="H70" s="887"/>
      <c r="I70" s="887"/>
      <c r="J70" s="887"/>
      <c r="K70" s="887"/>
      <c r="L70" s="887"/>
      <c r="M70" s="887"/>
      <c r="N70" s="887"/>
      <c r="O70" s="887"/>
      <c r="P70" s="888"/>
      <c r="Q70" s="889">
        <v>24</v>
      </c>
      <c r="R70" s="843"/>
      <c r="S70" s="843"/>
      <c r="T70" s="843"/>
      <c r="U70" s="843"/>
      <c r="V70" s="843">
        <v>20</v>
      </c>
      <c r="W70" s="843"/>
      <c r="X70" s="843"/>
      <c r="Y70" s="843"/>
      <c r="Z70" s="843"/>
      <c r="AA70" s="843">
        <v>3</v>
      </c>
      <c r="AB70" s="843"/>
      <c r="AC70" s="843"/>
      <c r="AD70" s="843"/>
      <c r="AE70" s="843"/>
      <c r="AF70" s="843">
        <v>3</v>
      </c>
      <c r="AG70" s="843"/>
      <c r="AH70" s="843"/>
      <c r="AI70" s="843"/>
      <c r="AJ70" s="843"/>
      <c r="AK70" s="843">
        <v>6</v>
      </c>
      <c r="AL70" s="843"/>
      <c r="AM70" s="843"/>
      <c r="AN70" s="843"/>
      <c r="AO70" s="843"/>
      <c r="AP70" s="843" t="s">
        <v>555</v>
      </c>
      <c r="AQ70" s="843"/>
      <c r="AR70" s="843"/>
      <c r="AS70" s="843"/>
      <c r="AT70" s="843"/>
      <c r="AU70" s="843" t="s">
        <v>555</v>
      </c>
      <c r="AV70" s="843"/>
      <c r="AW70" s="843"/>
      <c r="AX70" s="843"/>
      <c r="AY70" s="843"/>
      <c r="AZ70" s="845"/>
      <c r="BA70" s="845"/>
      <c r="BB70" s="845"/>
      <c r="BC70" s="845"/>
      <c r="BD70" s="846"/>
      <c r="BE70" s="235"/>
      <c r="BF70" s="235"/>
      <c r="BG70" s="235"/>
      <c r="BH70" s="235"/>
      <c r="BI70" s="235"/>
      <c r="BJ70" s="235"/>
      <c r="BK70" s="235"/>
      <c r="BL70" s="235"/>
      <c r="BM70" s="235"/>
      <c r="BN70" s="235"/>
      <c r="BO70" s="235"/>
      <c r="BP70" s="235"/>
      <c r="BQ70" s="232">
        <v>64</v>
      </c>
      <c r="BR70" s="237"/>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24"/>
    </row>
    <row r="71" spans="1:131" ht="26.25" customHeight="1" x14ac:dyDescent="0.15">
      <c r="A71" s="232">
        <v>4</v>
      </c>
      <c r="B71" s="886" t="s">
        <v>546</v>
      </c>
      <c r="C71" s="887"/>
      <c r="D71" s="887"/>
      <c r="E71" s="887"/>
      <c r="F71" s="887"/>
      <c r="G71" s="887"/>
      <c r="H71" s="887"/>
      <c r="I71" s="887"/>
      <c r="J71" s="887"/>
      <c r="K71" s="887"/>
      <c r="L71" s="887"/>
      <c r="M71" s="887"/>
      <c r="N71" s="887"/>
      <c r="O71" s="887"/>
      <c r="P71" s="888"/>
      <c r="Q71" s="889">
        <v>139</v>
      </c>
      <c r="R71" s="843"/>
      <c r="S71" s="843"/>
      <c r="T71" s="843"/>
      <c r="U71" s="843"/>
      <c r="V71" s="843">
        <v>112</v>
      </c>
      <c r="W71" s="843"/>
      <c r="X71" s="843"/>
      <c r="Y71" s="843"/>
      <c r="Z71" s="843"/>
      <c r="AA71" s="843">
        <v>27</v>
      </c>
      <c r="AB71" s="843"/>
      <c r="AC71" s="843"/>
      <c r="AD71" s="843"/>
      <c r="AE71" s="843"/>
      <c r="AF71" s="843">
        <v>27</v>
      </c>
      <c r="AG71" s="843"/>
      <c r="AH71" s="843"/>
      <c r="AI71" s="843"/>
      <c r="AJ71" s="843"/>
      <c r="AK71" s="843" t="s">
        <v>555</v>
      </c>
      <c r="AL71" s="843"/>
      <c r="AM71" s="843"/>
      <c r="AN71" s="843"/>
      <c r="AO71" s="843"/>
      <c r="AP71" s="843">
        <v>61</v>
      </c>
      <c r="AQ71" s="843"/>
      <c r="AR71" s="843"/>
      <c r="AS71" s="843"/>
      <c r="AT71" s="843"/>
      <c r="AU71" s="843" t="s">
        <v>555</v>
      </c>
      <c r="AV71" s="843"/>
      <c r="AW71" s="843"/>
      <c r="AX71" s="843"/>
      <c r="AY71" s="843"/>
      <c r="AZ71" s="845"/>
      <c r="BA71" s="845"/>
      <c r="BB71" s="845"/>
      <c r="BC71" s="845"/>
      <c r="BD71" s="846"/>
      <c r="BE71" s="235"/>
      <c r="BF71" s="235"/>
      <c r="BG71" s="235"/>
      <c r="BH71" s="235"/>
      <c r="BI71" s="235"/>
      <c r="BJ71" s="235"/>
      <c r="BK71" s="235"/>
      <c r="BL71" s="235"/>
      <c r="BM71" s="235"/>
      <c r="BN71" s="235"/>
      <c r="BO71" s="235"/>
      <c r="BP71" s="235"/>
      <c r="BQ71" s="232">
        <v>65</v>
      </c>
      <c r="BR71" s="237"/>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24"/>
    </row>
    <row r="72" spans="1:131" ht="26.25" customHeight="1" x14ac:dyDescent="0.15">
      <c r="A72" s="232">
        <v>5</v>
      </c>
      <c r="B72" s="886" t="s">
        <v>547</v>
      </c>
      <c r="C72" s="887"/>
      <c r="D72" s="887"/>
      <c r="E72" s="887"/>
      <c r="F72" s="887"/>
      <c r="G72" s="887"/>
      <c r="H72" s="887"/>
      <c r="I72" s="887"/>
      <c r="J72" s="887"/>
      <c r="K72" s="887"/>
      <c r="L72" s="887"/>
      <c r="M72" s="887"/>
      <c r="N72" s="887"/>
      <c r="O72" s="887"/>
      <c r="P72" s="888"/>
      <c r="Q72" s="889">
        <v>541</v>
      </c>
      <c r="R72" s="843"/>
      <c r="S72" s="843"/>
      <c r="T72" s="843"/>
      <c r="U72" s="843"/>
      <c r="V72" s="843">
        <v>484</v>
      </c>
      <c r="W72" s="843"/>
      <c r="X72" s="843"/>
      <c r="Y72" s="843"/>
      <c r="Z72" s="843"/>
      <c r="AA72" s="843">
        <v>57</v>
      </c>
      <c r="AB72" s="843"/>
      <c r="AC72" s="843"/>
      <c r="AD72" s="843"/>
      <c r="AE72" s="843"/>
      <c r="AF72" s="843">
        <v>57</v>
      </c>
      <c r="AG72" s="843"/>
      <c r="AH72" s="843"/>
      <c r="AI72" s="843"/>
      <c r="AJ72" s="843"/>
      <c r="AK72" s="843">
        <v>54</v>
      </c>
      <c r="AL72" s="843"/>
      <c r="AM72" s="843"/>
      <c r="AN72" s="843"/>
      <c r="AO72" s="843"/>
      <c r="AP72" s="843">
        <v>518</v>
      </c>
      <c r="AQ72" s="843"/>
      <c r="AR72" s="843"/>
      <c r="AS72" s="843"/>
      <c r="AT72" s="843"/>
      <c r="AU72" s="843" t="s">
        <v>555</v>
      </c>
      <c r="AV72" s="843"/>
      <c r="AW72" s="843"/>
      <c r="AX72" s="843"/>
      <c r="AY72" s="843"/>
      <c r="AZ72" s="845"/>
      <c r="BA72" s="845"/>
      <c r="BB72" s="845"/>
      <c r="BC72" s="845"/>
      <c r="BD72" s="846"/>
      <c r="BE72" s="235"/>
      <c r="BF72" s="235"/>
      <c r="BG72" s="235"/>
      <c r="BH72" s="235"/>
      <c r="BI72" s="235"/>
      <c r="BJ72" s="235"/>
      <c r="BK72" s="235"/>
      <c r="BL72" s="235"/>
      <c r="BM72" s="235"/>
      <c r="BN72" s="235"/>
      <c r="BO72" s="235"/>
      <c r="BP72" s="235"/>
      <c r="BQ72" s="232">
        <v>66</v>
      </c>
      <c r="BR72" s="237"/>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24"/>
    </row>
    <row r="73" spans="1:131" ht="26.25" customHeight="1" x14ac:dyDescent="0.15">
      <c r="A73" s="232">
        <v>6</v>
      </c>
      <c r="B73" s="886" t="s">
        <v>548</v>
      </c>
      <c r="C73" s="887"/>
      <c r="D73" s="887"/>
      <c r="E73" s="887"/>
      <c r="F73" s="887"/>
      <c r="G73" s="887"/>
      <c r="H73" s="887"/>
      <c r="I73" s="887"/>
      <c r="J73" s="887"/>
      <c r="K73" s="887"/>
      <c r="L73" s="887"/>
      <c r="M73" s="887"/>
      <c r="N73" s="887"/>
      <c r="O73" s="887"/>
      <c r="P73" s="888"/>
      <c r="Q73" s="889">
        <v>1103</v>
      </c>
      <c r="R73" s="843"/>
      <c r="S73" s="843"/>
      <c r="T73" s="843"/>
      <c r="U73" s="843"/>
      <c r="V73" s="843">
        <v>1100</v>
      </c>
      <c r="W73" s="843"/>
      <c r="X73" s="843"/>
      <c r="Y73" s="843"/>
      <c r="Z73" s="843"/>
      <c r="AA73" s="843">
        <v>3</v>
      </c>
      <c r="AB73" s="843"/>
      <c r="AC73" s="843"/>
      <c r="AD73" s="843"/>
      <c r="AE73" s="843"/>
      <c r="AF73" s="843">
        <v>3</v>
      </c>
      <c r="AG73" s="843"/>
      <c r="AH73" s="843"/>
      <c r="AI73" s="843"/>
      <c r="AJ73" s="843"/>
      <c r="AK73" s="843" t="s">
        <v>555</v>
      </c>
      <c r="AL73" s="843"/>
      <c r="AM73" s="843"/>
      <c r="AN73" s="843"/>
      <c r="AO73" s="843"/>
      <c r="AP73" s="843" t="s">
        <v>555</v>
      </c>
      <c r="AQ73" s="843"/>
      <c r="AR73" s="843"/>
      <c r="AS73" s="843"/>
      <c r="AT73" s="843"/>
      <c r="AU73" s="843" t="s">
        <v>555</v>
      </c>
      <c r="AV73" s="843"/>
      <c r="AW73" s="843"/>
      <c r="AX73" s="843"/>
      <c r="AY73" s="843"/>
      <c r="AZ73" s="845"/>
      <c r="BA73" s="845"/>
      <c r="BB73" s="845"/>
      <c r="BC73" s="845"/>
      <c r="BD73" s="846"/>
      <c r="BE73" s="235"/>
      <c r="BF73" s="235"/>
      <c r="BG73" s="235"/>
      <c r="BH73" s="235"/>
      <c r="BI73" s="235"/>
      <c r="BJ73" s="235"/>
      <c r="BK73" s="235"/>
      <c r="BL73" s="235"/>
      <c r="BM73" s="235"/>
      <c r="BN73" s="235"/>
      <c r="BO73" s="235"/>
      <c r="BP73" s="235"/>
      <c r="BQ73" s="232">
        <v>67</v>
      </c>
      <c r="BR73" s="237"/>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24"/>
    </row>
    <row r="74" spans="1:131" ht="26.25" customHeight="1" x14ac:dyDescent="0.15">
      <c r="A74" s="232">
        <v>7</v>
      </c>
      <c r="B74" s="886" t="s">
        <v>549</v>
      </c>
      <c r="C74" s="887"/>
      <c r="D74" s="887"/>
      <c r="E74" s="887"/>
      <c r="F74" s="887"/>
      <c r="G74" s="887"/>
      <c r="H74" s="887"/>
      <c r="I74" s="887"/>
      <c r="J74" s="887"/>
      <c r="K74" s="887"/>
      <c r="L74" s="887"/>
      <c r="M74" s="887"/>
      <c r="N74" s="887"/>
      <c r="O74" s="887"/>
      <c r="P74" s="888"/>
      <c r="Q74" s="889">
        <v>83</v>
      </c>
      <c r="R74" s="843"/>
      <c r="S74" s="843"/>
      <c r="T74" s="843"/>
      <c r="U74" s="843"/>
      <c r="V74" s="843">
        <v>69</v>
      </c>
      <c r="W74" s="843"/>
      <c r="X74" s="843"/>
      <c r="Y74" s="843"/>
      <c r="Z74" s="843"/>
      <c r="AA74" s="843">
        <v>14</v>
      </c>
      <c r="AB74" s="843"/>
      <c r="AC74" s="843"/>
      <c r="AD74" s="843"/>
      <c r="AE74" s="843"/>
      <c r="AF74" s="843">
        <v>14</v>
      </c>
      <c r="AG74" s="843"/>
      <c r="AH74" s="843"/>
      <c r="AI74" s="843"/>
      <c r="AJ74" s="843"/>
      <c r="AK74" s="843" t="s">
        <v>555</v>
      </c>
      <c r="AL74" s="843"/>
      <c r="AM74" s="843"/>
      <c r="AN74" s="843"/>
      <c r="AO74" s="843"/>
      <c r="AP74" s="843" t="s">
        <v>555</v>
      </c>
      <c r="AQ74" s="843"/>
      <c r="AR74" s="843"/>
      <c r="AS74" s="843"/>
      <c r="AT74" s="843"/>
      <c r="AU74" s="843" t="s">
        <v>555</v>
      </c>
      <c r="AV74" s="843"/>
      <c r="AW74" s="843"/>
      <c r="AX74" s="843"/>
      <c r="AY74" s="843"/>
      <c r="AZ74" s="845"/>
      <c r="BA74" s="845"/>
      <c r="BB74" s="845"/>
      <c r="BC74" s="845"/>
      <c r="BD74" s="846"/>
      <c r="BE74" s="235"/>
      <c r="BF74" s="235"/>
      <c r="BG74" s="235"/>
      <c r="BH74" s="235"/>
      <c r="BI74" s="235"/>
      <c r="BJ74" s="235"/>
      <c r="BK74" s="235"/>
      <c r="BL74" s="235"/>
      <c r="BM74" s="235"/>
      <c r="BN74" s="235"/>
      <c r="BO74" s="235"/>
      <c r="BP74" s="235"/>
      <c r="BQ74" s="232">
        <v>68</v>
      </c>
      <c r="BR74" s="237"/>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24"/>
    </row>
    <row r="75" spans="1:131" ht="26.25" customHeight="1" x14ac:dyDescent="0.15">
      <c r="A75" s="232">
        <v>8</v>
      </c>
      <c r="B75" s="886" t="s">
        <v>550</v>
      </c>
      <c r="C75" s="887"/>
      <c r="D75" s="887"/>
      <c r="E75" s="887"/>
      <c r="F75" s="887"/>
      <c r="G75" s="887"/>
      <c r="H75" s="887"/>
      <c r="I75" s="887"/>
      <c r="J75" s="887"/>
      <c r="K75" s="887"/>
      <c r="L75" s="887"/>
      <c r="M75" s="887"/>
      <c r="N75" s="887"/>
      <c r="O75" s="887"/>
      <c r="P75" s="888"/>
      <c r="Q75" s="890">
        <v>6431</v>
      </c>
      <c r="R75" s="891"/>
      <c r="S75" s="891"/>
      <c r="T75" s="891"/>
      <c r="U75" s="847"/>
      <c r="V75" s="892">
        <v>6234</v>
      </c>
      <c r="W75" s="891"/>
      <c r="X75" s="891"/>
      <c r="Y75" s="891"/>
      <c r="Z75" s="847"/>
      <c r="AA75" s="892">
        <v>197</v>
      </c>
      <c r="AB75" s="891"/>
      <c r="AC75" s="891"/>
      <c r="AD75" s="891"/>
      <c r="AE75" s="847"/>
      <c r="AF75" s="892">
        <v>197</v>
      </c>
      <c r="AG75" s="891"/>
      <c r="AH75" s="891"/>
      <c r="AI75" s="891"/>
      <c r="AJ75" s="847"/>
      <c r="AK75" s="892" t="s">
        <v>555</v>
      </c>
      <c r="AL75" s="891"/>
      <c r="AM75" s="891"/>
      <c r="AN75" s="891"/>
      <c r="AO75" s="847"/>
      <c r="AP75" s="892" t="s">
        <v>555</v>
      </c>
      <c r="AQ75" s="891"/>
      <c r="AR75" s="891"/>
      <c r="AS75" s="891"/>
      <c r="AT75" s="847"/>
      <c r="AU75" s="892" t="s">
        <v>555</v>
      </c>
      <c r="AV75" s="891"/>
      <c r="AW75" s="891"/>
      <c r="AX75" s="891"/>
      <c r="AY75" s="847"/>
      <c r="AZ75" s="845"/>
      <c r="BA75" s="845"/>
      <c r="BB75" s="845"/>
      <c r="BC75" s="845"/>
      <c r="BD75" s="846"/>
      <c r="BE75" s="235"/>
      <c r="BF75" s="235"/>
      <c r="BG75" s="235"/>
      <c r="BH75" s="235"/>
      <c r="BI75" s="235"/>
      <c r="BJ75" s="235"/>
      <c r="BK75" s="235"/>
      <c r="BL75" s="235"/>
      <c r="BM75" s="235"/>
      <c r="BN75" s="235"/>
      <c r="BO75" s="235"/>
      <c r="BP75" s="235"/>
      <c r="BQ75" s="232">
        <v>69</v>
      </c>
      <c r="BR75" s="237"/>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24"/>
    </row>
    <row r="76" spans="1:131" ht="26.25" customHeight="1" x14ac:dyDescent="0.15">
      <c r="A76" s="232">
        <v>9</v>
      </c>
      <c r="B76" s="886" t="s">
        <v>551</v>
      </c>
      <c r="C76" s="887"/>
      <c r="D76" s="887"/>
      <c r="E76" s="887"/>
      <c r="F76" s="887"/>
      <c r="G76" s="887"/>
      <c r="H76" s="887"/>
      <c r="I76" s="887"/>
      <c r="J76" s="887"/>
      <c r="K76" s="887"/>
      <c r="L76" s="887"/>
      <c r="M76" s="887"/>
      <c r="N76" s="887"/>
      <c r="O76" s="887"/>
      <c r="P76" s="888"/>
      <c r="Q76" s="890">
        <v>25</v>
      </c>
      <c r="R76" s="891"/>
      <c r="S76" s="891"/>
      <c r="T76" s="891"/>
      <c r="U76" s="847"/>
      <c r="V76" s="892">
        <v>19</v>
      </c>
      <c r="W76" s="891"/>
      <c r="X76" s="891"/>
      <c r="Y76" s="891"/>
      <c r="Z76" s="847"/>
      <c r="AA76" s="892">
        <v>6</v>
      </c>
      <c r="AB76" s="891"/>
      <c r="AC76" s="891"/>
      <c r="AD76" s="891"/>
      <c r="AE76" s="847"/>
      <c r="AF76" s="892">
        <v>6</v>
      </c>
      <c r="AG76" s="891"/>
      <c r="AH76" s="891"/>
      <c r="AI76" s="891"/>
      <c r="AJ76" s="847"/>
      <c r="AK76" s="892">
        <v>7</v>
      </c>
      <c r="AL76" s="891"/>
      <c r="AM76" s="891"/>
      <c r="AN76" s="891"/>
      <c r="AO76" s="847"/>
      <c r="AP76" s="892" t="s">
        <v>555</v>
      </c>
      <c r="AQ76" s="891"/>
      <c r="AR76" s="891"/>
      <c r="AS76" s="891"/>
      <c r="AT76" s="847"/>
      <c r="AU76" s="892" t="s">
        <v>555</v>
      </c>
      <c r="AV76" s="891"/>
      <c r="AW76" s="891"/>
      <c r="AX76" s="891"/>
      <c r="AY76" s="847"/>
      <c r="AZ76" s="845"/>
      <c r="BA76" s="845"/>
      <c r="BB76" s="845"/>
      <c r="BC76" s="845"/>
      <c r="BD76" s="846"/>
      <c r="BE76" s="235"/>
      <c r="BF76" s="235"/>
      <c r="BG76" s="235"/>
      <c r="BH76" s="235"/>
      <c r="BI76" s="235"/>
      <c r="BJ76" s="235"/>
      <c r="BK76" s="235"/>
      <c r="BL76" s="235"/>
      <c r="BM76" s="235"/>
      <c r="BN76" s="235"/>
      <c r="BO76" s="235"/>
      <c r="BP76" s="235"/>
      <c r="BQ76" s="232">
        <v>70</v>
      </c>
      <c r="BR76" s="237"/>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24"/>
    </row>
    <row r="77" spans="1:131" ht="26.25" customHeight="1" x14ac:dyDescent="0.15">
      <c r="A77" s="232">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35"/>
      <c r="BF77" s="235"/>
      <c r="BG77" s="235"/>
      <c r="BH77" s="235"/>
      <c r="BI77" s="235"/>
      <c r="BJ77" s="235"/>
      <c r="BK77" s="235"/>
      <c r="BL77" s="235"/>
      <c r="BM77" s="235"/>
      <c r="BN77" s="235"/>
      <c r="BO77" s="235"/>
      <c r="BP77" s="235"/>
      <c r="BQ77" s="232">
        <v>71</v>
      </c>
      <c r="BR77" s="237"/>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24"/>
    </row>
    <row r="78" spans="1:131" ht="26.25" customHeight="1" x14ac:dyDescent="0.15">
      <c r="A78" s="232">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35"/>
      <c r="BF78" s="235"/>
      <c r="BG78" s="235"/>
      <c r="BH78" s="235"/>
      <c r="BI78" s="235"/>
      <c r="BJ78" s="224"/>
      <c r="BK78" s="224"/>
      <c r="BL78" s="224"/>
      <c r="BM78" s="224"/>
      <c r="BN78" s="224"/>
      <c r="BO78" s="235"/>
      <c r="BP78" s="235"/>
      <c r="BQ78" s="232">
        <v>72</v>
      </c>
      <c r="BR78" s="237"/>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24"/>
    </row>
    <row r="79" spans="1:131" ht="26.25" customHeight="1" x14ac:dyDescent="0.15">
      <c r="A79" s="232">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35"/>
      <c r="BF79" s="235"/>
      <c r="BG79" s="235"/>
      <c r="BH79" s="235"/>
      <c r="BI79" s="235"/>
      <c r="BJ79" s="224"/>
      <c r="BK79" s="224"/>
      <c r="BL79" s="224"/>
      <c r="BM79" s="224"/>
      <c r="BN79" s="224"/>
      <c r="BO79" s="235"/>
      <c r="BP79" s="235"/>
      <c r="BQ79" s="232">
        <v>73</v>
      </c>
      <c r="BR79" s="237"/>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24"/>
    </row>
    <row r="80" spans="1:131" ht="26.25" customHeight="1" x14ac:dyDescent="0.15">
      <c r="A80" s="232">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35"/>
      <c r="BF80" s="235"/>
      <c r="BG80" s="235"/>
      <c r="BH80" s="235"/>
      <c r="BI80" s="235"/>
      <c r="BJ80" s="235"/>
      <c r="BK80" s="235"/>
      <c r="BL80" s="235"/>
      <c r="BM80" s="235"/>
      <c r="BN80" s="235"/>
      <c r="BO80" s="235"/>
      <c r="BP80" s="235"/>
      <c r="BQ80" s="232">
        <v>74</v>
      </c>
      <c r="BR80" s="237"/>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24"/>
    </row>
    <row r="81" spans="1:131" ht="26.25" customHeight="1" x14ac:dyDescent="0.15">
      <c r="A81" s="232">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35"/>
      <c r="BF81" s="235"/>
      <c r="BG81" s="235"/>
      <c r="BH81" s="235"/>
      <c r="BI81" s="235"/>
      <c r="BJ81" s="235"/>
      <c r="BK81" s="235"/>
      <c r="BL81" s="235"/>
      <c r="BM81" s="235"/>
      <c r="BN81" s="235"/>
      <c r="BO81" s="235"/>
      <c r="BP81" s="235"/>
      <c r="BQ81" s="232">
        <v>75</v>
      </c>
      <c r="BR81" s="237"/>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24"/>
    </row>
    <row r="82" spans="1:131" ht="26.25" customHeight="1" x14ac:dyDescent="0.15">
      <c r="A82" s="232">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35"/>
      <c r="BF82" s="235"/>
      <c r="BG82" s="235"/>
      <c r="BH82" s="235"/>
      <c r="BI82" s="235"/>
      <c r="BJ82" s="235"/>
      <c r="BK82" s="235"/>
      <c r="BL82" s="235"/>
      <c r="BM82" s="235"/>
      <c r="BN82" s="235"/>
      <c r="BO82" s="235"/>
      <c r="BP82" s="235"/>
      <c r="BQ82" s="232">
        <v>76</v>
      </c>
      <c r="BR82" s="237"/>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24"/>
    </row>
    <row r="83" spans="1:131" ht="26.25" customHeight="1" x14ac:dyDescent="0.15">
      <c r="A83" s="232">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35"/>
      <c r="BF83" s="235"/>
      <c r="BG83" s="235"/>
      <c r="BH83" s="235"/>
      <c r="BI83" s="235"/>
      <c r="BJ83" s="235"/>
      <c r="BK83" s="235"/>
      <c r="BL83" s="235"/>
      <c r="BM83" s="235"/>
      <c r="BN83" s="235"/>
      <c r="BO83" s="235"/>
      <c r="BP83" s="235"/>
      <c r="BQ83" s="232">
        <v>77</v>
      </c>
      <c r="BR83" s="237"/>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24"/>
    </row>
    <row r="84" spans="1:131" ht="26.25" customHeight="1" x14ac:dyDescent="0.15">
      <c r="A84" s="232">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35"/>
      <c r="BF84" s="235"/>
      <c r="BG84" s="235"/>
      <c r="BH84" s="235"/>
      <c r="BI84" s="235"/>
      <c r="BJ84" s="235"/>
      <c r="BK84" s="235"/>
      <c r="BL84" s="235"/>
      <c r="BM84" s="235"/>
      <c r="BN84" s="235"/>
      <c r="BO84" s="235"/>
      <c r="BP84" s="235"/>
      <c r="BQ84" s="232">
        <v>78</v>
      </c>
      <c r="BR84" s="237"/>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24"/>
    </row>
    <row r="85" spans="1:131" ht="26.25" customHeight="1" x14ac:dyDescent="0.15">
      <c r="A85" s="232">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35"/>
      <c r="BF85" s="235"/>
      <c r="BG85" s="235"/>
      <c r="BH85" s="235"/>
      <c r="BI85" s="235"/>
      <c r="BJ85" s="235"/>
      <c r="BK85" s="235"/>
      <c r="BL85" s="235"/>
      <c r="BM85" s="235"/>
      <c r="BN85" s="235"/>
      <c r="BO85" s="235"/>
      <c r="BP85" s="235"/>
      <c r="BQ85" s="232">
        <v>79</v>
      </c>
      <c r="BR85" s="237"/>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24"/>
    </row>
    <row r="86" spans="1:131" ht="26.25" customHeight="1" x14ac:dyDescent="0.15">
      <c r="A86" s="232">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35"/>
      <c r="BF86" s="235"/>
      <c r="BG86" s="235"/>
      <c r="BH86" s="235"/>
      <c r="BI86" s="235"/>
      <c r="BJ86" s="235"/>
      <c r="BK86" s="235"/>
      <c r="BL86" s="235"/>
      <c r="BM86" s="235"/>
      <c r="BN86" s="235"/>
      <c r="BO86" s="235"/>
      <c r="BP86" s="235"/>
      <c r="BQ86" s="232">
        <v>80</v>
      </c>
      <c r="BR86" s="237"/>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24"/>
    </row>
    <row r="87" spans="1:131" ht="26.25" customHeight="1" x14ac:dyDescent="0.15">
      <c r="A87" s="238">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35"/>
      <c r="BF87" s="235"/>
      <c r="BG87" s="235"/>
      <c r="BH87" s="235"/>
      <c r="BI87" s="235"/>
      <c r="BJ87" s="235"/>
      <c r="BK87" s="235"/>
      <c r="BL87" s="235"/>
      <c r="BM87" s="235"/>
      <c r="BN87" s="235"/>
      <c r="BO87" s="235"/>
      <c r="BP87" s="235"/>
      <c r="BQ87" s="232">
        <v>81</v>
      </c>
      <c r="BR87" s="237"/>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24"/>
    </row>
    <row r="88" spans="1:131" ht="26.25" customHeight="1" thickBot="1" x14ac:dyDescent="0.2">
      <c r="A88" s="234" t="s">
        <v>376</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3863</v>
      </c>
      <c r="AG88" s="857"/>
      <c r="AH88" s="857"/>
      <c r="AI88" s="857"/>
      <c r="AJ88" s="857"/>
      <c r="AK88" s="854"/>
      <c r="AL88" s="854"/>
      <c r="AM88" s="854"/>
      <c r="AN88" s="854"/>
      <c r="AO88" s="854"/>
      <c r="AP88" s="857">
        <v>579</v>
      </c>
      <c r="AQ88" s="857"/>
      <c r="AR88" s="857"/>
      <c r="AS88" s="857"/>
      <c r="AT88" s="857"/>
      <c r="AU88" s="857"/>
      <c r="AV88" s="857"/>
      <c r="AW88" s="857"/>
      <c r="AX88" s="857"/>
      <c r="AY88" s="857"/>
      <c r="AZ88" s="862"/>
      <c r="BA88" s="862"/>
      <c r="BB88" s="862"/>
      <c r="BC88" s="862"/>
      <c r="BD88" s="863"/>
      <c r="BE88" s="235"/>
      <c r="BF88" s="235"/>
      <c r="BG88" s="235"/>
      <c r="BH88" s="235"/>
      <c r="BI88" s="235"/>
      <c r="BJ88" s="235"/>
      <c r="BK88" s="235"/>
      <c r="BL88" s="235"/>
      <c r="BM88" s="235"/>
      <c r="BN88" s="235"/>
      <c r="BO88" s="235"/>
      <c r="BP88" s="235"/>
      <c r="BQ88" s="232">
        <v>82</v>
      </c>
      <c r="BR88" s="237"/>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24"/>
    </row>
    <row r="89" spans="1:131" ht="26.25" hidden="1" customHeight="1" x14ac:dyDescent="0.15">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24"/>
    </row>
    <row r="90" spans="1:131" ht="26.25" hidden="1" customHeight="1" x14ac:dyDescent="0.15">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24"/>
    </row>
    <row r="91" spans="1:131" ht="26.25" hidden="1" customHeight="1" x14ac:dyDescent="0.15">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24"/>
    </row>
    <row r="92" spans="1:131" ht="26.25" hidden="1" customHeight="1" x14ac:dyDescent="0.15">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24"/>
    </row>
    <row r="93" spans="1:131" ht="26.25" hidden="1" customHeight="1" x14ac:dyDescent="0.15">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24"/>
    </row>
    <row r="94" spans="1:131" ht="26.25" hidden="1" customHeight="1" x14ac:dyDescent="0.15">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24"/>
    </row>
    <row r="95" spans="1:131" ht="26.25" hidden="1" customHeight="1" x14ac:dyDescent="0.15">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24"/>
    </row>
    <row r="96" spans="1:131" ht="26.25" hidden="1" customHeight="1" x14ac:dyDescent="0.15">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24"/>
    </row>
    <row r="97" spans="1:131" ht="26.25" hidden="1" customHeight="1" x14ac:dyDescent="0.15">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24"/>
    </row>
    <row r="98" spans="1:131" ht="26.25" hidden="1" customHeight="1" x14ac:dyDescent="0.15">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24"/>
    </row>
    <row r="99" spans="1:131" ht="26.25" hidden="1" customHeight="1" x14ac:dyDescent="0.15">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24"/>
    </row>
    <row r="100" spans="1:131" ht="26.25" hidden="1" customHeight="1" x14ac:dyDescent="0.15">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24"/>
    </row>
    <row r="101" spans="1:131" ht="26.25" hidden="1" customHeight="1" x14ac:dyDescent="0.15">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24"/>
    </row>
    <row r="102" spans="1:131" ht="26.25" customHeight="1" thickBot="1" x14ac:dyDescent="0.2">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376</v>
      </c>
      <c r="BR102" s="802" t="s">
        <v>400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29</v>
      </c>
      <c r="CS102" s="865"/>
      <c r="CT102" s="865"/>
      <c r="CU102" s="865"/>
      <c r="CV102" s="904"/>
      <c r="CW102" s="903">
        <v>1</v>
      </c>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24"/>
    </row>
    <row r="103" spans="1:131" ht="26.25" customHeight="1" x14ac:dyDescent="0.15">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24"/>
    </row>
    <row r="104" spans="1:131" ht="26.25" customHeight="1" x14ac:dyDescent="0.15">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24"/>
    </row>
    <row r="105" spans="1:131" ht="11.25" customHeight="1" x14ac:dyDescent="0.15">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15">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
      <c r="A107" s="243" t="s">
        <v>403</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404</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15">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24" customFormat="1" ht="26.25" customHeight="1" x14ac:dyDescent="0.15">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294</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294</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294</v>
      </c>
      <c r="DR109" s="906"/>
      <c r="DS109" s="906"/>
      <c r="DT109" s="906"/>
      <c r="DU109" s="907"/>
      <c r="DV109" s="905" t="s">
        <v>410</v>
      </c>
      <c r="DW109" s="906"/>
      <c r="DX109" s="906"/>
      <c r="DY109" s="906"/>
      <c r="DZ109" s="908"/>
    </row>
    <row r="110" spans="1:131" s="224" customFormat="1" ht="26.25" customHeight="1" x14ac:dyDescent="0.15">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431680</v>
      </c>
      <c r="AB110" s="913"/>
      <c r="AC110" s="913"/>
      <c r="AD110" s="913"/>
      <c r="AE110" s="914"/>
      <c r="AF110" s="915">
        <v>431512</v>
      </c>
      <c r="AG110" s="913"/>
      <c r="AH110" s="913"/>
      <c r="AI110" s="913"/>
      <c r="AJ110" s="914"/>
      <c r="AK110" s="915">
        <v>471396</v>
      </c>
      <c r="AL110" s="913"/>
      <c r="AM110" s="913"/>
      <c r="AN110" s="913"/>
      <c r="AO110" s="914"/>
      <c r="AP110" s="916">
        <v>17.8</v>
      </c>
      <c r="AQ110" s="917"/>
      <c r="AR110" s="917"/>
      <c r="AS110" s="917"/>
      <c r="AT110" s="918"/>
      <c r="AU110" s="919" t="s">
        <v>69</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6095595</v>
      </c>
      <c r="BR110" s="944"/>
      <c r="BS110" s="944"/>
      <c r="BT110" s="944"/>
      <c r="BU110" s="944"/>
      <c r="BV110" s="944">
        <v>6055946</v>
      </c>
      <c r="BW110" s="944"/>
      <c r="BX110" s="944"/>
      <c r="BY110" s="944"/>
      <c r="BZ110" s="944"/>
      <c r="CA110" s="944">
        <v>5773015</v>
      </c>
      <c r="CB110" s="944"/>
      <c r="CC110" s="944"/>
      <c r="CD110" s="944"/>
      <c r="CE110" s="944"/>
      <c r="CF110" s="957">
        <v>218.2</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121</v>
      </c>
      <c r="DH110" s="944"/>
      <c r="DI110" s="944"/>
      <c r="DJ110" s="944"/>
      <c r="DK110" s="944"/>
      <c r="DL110" s="944" t="s">
        <v>121</v>
      </c>
      <c r="DM110" s="944"/>
      <c r="DN110" s="944"/>
      <c r="DO110" s="944"/>
      <c r="DP110" s="944"/>
      <c r="DQ110" s="944" t="s">
        <v>121</v>
      </c>
      <c r="DR110" s="944"/>
      <c r="DS110" s="944"/>
      <c r="DT110" s="944"/>
      <c r="DU110" s="944"/>
      <c r="DV110" s="945" t="s">
        <v>121</v>
      </c>
      <c r="DW110" s="945"/>
      <c r="DX110" s="945"/>
      <c r="DY110" s="945"/>
      <c r="DZ110" s="946"/>
    </row>
    <row r="111" spans="1:131" s="224" customFormat="1" ht="26.25" customHeight="1" x14ac:dyDescent="0.15">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121</v>
      </c>
      <c r="AB111" s="951"/>
      <c r="AC111" s="951"/>
      <c r="AD111" s="951"/>
      <c r="AE111" s="952"/>
      <c r="AF111" s="953" t="s">
        <v>121</v>
      </c>
      <c r="AG111" s="951"/>
      <c r="AH111" s="951"/>
      <c r="AI111" s="951"/>
      <c r="AJ111" s="952"/>
      <c r="AK111" s="953" t="s">
        <v>121</v>
      </c>
      <c r="AL111" s="951"/>
      <c r="AM111" s="951"/>
      <c r="AN111" s="951"/>
      <c r="AO111" s="952"/>
      <c r="AP111" s="954" t="s">
        <v>121</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t="s">
        <v>121</v>
      </c>
      <c r="BR111" s="939"/>
      <c r="BS111" s="939"/>
      <c r="BT111" s="939"/>
      <c r="BU111" s="939"/>
      <c r="BV111" s="939" t="s">
        <v>121</v>
      </c>
      <c r="BW111" s="939"/>
      <c r="BX111" s="939"/>
      <c r="BY111" s="939"/>
      <c r="BZ111" s="939"/>
      <c r="CA111" s="939" t="s">
        <v>121</v>
      </c>
      <c r="CB111" s="939"/>
      <c r="CC111" s="939"/>
      <c r="CD111" s="939"/>
      <c r="CE111" s="939"/>
      <c r="CF111" s="933" t="s">
        <v>121</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121</v>
      </c>
      <c r="DH111" s="939"/>
      <c r="DI111" s="939"/>
      <c r="DJ111" s="939"/>
      <c r="DK111" s="939"/>
      <c r="DL111" s="939" t="s">
        <v>121</v>
      </c>
      <c r="DM111" s="939"/>
      <c r="DN111" s="939"/>
      <c r="DO111" s="939"/>
      <c r="DP111" s="939"/>
      <c r="DQ111" s="939" t="s">
        <v>121</v>
      </c>
      <c r="DR111" s="939"/>
      <c r="DS111" s="939"/>
      <c r="DT111" s="939"/>
      <c r="DU111" s="939"/>
      <c r="DV111" s="940" t="s">
        <v>121</v>
      </c>
      <c r="DW111" s="940"/>
      <c r="DX111" s="940"/>
      <c r="DY111" s="940"/>
      <c r="DZ111" s="941"/>
    </row>
    <row r="112" spans="1:131" s="224" customFormat="1" ht="26.25" customHeight="1" x14ac:dyDescent="0.15">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121</v>
      </c>
      <c r="AB112" s="972"/>
      <c r="AC112" s="972"/>
      <c r="AD112" s="972"/>
      <c r="AE112" s="973"/>
      <c r="AF112" s="974" t="s">
        <v>121</v>
      </c>
      <c r="AG112" s="972"/>
      <c r="AH112" s="972"/>
      <c r="AI112" s="972"/>
      <c r="AJ112" s="973"/>
      <c r="AK112" s="974" t="s">
        <v>121</v>
      </c>
      <c r="AL112" s="972"/>
      <c r="AM112" s="972"/>
      <c r="AN112" s="972"/>
      <c r="AO112" s="973"/>
      <c r="AP112" s="975" t="s">
        <v>121</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2673567</v>
      </c>
      <c r="BR112" s="939"/>
      <c r="BS112" s="939"/>
      <c r="BT112" s="939"/>
      <c r="BU112" s="939"/>
      <c r="BV112" s="939">
        <v>2554692</v>
      </c>
      <c r="BW112" s="939"/>
      <c r="BX112" s="939"/>
      <c r="BY112" s="939"/>
      <c r="BZ112" s="939"/>
      <c r="CA112" s="939">
        <v>2448608</v>
      </c>
      <c r="CB112" s="939"/>
      <c r="CC112" s="939"/>
      <c r="CD112" s="939"/>
      <c r="CE112" s="939"/>
      <c r="CF112" s="933">
        <v>92.6</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121</v>
      </c>
      <c r="DH112" s="939"/>
      <c r="DI112" s="939"/>
      <c r="DJ112" s="939"/>
      <c r="DK112" s="939"/>
      <c r="DL112" s="939" t="s">
        <v>121</v>
      </c>
      <c r="DM112" s="939"/>
      <c r="DN112" s="939"/>
      <c r="DO112" s="939"/>
      <c r="DP112" s="939"/>
      <c r="DQ112" s="939" t="s">
        <v>121</v>
      </c>
      <c r="DR112" s="939"/>
      <c r="DS112" s="939"/>
      <c r="DT112" s="939"/>
      <c r="DU112" s="939"/>
      <c r="DV112" s="940" t="s">
        <v>121</v>
      </c>
      <c r="DW112" s="940"/>
      <c r="DX112" s="940"/>
      <c r="DY112" s="940"/>
      <c r="DZ112" s="941"/>
    </row>
    <row r="113" spans="1:130" s="224" customFormat="1" ht="26.25" customHeight="1" x14ac:dyDescent="0.15">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204795</v>
      </c>
      <c r="AB113" s="951"/>
      <c r="AC113" s="951"/>
      <c r="AD113" s="951"/>
      <c r="AE113" s="952"/>
      <c r="AF113" s="953">
        <v>218695</v>
      </c>
      <c r="AG113" s="951"/>
      <c r="AH113" s="951"/>
      <c r="AI113" s="951"/>
      <c r="AJ113" s="952"/>
      <c r="AK113" s="953">
        <v>237535</v>
      </c>
      <c r="AL113" s="951"/>
      <c r="AM113" s="951"/>
      <c r="AN113" s="951"/>
      <c r="AO113" s="952"/>
      <c r="AP113" s="954">
        <v>9</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v>782</v>
      </c>
      <c r="BR113" s="939"/>
      <c r="BS113" s="939"/>
      <c r="BT113" s="939"/>
      <c r="BU113" s="939"/>
      <c r="BV113" s="939">
        <v>1617</v>
      </c>
      <c r="BW113" s="939"/>
      <c r="BX113" s="939"/>
      <c r="BY113" s="939"/>
      <c r="BZ113" s="939"/>
      <c r="CA113" s="939">
        <v>1581</v>
      </c>
      <c r="CB113" s="939"/>
      <c r="CC113" s="939"/>
      <c r="CD113" s="939"/>
      <c r="CE113" s="939"/>
      <c r="CF113" s="933">
        <v>0.1</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121</v>
      </c>
      <c r="DH113" s="972"/>
      <c r="DI113" s="972"/>
      <c r="DJ113" s="972"/>
      <c r="DK113" s="973"/>
      <c r="DL113" s="974" t="s">
        <v>121</v>
      </c>
      <c r="DM113" s="972"/>
      <c r="DN113" s="972"/>
      <c r="DO113" s="972"/>
      <c r="DP113" s="973"/>
      <c r="DQ113" s="974" t="s">
        <v>121</v>
      </c>
      <c r="DR113" s="972"/>
      <c r="DS113" s="972"/>
      <c r="DT113" s="972"/>
      <c r="DU113" s="973"/>
      <c r="DV113" s="975" t="s">
        <v>121</v>
      </c>
      <c r="DW113" s="976"/>
      <c r="DX113" s="976"/>
      <c r="DY113" s="976"/>
      <c r="DZ113" s="977"/>
    </row>
    <row r="114" spans="1:130" s="224" customFormat="1" ht="26.25" customHeight="1" x14ac:dyDescent="0.15">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350</v>
      </c>
      <c r="AB114" s="972"/>
      <c r="AC114" s="972"/>
      <c r="AD114" s="972"/>
      <c r="AE114" s="973"/>
      <c r="AF114" s="974">
        <v>272</v>
      </c>
      <c r="AG114" s="972"/>
      <c r="AH114" s="972"/>
      <c r="AI114" s="972"/>
      <c r="AJ114" s="973"/>
      <c r="AK114" s="974">
        <v>430</v>
      </c>
      <c r="AL114" s="972"/>
      <c r="AM114" s="972"/>
      <c r="AN114" s="972"/>
      <c r="AO114" s="973"/>
      <c r="AP114" s="975">
        <v>0</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v>603251</v>
      </c>
      <c r="BR114" s="939"/>
      <c r="BS114" s="939"/>
      <c r="BT114" s="939"/>
      <c r="BU114" s="939"/>
      <c r="BV114" s="939">
        <v>584558</v>
      </c>
      <c r="BW114" s="939"/>
      <c r="BX114" s="939"/>
      <c r="BY114" s="939"/>
      <c r="BZ114" s="939"/>
      <c r="CA114" s="939">
        <v>550218</v>
      </c>
      <c r="CB114" s="939"/>
      <c r="CC114" s="939"/>
      <c r="CD114" s="939"/>
      <c r="CE114" s="939"/>
      <c r="CF114" s="933">
        <v>20.8</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121</v>
      </c>
      <c r="DH114" s="972"/>
      <c r="DI114" s="972"/>
      <c r="DJ114" s="972"/>
      <c r="DK114" s="973"/>
      <c r="DL114" s="974" t="s">
        <v>121</v>
      </c>
      <c r="DM114" s="972"/>
      <c r="DN114" s="972"/>
      <c r="DO114" s="972"/>
      <c r="DP114" s="973"/>
      <c r="DQ114" s="974" t="s">
        <v>121</v>
      </c>
      <c r="DR114" s="972"/>
      <c r="DS114" s="972"/>
      <c r="DT114" s="972"/>
      <c r="DU114" s="973"/>
      <c r="DV114" s="975" t="s">
        <v>121</v>
      </c>
      <c r="DW114" s="976"/>
      <c r="DX114" s="976"/>
      <c r="DY114" s="976"/>
      <c r="DZ114" s="977"/>
    </row>
    <row r="115" spans="1:130" s="224" customFormat="1" ht="26.25" customHeight="1" x14ac:dyDescent="0.15">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4170</v>
      </c>
      <c r="AB115" s="951"/>
      <c r="AC115" s="951"/>
      <c r="AD115" s="951"/>
      <c r="AE115" s="952"/>
      <c r="AF115" s="953" t="s">
        <v>121</v>
      </c>
      <c r="AG115" s="951"/>
      <c r="AH115" s="951"/>
      <c r="AI115" s="951"/>
      <c r="AJ115" s="952"/>
      <c r="AK115" s="953" t="s">
        <v>121</v>
      </c>
      <c r="AL115" s="951"/>
      <c r="AM115" s="951"/>
      <c r="AN115" s="951"/>
      <c r="AO115" s="952"/>
      <c r="AP115" s="954" t="s">
        <v>121</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t="s">
        <v>121</v>
      </c>
      <c r="BR115" s="939"/>
      <c r="BS115" s="939"/>
      <c r="BT115" s="939"/>
      <c r="BU115" s="939"/>
      <c r="BV115" s="939" t="s">
        <v>121</v>
      </c>
      <c r="BW115" s="939"/>
      <c r="BX115" s="939"/>
      <c r="BY115" s="939"/>
      <c r="BZ115" s="939"/>
      <c r="CA115" s="939" t="s">
        <v>121</v>
      </c>
      <c r="CB115" s="939"/>
      <c r="CC115" s="939"/>
      <c r="CD115" s="939"/>
      <c r="CE115" s="939"/>
      <c r="CF115" s="933" t="s">
        <v>121</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121</v>
      </c>
      <c r="DH115" s="972"/>
      <c r="DI115" s="972"/>
      <c r="DJ115" s="972"/>
      <c r="DK115" s="973"/>
      <c r="DL115" s="974" t="s">
        <v>121</v>
      </c>
      <c r="DM115" s="972"/>
      <c r="DN115" s="972"/>
      <c r="DO115" s="972"/>
      <c r="DP115" s="973"/>
      <c r="DQ115" s="974" t="s">
        <v>121</v>
      </c>
      <c r="DR115" s="972"/>
      <c r="DS115" s="972"/>
      <c r="DT115" s="972"/>
      <c r="DU115" s="973"/>
      <c r="DV115" s="975" t="s">
        <v>121</v>
      </c>
      <c r="DW115" s="976"/>
      <c r="DX115" s="976"/>
      <c r="DY115" s="976"/>
      <c r="DZ115" s="977"/>
    </row>
    <row r="116" spans="1:130" s="224" customFormat="1" ht="26.25" customHeight="1" x14ac:dyDescent="0.15">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121</v>
      </c>
      <c r="AB116" s="972"/>
      <c r="AC116" s="972"/>
      <c r="AD116" s="972"/>
      <c r="AE116" s="973"/>
      <c r="AF116" s="974" t="s">
        <v>121</v>
      </c>
      <c r="AG116" s="972"/>
      <c r="AH116" s="972"/>
      <c r="AI116" s="972"/>
      <c r="AJ116" s="973"/>
      <c r="AK116" s="974" t="s">
        <v>121</v>
      </c>
      <c r="AL116" s="972"/>
      <c r="AM116" s="972"/>
      <c r="AN116" s="972"/>
      <c r="AO116" s="973"/>
      <c r="AP116" s="975" t="s">
        <v>121</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121</v>
      </c>
      <c r="BR116" s="939"/>
      <c r="BS116" s="939"/>
      <c r="BT116" s="939"/>
      <c r="BU116" s="939"/>
      <c r="BV116" s="939" t="s">
        <v>121</v>
      </c>
      <c r="BW116" s="939"/>
      <c r="BX116" s="939"/>
      <c r="BY116" s="939"/>
      <c r="BZ116" s="939"/>
      <c r="CA116" s="939" t="s">
        <v>121</v>
      </c>
      <c r="CB116" s="939"/>
      <c r="CC116" s="939"/>
      <c r="CD116" s="939"/>
      <c r="CE116" s="939"/>
      <c r="CF116" s="933" t="s">
        <v>121</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121</v>
      </c>
      <c r="DH116" s="972"/>
      <c r="DI116" s="972"/>
      <c r="DJ116" s="972"/>
      <c r="DK116" s="973"/>
      <c r="DL116" s="974" t="s">
        <v>121</v>
      </c>
      <c r="DM116" s="972"/>
      <c r="DN116" s="972"/>
      <c r="DO116" s="972"/>
      <c r="DP116" s="973"/>
      <c r="DQ116" s="974" t="s">
        <v>121</v>
      </c>
      <c r="DR116" s="972"/>
      <c r="DS116" s="972"/>
      <c r="DT116" s="972"/>
      <c r="DU116" s="973"/>
      <c r="DV116" s="975" t="s">
        <v>121</v>
      </c>
      <c r="DW116" s="976"/>
      <c r="DX116" s="976"/>
      <c r="DY116" s="976"/>
      <c r="DZ116" s="977"/>
    </row>
    <row r="117" spans="1:130" s="224"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640995</v>
      </c>
      <c r="AB117" s="992"/>
      <c r="AC117" s="992"/>
      <c r="AD117" s="992"/>
      <c r="AE117" s="993"/>
      <c r="AF117" s="994">
        <v>650479</v>
      </c>
      <c r="AG117" s="992"/>
      <c r="AH117" s="992"/>
      <c r="AI117" s="992"/>
      <c r="AJ117" s="993"/>
      <c r="AK117" s="994">
        <v>709361</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121</v>
      </c>
      <c r="BR117" s="939"/>
      <c r="BS117" s="939"/>
      <c r="BT117" s="939"/>
      <c r="BU117" s="939"/>
      <c r="BV117" s="939" t="s">
        <v>121</v>
      </c>
      <c r="BW117" s="939"/>
      <c r="BX117" s="939"/>
      <c r="BY117" s="939"/>
      <c r="BZ117" s="939"/>
      <c r="CA117" s="939" t="s">
        <v>121</v>
      </c>
      <c r="CB117" s="939"/>
      <c r="CC117" s="939"/>
      <c r="CD117" s="939"/>
      <c r="CE117" s="939"/>
      <c r="CF117" s="933" t="s">
        <v>121</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121</v>
      </c>
      <c r="DH117" s="972"/>
      <c r="DI117" s="972"/>
      <c r="DJ117" s="972"/>
      <c r="DK117" s="973"/>
      <c r="DL117" s="974" t="s">
        <v>121</v>
      </c>
      <c r="DM117" s="972"/>
      <c r="DN117" s="972"/>
      <c r="DO117" s="972"/>
      <c r="DP117" s="973"/>
      <c r="DQ117" s="974" t="s">
        <v>121</v>
      </c>
      <c r="DR117" s="972"/>
      <c r="DS117" s="972"/>
      <c r="DT117" s="972"/>
      <c r="DU117" s="973"/>
      <c r="DV117" s="975" t="s">
        <v>121</v>
      </c>
      <c r="DW117" s="976"/>
      <c r="DX117" s="976"/>
      <c r="DY117" s="976"/>
      <c r="DZ117" s="977"/>
    </row>
    <row r="118" spans="1:130" s="224" customFormat="1" ht="26.25" customHeight="1" x14ac:dyDescent="0.15">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294</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121</v>
      </c>
      <c r="BR118" s="1013"/>
      <c r="BS118" s="1013"/>
      <c r="BT118" s="1013"/>
      <c r="BU118" s="1013"/>
      <c r="BV118" s="1013" t="s">
        <v>121</v>
      </c>
      <c r="BW118" s="1013"/>
      <c r="BX118" s="1013"/>
      <c r="BY118" s="1013"/>
      <c r="BZ118" s="1013"/>
      <c r="CA118" s="1013" t="s">
        <v>121</v>
      </c>
      <c r="CB118" s="1013"/>
      <c r="CC118" s="1013"/>
      <c r="CD118" s="1013"/>
      <c r="CE118" s="1013"/>
      <c r="CF118" s="933" t="s">
        <v>121</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121</v>
      </c>
      <c r="DH118" s="972"/>
      <c r="DI118" s="972"/>
      <c r="DJ118" s="972"/>
      <c r="DK118" s="973"/>
      <c r="DL118" s="974" t="s">
        <v>121</v>
      </c>
      <c r="DM118" s="972"/>
      <c r="DN118" s="972"/>
      <c r="DO118" s="972"/>
      <c r="DP118" s="973"/>
      <c r="DQ118" s="974" t="s">
        <v>121</v>
      </c>
      <c r="DR118" s="972"/>
      <c r="DS118" s="972"/>
      <c r="DT118" s="972"/>
      <c r="DU118" s="973"/>
      <c r="DV118" s="975" t="s">
        <v>121</v>
      </c>
      <c r="DW118" s="976"/>
      <c r="DX118" s="976"/>
      <c r="DY118" s="976"/>
      <c r="DZ118" s="977"/>
    </row>
    <row r="119" spans="1:130" s="224" customFormat="1" ht="26.25" customHeight="1" x14ac:dyDescent="0.15">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121</v>
      </c>
      <c r="AB119" s="913"/>
      <c r="AC119" s="913"/>
      <c r="AD119" s="913"/>
      <c r="AE119" s="914"/>
      <c r="AF119" s="915" t="s">
        <v>121</v>
      </c>
      <c r="AG119" s="913"/>
      <c r="AH119" s="913"/>
      <c r="AI119" s="913"/>
      <c r="AJ119" s="914"/>
      <c r="AK119" s="915" t="s">
        <v>121</v>
      </c>
      <c r="AL119" s="913"/>
      <c r="AM119" s="913"/>
      <c r="AN119" s="913"/>
      <c r="AO119" s="914"/>
      <c r="AP119" s="916" t="s">
        <v>121</v>
      </c>
      <c r="AQ119" s="917"/>
      <c r="AR119" s="917"/>
      <c r="AS119" s="917"/>
      <c r="AT119" s="918"/>
      <c r="AU119" s="923"/>
      <c r="AV119" s="924"/>
      <c r="AW119" s="924"/>
      <c r="AX119" s="924"/>
      <c r="AY119" s="924"/>
      <c r="AZ119" s="245" t="s">
        <v>177</v>
      </c>
      <c r="BA119" s="245"/>
      <c r="BB119" s="245"/>
      <c r="BC119" s="245"/>
      <c r="BD119" s="245"/>
      <c r="BE119" s="245"/>
      <c r="BF119" s="245"/>
      <c r="BG119" s="245"/>
      <c r="BH119" s="245"/>
      <c r="BI119" s="245"/>
      <c r="BJ119" s="245"/>
      <c r="BK119" s="245"/>
      <c r="BL119" s="245"/>
      <c r="BM119" s="245"/>
      <c r="BN119" s="245"/>
      <c r="BO119" s="990" t="s">
        <v>440</v>
      </c>
      <c r="BP119" s="1018"/>
      <c r="BQ119" s="1012">
        <v>9373195</v>
      </c>
      <c r="BR119" s="1013"/>
      <c r="BS119" s="1013"/>
      <c r="BT119" s="1013"/>
      <c r="BU119" s="1013"/>
      <c r="BV119" s="1013">
        <v>9196813</v>
      </c>
      <c r="BW119" s="1013"/>
      <c r="BX119" s="1013"/>
      <c r="BY119" s="1013"/>
      <c r="BZ119" s="1013"/>
      <c r="CA119" s="1013">
        <v>8773422</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121</v>
      </c>
      <c r="DH119" s="999"/>
      <c r="DI119" s="999"/>
      <c r="DJ119" s="999"/>
      <c r="DK119" s="1000"/>
      <c r="DL119" s="998" t="s">
        <v>121</v>
      </c>
      <c r="DM119" s="999"/>
      <c r="DN119" s="999"/>
      <c r="DO119" s="999"/>
      <c r="DP119" s="1000"/>
      <c r="DQ119" s="998" t="s">
        <v>121</v>
      </c>
      <c r="DR119" s="999"/>
      <c r="DS119" s="999"/>
      <c r="DT119" s="999"/>
      <c r="DU119" s="1000"/>
      <c r="DV119" s="1001" t="s">
        <v>121</v>
      </c>
      <c r="DW119" s="1002"/>
      <c r="DX119" s="1002"/>
      <c r="DY119" s="1002"/>
      <c r="DZ119" s="1003"/>
    </row>
    <row r="120" spans="1:130" s="224" customFormat="1" ht="26.25" customHeight="1" x14ac:dyDescent="0.15">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121</v>
      </c>
      <c r="AB120" s="972"/>
      <c r="AC120" s="972"/>
      <c r="AD120" s="972"/>
      <c r="AE120" s="973"/>
      <c r="AF120" s="974" t="s">
        <v>121</v>
      </c>
      <c r="AG120" s="972"/>
      <c r="AH120" s="972"/>
      <c r="AI120" s="972"/>
      <c r="AJ120" s="973"/>
      <c r="AK120" s="974" t="s">
        <v>121</v>
      </c>
      <c r="AL120" s="972"/>
      <c r="AM120" s="972"/>
      <c r="AN120" s="972"/>
      <c r="AO120" s="973"/>
      <c r="AP120" s="975" t="s">
        <v>121</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1494691</v>
      </c>
      <c r="BR120" s="944"/>
      <c r="BS120" s="944"/>
      <c r="BT120" s="944"/>
      <c r="BU120" s="944"/>
      <c r="BV120" s="944">
        <v>1704077</v>
      </c>
      <c r="BW120" s="944"/>
      <c r="BX120" s="944"/>
      <c r="BY120" s="944"/>
      <c r="BZ120" s="944"/>
      <c r="CA120" s="944">
        <v>1694835</v>
      </c>
      <c r="CB120" s="944"/>
      <c r="CC120" s="944"/>
      <c r="CD120" s="944"/>
      <c r="CE120" s="944"/>
      <c r="CF120" s="957">
        <v>64.099999999999994</v>
      </c>
      <c r="CG120" s="958"/>
      <c r="CH120" s="958"/>
      <c r="CI120" s="958"/>
      <c r="CJ120" s="958"/>
      <c r="CK120" s="1019" t="s">
        <v>444</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v>2001269</v>
      </c>
      <c r="DH120" s="944"/>
      <c r="DI120" s="944"/>
      <c r="DJ120" s="944"/>
      <c r="DK120" s="944"/>
      <c r="DL120" s="944">
        <v>1905716</v>
      </c>
      <c r="DM120" s="944"/>
      <c r="DN120" s="944"/>
      <c r="DO120" s="944"/>
      <c r="DP120" s="944"/>
      <c r="DQ120" s="944">
        <v>1829717</v>
      </c>
      <c r="DR120" s="944"/>
      <c r="DS120" s="944"/>
      <c r="DT120" s="944"/>
      <c r="DU120" s="944"/>
      <c r="DV120" s="945">
        <v>69.2</v>
      </c>
      <c r="DW120" s="945"/>
      <c r="DX120" s="945"/>
      <c r="DY120" s="945"/>
      <c r="DZ120" s="946"/>
    </row>
    <row r="121" spans="1:130" s="224" customFormat="1" ht="26.25" customHeight="1" x14ac:dyDescent="0.15">
      <c r="A121" s="1070"/>
      <c r="B121" s="962"/>
      <c r="C121" s="987" t="s">
        <v>445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121</v>
      </c>
      <c r="AB121" s="972"/>
      <c r="AC121" s="972"/>
      <c r="AD121" s="972"/>
      <c r="AE121" s="973"/>
      <c r="AF121" s="974" t="s">
        <v>121</v>
      </c>
      <c r="AG121" s="972"/>
      <c r="AH121" s="972"/>
      <c r="AI121" s="972"/>
      <c r="AJ121" s="973"/>
      <c r="AK121" s="974" t="s">
        <v>121</v>
      </c>
      <c r="AL121" s="972"/>
      <c r="AM121" s="972"/>
      <c r="AN121" s="972"/>
      <c r="AO121" s="973"/>
      <c r="AP121" s="975" t="s">
        <v>121</v>
      </c>
      <c r="AQ121" s="976"/>
      <c r="AR121" s="976"/>
      <c r="AS121" s="976"/>
      <c r="AT121" s="977"/>
      <c r="AU121" s="1007"/>
      <c r="AV121" s="1008"/>
      <c r="AW121" s="1008"/>
      <c r="AX121" s="1008"/>
      <c r="AY121" s="1009"/>
      <c r="AZ121" s="935" t="s">
        <v>446</v>
      </c>
      <c r="BA121" s="936"/>
      <c r="BB121" s="936"/>
      <c r="BC121" s="936"/>
      <c r="BD121" s="936"/>
      <c r="BE121" s="936"/>
      <c r="BF121" s="936"/>
      <c r="BG121" s="936"/>
      <c r="BH121" s="936"/>
      <c r="BI121" s="936"/>
      <c r="BJ121" s="936"/>
      <c r="BK121" s="936"/>
      <c r="BL121" s="936"/>
      <c r="BM121" s="936"/>
      <c r="BN121" s="936"/>
      <c r="BO121" s="936"/>
      <c r="BP121" s="937"/>
      <c r="BQ121" s="938">
        <v>28143</v>
      </c>
      <c r="BR121" s="939"/>
      <c r="BS121" s="939"/>
      <c r="BT121" s="939"/>
      <c r="BU121" s="939"/>
      <c r="BV121" s="939">
        <v>21109</v>
      </c>
      <c r="BW121" s="939"/>
      <c r="BX121" s="939"/>
      <c r="BY121" s="939"/>
      <c r="BZ121" s="939"/>
      <c r="CA121" s="939">
        <v>14075</v>
      </c>
      <c r="CB121" s="939"/>
      <c r="CC121" s="939"/>
      <c r="CD121" s="939"/>
      <c r="CE121" s="939"/>
      <c r="CF121" s="933">
        <v>0.5</v>
      </c>
      <c r="CG121" s="934"/>
      <c r="CH121" s="934"/>
      <c r="CI121" s="934"/>
      <c r="CJ121" s="934"/>
      <c r="CK121" s="1022"/>
      <c r="CL121" s="1023"/>
      <c r="CM121" s="1023"/>
      <c r="CN121" s="1023"/>
      <c r="CO121" s="1024"/>
      <c r="CP121" s="1032" t="s">
        <v>391</v>
      </c>
      <c r="CQ121" s="1033"/>
      <c r="CR121" s="1033"/>
      <c r="CS121" s="1033"/>
      <c r="CT121" s="1033"/>
      <c r="CU121" s="1033"/>
      <c r="CV121" s="1033"/>
      <c r="CW121" s="1033"/>
      <c r="CX121" s="1033"/>
      <c r="CY121" s="1033"/>
      <c r="CZ121" s="1033"/>
      <c r="DA121" s="1033"/>
      <c r="DB121" s="1033"/>
      <c r="DC121" s="1033"/>
      <c r="DD121" s="1033"/>
      <c r="DE121" s="1033"/>
      <c r="DF121" s="1034"/>
      <c r="DG121" s="938">
        <v>672298</v>
      </c>
      <c r="DH121" s="939"/>
      <c r="DI121" s="939"/>
      <c r="DJ121" s="939"/>
      <c r="DK121" s="939"/>
      <c r="DL121" s="939">
        <v>648976</v>
      </c>
      <c r="DM121" s="939"/>
      <c r="DN121" s="939"/>
      <c r="DO121" s="939"/>
      <c r="DP121" s="939"/>
      <c r="DQ121" s="939">
        <v>618891</v>
      </c>
      <c r="DR121" s="939"/>
      <c r="DS121" s="939"/>
      <c r="DT121" s="939"/>
      <c r="DU121" s="939"/>
      <c r="DV121" s="940">
        <v>23.4</v>
      </c>
      <c r="DW121" s="940"/>
      <c r="DX121" s="940"/>
      <c r="DY121" s="940"/>
      <c r="DZ121" s="941"/>
    </row>
    <row r="122" spans="1:130" s="224" customFormat="1" ht="26.25" customHeight="1" x14ac:dyDescent="0.15">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121</v>
      </c>
      <c r="AB122" s="972"/>
      <c r="AC122" s="972"/>
      <c r="AD122" s="972"/>
      <c r="AE122" s="973"/>
      <c r="AF122" s="974" t="s">
        <v>121</v>
      </c>
      <c r="AG122" s="972"/>
      <c r="AH122" s="972"/>
      <c r="AI122" s="972"/>
      <c r="AJ122" s="973"/>
      <c r="AK122" s="974" t="s">
        <v>121</v>
      </c>
      <c r="AL122" s="972"/>
      <c r="AM122" s="972"/>
      <c r="AN122" s="972"/>
      <c r="AO122" s="973"/>
      <c r="AP122" s="975" t="s">
        <v>121</v>
      </c>
      <c r="AQ122" s="976"/>
      <c r="AR122" s="976"/>
      <c r="AS122" s="976"/>
      <c r="AT122" s="977"/>
      <c r="AU122" s="1007"/>
      <c r="AV122" s="1008"/>
      <c r="AW122" s="1008"/>
      <c r="AX122" s="1008"/>
      <c r="AY122" s="1009"/>
      <c r="AZ122" s="986" t="s">
        <v>447</v>
      </c>
      <c r="BA122" s="978"/>
      <c r="BB122" s="978"/>
      <c r="BC122" s="978"/>
      <c r="BD122" s="978"/>
      <c r="BE122" s="978"/>
      <c r="BF122" s="978"/>
      <c r="BG122" s="978"/>
      <c r="BH122" s="978"/>
      <c r="BI122" s="978"/>
      <c r="BJ122" s="978"/>
      <c r="BK122" s="978"/>
      <c r="BL122" s="978"/>
      <c r="BM122" s="978"/>
      <c r="BN122" s="978"/>
      <c r="BO122" s="978"/>
      <c r="BP122" s="979"/>
      <c r="BQ122" s="1012">
        <v>4922416</v>
      </c>
      <c r="BR122" s="1013"/>
      <c r="BS122" s="1013"/>
      <c r="BT122" s="1013"/>
      <c r="BU122" s="1013"/>
      <c r="BV122" s="1013">
        <v>4733145</v>
      </c>
      <c r="BW122" s="1013"/>
      <c r="BX122" s="1013"/>
      <c r="BY122" s="1013"/>
      <c r="BZ122" s="1013"/>
      <c r="CA122" s="1013">
        <v>4453136</v>
      </c>
      <c r="CB122" s="1013"/>
      <c r="CC122" s="1013"/>
      <c r="CD122" s="1013"/>
      <c r="CE122" s="1013"/>
      <c r="CF122" s="1030">
        <v>168.3</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121</v>
      </c>
      <c r="DH122" s="939"/>
      <c r="DI122" s="939"/>
      <c r="DJ122" s="939"/>
      <c r="DK122" s="939"/>
      <c r="DL122" s="939" t="s">
        <v>121</v>
      </c>
      <c r="DM122" s="939"/>
      <c r="DN122" s="939"/>
      <c r="DO122" s="939"/>
      <c r="DP122" s="939"/>
      <c r="DQ122" s="939" t="s">
        <v>121</v>
      </c>
      <c r="DR122" s="939"/>
      <c r="DS122" s="939"/>
      <c r="DT122" s="939"/>
      <c r="DU122" s="939"/>
      <c r="DV122" s="940" t="s">
        <v>121</v>
      </c>
      <c r="DW122" s="940"/>
      <c r="DX122" s="940"/>
      <c r="DY122" s="940"/>
      <c r="DZ122" s="941"/>
    </row>
    <row r="123" spans="1:130" s="224" customFormat="1" ht="26.25" customHeight="1" x14ac:dyDescent="0.15">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4170</v>
      </c>
      <c r="AB123" s="972"/>
      <c r="AC123" s="972"/>
      <c r="AD123" s="972"/>
      <c r="AE123" s="973"/>
      <c r="AF123" s="974" t="s">
        <v>121</v>
      </c>
      <c r="AG123" s="972"/>
      <c r="AH123" s="972"/>
      <c r="AI123" s="972"/>
      <c r="AJ123" s="973"/>
      <c r="AK123" s="974" t="s">
        <v>121</v>
      </c>
      <c r="AL123" s="972"/>
      <c r="AM123" s="972"/>
      <c r="AN123" s="972"/>
      <c r="AO123" s="973"/>
      <c r="AP123" s="975" t="s">
        <v>121</v>
      </c>
      <c r="AQ123" s="976"/>
      <c r="AR123" s="976"/>
      <c r="AS123" s="976"/>
      <c r="AT123" s="977"/>
      <c r="AU123" s="1010"/>
      <c r="AV123" s="1011"/>
      <c r="AW123" s="1011"/>
      <c r="AX123" s="1011"/>
      <c r="AY123" s="1011"/>
      <c r="AZ123" s="245" t="s">
        <v>177</v>
      </c>
      <c r="BA123" s="245"/>
      <c r="BB123" s="245"/>
      <c r="BC123" s="245"/>
      <c r="BD123" s="245"/>
      <c r="BE123" s="245"/>
      <c r="BF123" s="245"/>
      <c r="BG123" s="245"/>
      <c r="BH123" s="245"/>
      <c r="BI123" s="245"/>
      <c r="BJ123" s="245"/>
      <c r="BK123" s="245"/>
      <c r="BL123" s="245"/>
      <c r="BM123" s="245"/>
      <c r="BN123" s="245"/>
      <c r="BO123" s="990" t="s">
        <v>448</v>
      </c>
      <c r="BP123" s="1018"/>
      <c r="BQ123" s="1076">
        <v>6445250</v>
      </c>
      <c r="BR123" s="1077"/>
      <c r="BS123" s="1077"/>
      <c r="BT123" s="1077"/>
      <c r="BU123" s="1077"/>
      <c r="BV123" s="1077">
        <v>6458331</v>
      </c>
      <c r="BW123" s="1077"/>
      <c r="BX123" s="1077"/>
      <c r="BY123" s="1077"/>
      <c r="BZ123" s="1077"/>
      <c r="CA123" s="1077">
        <v>6162046</v>
      </c>
      <c r="CB123" s="1077"/>
      <c r="CC123" s="1077"/>
      <c r="CD123" s="1077"/>
      <c r="CE123" s="1077"/>
      <c r="CF123" s="1014"/>
      <c r="CG123" s="1015"/>
      <c r="CH123" s="1015"/>
      <c r="CI123" s="1015"/>
      <c r="CJ123" s="1016"/>
      <c r="CK123" s="1022"/>
      <c r="CL123" s="1023"/>
      <c r="CM123" s="1023"/>
      <c r="CN123" s="1023"/>
      <c r="CO123" s="1024"/>
      <c r="CP123" s="1032" t="s">
        <v>389</v>
      </c>
      <c r="CQ123" s="1033"/>
      <c r="CR123" s="1033"/>
      <c r="CS123" s="1033"/>
      <c r="CT123" s="1033"/>
      <c r="CU123" s="1033"/>
      <c r="CV123" s="1033"/>
      <c r="CW123" s="1033"/>
      <c r="CX123" s="1033"/>
      <c r="CY123" s="1033"/>
      <c r="CZ123" s="1033"/>
      <c r="DA123" s="1033"/>
      <c r="DB123" s="1033"/>
      <c r="DC123" s="1033"/>
      <c r="DD123" s="1033"/>
      <c r="DE123" s="1033"/>
      <c r="DF123" s="1034"/>
      <c r="DG123" s="971" t="s">
        <v>121</v>
      </c>
      <c r="DH123" s="972"/>
      <c r="DI123" s="972"/>
      <c r="DJ123" s="972"/>
      <c r="DK123" s="973"/>
      <c r="DL123" s="974" t="s">
        <v>121</v>
      </c>
      <c r="DM123" s="972"/>
      <c r="DN123" s="972"/>
      <c r="DO123" s="972"/>
      <c r="DP123" s="973"/>
      <c r="DQ123" s="974" t="s">
        <v>121</v>
      </c>
      <c r="DR123" s="972"/>
      <c r="DS123" s="972"/>
      <c r="DT123" s="972"/>
      <c r="DU123" s="973"/>
      <c r="DV123" s="975" t="s">
        <v>121</v>
      </c>
      <c r="DW123" s="976"/>
      <c r="DX123" s="976"/>
      <c r="DY123" s="976"/>
      <c r="DZ123" s="977"/>
    </row>
    <row r="124" spans="1:130" s="224" customFormat="1" ht="26.25" customHeight="1" thickBot="1" x14ac:dyDescent="0.2">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121</v>
      </c>
      <c r="AB124" s="972"/>
      <c r="AC124" s="972"/>
      <c r="AD124" s="972"/>
      <c r="AE124" s="973"/>
      <c r="AF124" s="974" t="s">
        <v>121</v>
      </c>
      <c r="AG124" s="972"/>
      <c r="AH124" s="972"/>
      <c r="AI124" s="972"/>
      <c r="AJ124" s="973"/>
      <c r="AK124" s="974" t="s">
        <v>121</v>
      </c>
      <c r="AL124" s="972"/>
      <c r="AM124" s="972"/>
      <c r="AN124" s="972"/>
      <c r="AO124" s="973"/>
      <c r="AP124" s="975" t="s">
        <v>121</v>
      </c>
      <c r="AQ124" s="976"/>
      <c r="AR124" s="976"/>
      <c r="AS124" s="976"/>
      <c r="AT124" s="977"/>
      <c r="AU124" s="1072" t="s">
        <v>449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111.5</v>
      </c>
      <c r="BR124" s="1040"/>
      <c r="BS124" s="1040"/>
      <c r="BT124" s="1040"/>
      <c r="BU124" s="1040"/>
      <c r="BV124" s="1040">
        <v>105.9</v>
      </c>
      <c r="BW124" s="1040"/>
      <c r="BX124" s="1040"/>
      <c r="BY124" s="1040"/>
      <c r="BZ124" s="1040"/>
      <c r="CA124" s="1040">
        <v>98.7</v>
      </c>
      <c r="CB124" s="1040"/>
      <c r="CC124" s="1040"/>
      <c r="CD124" s="1040"/>
      <c r="CE124" s="1040"/>
      <c r="CF124" s="1041"/>
      <c r="CG124" s="1042"/>
      <c r="CH124" s="1042"/>
      <c r="CI124" s="1042"/>
      <c r="CJ124" s="1043"/>
      <c r="CK124" s="1025"/>
      <c r="CL124" s="1025"/>
      <c r="CM124" s="1025"/>
      <c r="CN124" s="1025"/>
      <c r="CO124" s="1026"/>
      <c r="CP124" s="1032" t="s">
        <v>450</v>
      </c>
      <c r="CQ124" s="1033"/>
      <c r="CR124" s="1033"/>
      <c r="CS124" s="1033"/>
      <c r="CT124" s="1033"/>
      <c r="CU124" s="1033"/>
      <c r="CV124" s="1033"/>
      <c r="CW124" s="1033"/>
      <c r="CX124" s="1033"/>
      <c r="CY124" s="1033"/>
      <c r="CZ124" s="1033"/>
      <c r="DA124" s="1033"/>
      <c r="DB124" s="1033"/>
      <c r="DC124" s="1033"/>
      <c r="DD124" s="1033"/>
      <c r="DE124" s="1033"/>
      <c r="DF124" s="1034"/>
      <c r="DG124" s="1017" t="s">
        <v>121</v>
      </c>
      <c r="DH124" s="999"/>
      <c r="DI124" s="999"/>
      <c r="DJ124" s="999"/>
      <c r="DK124" s="1000"/>
      <c r="DL124" s="998" t="s">
        <v>121</v>
      </c>
      <c r="DM124" s="999"/>
      <c r="DN124" s="999"/>
      <c r="DO124" s="999"/>
      <c r="DP124" s="1000"/>
      <c r="DQ124" s="998" t="s">
        <v>121</v>
      </c>
      <c r="DR124" s="999"/>
      <c r="DS124" s="999"/>
      <c r="DT124" s="999"/>
      <c r="DU124" s="1000"/>
      <c r="DV124" s="1001" t="s">
        <v>121</v>
      </c>
      <c r="DW124" s="1002"/>
      <c r="DX124" s="1002"/>
      <c r="DY124" s="1002"/>
      <c r="DZ124" s="1003"/>
    </row>
    <row r="125" spans="1:130" s="224" customFormat="1" ht="26.25" customHeight="1" x14ac:dyDescent="0.15">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121</v>
      </c>
      <c r="AB125" s="972"/>
      <c r="AC125" s="972"/>
      <c r="AD125" s="972"/>
      <c r="AE125" s="973"/>
      <c r="AF125" s="974" t="s">
        <v>121</v>
      </c>
      <c r="AG125" s="972"/>
      <c r="AH125" s="972"/>
      <c r="AI125" s="972"/>
      <c r="AJ125" s="973"/>
      <c r="AK125" s="974" t="s">
        <v>121</v>
      </c>
      <c r="AL125" s="972"/>
      <c r="AM125" s="972"/>
      <c r="AN125" s="972"/>
      <c r="AO125" s="973"/>
      <c r="AP125" s="975" t="s">
        <v>121</v>
      </c>
      <c r="AQ125" s="976"/>
      <c r="AR125" s="976"/>
      <c r="AS125" s="976"/>
      <c r="AT125" s="977"/>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1035" t="s">
        <v>451</v>
      </c>
      <c r="CL125" s="1020"/>
      <c r="CM125" s="1020"/>
      <c r="CN125" s="1020"/>
      <c r="CO125" s="1021"/>
      <c r="CP125" s="942" t="s">
        <v>452</v>
      </c>
      <c r="CQ125" s="910"/>
      <c r="CR125" s="910"/>
      <c r="CS125" s="910"/>
      <c r="CT125" s="910"/>
      <c r="CU125" s="910"/>
      <c r="CV125" s="910"/>
      <c r="CW125" s="910"/>
      <c r="CX125" s="910"/>
      <c r="CY125" s="910"/>
      <c r="CZ125" s="910"/>
      <c r="DA125" s="910"/>
      <c r="DB125" s="910"/>
      <c r="DC125" s="910"/>
      <c r="DD125" s="910"/>
      <c r="DE125" s="910"/>
      <c r="DF125" s="911"/>
      <c r="DG125" s="943" t="s">
        <v>121</v>
      </c>
      <c r="DH125" s="944"/>
      <c r="DI125" s="944"/>
      <c r="DJ125" s="944"/>
      <c r="DK125" s="944"/>
      <c r="DL125" s="944" t="s">
        <v>121</v>
      </c>
      <c r="DM125" s="944"/>
      <c r="DN125" s="944"/>
      <c r="DO125" s="944"/>
      <c r="DP125" s="944"/>
      <c r="DQ125" s="944" t="s">
        <v>121</v>
      </c>
      <c r="DR125" s="944"/>
      <c r="DS125" s="944"/>
      <c r="DT125" s="944"/>
      <c r="DU125" s="944"/>
      <c r="DV125" s="945" t="s">
        <v>121</v>
      </c>
      <c r="DW125" s="945"/>
      <c r="DX125" s="945"/>
      <c r="DY125" s="945"/>
      <c r="DZ125" s="946"/>
    </row>
    <row r="126" spans="1:130" s="224" customFormat="1" ht="26.25" customHeight="1" thickBot="1" x14ac:dyDescent="0.2">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121</v>
      </c>
      <c r="AB126" s="972"/>
      <c r="AC126" s="972"/>
      <c r="AD126" s="972"/>
      <c r="AE126" s="973"/>
      <c r="AF126" s="974" t="s">
        <v>121</v>
      </c>
      <c r="AG126" s="972"/>
      <c r="AH126" s="972"/>
      <c r="AI126" s="972"/>
      <c r="AJ126" s="973"/>
      <c r="AK126" s="974" t="s">
        <v>121</v>
      </c>
      <c r="AL126" s="972"/>
      <c r="AM126" s="972"/>
      <c r="AN126" s="972"/>
      <c r="AO126" s="973"/>
      <c r="AP126" s="975" t="s">
        <v>121</v>
      </c>
      <c r="AQ126" s="976"/>
      <c r="AR126" s="976"/>
      <c r="AS126" s="976"/>
      <c r="AT126" s="977"/>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1036"/>
      <c r="CL126" s="1023"/>
      <c r="CM126" s="1023"/>
      <c r="CN126" s="1023"/>
      <c r="CO126" s="1024"/>
      <c r="CP126" s="935" t="s">
        <v>453</v>
      </c>
      <c r="CQ126" s="936"/>
      <c r="CR126" s="936"/>
      <c r="CS126" s="936"/>
      <c r="CT126" s="936"/>
      <c r="CU126" s="936"/>
      <c r="CV126" s="936"/>
      <c r="CW126" s="936"/>
      <c r="CX126" s="936"/>
      <c r="CY126" s="936"/>
      <c r="CZ126" s="936"/>
      <c r="DA126" s="936"/>
      <c r="DB126" s="936"/>
      <c r="DC126" s="936"/>
      <c r="DD126" s="936"/>
      <c r="DE126" s="936"/>
      <c r="DF126" s="937"/>
      <c r="DG126" s="938" t="s">
        <v>121</v>
      </c>
      <c r="DH126" s="939"/>
      <c r="DI126" s="939"/>
      <c r="DJ126" s="939"/>
      <c r="DK126" s="939"/>
      <c r="DL126" s="939" t="s">
        <v>121</v>
      </c>
      <c r="DM126" s="939"/>
      <c r="DN126" s="939"/>
      <c r="DO126" s="939"/>
      <c r="DP126" s="939"/>
      <c r="DQ126" s="939" t="s">
        <v>121</v>
      </c>
      <c r="DR126" s="939"/>
      <c r="DS126" s="939"/>
      <c r="DT126" s="939"/>
      <c r="DU126" s="939"/>
      <c r="DV126" s="940" t="s">
        <v>121</v>
      </c>
      <c r="DW126" s="940"/>
      <c r="DX126" s="940"/>
      <c r="DY126" s="940"/>
      <c r="DZ126" s="941"/>
    </row>
    <row r="127" spans="1:130" s="224" customFormat="1" ht="26.25" customHeight="1" x14ac:dyDescent="0.15">
      <c r="A127" s="1071"/>
      <c r="B127" s="964"/>
      <c r="C127" s="986" t="s">
        <v>454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121</v>
      </c>
      <c r="AB127" s="972"/>
      <c r="AC127" s="972"/>
      <c r="AD127" s="972"/>
      <c r="AE127" s="973"/>
      <c r="AF127" s="974" t="s">
        <v>121</v>
      </c>
      <c r="AG127" s="972"/>
      <c r="AH127" s="972"/>
      <c r="AI127" s="972"/>
      <c r="AJ127" s="973"/>
      <c r="AK127" s="974" t="s">
        <v>121</v>
      </c>
      <c r="AL127" s="972"/>
      <c r="AM127" s="972"/>
      <c r="AN127" s="972"/>
      <c r="AO127" s="973"/>
      <c r="AP127" s="975" t="s">
        <v>121</v>
      </c>
      <c r="AQ127" s="976"/>
      <c r="AR127" s="976"/>
      <c r="AS127" s="976"/>
      <c r="AT127" s="977"/>
      <c r="AU127" s="226"/>
      <c r="AV127" s="226"/>
      <c r="AW127" s="226"/>
      <c r="AX127" s="1044" t="s">
        <v>455</v>
      </c>
      <c r="AY127" s="1045"/>
      <c r="AZ127" s="1045"/>
      <c r="BA127" s="1045"/>
      <c r="BB127" s="1045"/>
      <c r="BC127" s="1045"/>
      <c r="BD127" s="1045"/>
      <c r="BE127" s="1046"/>
      <c r="BF127" s="1047" t="s">
        <v>456</v>
      </c>
      <c r="BG127" s="1045"/>
      <c r="BH127" s="1045"/>
      <c r="BI127" s="1045"/>
      <c r="BJ127" s="1045"/>
      <c r="BK127" s="1045"/>
      <c r="BL127" s="1046"/>
      <c r="BM127" s="1047" t="s">
        <v>457</v>
      </c>
      <c r="BN127" s="1045"/>
      <c r="BO127" s="1045"/>
      <c r="BP127" s="1045"/>
      <c r="BQ127" s="1045"/>
      <c r="BR127" s="1045"/>
      <c r="BS127" s="1046"/>
      <c r="BT127" s="1047" t="s">
        <v>458</v>
      </c>
      <c r="BU127" s="1045"/>
      <c r="BV127" s="1045"/>
      <c r="BW127" s="1045"/>
      <c r="BX127" s="1045"/>
      <c r="BY127" s="1045"/>
      <c r="BZ127" s="1068"/>
      <c r="CA127" s="226"/>
      <c r="CB127" s="226"/>
      <c r="CC127" s="226"/>
      <c r="CD127" s="249"/>
      <c r="CE127" s="249"/>
      <c r="CF127" s="249"/>
      <c r="CG127" s="226"/>
      <c r="CH127" s="226"/>
      <c r="CI127" s="226"/>
      <c r="CJ127" s="248"/>
      <c r="CK127" s="1036"/>
      <c r="CL127" s="1023"/>
      <c r="CM127" s="1023"/>
      <c r="CN127" s="1023"/>
      <c r="CO127" s="1024"/>
      <c r="CP127" s="935" t="s">
        <v>459</v>
      </c>
      <c r="CQ127" s="936"/>
      <c r="CR127" s="936"/>
      <c r="CS127" s="936"/>
      <c r="CT127" s="936"/>
      <c r="CU127" s="936"/>
      <c r="CV127" s="936"/>
      <c r="CW127" s="936"/>
      <c r="CX127" s="936"/>
      <c r="CY127" s="936"/>
      <c r="CZ127" s="936"/>
      <c r="DA127" s="936"/>
      <c r="DB127" s="936"/>
      <c r="DC127" s="936"/>
      <c r="DD127" s="936"/>
      <c r="DE127" s="936"/>
      <c r="DF127" s="937"/>
      <c r="DG127" s="938" t="s">
        <v>121</v>
      </c>
      <c r="DH127" s="939"/>
      <c r="DI127" s="939"/>
      <c r="DJ127" s="939"/>
      <c r="DK127" s="939"/>
      <c r="DL127" s="939" t="s">
        <v>121</v>
      </c>
      <c r="DM127" s="939"/>
      <c r="DN127" s="939"/>
      <c r="DO127" s="939"/>
      <c r="DP127" s="939"/>
      <c r="DQ127" s="939" t="s">
        <v>121</v>
      </c>
      <c r="DR127" s="939"/>
      <c r="DS127" s="939"/>
      <c r="DT127" s="939"/>
      <c r="DU127" s="939"/>
      <c r="DV127" s="940" t="s">
        <v>121</v>
      </c>
      <c r="DW127" s="940"/>
      <c r="DX127" s="940"/>
      <c r="DY127" s="940"/>
      <c r="DZ127" s="941"/>
    </row>
    <row r="128" spans="1:130" s="224" customFormat="1" ht="26.25" customHeight="1" thickBot="1" x14ac:dyDescent="0.2">
      <c r="A128" s="1054" t="s">
        <v>460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461</v>
      </c>
      <c r="X128" s="1056"/>
      <c r="Y128" s="1056"/>
      <c r="Z128" s="1057"/>
      <c r="AA128" s="1058">
        <v>7034</v>
      </c>
      <c r="AB128" s="1059"/>
      <c r="AC128" s="1059"/>
      <c r="AD128" s="1059"/>
      <c r="AE128" s="1060"/>
      <c r="AF128" s="1061">
        <v>7034</v>
      </c>
      <c r="AG128" s="1059"/>
      <c r="AH128" s="1059"/>
      <c r="AI128" s="1059"/>
      <c r="AJ128" s="1060"/>
      <c r="AK128" s="1061">
        <v>7034</v>
      </c>
      <c r="AL128" s="1059"/>
      <c r="AM128" s="1059"/>
      <c r="AN128" s="1059"/>
      <c r="AO128" s="1060"/>
      <c r="AP128" s="1062"/>
      <c r="AQ128" s="1063"/>
      <c r="AR128" s="1063"/>
      <c r="AS128" s="1063"/>
      <c r="AT128" s="1064"/>
      <c r="AU128" s="226"/>
      <c r="AV128" s="226"/>
      <c r="AW128" s="226"/>
      <c r="AX128" s="909" t="s">
        <v>462</v>
      </c>
      <c r="AY128" s="910"/>
      <c r="AZ128" s="910"/>
      <c r="BA128" s="910"/>
      <c r="BB128" s="910"/>
      <c r="BC128" s="910"/>
      <c r="BD128" s="910"/>
      <c r="BE128" s="911"/>
      <c r="BF128" s="1065" t="s">
        <v>121</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49"/>
      <c r="CB128" s="249"/>
      <c r="CC128" s="249"/>
      <c r="CD128" s="249"/>
      <c r="CE128" s="249"/>
      <c r="CF128" s="249"/>
      <c r="CG128" s="226"/>
      <c r="CH128" s="226"/>
      <c r="CI128" s="226"/>
      <c r="CJ128" s="248"/>
      <c r="CK128" s="1037"/>
      <c r="CL128" s="1038"/>
      <c r="CM128" s="1038"/>
      <c r="CN128" s="1038"/>
      <c r="CO128" s="1039"/>
      <c r="CP128" s="1048" t="s">
        <v>463</v>
      </c>
      <c r="CQ128" s="739"/>
      <c r="CR128" s="739"/>
      <c r="CS128" s="739"/>
      <c r="CT128" s="739"/>
      <c r="CU128" s="739"/>
      <c r="CV128" s="739"/>
      <c r="CW128" s="739"/>
      <c r="CX128" s="739"/>
      <c r="CY128" s="739"/>
      <c r="CZ128" s="739"/>
      <c r="DA128" s="739"/>
      <c r="DB128" s="739"/>
      <c r="DC128" s="739"/>
      <c r="DD128" s="739"/>
      <c r="DE128" s="739"/>
      <c r="DF128" s="1049"/>
      <c r="DG128" s="1050" t="s">
        <v>121</v>
      </c>
      <c r="DH128" s="1051"/>
      <c r="DI128" s="1051"/>
      <c r="DJ128" s="1051"/>
      <c r="DK128" s="1051"/>
      <c r="DL128" s="1051" t="s">
        <v>121</v>
      </c>
      <c r="DM128" s="1051"/>
      <c r="DN128" s="1051"/>
      <c r="DO128" s="1051"/>
      <c r="DP128" s="1051"/>
      <c r="DQ128" s="1051" t="s">
        <v>121</v>
      </c>
      <c r="DR128" s="1051"/>
      <c r="DS128" s="1051"/>
      <c r="DT128" s="1051"/>
      <c r="DU128" s="1051"/>
      <c r="DV128" s="1052" t="s">
        <v>121</v>
      </c>
      <c r="DW128" s="1052"/>
      <c r="DX128" s="1052"/>
      <c r="DY128" s="1052"/>
      <c r="DZ128" s="1053"/>
    </row>
    <row r="129" spans="1:131" s="224"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464</v>
      </c>
      <c r="X129" s="1084"/>
      <c r="Y129" s="1084"/>
      <c r="Z129" s="1085"/>
      <c r="AA129" s="971">
        <v>3010325</v>
      </c>
      <c r="AB129" s="972"/>
      <c r="AC129" s="972"/>
      <c r="AD129" s="972"/>
      <c r="AE129" s="973"/>
      <c r="AF129" s="974">
        <v>2965150</v>
      </c>
      <c r="AG129" s="972"/>
      <c r="AH129" s="972"/>
      <c r="AI129" s="972"/>
      <c r="AJ129" s="973"/>
      <c r="AK129" s="974">
        <v>3043294</v>
      </c>
      <c r="AL129" s="972"/>
      <c r="AM129" s="972"/>
      <c r="AN129" s="972"/>
      <c r="AO129" s="973"/>
      <c r="AP129" s="1086"/>
      <c r="AQ129" s="1087"/>
      <c r="AR129" s="1087"/>
      <c r="AS129" s="1087"/>
      <c r="AT129" s="1088"/>
      <c r="AU129" s="227"/>
      <c r="AV129" s="227"/>
      <c r="AW129" s="227"/>
      <c r="AX129" s="1078" t="s">
        <v>465</v>
      </c>
      <c r="AY129" s="936"/>
      <c r="AZ129" s="936"/>
      <c r="BA129" s="936"/>
      <c r="BB129" s="936"/>
      <c r="BC129" s="936"/>
      <c r="BD129" s="936"/>
      <c r="BE129" s="937"/>
      <c r="BF129" s="1079" t="s">
        <v>121</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15">
      <c r="A130" s="947" t="s">
        <v>466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467</v>
      </c>
      <c r="X130" s="1084"/>
      <c r="Y130" s="1084"/>
      <c r="Z130" s="1085"/>
      <c r="AA130" s="971">
        <v>384441</v>
      </c>
      <c r="AB130" s="972"/>
      <c r="AC130" s="972"/>
      <c r="AD130" s="972"/>
      <c r="AE130" s="973"/>
      <c r="AF130" s="974">
        <v>381406</v>
      </c>
      <c r="AG130" s="972"/>
      <c r="AH130" s="972"/>
      <c r="AI130" s="972"/>
      <c r="AJ130" s="973"/>
      <c r="AK130" s="974">
        <v>397735</v>
      </c>
      <c r="AL130" s="972"/>
      <c r="AM130" s="972"/>
      <c r="AN130" s="972"/>
      <c r="AO130" s="973"/>
      <c r="AP130" s="1086"/>
      <c r="AQ130" s="1087"/>
      <c r="AR130" s="1087"/>
      <c r="AS130" s="1087"/>
      <c r="AT130" s="1088"/>
      <c r="AU130" s="227"/>
      <c r="AV130" s="227"/>
      <c r="AW130" s="227"/>
      <c r="AX130" s="1078" t="s">
        <v>468</v>
      </c>
      <c r="AY130" s="936"/>
      <c r="AZ130" s="936"/>
      <c r="BA130" s="936"/>
      <c r="BB130" s="936"/>
      <c r="BC130" s="936"/>
      <c r="BD130" s="936"/>
      <c r="BE130" s="937"/>
      <c r="BF130" s="1114">
        <v>10.3</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469</v>
      </c>
      <c r="X131" s="1121"/>
      <c r="Y131" s="1121"/>
      <c r="Z131" s="1122"/>
      <c r="AA131" s="1017">
        <v>2625884</v>
      </c>
      <c r="AB131" s="999"/>
      <c r="AC131" s="999"/>
      <c r="AD131" s="999"/>
      <c r="AE131" s="1000"/>
      <c r="AF131" s="998">
        <v>2583744</v>
      </c>
      <c r="AG131" s="999"/>
      <c r="AH131" s="999"/>
      <c r="AI131" s="999"/>
      <c r="AJ131" s="1000"/>
      <c r="AK131" s="998">
        <v>2645559</v>
      </c>
      <c r="AL131" s="999"/>
      <c r="AM131" s="999"/>
      <c r="AN131" s="999"/>
      <c r="AO131" s="1000"/>
      <c r="AP131" s="1123"/>
      <c r="AQ131" s="1124"/>
      <c r="AR131" s="1124"/>
      <c r="AS131" s="1124"/>
      <c r="AT131" s="1125"/>
      <c r="AU131" s="227"/>
      <c r="AV131" s="227"/>
      <c r="AW131" s="227"/>
      <c r="AX131" s="1096" t="s">
        <v>470</v>
      </c>
      <c r="AY131" s="739"/>
      <c r="AZ131" s="739"/>
      <c r="BA131" s="739"/>
      <c r="BB131" s="739"/>
      <c r="BC131" s="739"/>
      <c r="BD131" s="739"/>
      <c r="BE131" s="1049"/>
      <c r="BF131" s="1097">
        <v>98.7</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15">
      <c r="A132" s="1103" t="s">
        <v>471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472</v>
      </c>
      <c r="W132" s="1107"/>
      <c r="X132" s="1107"/>
      <c r="Y132" s="1107"/>
      <c r="Z132" s="1108"/>
      <c r="AA132" s="1109">
        <v>9.5023237890000001</v>
      </c>
      <c r="AB132" s="1110"/>
      <c r="AC132" s="1110"/>
      <c r="AD132" s="1110"/>
      <c r="AE132" s="1111"/>
      <c r="AF132" s="1112">
        <v>10.14183294</v>
      </c>
      <c r="AG132" s="1110"/>
      <c r="AH132" s="1110"/>
      <c r="AI132" s="1110"/>
      <c r="AJ132" s="1111"/>
      <c r="AK132" s="1112">
        <v>11.51333234</v>
      </c>
      <c r="AL132" s="1110"/>
      <c r="AM132" s="1110"/>
      <c r="AN132" s="1110"/>
      <c r="AO132" s="1111"/>
      <c r="AP132" s="1014"/>
      <c r="AQ132" s="1015"/>
      <c r="AR132" s="1015"/>
      <c r="AS132" s="1015"/>
      <c r="AT132" s="1113"/>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473</v>
      </c>
      <c r="W133" s="1090"/>
      <c r="X133" s="1090"/>
      <c r="Y133" s="1090"/>
      <c r="Z133" s="1091"/>
      <c r="AA133" s="1092">
        <v>10.6</v>
      </c>
      <c r="AB133" s="1093"/>
      <c r="AC133" s="1093"/>
      <c r="AD133" s="1093"/>
      <c r="AE133" s="1094"/>
      <c r="AF133" s="1092">
        <v>9.8000000000000007</v>
      </c>
      <c r="AG133" s="1093"/>
      <c r="AH133" s="1093"/>
      <c r="AI133" s="1093"/>
      <c r="AJ133" s="1094"/>
      <c r="AK133" s="1092">
        <v>10.3</v>
      </c>
      <c r="AL133" s="1093"/>
      <c r="AM133" s="1093"/>
      <c r="AN133" s="1093"/>
      <c r="AO133" s="1094"/>
      <c r="AP133" s="1041"/>
      <c r="AQ133" s="1042"/>
      <c r="AR133" s="1042"/>
      <c r="AS133" s="1042"/>
      <c r="AT133" s="1095"/>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15">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25" hidden="1" x14ac:dyDescent="0.15">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8wgHb67S0dD3lxzUHqbuvH39u93dAOfh9Hikl/FDULBAkKnlYCea4FcXjwqnX0O3A13zze0RU+8uEeL76nIS+A==" saltValue="s9YsYmdSX3WHxgD6XDyiu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43" zoomScale="85" zoomScaleNormal="85" zoomScaleSheetLayoutView="85" workbookViewId="0"/>
  </sheetViews>
  <sheetFormatPr defaultColWidth="0" defaultRowHeight="13.5" customHeight="1" zeroHeight="1" x14ac:dyDescent="0.15"/>
  <cols>
    <col min="1" max="120" width="2.75" style="254" customWidth="1"/>
    <col min="121" max="121" width="0" style="253" hidden="1" customWidth="1"/>
    <col min="122" max="16384" width="9" style="253" hidden="1"/>
  </cols>
  <sheetData>
    <row r="1" spans="1:120"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3"/>
    </row>
    <row r="17" spans="119:120" x14ac:dyDescent="0.15">
      <c r="DP17" s="253"/>
    </row>
    <row r="18" spans="119:120" x14ac:dyDescent="0.15"/>
    <row r="19" spans="119:120" x14ac:dyDescent="0.15"/>
    <row r="20" spans="119:120" x14ac:dyDescent="0.15">
      <c r="DO20" s="253"/>
      <c r="DP20" s="253"/>
    </row>
    <row r="21" spans="119:120" x14ac:dyDescent="0.15">
      <c r="DP21" s="253"/>
    </row>
    <row r="22" spans="119:120" x14ac:dyDescent="0.15"/>
    <row r="23" spans="119:120" x14ac:dyDescent="0.15">
      <c r="DO23" s="253"/>
      <c r="DP23" s="253"/>
    </row>
    <row r="24" spans="119:120" x14ac:dyDescent="0.15">
      <c r="DP24" s="253"/>
    </row>
    <row r="25" spans="119:120" x14ac:dyDescent="0.15">
      <c r="DP25" s="253"/>
    </row>
    <row r="26" spans="119:120" x14ac:dyDescent="0.15">
      <c r="DO26" s="253"/>
      <c r="DP26" s="253"/>
    </row>
    <row r="27" spans="119:120" x14ac:dyDescent="0.15"/>
    <row r="28" spans="119:120" x14ac:dyDescent="0.15">
      <c r="DO28" s="253"/>
      <c r="DP28" s="253"/>
    </row>
    <row r="29" spans="119:120" x14ac:dyDescent="0.15">
      <c r="DP29" s="253"/>
    </row>
    <row r="30" spans="119:120" x14ac:dyDescent="0.15"/>
    <row r="31" spans="119:120" x14ac:dyDescent="0.15">
      <c r="DO31" s="253"/>
      <c r="DP31" s="253"/>
    </row>
    <row r="32" spans="119:120" x14ac:dyDescent="0.15"/>
    <row r="33" spans="98:120" x14ac:dyDescent="0.15">
      <c r="DO33" s="253"/>
      <c r="DP33" s="253"/>
    </row>
    <row r="34" spans="98:120" x14ac:dyDescent="0.15">
      <c r="DM34" s="253"/>
    </row>
    <row r="35" spans="98:120" x14ac:dyDescent="0.15">
      <c r="CT35" s="253"/>
      <c r="CU35" s="253"/>
      <c r="CV35" s="253"/>
      <c r="CY35" s="253"/>
      <c r="CZ35" s="253"/>
      <c r="DA35" s="253"/>
      <c r="DD35" s="253"/>
      <c r="DE35" s="253"/>
      <c r="DF35" s="253"/>
      <c r="DI35" s="253"/>
      <c r="DJ35" s="253"/>
      <c r="DK35" s="253"/>
      <c r="DM35" s="253"/>
      <c r="DN35" s="253"/>
      <c r="DO35" s="253"/>
      <c r="DP35" s="253"/>
    </row>
    <row r="36" spans="98:120" x14ac:dyDescent="0.15"/>
    <row r="37" spans="98:120" x14ac:dyDescent="0.15">
      <c r="CW37" s="253"/>
      <c r="DB37" s="253"/>
      <c r="DG37" s="253"/>
      <c r="DL37" s="253"/>
      <c r="DP37" s="253"/>
    </row>
    <row r="38" spans="98:120" x14ac:dyDescent="0.15">
      <c r="CT38" s="253"/>
      <c r="CU38" s="253"/>
      <c r="CV38" s="253"/>
      <c r="CW38" s="253"/>
      <c r="CY38" s="253"/>
      <c r="CZ38" s="253"/>
      <c r="DA38" s="253"/>
      <c r="DB38" s="253"/>
      <c r="DD38" s="253"/>
      <c r="DE38" s="253"/>
      <c r="DF38" s="253"/>
      <c r="DG38" s="253"/>
      <c r="DI38" s="253"/>
      <c r="DJ38" s="253"/>
      <c r="DK38" s="253"/>
      <c r="DL38" s="253"/>
      <c r="DN38" s="253"/>
      <c r="DO38" s="253"/>
      <c r="DP38" s="253"/>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3"/>
      <c r="DO49" s="253"/>
      <c r="DP49" s="253"/>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3"/>
      <c r="CS63" s="253"/>
      <c r="CX63" s="253"/>
      <c r="DC63" s="253"/>
      <c r="DH63" s="253"/>
    </row>
    <row r="64" spans="22:120" x14ac:dyDescent="0.15">
      <c r="V64" s="253"/>
    </row>
    <row r="65" spans="15:120" x14ac:dyDescent="0.15">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x14ac:dyDescent="0.15">
      <c r="Q66" s="253"/>
      <c r="S66" s="253"/>
      <c r="U66" s="253"/>
      <c r="DM66" s="253"/>
    </row>
    <row r="67" spans="15:120" x14ac:dyDescent="0.15">
      <c r="O67" s="253"/>
      <c r="P67" s="253"/>
      <c r="R67" s="253"/>
      <c r="T67" s="253"/>
      <c r="Y67" s="253"/>
      <c r="CT67" s="253"/>
      <c r="CV67" s="253"/>
      <c r="CW67" s="253"/>
      <c r="CY67" s="253"/>
      <c r="DA67" s="253"/>
      <c r="DB67" s="253"/>
      <c r="DD67" s="253"/>
      <c r="DF67" s="253"/>
      <c r="DG67" s="253"/>
      <c r="DI67" s="253"/>
      <c r="DK67" s="253"/>
      <c r="DL67" s="253"/>
      <c r="DN67" s="253"/>
      <c r="DO67" s="253"/>
      <c r="DP67" s="253"/>
    </row>
    <row r="68" spans="15:120" x14ac:dyDescent="0.15"/>
    <row r="69" spans="15:120" x14ac:dyDescent="0.15"/>
    <row r="70" spans="15:120" x14ac:dyDescent="0.15"/>
    <row r="71" spans="15:120" x14ac:dyDescent="0.15"/>
    <row r="72" spans="15:120" x14ac:dyDescent="0.15">
      <c r="DP72" s="253"/>
    </row>
    <row r="73" spans="15:120" x14ac:dyDescent="0.15">
      <c r="DP73" s="253"/>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3"/>
      <c r="CX96" s="253"/>
      <c r="DC96" s="253"/>
      <c r="DH96" s="253"/>
    </row>
    <row r="97" spans="24:120" x14ac:dyDescent="0.15">
      <c r="CS97" s="253"/>
      <c r="CX97" s="253"/>
      <c r="DC97" s="253"/>
      <c r="DH97" s="253"/>
      <c r="DP97" s="254" t="s">
        <v>474</v>
      </c>
    </row>
    <row r="98" spans="24:120" hidden="1" x14ac:dyDescent="0.15">
      <c r="CS98" s="253"/>
      <c r="CX98" s="253"/>
      <c r="DC98" s="253"/>
      <c r="DH98" s="253"/>
    </row>
    <row r="99" spans="24:120" hidden="1" x14ac:dyDescent="0.15">
      <c r="CS99" s="253"/>
      <c r="CX99" s="253"/>
      <c r="DC99" s="253"/>
      <c r="DH99" s="253"/>
    </row>
    <row r="101" spans="24:120" ht="12" hidden="1" customHeight="1" x14ac:dyDescent="0.15">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15">
      <c r="CU102" s="253"/>
      <c r="CZ102" s="253"/>
      <c r="DE102" s="253"/>
      <c r="DJ102" s="253"/>
      <c r="DM102" s="253"/>
    </row>
    <row r="103" spans="24:120" hidden="1" x14ac:dyDescent="0.15">
      <c r="CT103" s="253"/>
      <c r="CV103" s="253"/>
      <c r="CW103" s="253"/>
      <c r="CY103" s="253"/>
      <c r="DA103" s="253"/>
      <c r="DB103" s="253"/>
      <c r="DD103" s="253"/>
      <c r="DF103" s="253"/>
      <c r="DG103" s="253"/>
      <c r="DI103" s="253"/>
      <c r="DK103" s="253"/>
      <c r="DL103" s="253"/>
      <c r="DM103" s="253"/>
      <c r="DN103" s="253"/>
      <c r="DO103" s="253"/>
      <c r="DP103" s="253"/>
    </row>
    <row r="104" spans="24:120" hidden="1" x14ac:dyDescent="0.15">
      <c r="CV104" s="253"/>
      <c r="CW104" s="253"/>
      <c r="DA104" s="253"/>
      <c r="DB104" s="253"/>
      <c r="DF104" s="253"/>
      <c r="DG104" s="253"/>
      <c r="DK104" s="253"/>
      <c r="DL104" s="253"/>
      <c r="DN104" s="253"/>
      <c r="DO104" s="253"/>
      <c r="DP104" s="253"/>
    </row>
    <row r="105" spans="24:120" ht="12.75" hidden="1" customHeight="1" x14ac:dyDescent="0.15"/>
  </sheetData>
  <sheetProtection algorithmName="SHA-512" hashValue="6dz/Z7bns/dmLBbQn84li7Ij92LGL5t/8DoTlGmUoqo3xJrVfVKCcqY1I8KcI0mLjt8fhULFtD0z5DU/LaUGrg==" saltValue="0F+UqraMzVIz/W2TWLTAj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54" customWidth="1"/>
    <col min="117" max="16384" width="9" style="253" hidden="1"/>
  </cols>
  <sheetData>
    <row r="1" spans="2:116"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x14ac:dyDescent="0.15"/>
    <row r="3" spans="2:116" x14ac:dyDescent="0.15"/>
    <row r="4" spans="2:116" x14ac:dyDescent="0.15">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x14ac:dyDescent="0.15">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x14ac:dyDescent="0.15"/>
    <row r="20" spans="9:116" x14ac:dyDescent="0.15"/>
    <row r="21" spans="9:116" x14ac:dyDescent="0.15">
      <c r="DL21" s="253"/>
    </row>
    <row r="22" spans="9:116" x14ac:dyDescent="0.15">
      <c r="DI22" s="253"/>
      <c r="DJ22" s="253"/>
      <c r="DK22" s="253"/>
      <c r="DL22" s="253"/>
    </row>
    <row r="23" spans="9:116" x14ac:dyDescent="0.15">
      <c r="CY23" s="253"/>
      <c r="CZ23" s="253"/>
      <c r="DA23" s="253"/>
      <c r="DB23" s="253"/>
      <c r="DC23" s="253"/>
      <c r="DD23" s="253"/>
      <c r="DE23" s="253"/>
      <c r="DF23" s="253"/>
      <c r="DG23" s="253"/>
      <c r="DH23" s="253"/>
      <c r="DI23" s="253"/>
      <c r="DJ23" s="253"/>
      <c r="DK23" s="253"/>
      <c r="DL23" s="253"/>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3"/>
      <c r="DA35" s="253"/>
      <c r="DB35" s="253"/>
      <c r="DC35" s="253"/>
      <c r="DD35" s="253"/>
      <c r="DE35" s="253"/>
      <c r="DF35" s="253"/>
      <c r="DG35" s="253"/>
      <c r="DH35" s="253"/>
      <c r="DI35" s="253"/>
      <c r="DJ35" s="253"/>
      <c r="DK35" s="253"/>
      <c r="DL35" s="253"/>
    </row>
    <row r="36" spans="15:116" x14ac:dyDescent="0.15"/>
    <row r="37" spans="15:116" x14ac:dyDescent="0.15">
      <c r="DL37" s="253"/>
    </row>
    <row r="38" spans="15:116" x14ac:dyDescent="0.15">
      <c r="DI38" s="253"/>
      <c r="DJ38" s="253"/>
      <c r="DK38" s="253"/>
      <c r="DL38" s="253"/>
    </row>
    <row r="39" spans="15:116" x14ac:dyDescent="0.15"/>
    <row r="40" spans="15:116" x14ac:dyDescent="0.15"/>
    <row r="41" spans="15:116" x14ac:dyDescent="0.15"/>
    <row r="42" spans="15:116" x14ac:dyDescent="0.15"/>
    <row r="43" spans="15:116" x14ac:dyDescent="0.15">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x14ac:dyDescent="0.15">
      <c r="DL44" s="253"/>
    </row>
    <row r="45" spans="15:116" x14ac:dyDescent="0.15"/>
    <row r="46" spans="15:116" x14ac:dyDescent="0.15">
      <c r="DA46" s="253"/>
      <c r="DB46" s="253"/>
      <c r="DC46" s="253"/>
      <c r="DD46" s="253"/>
      <c r="DE46" s="253"/>
      <c r="DF46" s="253"/>
      <c r="DG46" s="253"/>
      <c r="DH46" s="253"/>
      <c r="DI46" s="253"/>
      <c r="DJ46" s="253"/>
      <c r="DK46" s="253"/>
      <c r="DL46" s="253"/>
    </row>
    <row r="47" spans="15:116" x14ac:dyDescent="0.15"/>
    <row r="48" spans="15:116" x14ac:dyDescent="0.15"/>
    <row r="49" spans="104:116" x14ac:dyDescent="0.15"/>
    <row r="50" spans="104:116" x14ac:dyDescent="0.15">
      <c r="CZ50" s="253"/>
      <c r="DA50" s="253"/>
      <c r="DB50" s="253"/>
      <c r="DC50" s="253"/>
      <c r="DD50" s="253"/>
      <c r="DE50" s="253"/>
      <c r="DF50" s="253"/>
      <c r="DG50" s="253"/>
      <c r="DH50" s="253"/>
      <c r="DI50" s="253"/>
      <c r="DJ50" s="253"/>
      <c r="DK50" s="253"/>
      <c r="DL50" s="253"/>
    </row>
    <row r="51" spans="104:116" x14ac:dyDescent="0.15"/>
    <row r="52" spans="104:116" x14ac:dyDescent="0.15"/>
    <row r="53" spans="104:116" x14ac:dyDescent="0.15">
      <c r="DL53" s="253"/>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3"/>
      <c r="DD67" s="253"/>
      <c r="DE67" s="253"/>
      <c r="DF67" s="253"/>
      <c r="DG67" s="253"/>
      <c r="DH67" s="253"/>
      <c r="DI67" s="253"/>
      <c r="DJ67" s="253"/>
      <c r="DK67" s="253"/>
      <c r="DL67" s="253"/>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e5KZNfyTXySM2HJ4WWBvxQ8uVK/tXgp11fAwRmIU/LQiA1PWPDVVeDoK2mb7F+FPBkWyaef8Oe3U0J4CTnwH2w==" saltValue="1ib85WT2pAdo23JffVDay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55" customWidth="1"/>
    <col min="37" max="44" width="17" style="255" customWidth="1"/>
    <col min="45" max="45" width="6.125" style="261" customWidth="1"/>
    <col min="46" max="46" width="3" style="259" customWidth="1"/>
    <col min="47" max="47" width="19.125" style="255" hidden="1" customWidth="1"/>
    <col min="48" max="52" width="12.625" style="255" hidden="1" customWidth="1"/>
    <col min="53" max="16384" width="8.625" style="255" hidden="1"/>
  </cols>
  <sheetData>
    <row r="1" spans="1:46" x14ac:dyDescent="0.15">
      <c r="AS1" s="255"/>
      <c r="AT1" s="255"/>
    </row>
    <row r="2" spans="1:46" x14ac:dyDescent="0.15">
      <c r="AS2" s="255"/>
      <c r="AT2" s="255"/>
    </row>
    <row r="3" spans="1:46" x14ac:dyDescent="0.15">
      <c r="AS3" s="255"/>
      <c r="AT3" s="255"/>
    </row>
    <row r="4" spans="1:46" x14ac:dyDescent="0.15">
      <c r="AS4" s="255"/>
      <c r="AT4" s="255"/>
    </row>
    <row r="5" spans="1:46" ht="17.25" x14ac:dyDescent="0.15">
      <c r="A5" s="256" t="s">
        <v>475</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x14ac:dyDescent="0.15">
      <c r="A6" s="259"/>
      <c r="AK6" s="260" t="s">
        <v>476</v>
      </c>
      <c r="AL6" s="260"/>
      <c r="AM6" s="260"/>
      <c r="AN6" s="260"/>
    </row>
    <row r="7" spans="1:46" ht="13.5" customHeight="1" x14ac:dyDescent="0.15">
      <c r="A7" s="259"/>
      <c r="AK7" s="262"/>
      <c r="AL7" s="263"/>
      <c r="AM7" s="263"/>
      <c r="AN7" s="264"/>
      <c r="AO7" s="1127" t="s">
        <v>477</v>
      </c>
      <c r="AP7" s="265"/>
      <c r="AQ7" s="266" t="s">
        <v>478</v>
      </c>
      <c r="AR7" s="267"/>
    </row>
    <row r="8" spans="1:46" x14ac:dyDescent="0.15">
      <c r="A8" s="259"/>
      <c r="AK8" s="268"/>
      <c r="AL8" s="269"/>
      <c r="AM8" s="269"/>
      <c r="AN8" s="270"/>
      <c r="AO8" s="1128"/>
      <c r="AP8" s="271" t="s">
        <v>479</v>
      </c>
      <c r="AQ8" s="272" t="s">
        <v>480</v>
      </c>
      <c r="AR8" s="273" t="s">
        <v>481</v>
      </c>
    </row>
    <row r="9" spans="1:46" x14ac:dyDescent="0.15">
      <c r="A9" s="259"/>
      <c r="AK9" s="1129" t="s">
        <v>482</v>
      </c>
      <c r="AL9" s="1130"/>
      <c r="AM9" s="1130"/>
      <c r="AN9" s="1131"/>
      <c r="AO9" s="274">
        <v>930454</v>
      </c>
      <c r="AP9" s="274">
        <v>131755</v>
      </c>
      <c r="AQ9" s="275">
        <v>143042</v>
      </c>
      <c r="AR9" s="276">
        <v>-7.9</v>
      </c>
    </row>
    <row r="10" spans="1:46" ht="13.5" customHeight="1" x14ac:dyDescent="0.15">
      <c r="A10" s="259"/>
      <c r="AK10" s="1129" t="s">
        <v>483</v>
      </c>
      <c r="AL10" s="1130"/>
      <c r="AM10" s="1130"/>
      <c r="AN10" s="1131"/>
      <c r="AO10" s="277">
        <v>361</v>
      </c>
      <c r="AP10" s="277">
        <v>51</v>
      </c>
      <c r="AQ10" s="278">
        <v>17233</v>
      </c>
      <c r="AR10" s="279">
        <v>-99.7</v>
      </c>
    </row>
    <row r="11" spans="1:46" ht="13.5" customHeight="1" x14ac:dyDescent="0.15">
      <c r="A11" s="259"/>
      <c r="AK11" s="1129" t="s">
        <v>484</v>
      </c>
      <c r="AL11" s="1130"/>
      <c r="AM11" s="1130"/>
      <c r="AN11" s="1131"/>
      <c r="AO11" s="277" t="s">
        <v>485</v>
      </c>
      <c r="AP11" s="277" t="s">
        <v>485</v>
      </c>
      <c r="AQ11" s="278">
        <v>1297</v>
      </c>
      <c r="AR11" s="279" t="s">
        <v>485</v>
      </c>
    </row>
    <row r="12" spans="1:46" ht="13.5" customHeight="1" x14ac:dyDescent="0.15">
      <c r="A12" s="259"/>
      <c r="AK12" s="1129" t="s">
        <v>486</v>
      </c>
      <c r="AL12" s="1130"/>
      <c r="AM12" s="1130"/>
      <c r="AN12" s="1131"/>
      <c r="AO12" s="277" t="s">
        <v>485</v>
      </c>
      <c r="AP12" s="277" t="s">
        <v>485</v>
      </c>
      <c r="AQ12" s="278" t="s">
        <v>485</v>
      </c>
      <c r="AR12" s="279" t="s">
        <v>485</v>
      </c>
    </row>
    <row r="13" spans="1:46" ht="13.5" customHeight="1" x14ac:dyDescent="0.15">
      <c r="A13" s="259"/>
      <c r="AK13" s="1129" t="s">
        <v>487</v>
      </c>
      <c r="AL13" s="1130"/>
      <c r="AM13" s="1130"/>
      <c r="AN13" s="1131"/>
      <c r="AO13" s="277">
        <v>26839</v>
      </c>
      <c r="AP13" s="277">
        <v>3800</v>
      </c>
      <c r="AQ13" s="278">
        <v>5542</v>
      </c>
      <c r="AR13" s="279">
        <v>-31.4</v>
      </c>
    </row>
    <row r="14" spans="1:46" ht="13.5" customHeight="1" x14ac:dyDescent="0.15">
      <c r="A14" s="259"/>
      <c r="AK14" s="1129" t="s">
        <v>488</v>
      </c>
      <c r="AL14" s="1130"/>
      <c r="AM14" s="1130"/>
      <c r="AN14" s="1131"/>
      <c r="AO14" s="277">
        <v>13980</v>
      </c>
      <c r="AP14" s="277">
        <v>1980</v>
      </c>
      <c r="AQ14" s="278">
        <v>2886</v>
      </c>
      <c r="AR14" s="279">
        <v>-31.4</v>
      </c>
    </row>
    <row r="15" spans="1:46" ht="13.5" customHeight="1" x14ac:dyDescent="0.15">
      <c r="A15" s="259"/>
      <c r="AK15" s="1132" t="s">
        <v>489</v>
      </c>
      <c r="AL15" s="1133"/>
      <c r="AM15" s="1133"/>
      <c r="AN15" s="1134"/>
      <c r="AO15" s="277">
        <v>-57842</v>
      </c>
      <c r="AP15" s="277">
        <v>-8191</v>
      </c>
      <c r="AQ15" s="278">
        <v>-8856</v>
      </c>
      <c r="AR15" s="279">
        <v>-7.5</v>
      </c>
    </row>
    <row r="16" spans="1:46" x14ac:dyDescent="0.15">
      <c r="A16" s="259"/>
      <c r="AK16" s="1132" t="s">
        <v>177</v>
      </c>
      <c r="AL16" s="1133"/>
      <c r="AM16" s="1133"/>
      <c r="AN16" s="1134"/>
      <c r="AO16" s="277">
        <v>913792</v>
      </c>
      <c r="AP16" s="277">
        <v>129396</v>
      </c>
      <c r="AQ16" s="278">
        <v>161143</v>
      </c>
      <c r="AR16" s="279">
        <v>-19.7</v>
      </c>
    </row>
    <row r="17" spans="1:46" x14ac:dyDescent="0.15">
      <c r="A17" s="259"/>
    </row>
    <row r="18" spans="1:46" x14ac:dyDescent="0.15">
      <c r="A18" s="259"/>
      <c r="AQ18" s="280"/>
      <c r="AR18" s="280"/>
    </row>
    <row r="19" spans="1:46" x14ac:dyDescent="0.15">
      <c r="A19" s="259"/>
      <c r="AK19" s="255" t="s">
        <v>490</v>
      </c>
    </row>
    <row r="20" spans="1:46" x14ac:dyDescent="0.15">
      <c r="A20" s="259"/>
      <c r="AK20" s="281"/>
      <c r="AL20" s="282"/>
      <c r="AM20" s="282"/>
      <c r="AN20" s="283"/>
      <c r="AO20" s="284" t="s">
        <v>491</v>
      </c>
      <c r="AP20" s="285" t="s">
        <v>492</v>
      </c>
      <c r="AQ20" s="286" t="s">
        <v>493</v>
      </c>
      <c r="AR20" s="287"/>
    </row>
    <row r="21" spans="1:46" s="260" customFormat="1" x14ac:dyDescent="0.15">
      <c r="A21" s="288"/>
      <c r="AK21" s="1135" t="s">
        <v>494</v>
      </c>
      <c r="AL21" s="1136"/>
      <c r="AM21" s="1136"/>
      <c r="AN21" s="1137"/>
      <c r="AO21" s="289">
        <v>11.89</v>
      </c>
      <c r="AP21" s="290">
        <v>14.02</v>
      </c>
      <c r="AQ21" s="291">
        <v>-2.13</v>
      </c>
      <c r="AS21" s="292"/>
      <c r="AT21" s="288"/>
    </row>
    <row r="22" spans="1:46" s="260" customFormat="1" x14ac:dyDescent="0.15">
      <c r="A22" s="288"/>
      <c r="AK22" s="1135" t="s">
        <v>495</v>
      </c>
      <c r="AL22" s="1136"/>
      <c r="AM22" s="1136"/>
      <c r="AN22" s="1137"/>
      <c r="AO22" s="293">
        <v>97.9</v>
      </c>
      <c r="AP22" s="294">
        <v>96.2</v>
      </c>
      <c r="AQ22" s="295">
        <v>1.7</v>
      </c>
      <c r="AR22" s="280"/>
      <c r="AS22" s="292"/>
      <c r="AT22" s="288"/>
    </row>
    <row r="23" spans="1:46" s="260" customFormat="1" x14ac:dyDescent="0.15">
      <c r="A23" s="288"/>
      <c r="AP23" s="280"/>
      <c r="AQ23" s="280"/>
      <c r="AR23" s="280"/>
      <c r="AS23" s="292"/>
      <c r="AT23" s="288"/>
    </row>
    <row r="24" spans="1:46" s="260" customFormat="1" x14ac:dyDescent="0.15">
      <c r="A24" s="288"/>
      <c r="AP24" s="280"/>
      <c r="AQ24" s="280"/>
      <c r="AR24" s="280"/>
      <c r="AS24" s="292"/>
      <c r="AT24" s="288"/>
    </row>
    <row r="25" spans="1:46" s="260" customFormat="1" x14ac:dyDescent="0.15">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x14ac:dyDescent="0.15">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300"/>
      <c r="AS27" s="255"/>
      <c r="AT27" s="255"/>
    </row>
    <row r="28" spans="1:46" ht="17.25" x14ac:dyDescent="0.15">
      <c r="A28" s="256" t="s">
        <v>497</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x14ac:dyDescent="0.15">
      <c r="A29" s="259"/>
      <c r="AK29" s="260" t="s">
        <v>498</v>
      </c>
      <c r="AL29" s="260"/>
      <c r="AM29" s="260"/>
      <c r="AN29" s="260"/>
      <c r="AS29" s="302"/>
    </row>
    <row r="30" spans="1:46" ht="13.5" customHeight="1" x14ac:dyDescent="0.15">
      <c r="A30" s="259"/>
      <c r="AK30" s="262"/>
      <c r="AL30" s="263"/>
      <c r="AM30" s="263"/>
      <c r="AN30" s="264"/>
      <c r="AO30" s="1127" t="s">
        <v>477</v>
      </c>
      <c r="AP30" s="265"/>
      <c r="AQ30" s="266" t="s">
        <v>478</v>
      </c>
      <c r="AR30" s="267"/>
    </row>
    <row r="31" spans="1:46" x14ac:dyDescent="0.15">
      <c r="A31" s="259"/>
      <c r="AK31" s="268"/>
      <c r="AL31" s="269"/>
      <c r="AM31" s="269"/>
      <c r="AN31" s="270"/>
      <c r="AO31" s="1128"/>
      <c r="AP31" s="271" t="s">
        <v>479</v>
      </c>
      <c r="AQ31" s="272" t="s">
        <v>480</v>
      </c>
      <c r="AR31" s="273" t="s">
        <v>481</v>
      </c>
    </row>
    <row r="32" spans="1:46" ht="27" customHeight="1" x14ac:dyDescent="0.15">
      <c r="A32" s="259"/>
      <c r="AK32" s="1143" t="s">
        <v>499</v>
      </c>
      <c r="AL32" s="1144"/>
      <c r="AM32" s="1144"/>
      <c r="AN32" s="1145"/>
      <c r="AO32" s="303">
        <v>471396</v>
      </c>
      <c r="AP32" s="303">
        <v>66751</v>
      </c>
      <c r="AQ32" s="304">
        <v>81691</v>
      </c>
      <c r="AR32" s="305">
        <v>-18.3</v>
      </c>
    </row>
    <row r="33" spans="1:46" ht="13.5" customHeight="1" x14ac:dyDescent="0.15">
      <c r="A33" s="259"/>
      <c r="AK33" s="1143" t="s">
        <v>500</v>
      </c>
      <c r="AL33" s="1144"/>
      <c r="AM33" s="1144"/>
      <c r="AN33" s="1145"/>
      <c r="AO33" s="303" t="s">
        <v>485</v>
      </c>
      <c r="AP33" s="303" t="s">
        <v>485</v>
      </c>
      <c r="AQ33" s="304" t="s">
        <v>485</v>
      </c>
      <c r="AR33" s="305" t="s">
        <v>485</v>
      </c>
    </row>
    <row r="34" spans="1:46" ht="27" customHeight="1" x14ac:dyDescent="0.15">
      <c r="A34" s="259"/>
      <c r="AK34" s="1143" t="s">
        <v>501</v>
      </c>
      <c r="AL34" s="1144"/>
      <c r="AM34" s="1144"/>
      <c r="AN34" s="1145"/>
      <c r="AO34" s="303" t="s">
        <v>485</v>
      </c>
      <c r="AP34" s="303" t="s">
        <v>485</v>
      </c>
      <c r="AQ34" s="304" t="s">
        <v>485</v>
      </c>
      <c r="AR34" s="305" t="s">
        <v>485</v>
      </c>
    </row>
    <row r="35" spans="1:46" ht="27" customHeight="1" x14ac:dyDescent="0.15">
      <c r="A35" s="259"/>
      <c r="AK35" s="1143" t="s">
        <v>502</v>
      </c>
      <c r="AL35" s="1144"/>
      <c r="AM35" s="1144"/>
      <c r="AN35" s="1145"/>
      <c r="AO35" s="303">
        <v>237535</v>
      </c>
      <c r="AP35" s="303">
        <v>33636</v>
      </c>
      <c r="AQ35" s="304">
        <v>27672</v>
      </c>
      <c r="AR35" s="305">
        <v>21.6</v>
      </c>
    </row>
    <row r="36" spans="1:46" ht="27" customHeight="1" x14ac:dyDescent="0.15">
      <c r="A36" s="259"/>
      <c r="AK36" s="1143" t="s">
        <v>503</v>
      </c>
      <c r="AL36" s="1144"/>
      <c r="AM36" s="1144"/>
      <c r="AN36" s="1145"/>
      <c r="AO36" s="303">
        <v>430</v>
      </c>
      <c r="AP36" s="303">
        <v>61</v>
      </c>
      <c r="AQ36" s="304">
        <v>4845</v>
      </c>
      <c r="AR36" s="305">
        <v>-98.7</v>
      </c>
    </row>
    <row r="37" spans="1:46" ht="13.5" customHeight="1" x14ac:dyDescent="0.15">
      <c r="A37" s="259"/>
      <c r="AK37" s="1143" t="s">
        <v>504</v>
      </c>
      <c r="AL37" s="1144"/>
      <c r="AM37" s="1144"/>
      <c r="AN37" s="1145"/>
      <c r="AO37" s="303" t="s">
        <v>485</v>
      </c>
      <c r="AP37" s="303" t="s">
        <v>485</v>
      </c>
      <c r="AQ37" s="304">
        <v>448</v>
      </c>
      <c r="AR37" s="305" t="s">
        <v>485</v>
      </c>
    </row>
    <row r="38" spans="1:46" ht="27" customHeight="1" x14ac:dyDescent="0.15">
      <c r="A38" s="259"/>
      <c r="AK38" s="1146" t="s">
        <v>505</v>
      </c>
      <c r="AL38" s="1147"/>
      <c r="AM38" s="1147"/>
      <c r="AN38" s="1148"/>
      <c r="AO38" s="306" t="s">
        <v>485</v>
      </c>
      <c r="AP38" s="306" t="s">
        <v>485</v>
      </c>
      <c r="AQ38" s="307">
        <v>4</v>
      </c>
      <c r="AR38" s="295" t="s">
        <v>485</v>
      </c>
      <c r="AS38" s="302"/>
    </row>
    <row r="39" spans="1:46" x14ac:dyDescent="0.15">
      <c r="A39" s="259"/>
      <c r="AK39" s="1146" t="s">
        <v>506</v>
      </c>
      <c r="AL39" s="1147"/>
      <c r="AM39" s="1147"/>
      <c r="AN39" s="1148"/>
      <c r="AO39" s="303">
        <v>-7034</v>
      </c>
      <c r="AP39" s="303">
        <v>-996</v>
      </c>
      <c r="AQ39" s="304">
        <v>-1961</v>
      </c>
      <c r="AR39" s="305">
        <v>-49.2</v>
      </c>
      <c r="AS39" s="302"/>
    </row>
    <row r="40" spans="1:46" ht="27" customHeight="1" x14ac:dyDescent="0.15">
      <c r="A40" s="259"/>
      <c r="AK40" s="1143" t="s">
        <v>507</v>
      </c>
      <c r="AL40" s="1144"/>
      <c r="AM40" s="1144"/>
      <c r="AN40" s="1145"/>
      <c r="AO40" s="303">
        <v>-397735</v>
      </c>
      <c r="AP40" s="303">
        <v>-56320</v>
      </c>
      <c r="AQ40" s="304">
        <v>-75713</v>
      </c>
      <c r="AR40" s="305">
        <v>-25.6</v>
      </c>
      <c r="AS40" s="302"/>
    </row>
    <row r="41" spans="1:46" x14ac:dyDescent="0.15">
      <c r="A41" s="259"/>
      <c r="AK41" s="1149" t="s">
        <v>287</v>
      </c>
      <c r="AL41" s="1150"/>
      <c r="AM41" s="1150"/>
      <c r="AN41" s="1151"/>
      <c r="AO41" s="303">
        <v>304592</v>
      </c>
      <c r="AP41" s="303">
        <v>43131</v>
      </c>
      <c r="AQ41" s="304">
        <v>36985</v>
      </c>
      <c r="AR41" s="305">
        <v>16.600000000000001</v>
      </c>
      <c r="AS41" s="302"/>
    </row>
    <row r="42" spans="1:46" x14ac:dyDescent="0.15">
      <c r="A42" s="259"/>
      <c r="AK42" s="308"/>
      <c r="AQ42" s="280"/>
      <c r="AR42" s="280"/>
      <c r="AS42" s="302"/>
    </row>
    <row r="43" spans="1:46" x14ac:dyDescent="0.15">
      <c r="A43" s="259"/>
      <c r="AP43" s="309"/>
      <c r="AQ43" s="280"/>
      <c r="AS43" s="302"/>
    </row>
    <row r="44" spans="1:46" x14ac:dyDescent="0.15">
      <c r="A44" s="259"/>
      <c r="AQ44" s="280"/>
    </row>
    <row r="45" spans="1:46" x14ac:dyDescent="0.15">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x14ac:dyDescent="0.15">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15">
      <c r="A47" s="312" t="s">
        <v>508</v>
      </c>
    </row>
    <row r="48" spans="1:46" x14ac:dyDescent="0.15">
      <c r="A48" s="259"/>
      <c r="AK48" s="313" t="s">
        <v>509</v>
      </c>
      <c r="AL48" s="313"/>
      <c r="AM48" s="313"/>
      <c r="AN48" s="313"/>
      <c r="AO48" s="313"/>
      <c r="AP48" s="313"/>
      <c r="AQ48" s="314"/>
      <c r="AR48" s="313"/>
    </row>
    <row r="49" spans="1:44" ht="13.5" customHeight="1" x14ac:dyDescent="0.15">
      <c r="A49" s="259"/>
      <c r="AK49" s="315"/>
      <c r="AL49" s="316"/>
      <c r="AM49" s="1138" t="s">
        <v>477</v>
      </c>
      <c r="AN49" s="1140" t="s">
        <v>510</v>
      </c>
      <c r="AO49" s="1141"/>
      <c r="AP49" s="1141"/>
      <c r="AQ49" s="1141"/>
      <c r="AR49" s="1142"/>
    </row>
    <row r="50" spans="1:44" x14ac:dyDescent="0.15">
      <c r="A50" s="259"/>
      <c r="AK50" s="317"/>
      <c r="AL50" s="318"/>
      <c r="AM50" s="1139"/>
      <c r="AN50" s="319" t="s">
        <v>511</v>
      </c>
      <c r="AO50" s="320" t="s">
        <v>512</v>
      </c>
      <c r="AP50" s="321" t="s">
        <v>513</v>
      </c>
      <c r="AQ50" s="322" t="s">
        <v>514</v>
      </c>
      <c r="AR50" s="323" t="s">
        <v>515</v>
      </c>
    </row>
    <row r="51" spans="1:44" x14ac:dyDescent="0.15">
      <c r="A51" s="259"/>
      <c r="AK51" s="315" t="s">
        <v>516</v>
      </c>
      <c r="AL51" s="316"/>
      <c r="AM51" s="324">
        <v>1612582</v>
      </c>
      <c r="AN51" s="325">
        <v>217622</v>
      </c>
      <c r="AO51" s="326">
        <v>178.6</v>
      </c>
      <c r="AP51" s="327">
        <v>126262</v>
      </c>
      <c r="AQ51" s="328">
        <v>10</v>
      </c>
      <c r="AR51" s="329">
        <v>168.6</v>
      </c>
    </row>
    <row r="52" spans="1:44" x14ac:dyDescent="0.15">
      <c r="A52" s="259"/>
      <c r="AK52" s="330"/>
      <c r="AL52" s="331" t="s">
        <v>517</v>
      </c>
      <c r="AM52" s="332">
        <v>173963</v>
      </c>
      <c r="AN52" s="333">
        <v>23477</v>
      </c>
      <c r="AO52" s="334">
        <v>-53.2</v>
      </c>
      <c r="AP52" s="335">
        <v>56769</v>
      </c>
      <c r="AQ52" s="336">
        <v>2.1</v>
      </c>
      <c r="AR52" s="337">
        <v>-55.3</v>
      </c>
    </row>
    <row r="53" spans="1:44" x14ac:dyDescent="0.15">
      <c r="A53" s="259"/>
      <c r="AK53" s="315" t="s">
        <v>518</v>
      </c>
      <c r="AL53" s="316"/>
      <c r="AM53" s="324">
        <v>2101211</v>
      </c>
      <c r="AN53" s="325">
        <v>284833</v>
      </c>
      <c r="AO53" s="326">
        <v>30.9</v>
      </c>
      <c r="AP53" s="327">
        <v>126525</v>
      </c>
      <c r="AQ53" s="328">
        <v>0.2</v>
      </c>
      <c r="AR53" s="329">
        <v>30.7</v>
      </c>
    </row>
    <row r="54" spans="1:44" x14ac:dyDescent="0.15">
      <c r="A54" s="259"/>
      <c r="AK54" s="330"/>
      <c r="AL54" s="331" t="s">
        <v>517</v>
      </c>
      <c r="AM54" s="332">
        <v>1413190</v>
      </c>
      <c r="AN54" s="333">
        <v>191567</v>
      </c>
      <c r="AO54" s="334">
        <v>716</v>
      </c>
      <c r="AP54" s="335">
        <v>67052</v>
      </c>
      <c r="AQ54" s="336">
        <v>18.100000000000001</v>
      </c>
      <c r="AR54" s="337">
        <v>697.9</v>
      </c>
    </row>
    <row r="55" spans="1:44" x14ac:dyDescent="0.15">
      <c r="A55" s="259"/>
      <c r="AK55" s="315" t="s">
        <v>519</v>
      </c>
      <c r="AL55" s="316"/>
      <c r="AM55" s="324">
        <v>1053037</v>
      </c>
      <c r="AN55" s="325">
        <v>144035</v>
      </c>
      <c r="AO55" s="326">
        <v>-49.4</v>
      </c>
      <c r="AP55" s="327">
        <v>122054</v>
      </c>
      <c r="AQ55" s="328">
        <v>-3.5</v>
      </c>
      <c r="AR55" s="329">
        <v>-45.9</v>
      </c>
    </row>
    <row r="56" spans="1:44" x14ac:dyDescent="0.15">
      <c r="A56" s="259"/>
      <c r="AK56" s="330"/>
      <c r="AL56" s="331" t="s">
        <v>517</v>
      </c>
      <c r="AM56" s="332">
        <v>662409</v>
      </c>
      <c r="AN56" s="333">
        <v>90604</v>
      </c>
      <c r="AO56" s="334">
        <v>-52.7</v>
      </c>
      <c r="AP56" s="335">
        <v>68298</v>
      </c>
      <c r="AQ56" s="336">
        <v>1.9</v>
      </c>
      <c r="AR56" s="337">
        <v>-54.6</v>
      </c>
    </row>
    <row r="57" spans="1:44" x14ac:dyDescent="0.15">
      <c r="A57" s="259"/>
      <c r="AK57" s="315" t="s">
        <v>520</v>
      </c>
      <c r="AL57" s="316"/>
      <c r="AM57" s="324">
        <v>313325</v>
      </c>
      <c r="AN57" s="325">
        <v>43548</v>
      </c>
      <c r="AO57" s="326">
        <v>-69.8</v>
      </c>
      <c r="AP57" s="327">
        <v>111644</v>
      </c>
      <c r="AQ57" s="328">
        <v>-8.5</v>
      </c>
      <c r="AR57" s="329">
        <v>-61.3</v>
      </c>
    </row>
    <row r="58" spans="1:44" x14ac:dyDescent="0.15">
      <c r="A58" s="259"/>
      <c r="AK58" s="330"/>
      <c r="AL58" s="331" t="s">
        <v>517</v>
      </c>
      <c r="AM58" s="332">
        <v>244453</v>
      </c>
      <c r="AN58" s="333">
        <v>33975</v>
      </c>
      <c r="AO58" s="334">
        <v>-62.5</v>
      </c>
      <c r="AP58" s="335">
        <v>66606</v>
      </c>
      <c r="AQ58" s="336">
        <v>-2.5</v>
      </c>
      <c r="AR58" s="337">
        <v>-60</v>
      </c>
    </row>
    <row r="59" spans="1:44" x14ac:dyDescent="0.15">
      <c r="A59" s="259"/>
      <c r="AK59" s="315" t="s">
        <v>521</v>
      </c>
      <c r="AL59" s="316"/>
      <c r="AM59" s="324">
        <v>581105</v>
      </c>
      <c r="AN59" s="325">
        <v>82286</v>
      </c>
      <c r="AO59" s="326">
        <v>89</v>
      </c>
      <c r="AP59" s="327">
        <v>127917</v>
      </c>
      <c r="AQ59" s="328">
        <v>14.6</v>
      </c>
      <c r="AR59" s="329">
        <v>74.400000000000006</v>
      </c>
    </row>
    <row r="60" spans="1:44" x14ac:dyDescent="0.15">
      <c r="A60" s="259"/>
      <c r="AK60" s="330"/>
      <c r="AL60" s="331" t="s">
        <v>517</v>
      </c>
      <c r="AM60" s="332">
        <v>349423</v>
      </c>
      <c r="AN60" s="333">
        <v>49479</v>
      </c>
      <c r="AO60" s="334">
        <v>45.6</v>
      </c>
      <c r="AP60" s="335">
        <v>69746</v>
      </c>
      <c r="AQ60" s="336">
        <v>4.7</v>
      </c>
      <c r="AR60" s="337">
        <v>40.9</v>
      </c>
    </row>
    <row r="61" spans="1:44" x14ac:dyDescent="0.15">
      <c r="A61" s="259"/>
      <c r="AK61" s="315" t="s">
        <v>522</v>
      </c>
      <c r="AL61" s="338"/>
      <c r="AM61" s="324">
        <v>1132252</v>
      </c>
      <c r="AN61" s="325">
        <v>154465</v>
      </c>
      <c r="AO61" s="326">
        <v>35.9</v>
      </c>
      <c r="AP61" s="327">
        <v>122880</v>
      </c>
      <c r="AQ61" s="339">
        <v>2.6</v>
      </c>
      <c r="AR61" s="329">
        <v>33.299999999999997</v>
      </c>
    </row>
    <row r="62" spans="1:44" x14ac:dyDescent="0.15">
      <c r="A62" s="259"/>
      <c r="AK62" s="330"/>
      <c r="AL62" s="331" t="s">
        <v>517</v>
      </c>
      <c r="AM62" s="332">
        <v>568688</v>
      </c>
      <c r="AN62" s="333">
        <v>77820</v>
      </c>
      <c r="AO62" s="334">
        <v>118.6</v>
      </c>
      <c r="AP62" s="335">
        <v>65694</v>
      </c>
      <c r="AQ62" s="336">
        <v>4.9000000000000004</v>
      </c>
      <c r="AR62" s="337">
        <v>113.7</v>
      </c>
    </row>
    <row r="63" spans="1:44" x14ac:dyDescent="0.15">
      <c r="A63" s="259"/>
    </row>
    <row r="64" spans="1:44" x14ac:dyDescent="0.15">
      <c r="A64" s="259"/>
    </row>
    <row r="65" spans="1:46" x14ac:dyDescent="0.15">
      <c r="A65" s="259"/>
    </row>
    <row r="66" spans="1:46" x14ac:dyDescent="0.15">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15">
      <c r="AS67" s="255"/>
      <c r="AT67" s="255"/>
    </row>
    <row r="70" spans="1:46" hidden="1" x14ac:dyDescent="0.15"/>
    <row r="71" spans="1:46" hidden="1" x14ac:dyDescent="0.15"/>
    <row r="72" spans="1:46" hidden="1" x14ac:dyDescent="0.15"/>
    <row r="73" spans="1:46" hidden="1" x14ac:dyDescent="0.15"/>
  </sheetData>
  <sheetProtection algorithmName="SHA-512" hashValue="/yXGMdzOp3xaQ3Ru0FSp2ONqoAEbeu7ITbLES8xNQ+Kl7i1H2DkrGmWes6k4scZrikmakXmRTc2pQgRhEieTzQ==" saltValue="rMrYbqfFAozyQOQ24mIfg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verticalCentered="1"/>
  <pageMargins left="0" right="0" top="0" bottom="0" header="0"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6384" width="9" style="253" hidden="1"/>
  </cols>
  <sheetData>
    <row r="1" spans="2:125"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x14ac:dyDescent="0.15">
      <c r="B2" s="253"/>
      <c r="DG2" s="253"/>
    </row>
    <row r="3" spans="2:125" x14ac:dyDescent="0.15">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x14ac:dyDescent="0.15"/>
    <row r="5" spans="2:125" x14ac:dyDescent="0.15"/>
    <row r="6" spans="2:125" x14ac:dyDescent="0.15"/>
    <row r="7" spans="2:125" x14ac:dyDescent="0.15"/>
    <row r="8" spans="2:125" x14ac:dyDescent="0.15"/>
    <row r="9" spans="2:125" x14ac:dyDescent="0.15">
      <c r="DU9" s="253"/>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3"/>
    </row>
    <row r="18" spans="125:125" x14ac:dyDescent="0.15"/>
    <row r="19" spans="125:125" x14ac:dyDescent="0.15"/>
    <row r="20" spans="125:125" x14ac:dyDescent="0.15">
      <c r="DU20" s="253"/>
    </row>
    <row r="21" spans="125:125" x14ac:dyDescent="0.15">
      <c r="DU21" s="253"/>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3"/>
    </row>
    <row r="29" spans="125:125" x14ac:dyDescent="0.15"/>
    <row r="30" spans="125:125" x14ac:dyDescent="0.15"/>
    <row r="31" spans="125:125" x14ac:dyDescent="0.15"/>
    <row r="32" spans="125:125" x14ac:dyDescent="0.15"/>
    <row r="33" spans="2:125" x14ac:dyDescent="0.15">
      <c r="B33" s="253"/>
      <c r="G33" s="253"/>
      <c r="I33" s="253"/>
    </row>
    <row r="34" spans="2:125" x14ac:dyDescent="0.15">
      <c r="C34" s="253"/>
      <c r="P34" s="253"/>
      <c r="DE34" s="253"/>
      <c r="DH34" s="253"/>
    </row>
    <row r="35" spans="2:125" x14ac:dyDescent="0.15">
      <c r="D35" s="253"/>
      <c r="E35" s="253"/>
      <c r="DG35" s="253"/>
      <c r="DJ35" s="253"/>
      <c r="DP35" s="253"/>
      <c r="DQ35" s="253"/>
      <c r="DR35" s="253"/>
      <c r="DS35" s="253"/>
      <c r="DT35" s="253"/>
      <c r="DU35" s="253"/>
    </row>
    <row r="36" spans="2:125" x14ac:dyDescent="0.15">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x14ac:dyDescent="0.15">
      <c r="DU37" s="253"/>
    </row>
    <row r="38" spans="2:125" x14ac:dyDescent="0.15">
      <c r="DT38" s="253"/>
      <c r="DU38" s="253"/>
    </row>
    <row r="39" spans="2:125" x14ac:dyDescent="0.15"/>
    <row r="40" spans="2:125" x14ac:dyDescent="0.15">
      <c r="DH40" s="253"/>
    </row>
    <row r="41" spans="2:125" x14ac:dyDescent="0.15">
      <c r="DE41" s="253"/>
    </row>
    <row r="42" spans="2:125" x14ac:dyDescent="0.15">
      <c r="DG42" s="253"/>
      <c r="DJ42" s="253"/>
    </row>
    <row r="43" spans="2:125" x14ac:dyDescent="0.15">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x14ac:dyDescent="0.15">
      <c r="DU44" s="253"/>
    </row>
    <row r="45" spans="2:125" x14ac:dyDescent="0.15"/>
    <row r="46" spans="2:125" x14ac:dyDescent="0.15"/>
    <row r="47" spans="2:125" x14ac:dyDescent="0.15"/>
    <row r="48" spans="2:125" x14ac:dyDescent="0.15">
      <c r="DT48" s="253"/>
      <c r="DU48" s="253"/>
    </row>
    <row r="49" spans="120:125" x14ac:dyDescent="0.15">
      <c r="DU49" s="253"/>
    </row>
    <row r="50" spans="120:125" x14ac:dyDescent="0.15">
      <c r="DU50" s="253"/>
    </row>
    <row r="51" spans="120:125" x14ac:dyDescent="0.15">
      <c r="DP51" s="253"/>
      <c r="DQ51" s="253"/>
      <c r="DR51" s="253"/>
      <c r="DS51" s="253"/>
      <c r="DT51" s="253"/>
      <c r="DU51" s="253"/>
    </row>
    <row r="52" spans="120:125" x14ac:dyDescent="0.15"/>
    <row r="53" spans="120:125" x14ac:dyDescent="0.15"/>
    <row r="54" spans="120:125" x14ac:dyDescent="0.15">
      <c r="DU54" s="253"/>
    </row>
    <row r="55" spans="120:125" x14ac:dyDescent="0.15"/>
    <row r="56" spans="120:125" x14ac:dyDescent="0.15"/>
    <row r="57" spans="120:125" x14ac:dyDescent="0.15"/>
    <row r="58" spans="120:125" x14ac:dyDescent="0.15">
      <c r="DU58" s="253"/>
    </row>
    <row r="59" spans="120:125" x14ac:dyDescent="0.15"/>
    <row r="60" spans="120:125" x14ac:dyDescent="0.15"/>
    <row r="61" spans="120:125" x14ac:dyDescent="0.15"/>
    <row r="62" spans="120:125" x14ac:dyDescent="0.15"/>
    <row r="63" spans="120:125" x14ac:dyDescent="0.15">
      <c r="DU63" s="253"/>
    </row>
    <row r="64" spans="120:125" x14ac:dyDescent="0.15">
      <c r="DT64" s="253"/>
      <c r="DU64" s="253"/>
    </row>
    <row r="65" spans="123:125" x14ac:dyDescent="0.15"/>
    <row r="66" spans="123:125" x14ac:dyDescent="0.15"/>
    <row r="67" spans="123:125" x14ac:dyDescent="0.15"/>
    <row r="68" spans="123:125" x14ac:dyDescent="0.15"/>
    <row r="69" spans="123:125" x14ac:dyDescent="0.15">
      <c r="DS69" s="253"/>
      <c r="DT69" s="253"/>
      <c r="DU69" s="253"/>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3"/>
    </row>
    <row r="83" spans="116:125" x14ac:dyDescent="0.15">
      <c r="DM83" s="253"/>
      <c r="DN83" s="253"/>
      <c r="DO83" s="253"/>
      <c r="DP83" s="253"/>
      <c r="DQ83" s="253"/>
      <c r="DR83" s="253"/>
      <c r="DS83" s="253"/>
      <c r="DT83" s="253"/>
      <c r="DU83" s="253"/>
    </row>
    <row r="84" spans="116:125" x14ac:dyDescent="0.15"/>
    <row r="85" spans="116:125" x14ac:dyDescent="0.15"/>
    <row r="86" spans="116:125" x14ac:dyDescent="0.15"/>
    <row r="87" spans="116:125" x14ac:dyDescent="0.15"/>
    <row r="88" spans="116:125" x14ac:dyDescent="0.15">
      <c r="DU88" s="253"/>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3"/>
      <c r="DT94" s="253"/>
      <c r="DU94" s="253"/>
    </row>
    <row r="95" spans="116:125" ht="13.5" customHeight="1" x14ac:dyDescent="0.15">
      <c r="DU95" s="253"/>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3"/>
    </row>
    <row r="102" spans="124:125" ht="13.5" customHeight="1" x14ac:dyDescent="0.15"/>
    <row r="103" spans="124:125" ht="13.5" customHeight="1" x14ac:dyDescent="0.15"/>
    <row r="104" spans="124:125" ht="13.5" customHeight="1" x14ac:dyDescent="0.15">
      <c r="DT104" s="253"/>
      <c r="DU104" s="253"/>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3" t="s">
        <v>474</v>
      </c>
    </row>
    <row r="121" spans="125:125" ht="13.5" hidden="1" customHeight="1" x14ac:dyDescent="0.15">
      <c r="DU121" s="253"/>
    </row>
  </sheetData>
  <sheetProtection algorithmName="SHA-512" hashValue="4T+M4PRusrqyLrhHdoCuAkQswap0XqXiJcVeYkgQ1VPP0+yF5K3Byn57AyZQJTlmx1rj+wM5cyUJru/BeOy3KA==" saltValue="1IaEAEDXoBynIvYa/NTJ7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42" width="0" style="253" hidden="1" customWidth="1"/>
    <col min="143" max="16384" width="9" style="253" hidden="1"/>
  </cols>
  <sheetData>
    <row r="1" spans="1:125"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x14ac:dyDescent="0.15">
      <c r="B2" s="253"/>
      <c r="T2" s="253"/>
    </row>
    <row r="3" spans="1:125"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3"/>
      <c r="G33" s="253"/>
      <c r="I33" s="253"/>
    </row>
    <row r="34" spans="2:125" x14ac:dyDescent="0.15">
      <c r="C34" s="253"/>
      <c r="P34" s="253"/>
      <c r="R34" s="253"/>
      <c r="U34" s="253"/>
    </row>
    <row r="35" spans="2:125" x14ac:dyDescent="0.15">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x14ac:dyDescent="0.15">
      <c r="F36" s="253"/>
      <c r="H36" s="253"/>
      <c r="J36" s="253"/>
      <c r="K36" s="253"/>
      <c r="L36" s="253"/>
      <c r="M36" s="253"/>
      <c r="N36" s="253"/>
      <c r="O36" s="253"/>
      <c r="Q36" s="253"/>
      <c r="S36" s="253"/>
      <c r="V36" s="253"/>
    </row>
    <row r="37" spans="2:125" x14ac:dyDescent="0.15"/>
    <row r="38" spans="2:125" x14ac:dyDescent="0.15"/>
    <row r="39" spans="2:125" x14ac:dyDescent="0.15"/>
    <row r="40" spans="2:125" x14ac:dyDescent="0.15">
      <c r="U40" s="253"/>
    </row>
    <row r="41" spans="2:125" x14ac:dyDescent="0.15">
      <c r="R41" s="253"/>
    </row>
    <row r="42" spans="2:125" x14ac:dyDescent="0.15">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x14ac:dyDescent="0.15">
      <c r="Q43" s="253"/>
      <c r="S43" s="253"/>
      <c r="V43" s="253"/>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4" t="s">
        <v>474</v>
      </c>
    </row>
  </sheetData>
  <sheetProtection algorithmName="SHA-512" hashValue="rI8aSWAXUG/76jT8ablQYm5iq3ybMAIXDm85t5ZzXVsm4djuIAhvvAsnJbURmxY7Umyv3rQ/8DKi/6/T6A5cPw==" saltValue="Bo9CYYw5UTNsPzXo9SZfm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52" t="s">
        <v>3</v>
      </c>
      <c r="D47" s="1152"/>
      <c r="E47" s="1153"/>
      <c r="F47" s="11">
        <v>20.03</v>
      </c>
      <c r="G47" s="12">
        <v>20.07</v>
      </c>
      <c r="H47" s="12">
        <v>16.690000000000001</v>
      </c>
      <c r="I47" s="12">
        <v>19.18</v>
      </c>
      <c r="J47" s="13">
        <v>21.21</v>
      </c>
    </row>
    <row r="48" spans="2:10" ht="57.75" customHeight="1" x14ac:dyDescent="0.15">
      <c r="B48" s="14"/>
      <c r="C48" s="1154" t="s">
        <v>4</v>
      </c>
      <c r="D48" s="1154"/>
      <c r="E48" s="1155"/>
      <c r="F48" s="15">
        <v>9.6199999999999992</v>
      </c>
      <c r="G48" s="16">
        <v>8.48</v>
      </c>
      <c r="H48" s="16">
        <v>10.34</v>
      </c>
      <c r="I48" s="16">
        <v>11.69</v>
      </c>
      <c r="J48" s="17">
        <v>10.41</v>
      </c>
    </row>
    <row r="49" spans="2:10" ht="57.75" customHeight="1" thickBot="1" x14ac:dyDescent="0.2">
      <c r="B49" s="18"/>
      <c r="C49" s="1156" t="s">
        <v>5</v>
      </c>
      <c r="D49" s="1156"/>
      <c r="E49" s="1157"/>
      <c r="F49" s="19" t="s">
        <v>529</v>
      </c>
      <c r="G49" s="20">
        <v>0.57999999999999996</v>
      </c>
      <c r="H49" s="20">
        <v>0.13</v>
      </c>
      <c r="I49" s="20">
        <v>3.44</v>
      </c>
      <c r="J49" s="21">
        <v>1.54</v>
      </c>
    </row>
    <row r="50" spans="2:10" x14ac:dyDescent="0.15"/>
  </sheetData>
  <sheetProtection algorithmName="SHA-512" hashValue="oIh08H+AsicefbII1zW15MU4FfOwzQGEqP/JKnJ50fc0DlIJcfqlGToLry3i6MrVQknKOKXvQf0wut36iSpdlA==" saltValue="3SRgZHuxqL8Nv5OisMr4FA==" spinCount="100000" sheet="1" objects="1" scenarios="1"/>
  <mergeCells count="3">
    <mergeCell ref="C47:E47"/>
    <mergeCell ref="C48:E48"/>
    <mergeCell ref="C49:E49"/>
  </mergeCells>
  <phoneticPr fontId="2"/>
  <printOptions horizontalCentered="1" verticalCentered="1"/>
  <pageMargins left="0" right="0" top="0.19685039370078741" bottom="0" header="0.39370078740157483"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62" t="s">
        <v>530</v>
      </c>
      <c r="D34" s="1162"/>
      <c r="E34" s="1163"/>
      <c r="F34" s="32">
        <v>9.6199999999999992</v>
      </c>
      <c r="G34" s="33">
        <v>8.4700000000000006</v>
      </c>
      <c r="H34" s="33">
        <v>10.33</v>
      </c>
      <c r="I34" s="33">
        <v>11.69</v>
      </c>
      <c r="J34" s="34">
        <v>10.41</v>
      </c>
      <c r="K34" s="22"/>
      <c r="L34" s="22"/>
      <c r="M34" s="22"/>
      <c r="N34" s="22"/>
      <c r="O34" s="22"/>
      <c r="P34" s="22"/>
    </row>
    <row r="35" spans="1:16" ht="39" customHeight="1" x14ac:dyDescent="0.15">
      <c r="A35" s="22"/>
      <c r="B35" s="35"/>
      <c r="C35" s="1158" t="s">
        <v>531</v>
      </c>
      <c r="D35" s="1158"/>
      <c r="E35" s="1159"/>
      <c r="F35" s="36">
        <v>1.1100000000000001</v>
      </c>
      <c r="G35" s="37">
        <v>1.19</v>
      </c>
      <c r="H35" s="37">
        <v>0.72</v>
      </c>
      <c r="I35" s="37">
        <v>0.47</v>
      </c>
      <c r="J35" s="38">
        <v>1.17</v>
      </c>
      <c r="K35" s="22"/>
      <c r="L35" s="22"/>
      <c r="M35" s="22"/>
      <c r="N35" s="22"/>
      <c r="O35" s="22"/>
      <c r="P35" s="22"/>
    </row>
    <row r="36" spans="1:16" ht="39" customHeight="1" x14ac:dyDescent="0.15">
      <c r="A36" s="22"/>
      <c r="B36" s="35"/>
      <c r="C36" s="1158" t="s">
        <v>532</v>
      </c>
      <c r="D36" s="1158"/>
      <c r="E36" s="1159"/>
      <c r="F36" s="36">
        <v>7.0000000000000007E-2</v>
      </c>
      <c r="G36" s="37">
        <v>0.55000000000000004</v>
      </c>
      <c r="H36" s="37">
        <v>1.08</v>
      </c>
      <c r="I36" s="37">
        <v>1.1499999999999999</v>
      </c>
      <c r="J36" s="38">
        <v>0.42</v>
      </c>
      <c r="K36" s="22"/>
      <c r="L36" s="22"/>
      <c r="M36" s="22"/>
      <c r="N36" s="22"/>
      <c r="O36" s="22"/>
      <c r="P36" s="22"/>
    </row>
    <row r="37" spans="1:16" ht="39" customHeight="1" x14ac:dyDescent="0.15">
      <c r="A37" s="22"/>
      <c r="B37" s="35"/>
      <c r="C37" s="1158" t="s">
        <v>533</v>
      </c>
      <c r="D37" s="1158"/>
      <c r="E37" s="1159"/>
      <c r="F37" s="36">
        <v>0</v>
      </c>
      <c r="G37" s="37">
        <v>0</v>
      </c>
      <c r="H37" s="37">
        <v>0</v>
      </c>
      <c r="I37" s="37">
        <v>0</v>
      </c>
      <c r="J37" s="38">
        <v>0.21</v>
      </c>
      <c r="K37" s="22"/>
      <c r="L37" s="22"/>
      <c r="M37" s="22"/>
      <c r="N37" s="22"/>
      <c r="O37" s="22"/>
      <c r="P37" s="22"/>
    </row>
    <row r="38" spans="1:16" ht="39" customHeight="1" x14ac:dyDescent="0.15">
      <c r="A38" s="22"/>
      <c r="B38" s="35"/>
      <c r="C38" s="1158" t="s">
        <v>534</v>
      </c>
      <c r="D38" s="1158"/>
      <c r="E38" s="1159"/>
      <c r="F38" s="36">
        <v>0</v>
      </c>
      <c r="G38" s="37">
        <v>0</v>
      </c>
      <c r="H38" s="37">
        <v>0</v>
      </c>
      <c r="I38" s="37">
        <v>0</v>
      </c>
      <c r="J38" s="38">
        <v>0.21</v>
      </c>
      <c r="K38" s="22"/>
      <c r="L38" s="22"/>
      <c r="M38" s="22"/>
      <c r="N38" s="22"/>
      <c r="O38" s="22"/>
      <c r="P38" s="22"/>
    </row>
    <row r="39" spans="1:16" ht="39" customHeight="1" x14ac:dyDescent="0.15">
      <c r="A39" s="22"/>
      <c r="B39" s="35"/>
      <c r="C39" s="1158" t="s">
        <v>535</v>
      </c>
      <c r="D39" s="1158"/>
      <c r="E39" s="1159"/>
      <c r="F39" s="36">
        <v>0.43</v>
      </c>
      <c r="G39" s="37">
        <v>0.09</v>
      </c>
      <c r="H39" s="37">
        <v>0.08</v>
      </c>
      <c r="I39" s="37">
        <v>0.09</v>
      </c>
      <c r="J39" s="38">
        <v>0.21</v>
      </c>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536</v>
      </c>
      <c r="D42" s="1158"/>
      <c r="E42" s="1159"/>
      <c r="F42" s="36" t="s">
        <v>485</v>
      </c>
      <c r="G42" s="37" t="s">
        <v>485</v>
      </c>
      <c r="H42" s="37" t="s">
        <v>485</v>
      </c>
      <c r="I42" s="37" t="s">
        <v>485</v>
      </c>
      <c r="J42" s="38" t="s">
        <v>485</v>
      </c>
      <c r="K42" s="22"/>
      <c r="L42" s="22"/>
      <c r="M42" s="22"/>
      <c r="N42" s="22"/>
      <c r="O42" s="22"/>
      <c r="P42" s="22"/>
    </row>
    <row r="43" spans="1:16" ht="39" customHeight="1" thickBot="1" x14ac:dyDescent="0.2">
      <c r="A43" s="22"/>
      <c r="B43" s="40"/>
      <c r="C43" s="1160" t="s">
        <v>537</v>
      </c>
      <c r="D43" s="1160"/>
      <c r="E43" s="1161"/>
      <c r="F43" s="41" t="s">
        <v>485</v>
      </c>
      <c r="G43" s="42" t="s">
        <v>485</v>
      </c>
      <c r="H43" s="42" t="s">
        <v>485</v>
      </c>
      <c r="I43" s="42" t="s">
        <v>485</v>
      </c>
      <c r="J43" s="43" t="s">
        <v>485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JYzZSzCvzFujYYmlIKMKbuDHcZVV/G79q8wNl+uk/dRyAY7bjsfWCdds8ErC0I9NZ6UHWEXzw8Bd8up+ZceZBg==" saltValue="7Ylv1OMWg+NbDP8ePIkvF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verticalCentered="1"/>
  <pageMargins left="0" right="0" top="0.19685039370078741" bottom="0" header="0.39370078740157483"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478</v>
      </c>
      <c r="L45" s="58">
        <v>440</v>
      </c>
      <c r="M45" s="58">
        <v>432</v>
      </c>
      <c r="N45" s="58">
        <v>432</v>
      </c>
      <c r="O45" s="59">
        <v>471</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485</v>
      </c>
      <c r="L46" s="62" t="s">
        <v>485</v>
      </c>
      <c r="M46" s="62" t="s">
        <v>485</v>
      </c>
      <c r="N46" s="62" t="s">
        <v>485</v>
      </c>
      <c r="O46" s="63" t="s">
        <v>485</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485</v>
      </c>
      <c r="L47" s="62" t="s">
        <v>485</v>
      </c>
      <c r="M47" s="62" t="s">
        <v>485</v>
      </c>
      <c r="N47" s="62" t="s">
        <v>485</v>
      </c>
      <c r="O47" s="63" t="s">
        <v>485</v>
      </c>
      <c r="P47" s="46"/>
      <c r="Q47" s="46"/>
      <c r="R47" s="46"/>
      <c r="S47" s="46"/>
      <c r="T47" s="46"/>
      <c r="U47" s="46"/>
    </row>
    <row r="48" spans="1:21" ht="30.75" customHeight="1" x14ac:dyDescent="0.15">
      <c r="A48" s="46"/>
      <c r="B48" s="1166"/>
      <c r="C48" s="1167"/>
      <c r="D48" s="60"/>
      <c r="E48" s="1172" t="s">
        <v>13</v>
      </c>
      <c r="F48" s="1172"/>
      <c r="G48" s="1172"/>
      <c r="H48" s="1172"/>
      <c r="I48" s="1172"/>
      <c r="J48" s="1173"/>
      <c r="K48" s="61">
        <v>216</v>
      </c>
      <c r="L48" s="62">
        <v>204</v>
      </c>
      <c r="M48" s="62">
        <v>205</v>
      </c>
      <c r="N48" s="62">
        <v>219</v>
      </c>
      <c r="O48" s="63">
        <v>238</v>
      </c>
      <c r="P48" s="46"/>
      <c r="Q48" s="46"/>
      <c r="R48" s="46"/>
      <c r="S48" s="46"/>
      <c r="T48" s="46"/>
      <c r="U48" s="46"/>
    </row>
    <row r="49" spans="1:21" ht="30.75" customHeight="1" x14ac:dyDescent="0.15">
      <c r="A49" s="46"/>
      <c r="B49" s="1166"/>
      <c r="C49" s="1167"/>
      <c r="D49" s="60"/>
      <c r="E49" s="1172" t="s">
        <v>14</v>
      </c>
      <c r="F49" s="1172"/>
      <c r="G49" s="1172"/>
      <c r="H49" s="1172"/>
      <c r="I49" s="1172"/>
      <c r="J49" s="1173"/>
      <c r="K49" s="61">
        <v>1</v>
      </c>
      <c r="L49" s="62">
        <v>0</v>
      </c>
      <c r="M49" s="62">
        <v>0</v>
      </c>
      <c r="N49" s="62">
        <v>0</v>
      </c>
      <c r="O49" s="63">
        <v>0</v>
      </c>
      <c r="P49" s="46"/>
      <c r="Q49" s="46"/>
      <c r="R49" s="46"/>
      <c r="S49" s="46"/>
      <c r="T49" s="46"/>
      <c r="U49" s="46"/>
    </row>
    <row r="50" spans="1:21" ht="30.75" customHeight="1" x14ac:dyDescent="0.15">
      <c r="A50" s="46"/>
      <c r="B50" s="1166"/>
      <c r="C50" s="1167"/>
      <c r="D50" s="60"/>
      <c r="E50" s="1172" t="s">
        <v>15</v>
      </c>
      <c r="F50" s="1172"/>
      <c r="G50" s="1172"/>
      <c r="H50" s="1172"/>
      <c r="I50" s="1172"/>
      <c r="J50" s="1173"/>
      <c r="K50" s="61">
        <v>4</v>
      </c>
      <c r="L50" s="62">
        <v>4</v>
      </c>
      <c r="M50" s="62">
        <v>4</v>
      </c>
      <c r="N50" s="62" t="s">
        <v>485</v>
      </c>
      <c r="O50" s="63" t="s">
        <v>485</v>
      </c>
      <c r="P50" s="46"/>
      <c r="Q50" s="46"/>
      <c r="R50" s="46"/>
      <c r="S50" s="46"/>
      <c r="T50" s="46"/>
      <c r="U50" s="46"/>
    </row>
    <row r="51" spans="1:21" ht="30.75" customHeight="1" x14ac:dyDescent="0.15">
      <c r="A51" s="46"/>
      <c r="B51" s="1168"/>
      <c r="C51" s="1169"/>
      <c r="D51" s="64"/>
      <c r="E51" s="1172" t="s">
        <v>16</v>
      </c>
      <c r="F51" s="1172"/>
      <c r="G51" s="1172"/>
      <c r="H51" s="1172"/>
      <c r="I51" s="1172"/>
      <c r="J51" s="1173"/>
      <c r="K51" s="61">
        <v>0</v>
      </c>
      <c r="L51" s="62">
        <v>0</v>
      </c>
      <c r="M51" s="62" t="s">
        <v>485</v>
      </c>
      <c r="N51" s="62" t="s">
        <v>485</v>
      </c>
      <c r="O51" s="63" t="s">
        <v>485</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411</v>
      </c>
      <c r="L52" s="62">
        <v>407</v>
      </c>
      <c r="M52" s="62">
        <v>391</v>
      </c>
      <c r="N52" s="62">
        <v>388</v>
      </c>
      <c r="O52" s="63">
        <v>405</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288</v>
      </c>
      <c r="L53" s="67">
        <v>241</v>
      </c>
      <c r="M53" s="67">
        <v>250</v>
      </c>
      <c r="N53" s="67">
        <v>263</v>
      </c>
      <c r="O53" s="68">
        <v>304</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15">
      <c r="B58" s="1180" t="s">
        <v>24</v>
      </c>
      <c r="C58" s="1181"/>
      <c r="D58" s="1186" t="s">
        <v>25</v>
      </c>
      <c r="E58" s="1187"/>
      <c r="F58" s="1187"/>
      <c r="G58" s="1187"/>
      <c r="H58" s="1187"/>
      <c r="I58" s="1187"/>
      <c r="J58" s="1188"/>
      <c r="K58" s="81" t="s">
        <v>562</v>
      </c>
      <c r="L58" s="82" t="s">
        <v>562</v>
      </c>
      <c r="M58" s="82" t="s">
        <v>562</v>
      </c>
      <c r="N58" s="82" t="s">
        <v>562</v>
      </c>
      <c r="O58" s="83" t="s">
        <v>562</v>
      </c>
    </row>
    <row r="59" spans="1:21" ht="31.5" customHeight="1" x14ac:dyDescent="0.15">
      <c r="B59" s="1182"/>
      <c r="C59" s="1183"/>
      <c r="D59" s="1189" t="s">
        <v>26</v>
      </c>
      <c r="E59" s="1190"/>
      <c r="F59" s="1190"/>
      <c r="G59" s="1190"/>
      <c r="H59" s="1190"/>
      <c r="I59" s="1190"/>
      <c r="J59" s="1191"/>
      <c r="K59" s="84" t="s">
        <v>562</v>
      </c>
      <c r="L59" s="85" t="s">
        <v>562</v>
      </c>
      <c r="M59" s="85" t="s">
        <v>562</v>
      </c>
      <c r="N59" s="85" t="s">
        <v>562</v>
      </c>
      <c r="O59" s="86" t="s">
        <v>562</v>
      </c>
    </row>
    <row r="60" spans="1:21" ht="31.5" customHeight="1" thickBot="1" x14ac:dyDescent="0.2">
      <c r="B60" s="1184"/>
      <c r="C60" s="1185"/>
      <c r="D60" s="1192" t="s">
        <v>27</v>
      </c>
      <c r="E60" s="1193"/>
      <c r="F60" s="1193"/>
      <c r="G60" s="1193"/>
      <c r="H60" s="1193"/>
      <c r="I60" s="1193"/>
      <c r="J60" s="1194"/>
      <c r="K60" s="87" t="s">
        <v>562</v>
      </c>
      <c r="L60" s="88" t="s">
        <v>562</v>
      </c>
      <c r="M60" s="88" t="s">
        <v>562</v>
      </c>
      <c r="N60" s="88" t="s">
        <v>562</v>
      </c>
      <c r="O60" s="89" t="s">
        <v>562</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3r3SIYEBNrmR+3aqSkZ9pLrCl8PWNZO6rnhmWLv82B1o2VILs5UUqQxAJb5WLTPXtDZaw5kuRupv+ypqhYC0Q==" saltValue="Tj2RPRgFxNrweFgJrofWs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verticalCentered="1"/>
  <pageMargins left="0" right="0" top="0.19685039370078741" bottom="0" header="0.39370078740157483"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524</v>
      </c>
      <c r="J40" s="101" t="s">
        <v>525</v>
      </c>
      <c r="K40" s="101" t="s">
        <v>526</v>
      </c>
      <c r="L40" s="101" t="s">
        <v>527</v>
      </c>
      <c r="M40" s="102" t="s">
        <v>528</v>
      </c>
    </row>
    <row r="41" spans="2:13" ht="27.75" customHeight="1" x14ac:dyDescent="0.15">
      <c r="B41" s="1195" t="s">
        <v>30</v>
      </c>
      <c r="C41" s="1196"/>
      <c r="D41" s="103"/>
      <c r="E41" s="1201" t="s">
        <v>31</v>
      </c>
      <c r="F41" s="1201"/>
      <c r="G41" s="1201"/>
      <c r="H41" s="1202"/>
      <c r="I41" s="342">
        <v>5225</v>
      </c>
      <c r="J41" s="343">
        <v>5953</v>
      </c>
      <c r="K41" s="343">
        <v>6096</v>
      </c>
      <c r="L41" s="343">
        <v>6056</v>
      </c>
      <c r="M41" s="344">
        <v>5773</v>
      </c>
    </row>
    <row r="42" spans="2:13" ht="27.75" customHeight="1" x14ac:dyDescent="0.15">
      <c r="B42" s="1197"/>
      <c r="C42" s="1198"/>
      <c r="D42" s="104"/>
      <c r="E42" s="1203" t="s">
        <v>32</v>
      </c>
      <c r="F42" s="1203"/>
      <c r="G42" s="1203"/>
      <c r="H42" s="1204"/>
      <c r="I42" s="345">
        <v>8</v>
      </c>
      <c r="J42" s="346">
        <v>4</v>
      </c>
      <c r="K42" s="346" t="s">
        <v>485</v>
      </c>
      <c r="L42" s="346" t="s">
        <v>485</v>
      </c>
      <c r="M42" s="347" t="s">
        <v>485</v>
      </c>
    </row>
    <row r="43" spans="2:13" ht="27.75" customHeight="1" x14ac:dyDescent="0.15">
      <c r="B43" s="1197"/>
      <c r="C43" s="1198"/>
      <c r="D43" s="104"/>
      <c r="E43" s="1203" t="s">
        <v>33</v>
      </c>
      <c r="F43" s="1203"/>
      <c r="G43" s="1203"/>
      <c r="H43" s="1204"/>
      <c r="I43" s="345">
        <v>2946</v>
      </c>
      <c r="J43" s="346">
        <v>2804</v>
      </c>
      <c r="K43" s="346">
        <v>2674</v>
      </c>
      <c r="L43" s="346">
        <v>2555</v>
      </c>
      <c r="M43" s="347">
        <v>2449</v>
      </c>
    </row>
    <row r="44" spans="2:13" ht="27.75" customHeight="1" x14ac:dyDescent="0.15">
      <c r="B44" s="1197"/>
      <c r="C44" s="1198"/>
      <c r="D44" s="104"/>
      <c r="E44" s="1203" t="s">
        <v>34</v>
      </c>
      <c r="F44" s="1203"/>
      <c r="G44" s="1203"/>
      <c r="H44" s="1204"/>
      <c r="I44" s="345">
        <v>1</v>
      </c>
      <c r="J44" s="346">
        <v>1</v>
      </c>
      <c r="K44" s="346">
        <v>1</v>
      </c>
      <c r="L44" s="346">
        <v>2</v>
      </c>
      <c r="M44" s="347">
        <v>2</v>
      </c>
    </row>
    <row r="45" spans="2:13" ht="27.75" customHeight="1" x14ac:dyDescent="0.15">
      <c r="B45" s="1197"/>
      <c r="C45" s="1198"/>
      <c r="D45" s="104"/>
      <c r="E45" s="1203" t="s">
        <v>35</v>
      </c>
      <c r="F45" s="1203"/>
      <c r="G45" s="1203"/>
      <c r="H45" s="1204"/>
      <c r="I45" s="345">
        <v>597</v>
      </c>
      <c r="J45" s="346">
        <v>612</v>
      </c>
      <c r="K45" s="346">
        <v>603</v>
      </c>
      <c r="L45" s="346">
        <v>585</v>
      </c>
      <c r="M45" s="347">
        <v>550</v>
      </c>
    </row>
    <row r="46" spans="2:13" ht="27.75" customHeight="1" x14ac:dyDescent="0.15">
      <c r="B46" s="1197"/>
      <c r="C46" s="1198"/>
      <c r="D46" s="105"/>
      <c r="E46" s="1203" t="s">
        <v>36</v>
      </c>
      <c r="F46" s="1203"/>
      <c r="G46" s="1203"/>
      <c r="H46" s="1204"/>
      <c r="I46" s="345" t="s">
        <v>485</v>
      </c>
      <c r="J46" s="346" t="s">
        <v>485</v>
      </c>
      <c r="K46" s="346" t="s">
        <v>485</v>
      </c>
      <c r="L46" s="346" t="s">
        <v>485</v>
      </c>
      <c r="M46" s="347" t="s">
        <v>485</v>
      </c>
    </row>
    <row r="47" spans="2:13" ht="27.75" customHeight="1" x14ac:dyDescent="0.15">
      <c r="B47" s="1197"/>
      <c r="C47" s="1198"/>
      <c r="D47" s="106"/>
      <c r="E47" s="1205" t="s">
        <v>37</v>
      </c>
      <c r="F47" s="1206"/>
      <c r="G47" s="1206"/>
      <c r="H47" s="1207"/>
      <c r="I47" s="345" t="s">
        <v>485</v>
      </c>
      <c r="J47" s="346" t="s">
        <v>485</v>
      </c>
      <c r="K47" s="346" t="s">
        <v>485</v>
      </c>
      <c r="L47" s="346" t="s">
        <v>485</v>
      </c>
      <c r="M47" s="347" t="s">
        <v>485</v>
      </c>
    </row>
    <row r="48" spans="2:13" ht="27.75" customHeight="1" x14ac:dyDescent="0.15">
      <c r="B48" s="1197"/>
      <c r="C48" s="1198"/>
      <c r="D48" s="104"/>
      <c r="E48" s="1203" t="s">
        <v>38</v>
      </c>
      <c r="F48" s="1203"/>
      <c r="G48" s="1203"/>
      <c r="H48" s="1204"/>
      <c r="I48" s="345" t="s">
        <v>485</v>
      </c>
      <c r="J48" s="346" t="s">
        <v>485</v>
      </c>
      <c r="K48" s="346" t="s">
        <v>485</v>
      </c>
      <c r="L48" s="346" t="s">
        <v>485</v>
      </c>
      <c r="M48" s="347" t="s">
        <v>485</v>
      </c>
    </row>
    <row r="49" spans="2:13" ht="27.75" customHeight="1" x14ac:dyDescent="0.15">
      <c r="B49" s="1199"/>
      <c r="C49" s="1200"/>
      <c r="D49" s="104"/>
      <c r="E49" s="1203" t="s">
        <v>39</v>
      </c>
      <c r="F49" s="1203"/>
      <c r="G49" s="1203"/>
      <c r="H49" s="1204"/>
      <c r="I49" s="345" t="s">
        <v>485</v>
      </c>
      <c r="J49" s="346" t="s">
        <v>485</v>
      </c>
      <c r="K49" s="346" t="s">
        <v>485</v>
      </c>
      <c r="L49" s="346" t="s">
        <v>485</v>
      </c>
      <c r="M49" s="347" t="s">
        <v>485</v>
      </c>
    </row>
    <row r="50" spans="2:13" ht="27.75" customHeight="1" x14ac:dyDescent="0.15">
      <c r="B50" s="1208" t="s">
        <v>40</v>
      </c>
      <c r="C50" s="1209"/>
      <c r="D50" s="107"/>
      <c r="E50" s="1203" t="s">
        <v>41</v>
      </c>
      <c r="F50" s="1203"/>
      <c r="G50" s="1203"/>
      <c r="H50" s="1204"/>
      <c r="I50" s="345">
        <v>1639</v>
      </c>
      <c r="J50" s="346">
        <v>1446</v>
      </c>
      <c r="K50" s="346">
        <v>1495</v>
      </c>
      <c r="L50" s="346">
        <v>1704</v>
      </c>
      <c r="M50" s="347">
        <v>1695</v>
      </c>
    </row>
    <row r="51" spans="2:13" ht="27.75" customHeight="1" x14ac:dyDescent="0.15">
      <c r="B51" s="1197"/>
      <c r="C51" s="1198"/>
      <c r="D51" s="104"/>
      <c r="E51" s="1203" t="s">
        <v>42</v>
      </c>
      <c r="F51" s="1203"/>
      <c r="G51" s="1203"/>
      <c r="H51" s="1204"/>
      <c r="I51" s="345">
        <v>42</v>
      </c>
      <c r="J51" s="346">
        <v>35</v>
      </c>
      <c r="K51" s="346">
        <v>28</v>
      </c>
      <c r="L51" s="346">
        <v>21</v>
      </c>
      <c r="M51" s="347">
        <v>14</v>
      </c>
    </row>
    <row r="52" spans="2:13" ht="27.75" customHeight="1" x14ac:dyDescent="0.15">
      <c r="B52" s="1199"/>
      <c r="C52" s="1200"/>
      <c r="D52" s="104"/>
      <c r="E52" s="1203" t="s">
        <v>43</v>
      </c>
      <c r="F52" s="1203"/>
      <c r="G52" s="1203"/>
      <c r="H52" s="1204"/>
      <c r="I52" s="345">
        <v>4815</v>
      </c>
      <c r="J52" s="346">
        <v>5024</v>
      </c>
      <c r="K52" s="346">
        <v>4922</v>
      </c>
      <c r="L52" s="346">
        <v>4733</v>
      </c>
      <c r="M52" s="347">
        <v>4453</v>
      </c>
    </row>
    <row r="53" spans="2:13" ht="27.75" customHeight="1" thickBot="1" x14ac:dyDescent="0.2">
      <c r="B53" s="1210" t="s">
        <v>19</v>
      </c>
      <c r="C53" s="1211"/>
      <c r="D53" s="108"/>
      <c r="E53" s="1212" t="s">
        <v>44</v>
      </c>
      <c r="F53" s="1212"/>
      <c r="G53" s="1212"/>
      <c r="H53" s="1213"/>
      <c r="I53" s="348">
        <v>2281</v>
      </c>
      <c r="J53" s="349">
        <v>2869</v>
      </c>
      <c r="K53" s="349">
        <v>2928</v>
      </c>
      <c r="L53" s="349">
        <v>2738</v>
      </c>
      <c r="M53" s="350">
        <v>2611</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L+hGqQitSp6ZE4Szk8gzr6VvvVhpi6aQAX1HpYWhgCOhaRICsbI0HRioeCO6ZLMaWA1XqK6HEb970/JpTjeY7w==" saltValue="RJkenikZ2l9IiO6JfWhTQ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verticalCentered="1"/>
  <pageMargins left="0" right="0" top="0.19685039370078741" bottom="0" header="0.39370078740157483"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526</v>
      </c>
      <c r="G54" s="117" t="s">
        <v>527</v>
      </c>
      <c r="H54" s="118" t="s">
        <v>528</v>
      </c>
    </row>
    <row r="55" spans="2:8" ht="52.5" customHeight="1" x14ac:dyDescent="0.15">
      <c r="B55" s="119"/>
      <c r="C55" s="1222" t="s">
        <v>46</v>
      </c>
      <c r="D55" s="1222"/>
      <c r="E55" s="1223"/>
      <c r="F55" s="120">
        <v>502</v>
      </c>
      <c r="G55" s="120">
        <v>569</v>
      </c>
      <c r="H55" s="121">
        <v>645</v>
      </c>
    </row>
    <row r="56" spans="2:8" ht="52.5" customHeight="1" x14ac:dyDescent="0.15">
      <c r="B56" s="122"/>
      <c r="C56" s="1224" t="s">
        <v>47</v>
      </c>
      <c r="D56" s="1224"/>
      <c r="E56" s="1225"/>
      <c r="F56" s="123">
        <v>68</v>
      </c>
      <c r="G56" s="123">
        <v>68</v>
      </c>
      <c r="H56" s="124">
        <v>68</v>
      </c>
    </row>
    <row r="57" spans="2:8" ht="53.25" customHeight="1" x14ac:dyDescent="0.15">
      <c r="B57" s="122"/>
      <c r="C57" s="1226" t="s">
        <v>48</v>
      </c>
      <c r="D57" s="1226"/>
      <c r="E57" s="1227"/>
      <c r="F57" s="125">
        <v>778</v>
      </c>
      <c r="G57" s="125">
        <v>917</v>
      </c>
      <c r="H57" s="126">
        <v>821</v>
      </c>
    </row>
    <row r="58" spans="2:8" ht="45.75" customHeight="1" x14ac:dyDescent="0.15">
      <c r="B58" s="127"/>
      <c r="C58" s="1214" t="s">
        <v>556</v>
      </c>
      <c r="D58" s="1215"/>
      <c r="E58" s="1216"/>
      <c r="F58" s="128">
        <v>402</v>
      </c>
      <c r="G58" s="128">
        <v>470</v>
      </c>
      <c r="H58" s="129">
        <v>497</v>
      </c>
    </row>
    <row r="59" spans="2:8" ht="45.75" customHeight="1" x14ac:dyDescent="0.15">
      <c r="B59" s="127"/>
      <c r="C59" s="1214" t="s">
        <v>557</v>
      </c>
      <c r="D59" s="1215"/>
      <c r="E59" s="1216"/>
      <c r="F59" s="128">
        <v>285</v>
      </c>
      <c r="G59" s="128">
        <v>338</v>
      </c>
      <c r="H59" s="129">
        <v>208</v>
      </c>
    </row>
    <row r="60" spans="2:8" ht="45.75" customHeight="1" x14ac:dyDescent="0.15">
      <c r="B60" s="127"/>
      <c r="C60" s="1214" t="s">
        <v>558</v>
      </c>
      <c r="D60" s="1215"/>
      <c r="E60" s="1216"/>
      <c r="F60" s="128">
        <v>75</v>
      </c>
      <c r="G60" s="128">
        <v>93</v>
      </c>
      <c r="H60" s="129">
        <v>99</v>
      </c>
    </row>
    <row r="61" spans="2:8" ht="45.75" customHeight="1" x14ac:dyDescent="0.15">
      <c r="B61" s="127"/>
      <c r="C61" s="1214" t="s">
        <v>559</v>
      </c>
      <c r="D61" s="1215"/>
      <c r="E61" s="1216"/>
      <c r="F61" s="128">
        <v>12</v>
      </c>
      <c r="G61" s="128">
        <v>12</v>
      </c>
      <c r="H61" s="129">
        <v>12</v>
      </c>
    </row>
    <row r="62" spans="2:8" ht="45.75" customHeight="1" thickBot="1" x14ac:dyDescent="0.2">
      <c r="B62" s="130"/>
      <c r="C62" s="1217" t="s">
        <v>561</v>
      </c>
      <c r="D62" s="1218"/>
      <c r="E62" s="1219"/>
      <c r="F62" s="131">
        <v>1</v>
      </c>
      <c r="G62" s="131">
        <v>2</v>
      </c>
      <c r="H62" s="132">
        <v>3</v>
      </c>
    </row>
    <row r="63" spans="2:8" ht="52.5" customHeight="1" thickBot="1" x14ac:dyDescent="0.2">
      <c r="B63" s="133"/>
      <c r="C63" s="1220" t="s">
        <v>49</v>
      </c>
      <c r="D63" s="1220"/>
      <c r="E63" s="1221"/>
      <c r="F63" s="134">
        <v>1348</v>
      </c>
      <c r="G63" s="134">
        <v>1554</v>
      </c>
      <c r="H63" s="135">
        <v>1535</v>
      </c>
    </row>
    <row r="64" spans="2:8" x14ac:dyDescent="0.15"/>
  </sheetData>
  <sheetProtection algorithmName="SHA-512" hashValue="DmN6HkIg8mxM3ggPcD4gaE8ZxwAjBQam+vJZ8SwvysT5rKiGiMCC8tAR65FRZQP4kmmJYxJYs+04ocogl8EuPg==" saltValue="YefudlLbgdIP7gCu+Bqxs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verticalCentered="1"/>
  <pageMargins left="0" right="0" top="0.19685039370078741" bottom="0" header="0.39370078740157483"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29262-2FB0-4006-BC8D-E4BDCFAE4A7A}">
  <sheetPr>
    <pageSetUpPr fitToPage="1"/>
  </sheetPr>
  <dimension ref="A1:DE85"/>
  <sheetViews>
    <sheetView showGridLines="0" topLeftCell="A6" zoomScale="70" zoomScaleNormal="70" zoomScaleSheetLayoutView="55" workbookViewId="0"/>
  </sheetViews>
  <sheetFormatPr defaultColWidth="0" defaultRowHeight="13.5" customHeight="1" zeroHeight="1" x14ac:dyDescent="0.15"/>
  <cols>
    <col min="1" max="1" width="6.375" style="255" customWidth="1"/>
    <col min="2" max="107" width="2.5" style="255" customWidth="1"/>
    <col min="108" max="108" width="6.125" style="261" customWidth="1"/>
    <col min="109" max="109" width="5.875" style="259" customWidth="1"/>
    <col min="110" max="16384" width="8.625" style="255" hidden="1"/>
  </cols>
  <sheetData>
    <row r="1" spans="1:109" ht="42.75" customHeight="1" x14ac:dyDescent="0.15">
      <c r="A1" s="351"/>
      <c r="B1" s="352"/>
      <c r="DD1" s="255"/>
      <c r="DE1" s="255"/>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5"/>
      <c r="DE2" s="255"/>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5"/>
      <c r="DE3" s="255"/>
    </row>
    <row r="4" spans="1:109" s="253"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3"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3"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3"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3"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3"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3"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3"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3"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3"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3"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3" customFormat="1" x14ac:dyDescent="0.15">
      <c r="A15" s="255"/>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3" customFormat="1" x14ac:dyDescent="0.15">
      <c r="A16" s="255"/>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3" customFormat="1" x14ac:dyDescent="0.15">
      <c r="A17" s="255"/>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3" customFormat="1" x14ac:dyDescent="0.15">
      <c r="A18" s="255"/>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55"/>
      <c r="DE19" s="255"/>
    </row>
    <row r="20" spans="1:109" x14ac:dyDescent="0.15">
      <c r="DD20" s="255"/>
      <c r="DE20" s="255"/>
    </row>
    <row r="21" spans="1:109" ht="17.25" customHeight="1" x14ac:dyDescent="0.15">
      <c r="B21" s="354"/>
      <c r="C21" s="257"/>
      <c r="D21" s="257"/>
      <c r="E21" s="257"/>
      <c r="F21" s="257"/>
      <c r="G21" s="257"/>
      <c r="H21" s="257"/>
      <c r="I21" s="257"/>
      <c r="J21" s="257"/>
      <c r="K21" s="257"/>
      <c r="L21" s="257"/>
      <c r="M21" s="257"/>
      <c r="N21" s="35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55"/>
      <c r="AU21" s="257"/>
      <c r="AV21" s="257"/>
      <c r="AW21" s="257"/>
      <c r="AX21" s="257"/>
      <c r="AY21" s="257"/>
      <c r="AZ21" s="257"/>
      <c r="BA21" s="257"/>
      <c r="BB21" s="257"/>
      <c r="BC21" s="257"/>
      <c r="BD21" s="257"/>
      <c r="BE21" s="257"/>
      <c r="BF21" s="355"/>
      <c r="BG21" s="257"/>
      <c r="BH21" s="257"/>
      <c r="BI21" s="257"/>
      <c r="BJ21" s="257"/>
      <c r="BK21" s="257"/>
      <c r="BL21" s="257"/>
      <c r="BM21" s="257"/>
      <c r="BN21" s="257"/>
      <c r="BO21" s="257"/>
      <c r="BP21" s="257"/>
      <c r="BQ21" s="257"/>
      <c r="BR21" s="355"/>
      <c r="BS21" s="257"/>
      <c r="BT21" s="257"/>
      <c r="BU21" s="257"/>
      <c r="BV21" s="257"/>
      <c r="BW21" s="257"/>
      <c r="BX21" s="257"/>
      <c r="BY21" s="257"/>
      <c r="BZ21" s="257"/>
      <c r="CA21" s="257"/>
      <c r="CB21" s="257"/>
      <c r="CC21" s="257"/>
      <c r="CD21" s="355"/>
      <c r="CE21" s="257"/>
      <c r="CF21" s="257"/>
      <c r="CG21" s="257"/>
      <c r="CH21" s="257"/>
      <c r="CI21" s="257"/>
      <c r="CJ21" s="257"/>
      <c r="CK21" s="257"/>
      <c r="CL21" s="257"/>
      <c r="CM21" s="257"/>
      <c r="CN21" s="257"/>
      <c r="CO21" s="257"/>
      <c r="CP21" s="355"/>
      <c r="CQ21" s="257"/>
      <c r="CR21" s="257"/>
      <c r="CS21" s="257"/>
      <c r="CT21" s="257"/>
      <c r="CU21" s="257"/>
      <c r="CV21" s="257"/>
      <c r="CW21" s="257"/>
      <c r="CX21" s="257"/>
      <c r="CY21" s="257"/>
      <c r="CZ21" s="257"/>
      <c r="DA21" s="257"/>
      <c r="DB21" s="355"/>
      <c r="DC21" s="257"/>
      <c r="DD21" s="258"/>
      <c r="DE21" s="255"/>
    </row>
    <row r="22" spans="1:109" ht="17.25" customHeight="1" x14ac:dyDescent="0.15">
      <c r="B22" s="259"/>
    </row>
    <row r="23" spans="1:109" x14ac:dyDescent="0.15">
      <c r="B23" s="259"/>
    </row>
    <row r="24" spans="1:109" x14ac:dyDescent="0.15">
      <c r="B24" s="259"/>
    </row>
    <row r="25" spans="1:109" x14ac:dyDescent="0.15">
      <c r="B25" s="259"/>
    </row>
    <row r="26" spans="1:109" x14ac:dyDescent="0.15">
      <c r="B26" s="259"/>
    </row>
    <row r="27" spans="1:109" x14ac:dyDescent="0.15">
      <c r="B27" s="259"/>
    </row>
    <row r="28" spans="1:109" x14ac:dyDescent="0.15">
      <c r="B28" s="259"/>
    </row>
    <row r="29" spans="1:109" x14ac:dyDescent="0.15">
      <c r="B29" s="259"/>
    </row>
    <row r="30" spans="1:109" x14ac:dyDescent="0.15">
      <c r="B30" s="259"/>
    </row>
    <row r="31" spans="1:109" x14ac:dyDescent="0.15">
      <c r="B31" s="259"/>
    </row>
    <row r="32" spans="1:109" x14ac:dyDescent="0.15">
      <c r="B32" s="259"/>
    </row>
    <row r="33" spans="2:109" x14ac:dyDescent="0.15">
      <c r="B33" s="259"/>
    </row>
    <row r="34" spans="2:109" x14ac:dyDescent="0.15">
      <c r="B34" s="259"/>
    </row>
    <row r="35" spans="2:109" x14ac:dyDescent="0.15">
      <c r="B35" s="259"/>
    </row>
    <row r="36" spans="2:109" x14ac:dyDescent="0.15">
      <c r="B36" s="259"/>
    </row>
    <row r="37" spans="2:109" x14ac:dyDescent="0.15">
      <c r="B37" s="259"/>
    </row>
    <row r="38" spans="2:109" x14ac:dyDescent="0.15">
      <c r="B38" s="259"/>
    </row>
    <row r="39" spans="2:109" x14ac:dyDescent="0.15">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x14ac:dyDescent="0.15">
      <c r="B40" s="356"/>
      <c r="DD40" s="356"/>
      <c r="DE40" s="255"/>
    </row>
    <row r="41" spans="2:109" ht="17.25" x14ac:dyDescent="0.15">
      <c r="B41" s="256" t="s">
        <v>563</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x14ac:dyDescent="0.15">
      <c r="B42" s="259"/>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59"/>
      <c r="AN43" s="1236" t="s">
        <v>565</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x14ac:dyDescent="0.15">
      <c r="B44" s="259"/>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x14ac:dyDescent="0.15">
      <c r="B45" s="259"/>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x14ac:dyDescent="0.15">
      <c r="B46" s="259"/>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x14ac:dyDescent="0.15">
      <c r="B47" s="259"/>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x14ac:dyDescent="0.15">
      <c r="B48" s="259"/>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59"/>
      <c r="AN49" s="255" t="s">
        <v>566</v>
      </c>
    </row>
    <row r="50" spans="1:109" x14ac:dyDescent="0.15">
      <c r="B50" s="259"/>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524</v>
      </c>
      <c r="BQ50" s="1234"/>
      <c r="BR50" s="1234"/>
      <c r="BS50" s="1234"/>
      <c r="BT50" s="1234"/>
      <c r="BU50" s="1234"/>
      <c r="BV50" s="1234"/>
      <c r="BW50" s="1234"/>
      <c r="BX50" s="1234" t="s">
        <v>525</v>
      </c>
      <c r="BY50" s="1234"/>
      <c r="BZ50" s="1234"/>
      <c r="CA50" s="1234"/>
      <c r="CB50" s="1234"/>
      <c r="CC50" s="1234"/>
      <c r="CD50" s="1234"/>
      <c r="CE50" s="1234"/>
      <c r="CF50" s="1234" t="s">
        <v>526</v>
      </c>
      <c r="CG50" s="1234"/>
      <c r="CH50" s="1234"/>
      <c r="CI50" s="1234"/>
      <c r="CJ50" s="1234"/>
      <c r="CK50" s="1234"/>
      <c r="CL50" s="1234"/>
      <c r="CM50" s="1234"/>
      <c r="CN50" s="1234" t="s">
        <v>527</v>
      </c>
      <c r="CO50" s="1234"/>
      <c r="CP50" s="1234"/>
      <c r="CQ50" s="1234"/>
      <c r="CR50" s="1234"/>
      <c r="CS50" s="1234"/>
      <c r="CT50" s="1234"/>
      <c r="CU50" s="1234"/>
      <c r="CV50" s="1234" t="s">
        <v>528</v>
      </c>
      <c r="CW50" s="1234"/>
      <c r="CX50" s="1234"/>
      <c r="CY50" s="1234"/>
      <c r="CZ50" s="1234"/>
      <c r="DA50" s="1234"/>
      <c r="DB50" s="1234"/>
      <c r="DC50" s="1234"/>
    </row>
    <row r="51" spans="1:109" ht="13.5" customHeight="1" x14ac:dyDescent="0.15">
      <c r="B51" s="259"/>
      <c r="G51" s="1245"/>
      <c r="H51" s="1245"/>
      <c r="I51" s="1249"/>
      <c r="J51" s="1249"/>
      <c r="K51" s="1235"/>
      <c r="L51" s="1235"/>
      <c r="M51" s="1235"/>
      <c r="N51" s="1235"/>
      <c r="AM51" s="359"/>
      <c r="AN51" s="1233" t="s">
        <v>567</v>
      </c>
      <c r="AO51" s="1233"/>
      <c r="AP51" s="1233"/>
      <c r="AQ51" s="1233"/>
      <c r="AR51" s="1233"/>
      <c r="AS51" s="1233"/>
      <c r="AT51" s="1233"/>
      <c r="AU51" s="1233"/>
      <c r="AV51" s="1233"/>
      <c r="AW51" s="1233"/>
      <c r="AX51" s="1233"/>
      <c r="AY51" s="1233"/>
      <c r="AZ51" s="1233"/>
      <c r="BA51" s="1233"/>
      <c r="BB51" s="1233" t="s">
        <v>568</v>
      </c>
      <c r="BC51" s="1233"/>
      <c r="BD51" s="1233"/>
      <c r="BE51" s="1233"/>
      <c r="BF51" s="1233"/>
      <c r="BG51" s="1233"/>
      <c r="BH51" s="1233"/>
      <c r="BI51" s="1233"/>
      <c r="BJ51" s="1233"/>
      <c r="BK51" s="1233"/>
      <c r="BL51" s="1233"/>
      <c r="BM51" s="1233"/>
      <c r="BN51" s="1233"/>
      <c r="BO51" s="1233"/>
      <c r="BP51" s="1230">
        <v>100.4</v>
      </c>
      <c r="BQ51" s="1230"/>
      <c r="BR51" s="1230"/>
      <c r="BS51" s="1230"/>
      <c r="BT51" s="1230"/>
      <c r="BU51" s="1230"/>
      <c r="BV51" s="1230"/>
      <c r="BW51" s="1230"/>
      <c r="BX51" s="1230">
        <v>117.8</v>
      </c>
      <c r="BY51" s="1230"/>
      <c r="BZ51" s="1230"/>
      <c r="CA51" s="1230"/>
      <c r="CB51" s="1230"/>
      <c r="CC51" s="1230"/>
      <c r="CD51" s="1230"/>
      <c r="CE51" s="1230"/>
      <c r="CF51" s="1230">
        <v>111.5</v>
      </c>
      <c r="CG51" s="1230"/>
      <c r="CH51" s="1230"/>
      <c r="CI51" s="1230"/>
      <c r="CJ51" s="1230"/>
      <c r="CK51" s="1230"/>
      <c r="CL51" s="1230"/>
      <c r="CM51" s="1230"/>
      <c r="CN51" s="1230">
        <v>105.9</v>
      </c>
      <c r="CO51" s="1230"/>
      <c r="CP51" s="1230"/>
      <c r="CQ51" s="1230"/>
      <c r="CR51" s="1230"/>
      <c r="CS51" s="1230"/>
      <c r="CT51" s="1230"/>
      <c r="CU51" s="1230"/>
      <c r="CV51" s="1230">
        <v>98.7</v>
      </c>
      <c r="CW51" s="1230"/>
      <c r="CX51" s="1230"/>
      <c r="CY51" s="1230"/>
      <c r="CZ51" s="1230"/>
      <c r="DA51" s="1230"/>
      <c r="DB51" s="1230"/>
      <c r="DC51" s="1230"/>
    </row>
    <row r="52" spans="1:109" x14ac:dyDescent="0.15">
      <c r="B52" s="259"/>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x14ac:dyDescent="0.15">
      <c r="A53" s="358"/>
      <c r="B53" s="259"/>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569</v>
      </c>
      <c r="BC53" s="1233"/>
      <c r="BD53" s="1233"/>
      <c r="BE53" s="1233"/>
      <c r="BF53" s="1233"/>
      <c r="BG53" s="1233"/>
      <c r="BH53" s="1233"/>
      <c r="BI53" s="1233"/>
      <c r="BJ53" s="1233"/>
      <c r="BK53" s="1233"/>
      <c r="BL53" s="1233"/>
      <c r="BM53" s="1233"/>
      <c r="BN53" s="1233"/>
      <c r="BO53" s="1233"/>
      <c r="BP53" s="1230">
        <v>61.1</v>
      </c>
      <c r="BQ53" s="1230"/>
      <c r="BR53" s="1230"/>
      <c r="BS53" s="1230"/>
      <c r="BT53" s="1230"/>
      <c r="BU53" s="1230"/>
      <c r="BV53" s="1230"/>
      <c r="BW53" s="1230"/>
      <c r="BX53" s="1230">
        <v>61.4</v>
      </c>
      <c r="BY53" s="1230"/>
      <c r="BZ53" s="1230"/>
      <c r="CA53" s="1230"/>
      <c r="CB53" s="1230"/>
      <c r="CC53" s="1230"/>
      <c r="CD53" s="1230"/>
      <c r="CE53" s="1230"/>
      <c r="CF53" s="1230">
        <v>62.9</v>
      </c>
      <c r="CG53" s="1230"/>
      <c r="CH53" s="1230"/>
      <c r="CI53" s="1230"/>
      <c r="CJ53" s="1230"/>
      <c r="CK53" s="1230"/>
      <c r="CL53" s="1230"/>
      <c r="CM53" s="1230"/>
      <c r="CN53" s="1230">
        <v>64.7</v>
      </c>
      <c r="CO53" s="1230"/>
      <c r="CP53" s="1230"/>
      <c r="CQ53" s="1230"/>
      <c r="CR53" s="1230"/>
      <c r="CS53" s="1230"/>
      <c r="CT53" s="1230"/>
      <c r="CU53" s="1230"/>
      <c r="CV53" s="1230">
        <v>65.7</v>
      </c>
      <c r="CW53" s="1230"/>
      <c r="CX53" s="1230"/>
      <c r="CY53" s="1230"/>
      <c r="CZ53" s="1230"/>
      <c r="DA53" s="1230"/>
      <c r="DB53" s="1230"/>
      <c r="DC53" s="1230"/>
    </row>
    <row r="54" spans="1:109" x14ac:dyDescent="0.15">
      <c r="A54" s="358"/>
      <c r="B54" s="259"/>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x14ac:dyDescent="0.15">
      <c r="A55" s="358"/>
      <c r="B55" s="259"/>
      <c r="G55" s="1228"/>
      <c r="H55" s="1228"/>
      <c r="I55" s="1228"/>
      <c r="J55" s="1228"/>
      <c r="K55" s="1235"/>
      <c r="L55" s="1235"/>
      <c r="M55" s="1235"/>
      <c r="N55" s="1235"/>
      <c r="AN55" s="1234" t="s">
        <v>570</v>
      </c>
      <c r="AO55" s="1234"/>
      <c r="AP55" s="1234"/>
      <c r="AQ55" s="1234"/>
      <c r="AR55" s="1234"/>
      <c r="AS55" s="1234"/>
      <c r="AT55" s="1234"/>
      <c r="AU55" s="1234"/>
      <c r="AV55" s="1234"/>
      <c r="AW55" s="1234"/>
      <c r="AX55" s="1234"/>
      <c r="AY55" s="1234"/>
      <c r="AZ55" s="1234"/>
      <c r="BA55" s="1234"/>
      <c r="BB55" s="1233" t="s">
        <v>568</v>
      </c>
      <c r="BC55" s="1233"/>
      <c r="BD55" s="1233"/>
      <c r="BE55" s="1233"/>
      <c r="BF55" s="1233"/>
      <c r="BG55" s="1233"/>
      <c r="BH55" s="1233"/>
      <c r="BI55" s="1233"/>
      <c r="BJ55" s="1233"/>
      <c r="BK55" s="1233"/>
      <c r="BL55" s="1233"/>
      <c r="BM55" s="1233"/>
      <c r="BN55" s="1233"/>
      <c r="BO55" s="1233"/>
      <c r="BP55" s="1230">
        <v>0</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x14ac:dyDescent="0.15">
      <c r="A56" s="358"/>
      <c r="B56" s="259"/>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x14ac:dyDescent="0.15">
      <c r="B57" s="362"/>
      <c r="G57" s="1228"/>
      <c r="H57" s="1228"/>
      <c r="I57" s="1231"/>
      <c r="J57" s="1231"/>
      <c r="K57" s="1235"/>
      <c r="L57" s="1235"/>
      <c r="M57" s="1235"/>
      <c r="N57" s="1235"/>
      <c r="AM57" s="255"/>
      <c r="AN57" s="1234"/>
      <c r="AO57" s="1234"/>
      <c r="AP57" s="1234"/>
      <c r="AQ57" s="1234"/>
      <c r="AR57" s="1234"/>
      <c r="AS57" s="1234"/>
      <c r="AT57" s="1234"/>
      <c r="AU57" s="1234"/>
      <c r="AV57" s="1234"/>
      <c r="AW57" s="1234"/>
      <c r="AX57" s="1234"/>
      <c r="AY57" s="1234"/>
      <c r="AZ57" s="1234"/>
      <c r="BA57" s="1234"/>
      <c r="BB57" s="1233" t="s">
        <v>569</v>
      </c>
      <c r="BC57" s="1233"/>
      <c r="BD57" s="1233"/>
      <c r="BE57" s="1233"/>
      <c r="BF57" s="1233"/>
      <c r="BG57" s="1233"/>
      <c r="BH57" s="1233"/>
      <c r="BI57" s="1233"/>
      <c r="BJ57" s="1233"/>
      <c r="BK57" s="1233"/>
      <c r="BL57" s="1233"/>
      <c r="BM57" s="1233"/>
      <c r="BN57" s="1233"/>
      <c r="BO57" s="1233"/>
      <c r="BP57" s="1230">
        <v>62.8</v>
      </c>
      <c r="BQ57" s="1230"/>
      <c r="BR57" s="1230"/>
      <c r="BS57" s="1230"/>
      <c r="BT57" s="1230"/>
      <c r="BU57" s="1230"/>
      <c r="BV57" s="1230"/>
      <c r="BW57" s="1230"/>
      <c r="BX57" s="1230">
        <v>64</v>
      </c>
      <c r="BY57" s="1230"/>
      <c r="BZ57" s="1230"/>
      <c r="CA57" s="1230"/>
      <c r="CB57" s="1230"/>
      <c r="CC57" s="1230"/>
      <c r="CD57" s="1230"/>
      <c r="CE57" s="1230"/>
      <c r="CF57" s="1230">
        <v>66.2</v>
      </c>
      <c r="CG57" s="1230"/>
      <c r="CH57" s="1230"/>
      <c r="CI57" s="1230"/>
      <c r="CJ57" s="1230"/>
      <c r="CK57" s="1230"/>
      <c r="CL57" s="1230"/>
      <c r="CM57" s="1230"/>
      <c r="CN57" s="1230">
        <v>67.099999999999994</v>
      </c>
      <c r="CO57" s="1230"/>
      <c r="CP57" s="1230"/>
      <c r="CQ57" s="1230"/>
      <c r="CR57" s="1230"/>
      <c r="CS57" s="1230"/>
      <c r="CT57" s="1230"/>
      <c r="CU57" s="1230"/>
      <c r="CV57" s="1230">
        <v>67</v>
      </c>
      <c r="CW57" s="1230"/>
      <c r="CX57" s="1230"/>
      <c r="CY57" s="1230"/>
      <c r="CZ57" s="1230"/>
      <c r="DA57" s="1230"/>
      <c r="DB57" s="1230"/>
      <c r="DC57" s="1230"/>
      <c r="DD57" s="363"/>
      <c r="DE57" s="362"/>
    </row>
    <row r="58" spans="1:109" s="358" customFormat="1" x14ac:dyDescent="0.15">
      <c r="A58" s="255"/>
      <c r="B58" s="362"/>
      <c r="G58" s="1228"/>
      <c r="H58" s="1228"/>
      <c r="I58" s="1231"/>
      <c r="J58" s="1231"/>
      <c r="K58" s="1235"/>
      <c r="L58" s="1235"/>
      <c r="M58" s="1235"/>
      <c r="N58" s="1235"/>
      <c r="AM58" s="255"/>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x14ac:dyDescent="0.15">
      <c r="A59" s="255"/>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55"/>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55"/>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5"/>
    </row>
    <row r="63" spans="1:109" ht="17.25" x14ac:dyDescent="0.15">
      <c r="B63" s="312" t="s">
        <v>571</v>
      </c>
    </row>
    <row r="64" spans="1:109" x14ac:dyDescent="0.15">
      <c r="B64" s="259"/>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59"/>
      <c r="AN65" s="1236" t="s">
        <v>572</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259"/>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259"/>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259"/>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259"/>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259"/>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59"/>
      <c r="G71" s="374"/>
      <c r="I71" s="375"/>
      <c r="J71" s="372"/>
      <c r="K71" s="372"/>
      <c r="L71" s="373"/>
      <c r="M71" s="372"/>
      <c r="N71" s="373"/>
      <c r="AM71" s="374"/>
      <c r="AN71" s="255" t="s">
        <v>566</v>
      </c>
    </row>
    <row r="72" spans="2:107" x14ac:dyDescent="0.15">
      <c r="B72" s="259"/>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524</v>
      </c>
      <c r="BQ72" s="1234"/>
      <c r="BR72" s="1234"/>
      <c r="BS72" s="1234"/>
      <c r="BT72" s="1234"/>
      <c r="BU72" s="1234"/>
      <c r="BV72" s="1234"/>
      <c r="BW72" s="1234"/>
      <c r="BX72" s="1234" t="s">
        <v>525</v>
      </c>
      <c r="BY72" s="1234"/>
      <c r="BZ72" s="1234"/>
      <c r="CA72" s="1234"/>
      <c r="CB72" s="1234"/>
      <c r="CC72" s="1234"/>
      <c r="CD72" s="1234"/>
      <c r="CE72" s="1234"/>
      <c r="CF72" s="1234" t="s">
        <v>526</v>
      </c>
      <c r="CG72" s="1234"/>
      <c r="CH72" s="1234"/>
      <c r="CI72" s="1234"/>
      <c r="CJ72" s="1234"/>
      <c r="CK72" s="1234"/>
      <c r="CL72" s="1234"/>
      <c r="CM72" s="1234"/>
      <c r="CN72" s="1234" t="s">
        <v>527</v>
      </c>
      <c r="CO72" s="1234"/>
      <c r="CP72" s="1234"/>
      <c r="CQ72" s="1234"/>
      <c r="CR72" s="1234"/>
      <c r="CS72" s="1234"/>
      <c r="CT72" s="1234"/>
      <c r="CU72" s="1234"/>
      <c r="CV72" s="1234" t="s">
        <v>528</v>
      </c>
      <c r="CW72" s="1234"/>
      <c r="CX72" s="1234"/>
      <c r="CY72" s="1234"/>
      <c r="CZ72" s="1234"/>
      <c r="DA72" s="1234"/>
      <c r="DB72" s="1234"/>
      <c r="DC72" s="1234"/>
    </row>
    <row r="73" spans="2:107" x14ac:dyDescent="0.15">
      <c r="B73" s="259"/>
      <c r="G73" s="1245"/>
      <c r="H73" s="1245"/>
      <c r="I73" s="1245"/>
      <c r="J73" s="1245"/>
      <c r="K73" s="1229"/>
      <c r="L73" s="1229"/>
      <c r="M73" s="1229"/>
      <c r="N73" s="1229"/>
      <c r="AM73" s="359"/>
      <c r="AN73" s="1233" t="s">
        <v>567</v>
      </c>
      <c r="AO73" s="1233"/>
      <c r="AP73" s="1233"/>
      <c r="AQ73" s="1233"/>
      <c r="AR73" s="1233"/>
      <c r="AS73" s="1233"/>
      <c r="AT73" s="1233"/>
      <c r="AU73" s="1233"/>
      <c r="AV73" s="1233"/>
      <c r="AW73" s="1233"/>
      <c r="AX73" s="1233"/>
      <c r="AY73" s="1233"/>
      <c r="AZ73" s="1233"/>
      <c r="BA73" s="1233"/>
      <c r="BB73" s="1233" t="s">
        <v>568</v>
      </c>
      <c r="BC73" s="1233"/>
      <c r="BD73" s="1233"/>
      <c r="BE73" s="1233"/>
      <c r="BF73" s="1233"/>
      <c r="BG73" s="1233"/>
      <c r="BH73" s="1233"/>
      <c r="BI73" s="1233"/>
      <c r="BJ73" s="1233"/>
      <c r="BK73" s="1233"/>
      <c r="BL73" s="1233"/>
      <c r="BM73" s="1233"/>
      <c r="BN73" s="1233"/>
      <c r="BO73" s="1233"/>
      <c r="BP73" s="1230">
        <v>100.4</v>
      </c>
      <c r="BQ73" s="1230"/>
      <c r="BR73" s="1230"/>
      <c r="BS73" s="1230"/>
      <c r="BT73" s="1230"/>
      <c r="BU73" s="1230"/>
      <c r="BV73" s="1230"/>
      <c r="BW73" s="1230"/>
      <c r="BX73" s="1230">
        <v>117.8</v>
      </c>
      <c r="BY73" s="1230"/>
      <c r="BZ73" s="1230"/>
      <c r="CA73" s="1230"/>
      <c r="CB73" s="1230"/>
      <c r="CC73" s="1230"/>
      <c r="CD73" s="1230"/>
      <c r="CE73" s="1230"/>
      <c r="CF73" s="1230">
        <v>111.5</v>
      </c>
      <c r="CG73" s="1230"/>
      <c r="CH73" s="1230"/>
      <c r="CI73" s="1230"/>
      <c r="CJ73" s="1230"/>
      <c r="CK73" s="1230"/>
      <c r="CL73" s="1230"/>
      <c r="CM73" s="1230"/>
      <c r="CN73" s="1230">
        <v>105.9</v>
      </c>
      <c r="CO73" s="1230"/>
      <c r="CP73" s="1230"/>
      <c r="CQ73" s="1230"/>
      <c r="CR73" s="1230"/>
      <c r="CS73" s="1230"/>
      <c r="CT73" s="1230"/>
      <c r="CU73" s="1230"/>
      <c r="CV73" s="1230">
        <v>98.7</v>
      </c>
      <c r="CW73" s="1230"/>
      <c r="CX73" s="1230"/>
      <c r="CY73" s="1230"/>
      <c r="CZ73" s="1230"/>
      <c r="DA73" s="1230"/>
      <c r="DB73" s="1230"/>
      <c r="DC73" s="1230"/>
    </row>
    <row r="74" spans="2:107" x14ac:dyDescent="0.15">
      <c r="B74" s="259"/>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x14ac:dyDescent="0.15">
      <c r="B75" s="259"/>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573</v>
      </c>
      <c r="BC75" s="1233"/>
      <c r="BD75" s="1233"/>
      <c r="BE75" s="1233"/>
      <c r="BF75" s="1233"/>
      <c r="BG75" s="1233"/>
      <c r="BH75" s="1233"/>
      <c r="BI75" s="1233"/>
      <c r="BJ75" s="1233"/>
      <c r="BK75" s="1233"/>
      <c r="BL75" s="1233"/>
      <c r="BM75" s="1233"/>
      <c r="BN75" s="1233"/>
      <c r="BO75" s="1233"/>
      <c r="BP75" s="1230">
        <v>12</v>
      </c>
      <c r="BQ75" s="1230"/>
      <c r="BR75" s="1230"/>
      <c r="BS75" s="1230"/>
      <c r="BT75" s="1230"/>
      <c r="BU75" s="1230"/>
      <c r="BV75" s="1230"/>
      <c r="BW75" s="1230"/>
      <c r="BX75" s="1230">
        <v>11.4</v>
      </c>
      <c r="BY75" s="1230"/>
      <c r="BZ75" s="1230"/>
      <c r="CA75" s="1230"/>
      <c r="CB75" s="1230"/>
      <c r="CC75" s="1230"/>
      <c r="CD75" s="1230"/>
      <c r="CE75" s="1230"/>
      <c r="CF75" s="1230">
        <v>10.6</v>
      </c>
      <c r="CG75" s="1230"/>
      <c r="CH75" s="1230"/>
      <c r="CI75" s="1230"/>
      <c r="CJ75" s="1230"/>
      <c r="CK75" s="1230"/>
      <c r="CL75" s="1230"/>
      <c r="CM75" s="1230"/>
      <c r="CN75" s="1230">
        <v>9.8000000000000007</v>
      </c>
      <c r="CO75" s="1230"/>
      <c r="CP75" s="1230"/>
      <c r="CQ75" s="1230"/>
      <c r="CR75" s="1230"/>
      <c r="CS75" s="1230"/>
      <c r="CT75" s="1230"/>
      <c r="CU75" s="1230"/>
      <c r="CV75" s="1230">
        <v>10.3</v>
      </c>
      <c r="CW75" s="1230"/>
      <c r="CX75" s="1230"/>
      <c r="CY75" s="1230"/>
      <c r="CZ75" s="1230"/>
      <c r="DA75" s="1230"/>
      <c r="DB75" s="1230"/>
      <c r="DC75" s="1230"/>
    </row>
    <row r="76" spans="2:107" x14ac:dyDescent="0.15">
      <c r="B76" s="259"/>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x14ac:dyDescent="0.15">
      <c r="B77" s="259"/>
      <c r="G77" s="1228"/>
      <c r="H77" s="1228"/>
      <c r="I77" s="1228"/>
      <c r="J77" s="1228"/>
      <c r="K77" s="1229"/>
      <c r="L77" s="1229"/>
      <c r="M77" s="1229"/>
      <c r="N77" s="1229"/>
      <c r="AN77" s="1234" t="s">
        <v>570</v>
      </c>
      <c r="AO77" s="1234"/>
      <c r="AP77" s="1234"/>
      <c r="AQ77" s="1234"/>
      <c r="AR77" s="1234"/>
      <c r="AS77" s="1234"/>
      <c r="AT77" s="1234"/>
      <c r="AU77" s="1234"/>
      <c r="AV77" s="1234"/>
      <c r="AW77" s="1234"/>
      <c r="AX77" s="1234"/>
      <c r="AY77" s="1234"/>
      <c r="AZ77" s="1234"/>
      <c r="BA77" s="1234"/>
      <c r="BB77" s="1233" t="s">
        <v>568</v>
      </c>
      <c r="BC77" s="1233"/>
      <c r="BD77" s="1233"/>
      <c r="BE77" s="1233"/>
      <c r="BF77" s="1233"/>
      <c r="BG77" s="1233"/>
      <c r="BH77" s="1233"/>
      <c r="BI77" s="1233"/>
      <c r="BJ77" s="1233"/>
      <c r="BK77" s="1233"/>
      <c r="BL77" s="1233"/>
      <c r="BM77" s="1233"/>
      <c r="BN77" s="1233"/>
      <c r="BO77" s="1233"/>
      <c r="BP77" s="1230">
        <v>0</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x14ac:dyDescent="0.15">
      <c r="B78" s="259"/>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x14ac:dyDescent="0.15">
      <c r="B79" s="259"/>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573</v>
      </c>
      <c r="BC79" s="1233"/>
      <c r="BD79" s="1233"/>
      <c r="BE79" s="1233"/>
      <c r="BF79" s="1233"/>
      <c r="BG79" s="1233"/>
      <c r="BH79" s="1233"/>
      <c r="BI79" s="1233"/>
      <c r="BJ79" s="1233"/>
      <c r="BK79" s="1233"/>
      <c r="BL79" s="1233"/>
      <c r="BM79" s="1233"/>
      <c r="BN79" s="1233"/>
      <c r="BO79" s="1233"/>
      <c r="BP79" s="1230">
        <v>7.7</v>
      </c>
      <c r="BQ79" s="1230"/>
      <c r="BR79" s="1230"/>
      <c r="BS79" s="1230"/>
      <c r="BT79" s="1230"/>
      <c r="BU79" s="1230"/>
      <c r="BV79" s="1230"/>
      <c r="BW79" s="1230"/>
      <c r="BX79" s="1230">
        <v>8</v>
      </c>
      <c r="BY79" s="1230"/>
      <c r="BZ79" s="1230"/>
      <c r="CA79" s="1230"/>
      <c r="CB79" s="1230"/>
      <c r="CC79" s="1230"/>
      <c r="CD79" s="1230"/>
      <c r="CE79" s="1230"/>
      <c r="CF79" s="1230">
        <v>8</v>
      </c>
      <c r="CG79" s="1230"/>
      <c r="CH79" s="1230"/>
      <c r="CI79" s="1230"/>
      <c r="CJ79" s="1230"/>
      <c r="CK79" s="1230"/>
      <c r="CL79" s="1230"/>
      <c r="CM79" s="1230"/>
      <c r="CN79" s="1230">
        <v>8.3000000000000007</v>
      </c>
      <c r="CO79" s="1230"/>
      <c r="CP79" s="1230"/>
      <c r="CQ79" s="1230"/>
      <c r="CR79" s="1230"/>
      <c r="CS79" s="1230"/>
      <c r="CT79" s="1230"/>
      <c r="CU79" s="1230"/>
      <c r="CV79" s="1230">
        <v>8.4</v>
      </c>
      <c r="CW79" s="1230"/>
      <c r="CX79" s="1230"/>
      <c r="CY79" s="1230"/>
      <c r="CZ79" s="1230"/>
      <c r="DA79" s="1230"/>
      <c r="DB79" s="1230"/>
      <c r="DC79" s="1230"/>
    </row>
    <row r="80" spans="2:107" x14ac:dyDescent="0.15">
      <c r="B80" s="259"/>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x14ac:dyDescent="0.15">
      <c r="B81" s="259"/>
    </row>
    <row r="82" spans="2:109" ht="17.25" x14ac:dyDescent="0.15">
      <c r="B82" s="259"/>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x14ac:dyDescent="0.15">
      <c r="DD84" s="255"/>
      <c r="DE84" s="255"/>
    </row>
    <row r="85" spans="2:109" x14ac:dyDescent="0.15">
      <c r="DD85" s="255"/>
      <c r="DE85" s="255"/>
    </row>
  </sheetData>
  <sheetProtection algorithmName="SHA-512" hashValue="Uz2LPXhVMChO6crBcZEjAA2+zCNs+dyQqyy0A5HuAgl48ciS6oZYPmlxvGV9PH2Iu/HIeofkVxDkhdzhA+r4sQ==" saltValue="exvIbNN0pGfDKpFmEHrTv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BBDE4-E33B-4C6C-BD74-BAF9126A9FCF}">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54" customWidth="1"/>
    <col min="35" max="122" width="2.5" style="253" customWidth="1"/>
    <col min="123" max="16384" width="2.5" style="253" hidden="1"/>
  </cols>
  <sheetData>
    <row r="1" spans="1:34"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x14ac:dyDescent="0.15">
      <c r="S2" s="253"/>
      <c r="AH2" s="253"/>
    </row>
    <row r="3" spans="1: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x14ac:dyDescent="0.15"/>
    <row r="5" spans="1:34" x14ac:dyDescent="0.15"/>
    <row r="6" spans="1:34" x14ac:dyDescent="0.15"/>
    <row r="7" spans="1:34" x14ac:dyDescent="0.15"/>
    <row r="8" spans="1:34" x14ac:dyDescent="0.15"/>
    <row r="9" spans="1:34" x14ac:dyDescent="0.15">
      <c r="AH9" s="253"/>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474</v>
      </c>
    </row>
  </sheetData>
  <sheetProtection algorithmName="SHA-512" hashValue="fv3XhEdy3+nXzpGHAQmpKNZ6gGQe7xZ0PNJPIaGe59mz7bY+soS2pOvgSzmghDeKKYg3iOA9yirdDJFQqs5lRQ==" saltValue="CxvF0+TpdEC9TtmF6957i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CBF10-6B0B-4CED-8C88-40C89CD67A6E}">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54" customWidth="1"/>
    <col min="35" max="122" width="2.5" style="253" customWidth="1"/>
    <col min="123" max="16384" width="2.5" style="253" hidden="1"/>
  </cols>
  <sheetData>
    <row r="1" spans="2:34"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x14ac:dyDescent="0.15">
      <c r="S2" s="253"/>
      <c r="AH2" s="253"/>
    </row>
    <row r="3" spans="2: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x14ac:dyDescent="0.15"/>
    <row r="5" spans="2:34" x14ac:dyDescent="0.15"/>
    <row r="6" spans="2:34" x14ac:dyDescent="0.15"/>
    <row r="7" spans="2:34" x14ac:dyDescent="0.15"/>
    <row r="8" spans="2:34" x14ac:dyDescent="0.15"/>
    <row r="9" spans="2:34" x14ac:dyDescent="0.15">
      <c r="AH9" s="25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c r="AG59" s="253"/>
      <c r="AH59" s="253"/>
    </row>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474</v>
      </c>
    </row>
  </sheetData>
  <sheetProtection algorithmName="SHA-512" hashValue="fuARvtObPBJoBXW4m5gsP+tzFutShVh9URBz6AiBT4eD3CcbX0p9Sw5RGu2GP5o6epJ4w2CgAXp5ClNW5TAwaQ==" saltValue="0ExuLaV6uq1Umh49X9VfDg=="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2" customWidth="1"/>
    <col min="2" max="8" width="13.375" style="142" customWidth="1"/>
    <col min="9" max="16384" width="11.125" style="142"/>
  </cols>
  <sheetData>
    <row r="1" spans="1:8" x14ac:dyDescent="0.15">
      <c r="A1" s="136"/>
      <c r="B1" s="137"/>
      <c r="C1" s="138"/>
      <c r="D1" s="139"/>
      <c r="E1" s="140"/>
      <c r="F1" s="140"/>
      <c r="G1" s="140"/>
      <c r="H1" s="141"/>
    </row>
    <row r="2" spans="1:8" x14ac:dyDescent="0.15">
      <c r="A2" s="143"/>
      <c r="B2" s="144"/>
      <c r="C2" s="145"/>
      <c r="D2" s="146" t="s">
        <v>50</v>
      </c>
      <c r="E2" s="147"/>
      <c r="F2" s="148" t="s">
        <v>523</v>
      </c>
      <c r="G2" s="149"/>
      <c r="H2" s="150"/>
    </row>
    <row r="3" spans="1:8" x14ac:dyDescent="0.15">
      <c r="A3" s="146" t="s">
        <v>516</v>
      </c>
      <c r="B3" s="151"/>
      <c r="C3" s="152"/>
      <c r="D3" s="153">
        <v>217622</v>
      </c>
      <c r="E3" s="154"/>
      <c r="F3" s="155">
        <v>126262</v>
      </c>
      <c r="G3" s="156"/>
      <c r="H3" s="157"/>
    </row>
    <row r="4" spans="1:8" x14ac:dyDescent="0.15">
      <c r="A4" s="158"/>
      <c r="B4" s="159"/>
      <c r="C4" s="160"/>
      <c r="D4" s="161">
        <v>23477</v>
      </c>
      <c r="E4" s="162"/>
      <c r="F4" s="163">
        <v>56769</v>
      </c>
      <c r="G4" s="164"/>
      <c r="H4" s="165"/>
    </row>
    <row r="5" spans="1:8" x14ac:dyDescent="0.15">
      <c r="A5" s="146" t="s">
        <v>518</v>
      </c>
      <c r="B5" s="151"/>
      <c r="C5" s="152"/>
      <c r="D5" s="153">
        <v>284833</v>
      </c>
      <c r="E5" s="154"/>
      <c r="F5" s="155">
        <v>126525</v>
      </c>
      <c r="G5" s="156"/>
      <c r="H5" s="157"/>
    </row>
    <row r="6" spans="1:8" x14ac:dyDescent="0.15">
      <c r="A6" s="158"/>
      <c r="B6" s="159"/>
      <c r="C6" s="160"/>
      <c r="D6" s="161">
        <v>191567</v>
      </c>
      <c r="E6" s="162"/>
      <c r="F6" s="163">
        <v>67052</v>
      </c>
      <c r="G6" s="164"/>
      <c r="H6" s="165"/>
    </row>
    <row r="7" spans="1:8" x14ac:dyDescent="0.15">
      <c r="A7" s="146" t="s">
        <v>519</v>
      </c>
      <c r="B7" s="151"/>
      <c r="C7" s="152"/>
      <c r="D7" s="153">
        <v>144035</v>
      </c>
      <c r="E7" s="154"/>
      <c r="F7" s="155">
        <v>122054</v>
      </c>
      <c r="G7" s="156"/>
      <c r="H7" s="157"/>
    </row>
    <row r="8" spans="1:8" x14ac:dyDescent="0.15">
      <c r="A8" s="158"/>
      <c r="B8" s="159"/>
      <c r="C8" s="160"/>
      <c r="D8" s="161">
        <v>90604</v>
      </c>
      <c r="E8" s="162"/>
      <c r="F8" s="163">
        <v>68298</v>
      </c>
      <c r="G8" s="164"/>
      <c r="H8" s="165"/>
    </row>
    <row r="9" spans="1:8" x14ac:dyDescent="0.15">
      <c r="A9" s="146" t="s">
        <v>520</v>
      </c>
      <c r="B9" s="151"/>
      <c r="C9" s="152"/>
      <c r="D9" s="153">
        <v>43548</v>
      </c>
      <c r="E9" s="154"/>
      <c r="F9" s="155">
        <v>111644</v>
      </c>
      <c r="G9" s="156"/>
      <c r="H9" s="157"/>
    </row>
    <row r="10" spans="1:8" x14ac:dyDescent="0.15">
      <c r="A10" s="158"/>
      <c r="B10" s="159"/>
      <c r="C10" s="160"/>
      <c r="D10" s="161">
        <v>33975</v>
      </c>
      <c r="E10" s="162"/>
      <c r="F10" s="163">
        <v>66606</v>
      </c>
      <c r="G10" s="164"/>
      <c r="H10" s="165"/>
    </row>
    <row r="11" spans="1:8" x14ac:dyDescent="0.15">
      <c r="A11" s="146" t="s">
        <v>521</v>
      </c>
      <c r="B11" s="151"/>
      <c r="C11" s="152"/>
      <c r="D11" s="153">
        <v>82286</v>
      </c>
      <c r="E11" s="154"/>
      <c r="F11" s="155">
        <v>127917</v>
      </c>
      <c r="G11" s="156"/>
      <c r="H11" s="157"/>
    </row>
    <row r="12" spans="1:8" x14ac:dyDescent="0.15">
      <c r="A12" s="158"/>
      <c r="B12" s="159"/>
      <c r="C12" s="166"/>
      <c r="D12" s="161">
        <v>49479</v>
      </c>
      <c r="E12" s="162"/>
      <c r="F12" s="163">
        <v>69746</v>
      </c>
      <c r="G12" s="164"/>
      <c r="H12" s="165"/>
    </row>
    <row r="13" spans="1:8" x14ac:dyDescent="0.15">
      <c r="A13" s="146"/>
      <c r="B13" s="151"/>
      <c r="C13" s="152"/>
      <c r="D13" s="153">
        <v>154465</v>
      </c>
      <c r="E13" s="154"/>
      <c r="F13" s="155">
        <v>122880</v>
      </c>
      <c r="G13" s="167"/>
      <c r="H13" s="157"/>
    </row>
    <row r="14" spans="1:8" x14ac:dyDescent="0.15">
      <c r="A14" s="158"/>
      <c r="B14" s="159"/>
      <c r="C14" s="160"/>
      <c r="D14" s="161">
        <v>77820</v>
      </c>
      <c r="E14" s="162"/>
      <c r="F14" s="163">
        <v>65694</v>
      </c>
      <c r="G14" s="164"/>
      <c r="H14" s="165"/>
    </row>
    <row r="17" spans="1:11" x14ac:dyDescent="0.15">
      <c r="A17" s="142" t="s">
        <v>51</v>
      </c>
    </row>
    <row r="18" spans="1:11" x14ac:dyDescent="0.15">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15">
      <c r="A19" s="168" t="s">
        <v>52</v>
      </c>
      <c r="B19" s="168">
        <f>ROUND(VALUE(SUBSTITUTE(実質収支比率等に係る経年分析!F$48,"▲","-")),2)</f>
        <v>9.6199999999999992</v>
      </c>
      <c r="C19" s="168">
        <f>ROUND(VALUE(SUBSTITUTE(実質収支比率等に係る経年分析!G$48,"▲","-")),2)</f>
        <v>8.48</v>
      </c>
      <c r="D19" s="168">
        <f>ROUND(VALUE(SUBSTITUTE(実質収支比率等に係る経年分析!H$48,"▲","-")),2)</f>
        <v>10.34</v>
      </c>
      <c r="E19" s="168">
        <f>ROUND(VALUE(SUBSTITUTE(実質収支比率等に係る経年分析!I$48,"▲","-")),2)</f>
        <v>11.69</v>
      </c>
      <c r="F19" s="168">
        <f>ROUND(VALUE(SUBSTITUTE(実質収支比率等に係る経年分析!J$48,"▲","-")),2)</f>
        <v>10.41</v>
      </c>
    </row>
    <row r="20" spans="1:11" x14ac:dyDescent="0.15">
      <c r="A20" s="168" t="s">
        <v>53</v>
      </c>
      <c r="B20" s="168">
        <f>ROUND(VALUE(SUBSTITUTE(実質収支比率等に係る経年分析!F$47,"▲","-")),2)</f>
        <v>20.03</v>
      </c>
      <c r="C20" s="168">
        <f>ROUND(VALUE(SUBSTITUTE(実質収支比率等に係る経年分析!G$47,"▲","-")),2)</f>
        <v>20.07</v>
      </c>
      <c r="D20" s="168">
        <f>ROUND(VALUE(SUBSTITUTE(実質収支比率等に係る経年分析!H$47,"▲","-")),2)</f>
        <v>16.690000000000001</v>
      </c>
      <c r="E20" s="168">
        <f>ROUND(VALUE(SUBSTITUTE(実質収支比率等に係る経年分析!I$47,"▲","-")),2)</f>
        <v>19.18</v>
      </c>
      <c r="F20" s="168">
        <f>ROUND(VALUE(SUBSTITUTE(実質収支比率等に係る経年分析!J$47,"▲","-")),2)</f>
        <v>21.21</v>
      </c>
    </row>
    <row r="21" spans="1:11" x14ac:dyDescent="0.15">
      <c r="A21" s="168" t="s">
        <v>54</v>
      </c>
      <c r="B21" s="168">
        <f>IF(ISNUMBER(VALUE(SUBSTITUTE(実質収支比率等に係る経年分析!F$49,"▲","-"))),ROUND(VALUE(SUBSTITUTE(実質収支比率等に係る経年分析!F$49,"▲","-")),2),NA())</f>
        <v>-0.54</v>
      </c>
      <c r="C21" s="168">
        <f>IF(ISNUMBER(VALUE(SUBSTITUTE(実質収支比率等に係る経年分析!G$49,"▲","-"))),ROUND(VALUE(SUBSTITUTE(実質収支比率等に係る経年分析!G$49,"▲","-")),2),NA())</f>
        <v>0.57999999999999996</v>
      </c>
      <c r="D21" s="168">
        <f>IF(ISNUMBER(VALUE(SUBSTITUTE(実質収支比率等に係る経年分析!H$49,"▲","-"))),ROUND(VALUE(SUBSTITUTE(実質収支比率等に係る経年分析!H$49,"▲","-")),2),NA())</f>
        <v>0.13</v>
      </c>
      <c r="E21" s="168">
        <f>IF(ISNUMBER(VALUE(SUBSTITUTE(実質収支比率等に係る経年分析!I$49,"▲","-"))),ROUND(VALUE(SUBSTITUTE(実質収支比率等に係る経年分析!I$49,"▲","-")),2),NA())</f>
        <v>3.44</v>
      </c>
      <c r="F21" s="168">
        <f>IF(ISNUMBER(VALUE(SUBSTITUTE(実質収支比率等に係る経年分析!J$49,"▲","-"))),ROUND(VALUE(SUBSTITUTE(実質収支比率等に係る経年分析!J$49,"▲","-")),2),NA())</f>
        <v>1.54</v>
      </c>
    </row>
    <row r="24" spans="1:11" x14ac:dyDescent="0.15">
      <c r="A24" s="142" t="s">
        <v>55</v>
      </c>
    </row>
    <row r="25" spans="1:11" x14ac:dyDescent="0.15">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15">
      <c r="A26" s="169"/>
      <c r="B26" s="169" t="s">
        <v>56</v>
      </c>
      <c r="C26" s="169" t="s">
        <v>57</v>
      </c>
      <c r="D26" s="169" t="s">
        <v>56</v>
      </c>
      <c r="E26" s="169" t="s">
        <v>57</v>
      </c>
      <c r="F26" s="169" t="s">
        <v>56</v>
      </c>
      <c r="G26" s="169" t="s">
        <v>57</v>
      </c>
      <c r="H26" s="169" t="s">
        <v>56</v>
      </c>
      <c r="I26" s="169" t="s">
        <v>57</v>
      </c>
      <c r="J26" s="169" t="s">
        <v>56</v>
      </c>
      <c r="K26" s="169" t="s">
        <v>57</v>
      </c>
    </row>
    <row r="27" spans="1:11" x14ac:dyDescent="0.15">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#VALUE!</v>
      </c>
      <c r="C27" s="169" t="e">
        <f>IF(ROUND(VALUE(SUBSTITUTE(連結実質赤字比率に係る赤字・黒字の構成分析!F$43,"▲", "-")), 2) &gt;= 0, ABS(ROUND(VALUE(SUBSTITUTE(連結実質赤字比率に係る赤字・黒字の構成分析!F$43,"▲", "-")), 2)), NA())</f>
        <v>#VALUE!</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15">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15">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x14ac:dyDescent="0.15">
      <c r="A30" s="169" t="e">
        <f>IF(連結実質赤字比率に係る赤字・黒字の構成分析!C$40="",NA(),連結実質赤字比率に係る赤字・黒字の構成分析!C$40)</f>
        <v>#N/A</v>
      </c>
      <c r="B30" s="169" t="e">
        <f>IF(ROUND(VALUE(SUBSTITUTE(連結実質赤字比率に係る赤字・黒字の構成分析!F$40,"▲", "-")), 2) &lt; 0, ABS(ROUND(VALUE(SUBSTITUTE(連結実質赤字比率に係る赤字・黒字の構成分析!F$40,"▲", "-")), 2)), NA())</f>
        <v>#VALUE!</v>
      </c>
      <c r="C30" s="169" t="e">
        <f>IF(ROUND(VALUE(SUBSTITUTE(連結実質赤字比率に係る赤字・黒字の構成分析!F$40,"▲", "-")), 2) &gt;= 0, ABS(ROUND(VALUE(SUBSTITUTE(連結実質赤字比率に係る赤字・黒字の構成分析!F$40,"▲", "-")), 2)), NA())</f>
        <v>#VALUE!</v>
      </c>
      <c r="D30" s="169" t="e">
        <f>IF(ROUND(VALUE(SUBSTITUTE(連結実質赤字比率に係る赤字・黒字の構成分析!G$40,"▲", "-")), 2) &lt; 0, ABS(ROUND(VALUE(SUBSTITUTE(連結実質赤字比率に係る赤字・黒字の構成分析!G$40,"▲", "-")), 2)), NA())</f>
        <v>#VALUE!</v>
      </c>
      <c r="E30" s="169" t="e">
        <f>IF(ROUND(VALUE(SUBSTITUTE(連結実質赤字比率に係る赤字・黒字の構成分析!G$40,"▲", "-")), 2) &gt;= 0, ABS(ROUND(VALUE(SUBSTITUTE(連結実質赤字比率に係る赤字・黒字の構成分析!G$40,"▲", "-")), 2)), NA())</f>
        <v>#VALUE!</v>
      </c>
      <c r="F30" s="169" t="e">
        <f>IF(ROUND(VALUE(SUBSTITUTE(連結実質赤字比率に係る赤字・黒字の構成分析!H$40,"▲", "-")), 2) &lt; 0, ABS(ROUND(VALUE(SUBSTITUTE(連結実質赤字比率に係る赤字・黒字の構成分析!H$40,"▲", "-")), 2)), NA())</f>
        <v>#VALUE!</v>
      </c>
      <c r="G30" s="169" t="e">
        <f>IF(ROUND(VALUE(SUBSTITUTE(連結実質赤字比率に係る赤字・黒字の構成分析!H$40,"▲", "-")), 2) &gt;= 0, ABS(ROUND(VALUE(SUBSTITUTE(連結実質赤字比率に係る赤字・黒字の構成分析!H$40,"▲", "-")), 2)), NA())</f>
        <v>#VALUE!</v>
      </c>
      <c r="H30" s="169" t="e">
        <f>IF(ROUND(VALUE(SUBSTITUTE(連結実質赤字比率に係る赤字・黒字の構成分析!I$40,"▲", "-")), 2) &lt; 0, ABS(ROUND(VALUE(SUBSTITUTE(連結実質赤字比率に係る赤字・黒字の構成分析!I$40,"▲", "-")), 2)), NA())</f>
        <v>#VALUE!</v>
      </c>
      <c r="I30" s="169" t="e">
        <f>IF(ROUND(VALUE(SUBSTITUTE(連結実質赤字比率に係る赤字・黒字の構成分析!I$40,"▲", "-")), 2) &gt;= 0, ABS(ROUND(VALUE(SUBSTITUTE(連結実質赤字比率に係る赤字・黒字の構成分析!I$40,"▲", "-")), 2)), NA())</f>
        <v>#VALUE!</v>
      </c>
      <c r="J30" s="169" t="e">
        <f>IF(ROUND(VALUE(SUBSTITUTE(連結実質赤字比率に係る赤字・黒字の構成分析!J$40,"▲", "-")), 2) &lt; 0, ABS(ROUND(VALUE(SUBSTITUTE(連結実質赤字比率に係る赤字・黒字の構成分析!J$40,"▲", "-")), 2)), NA())</f>
        <v>#VALUE!</v>
      </c>
      <c r="K30" s="169" t="e">
        <f>IF(ROUND(VALUE(SUBSTITUTE(連結実質赤字比率に係る赤字・黒字の構成分析!J$40,"▲", "-")), 2) &gt;= 0, ABS(ROUND(VALUE(SUBSTITUTE(連結実質赤字比率に係る赤字・黒字の構成分析!J$40,"▲", "-")), 2)), NA())</f>
        <v>#VALUE!</v>
      </c>
    </row>
    <row r="31" spans="1:11" x14ac:dyDescent="0.15">
      <c r="A31" s="169" t="str">
        <f>IF(連結実質赤字比率に係る赤字・黒字の構成分析!C$39="",NA(),連結実質赤字比率に係る赤字・黒字の構成分析!C$39)</f>
        <v>三川町後期高齢者医療特別会計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0.43</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0.09</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0.08</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0.09</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0.21</v>
      </c>
    </row>
    <row r="32" spans="1:11" x14ac:dyDescent="0.15">
      <c r="A32" s="169" t="str">
        <f>IF(連結実質赤字比率に係る赤字・黒字の構成分析!C$38="",NA(),連結実質赤字比率に係る赤字・黒字の構成分析!C$38)</f>
        <v>三川町農業集落排水事業特別会計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0.21</v>
      </c>
    </row>
    <row r="33" spans="1:16" x14ac:dyDescent="0.15">
      <c r="A33" s="169" t="str">
        <f>IF(連結実質赤字比率に係る赤字・黒字の構成分析!C$37="",NA(),連結実質赤字比率に係る赤字・黒字の構成分析!C$37)</f>
        <v>三川町下水道事業特別会計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0</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0</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0.21</v>
      </c>
    </row>
    <row r="34" spans="1:16" x14ac:dyDescent="0.15">
      <c r="A34" s="169" t="str">
        <f>IF(連結実質赤字比率に係る赤字・黒字の構成分析!C$36="",NA(),連結実質赤字比率に係る赤字・黒字の構成分析!C$36)</f>
        <v>三川町介護保険特別会計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7.0000000000000007E-2</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0.55000000000000004</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1.08</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1.1499999999999999</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0.42</v>
      </c>
    </row>
    <row r="35" spans="1:16" x14ac:dyDescent="0.15">
      <c r="A35" s="169" t="str">
        <f>IF(連結実質赤字比率に係る赤字・黒字の構成分析!C$35="",NA(),連結実質赤字比率に係る赤字・黒字の構成分析!C$35)</f>
        <v>三川町国民健康保険特別会計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1.1100000000000001</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1.19</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0.72</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0.47</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1.17</v>
      </c>
    </row>
    <row r="36" spans="1:16" x14ac:dyDescent="0.15">
      <c r="A36" s="169" t="str">
        <f>IF(連結実質赤字比率に係る赤字・黒字の構成分析!C$34="",NA(),連結実質赤字比率に係る赤字・黒字の構成分析!C$34)</f>
        <v>一般会計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9.6199999999999992</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8.4700000000000006</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10.33</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11.69</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10.41</v>
      </c>
    </row>
    <row r="39" spans="1:16" x14ac:dyDescent="0.15">
      <c r="A39" s="142" t="s">
        <v>58</v>
      </c>
    </row>
    <row r="40" spans="1:16" x14ac:dyDescent="0.15">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15">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15">
      <c r="A42" s="170" t="s">
        <v>61</v>
      </c>
      <c r="B42" s="170"/>
      <c r="C42" s="170"/>
      <c r="D42" s="170">
        <f>'実質公債費比率（分子）の構造'!K$52</f>
        <v>411</v>
      </c>
      <c r="E42" s="170"/>
      <c r="F42" s="170"/>
      <c r="G42" s="170">
        <f>'実質公債費比率（分子）の構造'!L$52</f>
        <v>407</v>
      </c>
      <c r="H42" s="170"/>
      <c r="I42" s="170"/>
      <c r="J42" s="170">
        <f>'実質公債費比率（分子）の構造'!M$52</f>
        <v>391</v>
      </c>
      <c r="K42" s="170"/>
      <c r="L42" s="170"/>
      <c r="M42" s="170">
        <f>'実質公債費比率（分子）の構造'!N$52</f>
        <v>388</v>
      </c>
      <c r="N42" s="170"/>
      <c r="O42" s="170"/>
      <c r="P42" s="170">
        <f>'実質公債費比率（分子）の構造'!O$52</f>
        <v>405</v>
      </c>
    </row>
    <row r="43" spans="1:16" x14ac:dyDescent="0.15">
      <c r="A43" s="170" t="s">
        <v>16</v>
      </c>
      <c r="B43" s="170">
        <f>'実質公債費比率（分子）の構造'!K$51</f>
        <v>0</v>
      </c>
      <c r="C43" s="170"/>
      <c r="D43" s="170"/>
      <c r="E43" s="170">
        <f>'実質公債費比率（分子）の構造'!L$51</f>
        <v>0</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15">
      <c r="A44" s="170" t="s">
        <v>62</v>
      </c>
      <c r="B44" s="170">
        <f>'実質公債費比率（分子）の構造'!K$50</f>
        <v>4</v>
      </c>
      <c r="C44" s="170"/>
      <c r="D44" s="170"/>
      <c r="E44" s="170">
        <f>'実質公債費比率（分子）の構造'!L$50</f>
        <v>4</v>
      </c>
      <c r="F44" s="170"/>
      <c r="G44" s="170"/>
      <c r="H44" s="170">
        <f>'実質公債費比率（分子）の構造'!M$50</f>
        <v>4</v>
      </c>
      <c r="I44" s="170"/>
      <c r="J44" s="170"/>
      <c r="K44" s="170" t="str">
        <f>'実質公債費比率（分子）の構造'!N$50</f>
        <v>-</v>
      </c>
      <c r="L44" s="170"/>
      <c r="M44" s="170"/>
      <c r="N44" s="170" t="str">
        <f>'実質公債費比率（分子）の構造'!O$50</f>
        <v>-</v>
      </c>
      <c r="O44" s="170"/>
      <c r="P44" s="170"/>
    </row>
    <row r="45" spans="1:16" x14ac:dyDescent="0.15">
      <c r="A45" s="170" t="s">
        <v>63</v>
      </c>
      <c r="B45" s="170">
        <f>'実質公債費比率（分子）の構造'!K$49</f>
        <v>1</v>
      </c>
      <c r="C45" s="170"/>
      <c r="D45" s="170"/>
      <c r="E45" s="170">
        <f>'実質公債費比率（分子）の構造'!L$49</f>
        <v>0</v>
      </c>
      <c r="F45" s="170"/>
      <c r="G45" s="170"/>
      <c r="H45" s="170">
        <f>'実質公債費比率（分子）の構造'!M$49</f>
        <v>0</v>
      </c>
      <c r="I45" s="170"/>
      <c r="J45" s="170"/>
      <c r="K45" s="170">
        <f>'実質公債費比率（分子）の構造'!N$49</f>
        <v>0</v>
      </c>
      <c r="L45" s="170"/>
      <c r="M45" s="170"/>
      <c r="N45" s="170">
        <f>'実質公債費比率（分子）の構造'!O$49</f>
        <v>0</v>
      </c>
      <c r="O45" s="170"/>
      <c r="P45" s="170"/>
    </row>
    <row r="46" spans="1:16" x14ac:dyDescent="0.15">
      <c r="A46" s="170" t="s">
        <v>64</v>
      </c>
      <c r="B46" s="170">
        <f>'実質公債費比率（分子）の構造'!K$48</f>
        <v>216</v>
      </c>
      <c r="C46" s="170"/>
      <c r="D46" s="170"/>
      <c r="E46" s="170">
        <f>'実質公債費比率（分子）の構造'!L$48</f>
        <v>204</v>
      </c>
      <c r="F46" s="170"/>
      <c r="G46" s="170"/>
      <c r="H46" s="170">
        <f>'実質公債費比率（分子）の構造'!M$48</f>
        <v>205</v>
      </c>
      <c r="I46" s="170"/>
      <c r="J46" s="170"/>
      <c r="K46" s="170">
        <f>'実質公債費比率（分子）の構造'!N$48</f>
        <v>219</v>
      </c>
      <c r="L46" s="170"/>
      <c r="M46" s="170"/>
      <c r="N46" s="170">
        <f>'実質公債費比率（分子）の構造'!O$48</f>
        <v>238</v>
      </c>
      <c r="O46" s="170"/>
      <c r="P46" s="170"/>
    </row>
    <row r="47" spans="1:16" x14ac:dyDescent="0.15">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15">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15">
      <c r="A49" s="170" t="s">
        <v>66</v>
      </c>
      <c r="B49" s="170">
        <f>'実質公債費比率（分子）の構造'!K$45</f>
        <v>478</v>
      </c>
      <c r="C49" s="170"/>
      <c r="D49" s="170"/>
      <c r="E49" s="170">
        <f>'実質公債費比率（分子）の構造'!L$45</f>
        <v>440</v>
      </c>
      <c r="F49" s="170"/>
      <c r="G49" s="170"/>
      <c r="H49" s="170">
        <f>'実質公債費比率（分子）の構造'!M$45</f>
        <v>432</v>
      </c>
      <c r="I49" s="170"/>
      <c r="J49" s="170"/>
      <c r="K49" s="170">
        <f>'実質公債費比率（分子）の構造'!N$45</f>
        <v>432</v>
      </c>
      <c r="L49" s="170"/>
      <c r="M49" s="170"/>
      <c r="N49" s="170">
        <f>'実質公債費比率（分子）の構造'!O$45</f>
        <v>471</v>
      </c>
      <c r="O49" s="170"/>
      <c r="P49" s="170"/>
    </row>
    <row r="50" spans="1:16" x14ac:dyDescent="0.15">
      <c r="A50" s="170" t="s">
        <v>67</v>
      </c>
      <c r="B50" s="170" t="e">
        <f>NA()</f>
        <v>#N/A</v>
      </c>
      <c r="C50" s="170">
        <f>IF(ISNUMBER('実質公債費比率（分子）の構造'!K$53),'実質公債費比率（分子）の構造'!K$53,NA())</f>
        <v>288</v>
      </c>
      <c r="D50" s="170" t="e">
        <f>NA()</f>
        <v>#N/A</v>
      </c>
      <c r="E50" s="170" t="e">
        <f>NA()</f>
        <v>#N/A</v>
      </c>
      <c r="F50" s="170">
        <f>IF(ISNUMBER('実質公債費比率（分子）の構造'!L$53),'実質公債費比率（分子）の構造'!L$53,NA())</f>
        <v>241</v>
      </c>
      <c r="G50" s="170" t="e">
        <f>NA()</f>
        <v>#N/A</v>
      </c>
      <c r="H50" s="170" t="e">
        <f>NA()</f>
        <v>#N/A</v>
      </c>
      <c r="I50" s="170">
        <f>IF(ISNUMBER('実質公債費比率（分子）の構造'!M$53),'実質公債費比率（分子）の構造'!M$53,NA())</f>
        <v>250</v>
      </c>
      <c r="J50" s="170" t="e">
        <f>NA()</f>
        <v>#N/A</v>
      </c>
      <c r="K50" s="170" t="e">
        <f>NA()</f>
        <v>#N/A</v>
      </c>
      <c r="L50" s="170">
        <f>IF(ISNUMBER('実質公債費比率（分子）の構造'!N$53),'実質公債費比率（分子）の構造'!N$53,NA())</f>
        <v>263</v>
      </c>
      <c r="M50" s="170" t="e">
        <f>NA()</f>
        <v>#N/A</v>
      </c>
      <c r="N50" s="170" t="e">
        <f>NA()</f>
        <v>#N/A</v>
      </c>
      <c r="O50" s="170">
        <f>IF(ISNUMBER('実質公債費比率（分子）の構造'!O$53),'実質公債費比率（分子）の構造'!O$53,NA())</f>
        <v>304</v>
      </c>
      <c r="P50" s="170" t="e">
        <f>NA()</f>
        <v>#N/A</v>
      </c>
    </row>
    <row r="53" spans="1:16" x14ac:dyDescent="0.15">
      <c r="A53" s="142" t="s">
        <v>68</v>
      </c>
    </row>
    <row r="54" spans="1:16" x14ac:dyDescent="0.15">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15">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15">
      <c r="A56" s="169" t="s">
        <v>43</v>
      </c>
      <c r="B56" s="169"/>
      <c r="C56" s="169"/>
      <c r="D56" s="169">
        <f>'将来負担比率（分子）の構造'!I$52</f>
        <v>4815</v>
      </c>
      <c r="E56" s="169"/>
      <c r="F56" s="169"/>
      <c r="G56" s="169">
        <f>'将来負担比率（分子）の構造'!J$52</f>
        <v>5024</v>
      </c>
      <c r="H56" s="169"/>
      <c r="I56" s="169"/>
      <c r="J56" s="169">
        <f>'将来負担比率（分子）の構造'!K$52</f>
        <v>4922</v>
      </c>
      <c r="K56" s="169"/>
      <c r="L56" s="169"/>
      <c r="M56" s="169">
        <f>'将来負担比率（分子）の構造'!L$52</f>
        <v>4733</v>
      </c>
      <c r="N56" s="169"/>
      <c r="O56" s="169"/>
      <c r="P56" s="169">
        <f>'将来負担比率（分子）の構造'!M$52</f>
        <v>4453</v>
      </c>
    </row>
    <row r="57" spans="1:16" x14ac:dyDescent="0.15">
      <c r="A57" s="169" t="s">
        <v>42</v>
      </c>
      <c r="B57" s="169"/>
      <c r="C57" s="169"/>
      <c r="D57" s="169">
        <f>'将来負担比率（分子）の構造'!I$51</f>
        <v>42</v>
      </c>
      <c r="E57" s="169"/>
      <c r="F57" s="169"/>
      <c r="G57" s="169">
        <f>'将来負担比率（分子）の構造'!J$51</f>
        <v>35</v>
      </c>
      <c r="H57" s="169"/>
      <c r="I57" s="169"/>
      <c r="J57" s="169">
        <f>'将来負担比率（分子）の構造'!K$51</f>
        <v>28</v>
      </c>
      <c r="K57" s="169"/>
      <c r="L57" s="169"/>
      <c r="M57" s="169">
        <f>'将来負担比率（分子）の構造'!L$51</f>
        <v>21</v>
      </c>
      <c r="N57" s="169"/>
      <c r="O57" s="169"/>
      <c r="P57" s="169">
        <f>'将来負担比率（分子）の構造'!M$51</f>
        <v>14</v>
      </c>
    </row>
    <row r="58" spans="1:16" x14ac:dyDescent="0.15">
      <c r="A58" s="169" t="s">
        <v>41</v>
      </c>
      <c r="B58" s="169"/>
      <c r="C58" s="169"/>
      <c r="D58" s="169">
        <f>'将来負担比率（分子）の構造'!I$50</f>
        <v>1639</v>
      </c>
      <c r="E58" s="169"/>
      <c r="F58" s="169"/>
      <c r="G58" s="169">
        <f>'将来負担比率（分子）の構造'!J$50</f>
        <v>1446</v>
      </c>
      <c r="H58" s="169"/>
      <c r="I58" s="169"/>
      <c r="J58" s="169">
        <f>'将来負担比率（分子）の構造'!K$50</f>
        <v>1495</v>
      </c>
      <c r="K58" s="169"/>
      <c r="L58" s="169"/>
      <c r="M58" s="169">
        <f>'将来負担比率（分子）の構造'!L$50</f>
        <v>1704</v>
      </c>
      <c r="N58" s="169"/>
      <c r="O58" s="169"/>
      <c r="P58" s="169">
        <f>'将来負担比率（分子）の構造'!M$50</f>
        <v>1695</v>
      </c>
    </row>
    <row r="59" spans="1:16" x14ac:dyDescent="0.15">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15">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15">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15">
      <c r="A62" s="169" t="s">
        <v>35</v>
      </c>
      <c r="B62" s="169">
        <f>'将来負担比率（分子）の構造'!I$45</f>
        <v>597</v>
      </c>
      <c r="C62" s="169"/>
      <c r="D62" s="169"/>
      <c r="E62" s="169">
        <f>'将来負担比率（分子）の構造'!J$45</f>
        <v>612</v>
      </c>
      <c r="F62" s="169"/>
      <c r="G62" s="169"/>
      <c r="H62" s="169">
        <f>'将来負担比率（分子）の構造'!K$45</f>
        <v>603</v>
      </c>
      <c r="I62" s="169"/>
      <c r="J62" s="169"/>
      <c r="K62" s="169">
        <f>'将来負担比率（分子）の構造'!L$45</f>
        <v>585</v>
      </c>
      <c r="L62" s="169"/>
      <c r="M62" s="169"/>
      <c r="N62" s="169">
        <f>'将来負担比率（分子）の構造'!M$45</f>
        <v>550</v>
      </c>
      <c r="O62" s="169"/>
      <c r="P62" s="169"/>
    </row>
    <row r="63" spans="1:16" x14ac:dyDescent="0.15">
      <c r="A63" s="169" t="s">
        <v>34</v>
      </c>
      <c r="B63" s="169">
        <f>'将来負担比率（分子）の構造'!I$44</f>
        <v>1</v>
      </c>
      <c r="C63" s="169"/>
      <c r="D63" s="169"/>
      <c r="E63" s="169">
        <f>'将来負担比率（分子）の構造'!J$44</f>
        <v>1</v>
      </c>
      <c r="F63" s="169"/>
      <c r="G63" s="169"/>
      <c r="H63" s="169">
        <f>'将来負担比率（分子）の構造'!K$44</f>
        <v>1</v>
      </c>
      <c r="I63" s="169"/>
      <c r="J63" s="169"/>
      <c r="K63" s="169">
        <f>'将来負担比率（分子）の構造'!L$44</f>
        <v>2</v>
      </c>
      <c r="L63" s="169"/>
      <c r="M63" s="169"/>
      <c r="N63" s="169">
        <f>'将来負担比率（分子）の構造'!M$44</f>
        <v>2</v>
      </c>
      <c r="O63" s="169"/>
      <c r="P63" s="169"/>
    </row>
    <row r="64" spans="1:16" x14ac:dyDescent="0.15">
      <c r="A64" s="169" t="s">
        <v>33</v>
      </c>
      <c r="B64" s="169">
        <f>'将来負担比率（分子）の構造'!I$43</f>
        <v>2946</v>
      </c>
      <c r="C64" s="169"/>
      <c r="D64" s="169"/>
      <c r="E64" s="169">
        <f>'将来負担比率（分子）の構造'!J$43</f>
        <v>2804</v>
      </c>
      <c r="F64" s="169"/>
      <c r="G64" s="169"/>
      <c r="H64" s="169">
        <f>'将来負担比率（分子）の構造'!K$43</f>
        <v>2674</v>
      </c>
      <c r="I64" s="169"/>
      <c r="J64" s="169"/>
      <c r="K64" s="169">
        <f>'将来負担比率（分子）の構造'!L$43</f>
        <v>2555</v>
      </c>
      <c r="L64" s="169"/>
      <c r="M64" s="169"/>
      <c r="N64" s="169">
        <f>'将来負担比率（分子）の構造'!M$43</f>
        <v>2449</v>
      </c>
      <c r="O64" s="169"/>
      <c r="P64" s="169"/>
    </row>
    <row r="65" spans="1:16" x14ac:dyDescent="0.15">
      <c r="A65" s="169" t="s">
        <v>32</v>
      </c>
      <c r="B65" s="169">
        <f>'将来負担比率（分子）の構造'!I$42</f>
        <v>8</v>
      </c>
      <c r="C65" s="169"/>
      <c r="D65" s="169"/>
      <c r="E65" s="169">
        <f>'将来負担比率（分子）の構造'!J$42</f>
        <v>4</v>
      </c>
      <c r="F65" s="169"/>
      <c r="G65" s="169"/>
      <c r="H65" s="169" t="str">
        <f>'将来負担比率（分子）の構造'!K$42</f>
        <v>-</v>
      </c>
      <c r="I65" s="169"/>
      <c r="J65" s="169"/>
      <c r="K65" s="169" t="str">
        <f>'将来負担比率（分子）の構造'!L$42</f>
        <v>-</v>
      </c>
      <c r="L65" s="169"/>
      <c r="M65" s="169"/>
      <c r="N65" s="169" t="str">
        <f>'将来負担比率（分子）の構造'!M$42</f>
        <v>-</v>
      </c>
      <c r="O65" s="169"/>
      <c r="P65" s="169"/>
    </row>
    <row r="66" spans="1:16" x14ac:dyDescent="0.15">
      <c r="A66" s="169" t="s">
        <v>31</v>
      </c>
      <c r="B66" s="169">
        <f>'将来負担比率（分子）の構造'!I$41</f>
        <v>5225</v>
      </c>
      <c r="C66" s="169"/>
      <c r="D66" s="169"/>
      <c r="E66" s="169">
        <f>'将来負担比率（分子）の構造'!J$41</f>
        <v>5953</v>
      </c>
      <c r="F66" s="169"/>
      <c r="G66" s="169"/>
      <c r="H66" s="169">
        <f>'将来負担比率（分子）の構造'!K$41</f>
        <v>6096</v>
      </c>
      <c r="I66" s="169"/>
      <c r="J66" s="169"/>
      <c r="K66" s="169">
        <f>'将来負担比率（分子）の構造'!L$41</f>
        <v>6056</v>
      </c>
      <c r="L66" s="169"/>
      <c r="M66" s="169"/>
      <c r="N66" s="169">
        <f>'将来負担比率（分子）の構造'!M$41</f>
        <v>5773</v>
      </c>
      <c r="O66" s="169"/>
      <c r="P66" s="169"/>
    </row>
    <row r="67" spans="1:16" x14ac:dyDescent="0.15">
      <c r="A67" s="169" t="s">
        <v>71</v>
      </c>
      <c r="B67" s="169" t="e">
        <f>NA()</f>
        <v>#N/A</v>
      </c>
      <c r="C67" s="169">
        <f>IF(ISNUMBER('将来負担比率（分子）の構造'!I$53), IF('将来負担比率（分子）の構造'!I$53 &lt; 0, 0, '将来負担比率（分子）の構造'!I$53), NA())</f>
        <v>2281</v>
      </c>
      <c r="D67" s="169" t="e">
        <f>NA()</f>
        <v>#N/A</v>
      </c>
      <c r="E67" s="169" t="e">
        <f>NA()</f>
        <v>#N/A</v>
      </c>
      <c r="F67" s="169">
        <f>IF(ISNUMBER('将来負担比率（分子）の構造'!J$53), IF('将来負担比率（分子）の構造'!J$53 &lt; 0, 0, '将来負担比率（分子）の構造'!J$53), NA())</f>
        <v>2869</v>
      </c>
      <c r="G67" s="169" t="e">
        <f>NA()</f>
        <v>#N/A</v>
      </c>
      <c r="H67" s="169" t="e">
        <f>NA()</f>
        <v>#N/A</v>
      </c>
      <c r="I67" s="169">
        <f>IF(ISNUMBER('将来負担比率（分子）の構造'!K$53), IF('将来負担比率（分子）の構造'!K$53 &lt; 0, 0, '将来負担比率（分子）の構造'!K$53), NA())</f>
        <v>2928</v>
      </c>
      <c r="J67" s="169" t="e">
        <f>NA()</f>
        <v>#N/A</v>
      </c>
      <c r="K67" s="169" t="e">
        <f>NA()</f>
        <v>#N/A</v>
      </c>
      <c r="L67" s="169">
        <f>IF(ISNUMBER('将来負担比率（分子）の構造'!L$53), IF('将来負担比率（分子）の構造'!L$53 &lt; 0, 0, '将来負担比率（分子）の構造'!L$53), NA())</f>
        <v>2738</v>
      </c>
      <c r="M67" s="169" t="e">
        <f>NA()</f>
        <v>#N/A</v>
      </c>
      <c r="N67" s="169" t="e">
        <f>NA()</f>
        <v>#N/A</v>
      </c>
      <c r="O67" s="169">
        <f>IF(ISNUMBER('将来負担比率（分子）の構造'!M$53), IF('将来負担比率（分子）の構造'!M$53 &lt; 0, 0, '将来負担比率（分子）の構造'!M$53), NA())</f>
        <v>2611</v>
      </c>
      <c r="P67" s="169" t="e">
        <f>NA()</f>
        <v>#N/A</v>
      </c>
    </row>
    <row r="70" spans="1:16" x14ac:dyDescent="0.15">
      <c r="A70" s="171" t="s">
        <v>72</v>
      </c>
      <c r="B70" s="171"/>
      <c r="C70" s="171"/>
      <c r="D70" s="171"/>
      <c r="E70" s="171"/>
      <c r="F70" s="171"/>
    </row>
    <row r="71" spans="1:16" x14ac:dyDescent="0.15">
      <c r="A71" s="172"/>
      <c r="B71" s="172" t="str">
        <f>基金残高に係る経年分析!F54</f>
        <v>R03</v>
      </c>
      <c r="C71" s="172" t="str">
        <f>基金残高に係る経年分析!G54</f>
        <v>R04</v>
      </c>
      <c r="D71" s="172" t="str">
        <f>基金残高に係る経年分析!H54</f>
        <v>R05</v>
      </c>
    </row>
    <row r="72" spans="1:16" x14ac:dyDescent="0.15">
      <c r="A72" s="172" t="s">
        <v>73</v>
      </c>
      <c r="B72" s="173">
        <f>基金残高に係る経年分析!F55</f>
        <v>502</v>
      </c>
      <c r="C72" s="173">
        <f>基金残高に係る経年分析!G55</f>
        <v>569</v>
      </c>
      <c r="D72" s="173">
        <f>基金残高に係る経年分析!H55</f>
        <v>645</v>
      </c>
    </row>
    <row r="73" spans="1:16" x14ac:dyDescent="0.15">
      <c r="A73" s="172" t="s">
        <v>74</v>
      </c>
      <c r="B73" s="173">
        <f>基金残高に係る経年分析!F56</f>
        <v>68</v>
      </c>
      <c r="C73" s="173">
        <f>基金残高に係る経年分析!G56</f>
        <v>68</v>
      </c>
      <c r="D73" s="173">
        <f>基金残高に係る経年分析!H56</f>
        <v>68</v>
      </c>
    </row>
    <row r="74" spans="1:16" x14ac:dyDescent="0.15">
      <c r="A74" s="172" t="s">
        <v>75</v>
      </c>
      <c r="B74" s="173">
        <f>基金残高に係る経年分析!F57</f>
        <v>778</v>
      </c>
      <c r="C74" s="173">
        <f>基金残高に係る経年分析!G57</f>
        <v>917</v>
      </c>
      <c r="D74" s="173">
        <f>基金残高に係る経年分析!H57</f>
        <v>821</v>
      </c>
    </row>
  </sheetData>
  <sheetProtection algorithmName="SHA-512" hashValue="OWgUQbit269s+gdjnYhIN/AxhsIdDOIskHRHYbirJ+PTzSsFdoY49FDX2Wtgkh/wP5GguLS1KkfpzcXbvss7RQ==" saltValue="nUJKxTZuSnHLbSD/wXNTP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渡邉佳穂</cp:lastModifiedBy>
  <cp:lastPrinted>2025-09-25T06:02:30Z</cp:lastPrinted>
  <dcterms:created xsi:type="dcterms:W3CDTF">2025-02-19T00:54:37Z</dcterms:created>
  <dcterms:modified xsi:type="dcterms:W3CDTF">2025-09-25T06:08:23Z</dcterms:modified>
  <cp:category/>
</cp:coreProperties>
</file>