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650615D8-0824-4841-9B22-C21626D1D6F3}"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7" i="10" l="1"/>
  <c r="BG36" i="10"/>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AM37" i="10"/>
  <c r="U37" i="10"/>
  <c r="C37" i="10"/>
  <c r="CO36" i="10"/>
  <c r="AM36" i="10"/>
  <c r="C36" i="10"/>
  <c r="C34" i="10"/>
  <c r="C35"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 r="BE35" i="10" s="1"/>
  <c r="BE36" i="10" s="1"/>
  <c r="BE37" i="10" s="1"/>
  <c r="BW34" i="10" l="1"/>
  <c r="BW35" i="10" s="1"/>
  <c r="BW36" i="10" s="1"/>
  <c r="BW37" i="10" s="1"/>
  <c r="BW38" i="10" s="1"/>
  <c r="BW39" i="10" s="1"/>
  <c r="BW40" i="10" s="1"/>
  <c r="BW41" i="10" s="1"/>
  <c r="CO34" i="10" l="1"/>
  <c r="CO35" i="10" s="1"/>
</calcChain>
</file>

<file path=xl/sharedStrings.xml><?xml version="1.0" encoding="utf-8"?>
<sst xmlns="http://schemas.openxmlformats.org/spreadsheetml/2006/main" count="1120" uniqueCount="587">
  <si>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</si>
  <si>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</si>
  <si>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</si>
  <si>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</si>
  <si>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</si>
  <si>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</si>
  <si>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</si>
  <si>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</si>
  <si>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</si>
  <si>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</si>
  <si>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</si>
  <si>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</si>
  <si>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</si>
  <si>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</si>
  <si>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</si>
  <si>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</si>
  <si>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</si>
  <si>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</si>
  <si>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</si>
  <si>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</si>
  <si>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</si>
  <si>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</si>
  <si>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</si>
  <si>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</si>
  <si>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</si>
  <si>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</si>
  <si>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</si>
  <si>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</si>
  <si>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</si>
  <si>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</si>
  <si>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</si>
  <si>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</si>
  <si>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</si>
  <si>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</si>
  <si>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</si>
  <si>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</si>
  <si>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</si>
  <si>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</si>
  <si>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</si>
  <si>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</si>
  <si>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</si>
  <si>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</si>
  <si>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</si>
  <si>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</si>
  <si>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</si>
  <si>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</si>
  <si>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</si>
  <si>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</si>
  <si>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</si>
  <si>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</si>
  <si>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</si>
  <si>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</si>
  <si>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</si>
  <si>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</si>
  <si>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</si>
  <si>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</si>
  <si>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</si>
  <si>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</si>
  <si>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</si>
  <si>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</si>
  <si>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</si>
  <si>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</si>
  <si>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</si>
  <si>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</si>
  <si>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</si>
  <si>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</si>
  <si>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</si>
  <si>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</si>
  <si>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</si>
  <si>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</si>
  <si>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</si>
  <si>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</si>
  <si>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</si>
  <si>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</si>
  <si>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</si>
  <si>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</si>
  <si>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</si>
  <si>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</si>
  <si>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</si>
  <si>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</si>
  <si>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</si>
  <si>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</si>
  <si>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</si>
  <si>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</si>
  <si>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</si>
  <si>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</si>
  <si>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</si>
  <si>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</si>
  <si>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</si>
  <si>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</si>
  <si>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</si>
  <si>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</si>
  <si>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</si>
  <si>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</si>
  <si>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高畠町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</si>
  <si>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</si>
  <si>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</si>
  <si>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</si>
  <si>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</si>
  <si>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</si>
  <si>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</si>
  <si>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</si>
  <si>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</si>
  <si>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</si>
  <si>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</si>
  <si>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</si>
  <si>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</si>
  <si>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</si>
  <si>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</si>
  <si>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</si>
  <si>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</si>
  <si>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</si>
  <si>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</si>
  <si>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</si>
  <si>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</si>
  <si>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</si>
  <si>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</si>
  <si>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</si>
  <si>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</si>
  <si>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t>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</si>
  <si>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</si>
  <si>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</si>
  <si>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</si>
  <si>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</si>
  <si>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</si>
  <si>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</si>
  <si>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</si>
  <si>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</si>
  <si>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</si>
  <si>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</si>
  <si>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</si>
  <si>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</si>
  <si>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</si>
  <si>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</si>
  <si>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</si>
  <si>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</si>
  <si>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</si>
  <si>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</si>
  <si>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</si>
  <si>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</si>
  <si>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</si>
  <si>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</si>
  <si>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6"/>
  </si>
  <si>
    <t>うち日本人(％)</t>
    <phoneticPr fontId="5"/>
  </si>
  <si>
    <t>-2.0</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</si>
  <si>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</si>
  <si>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</si>
  <si>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</si>
  <si>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</si>
  <si>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</si>
  <si>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</si>
  <si>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</si>
  <si>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</si>
  <si>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</si>
  <si>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</si>
  <si>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</si>
  <si>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</si>
  <si>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</si>
  <si>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</si>
  <si>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</si>
  <si>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</si>
  <si>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</si>
  <si>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</si>
  <si>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</si>
  <si>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</si>
  <si>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</si>
  <si>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</si>
  <si>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</si>
  <si>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</si>
  <si>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</si>
  <si>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</si>
  <si>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</si>
  <si>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</si>
  <si>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</si>
  <si>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</si>
  <si>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</si>
  <si>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</si>
  <si>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</si>
  <si>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</si>
  <si>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</si>
  <si>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</si>
  <si>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</si>
  <si>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</si>
  <si>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</si>
  <si>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</si>
  <si>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</si>
  <si>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</si>
  <si>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</si>
  <si>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</si>
  <si>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</si>
  <si>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</si>
  <si>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</si>
  <si>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</si>
  <si>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</si>
  <si>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</si>
  <si>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</si>
  <si>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</si>
  <si>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</si>
  <si>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</si>
  <si>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</si>
  <si>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</si>
  <si>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</si>
  <si>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</si>
  <si>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</si>
  <si>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山形県高畠町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</si>
  <si>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</si>
  <si>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</si>
  <si>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</si>
  <si>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</si>
  <si>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</si>
  <si>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</si>
  <si>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</si>
  <si>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</si>
  <si>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</si>
  <si>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</si>
  <si>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</si>
  <si>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</si>
  <si>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</si>
  <si>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</si>
  <si>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</si>
  <si>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</si>
  <si>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</si>
  <si>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</si>
  <si>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</si>
  <si>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</si>
  <si>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</si>
  <si>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</si>
  <si>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</si>
  <si>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</si>
  <si>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</si>
  <si>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</si>
  <si>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</si>
  <si>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</si>
  <si>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</si>
  <si>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</si>
  <si>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</si>
  <si>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</si>
  <si>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</si>
  <si>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</si>
  <si>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</si>
  <si>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</si>
  <si>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</si>
  <si>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</si>
  <si>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</si>
  <si>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</si>
  <si>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</si>
  <si>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</si>
  <si>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</si>
  <si>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</si>
  <si>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</si>
  <si>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</si>
  <si>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</si>
  <si>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</si>
  <si>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</si>
  <si>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</si>
  <si>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</si>
  <si>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</si>
  <si>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</si>
  <si>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</si>
  <si>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</si>
  <si>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</si>
  <si>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</si>
  <si>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</si>
  <si>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</si>
  <si>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</si>
  <si>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</si>
  <si>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</si>
  <si>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</si>
  <si>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</si>
  <si>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</si>
  <si>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</si>
  <si>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</si>
  <si>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</si>
  <si>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</si>
  <si>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</si>
  <si>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</si>
  <si>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</si>
  <si>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</si>
  <si>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</si>
  <si>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</si>
  <si>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</si>
  <si>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</si>
  <si>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</si>
  <si>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</si>
  <si>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</si>
  <si>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</si>
  <si>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</si>
  <si>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</si>
  <si>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</si>
  <si>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</si>
  <si>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</si>
  <si>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</si>
  <si>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</si>
  <si>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</si>
  <si>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</si>
  <si>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</si>
  <si>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</si>
  <si>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</si>
  <si>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</si>
  <si>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</si>
  <si>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</si>
  <si>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</si>
  <si>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</si>
  <si>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</si>
  <si>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</si>
  <si>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</si>
  <si>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</si>
  <si>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</si>
  <si>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</si>
  <si>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</si>
  <si>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</si>
  <si>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</si>
  <si>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</si>
  <si>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</si>
  <si>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</si>
  <si>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</si>
  <si>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</si>
  <si>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</si>
  <si>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</si>
  <si>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</si>
  <si>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</si>
  <si>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</si>
  <si>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</si>
  <si>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</si>
  <si>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</si>
  <si>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</si>
  <si>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</si>
  <si>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</si>
  <si>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</si>
  <si>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</si>
  <si>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</si>
  <si>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</si>
  <si>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</si>
  <si>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</si>
  <si>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</si>
  <si>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</si>
  <si>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</si>
  <si>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</si>
  <si>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</si>
  <si>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</si>
  <si>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</si>
  <si>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</si>
  <si>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</si>
  <si>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</si>
  <si>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</si>
  <si>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</si>
  <si>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</si>
  <si>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</si>
  <si>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</si>
  <si>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</si>
  <si>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</si>
  <si>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</si>
  <si>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</si>
  <si>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</si>
  <si>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</si>
  <si>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山形県高畠町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</si>
  <si>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</si>
  <si>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</si>
  <si>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</si>
  <si>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</si>
  <si>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</si>
  <si>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</si>
  <si>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</si>
  <si>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</si>
  <si>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</si>
  <si>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</si>
  <si>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</si>
  <si>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</si>
  <si>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</si>
  <si>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</si>
  <si>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</si>
  <si>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</si>
  <si>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</si>
  <si>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</si>
  <si>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</si>
  <si>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</si>
  <si>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飲料水供給事業特別会計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</si>
  <si>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</si>
  <si>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</si>
  <si>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</si>
  <si>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</si>
  <si>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</si>
  <si>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</si>
  <si>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</si>
  <si>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</si>
  <si>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</si>
  <si>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</si>
  <si>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</si>
  <si>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</si>
  <si>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</si>
  <si>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</si>
  <si>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</si>
  <si>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</si>
  <si>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</si>
  <si>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</si>
  <si>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</si>
  <si>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下水道事業特別会計</t>
    <phoneticPr fontId="5"/>
  </si>
  <si>
    <t>法非適用企業</t>
    <phoneticPr fontId="5"/>
  </si>
  <si>
    <t>農業集落排水事業特別会計</t>
    <phoneticPr fontId="5"/>
  </si>
  <si>
    <t>特定地域生活排水処理事業特別会計</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</si>
  <si>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</si>
  <si>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</si>
  <si>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</si>
  <si>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</si>
  <si>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</si>
  <si>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</si>
  <si>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</si>
  <si>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</si>
  <si>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</si>
  <si>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</si>
  <si>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</si>
  <si>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</si>
  <si>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</si>
  <si>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</si>
  <si>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</si>
  <si>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</si>
  <si>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</si>
  <si>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</si>
  <si>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</si>
  <si>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</si>
  <si>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</si>
  <si>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</si>
  <si>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</si>
  <si>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</si>
  <si>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</si>
  <si>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</si>
  <si>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</si>
  <si>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</si>
  <si>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</si>
  <si>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</si>
  <si>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</si>
  <si>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</si>
  <si>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</si>
  <si>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</si>
  <si>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</si>
  <si>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</si>
  <si>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</si>
  <si>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</si>
  <si>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</si>
  <si>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</si>
  <si>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</si>
  <si>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</si>
  <si>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</si>
  <si>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</si>
  <si>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</si>
  <si>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</si>
  <si>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</si>
  <si>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</si>
  <si>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</si>
  <si>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</si>
  <si>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</si>
  <si>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</si>
  <si>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</si>
  <si>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</si>
  <si>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</si>
  <si>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</si>
  <si>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</si>
  <si>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</si>
  <si>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</si>
  <si>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</si>
  <si>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</si>
  <si>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</si>
  <si>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</si>
  <si>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</si>
  <si>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</si>
  <si>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</si>
  <si>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</si>
  <si>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</si>
  <si>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</si>
  <si>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</si>
  <si>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</si>
  <si>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</si>
  <si>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</si>
  <si>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</si>
  <si>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</si>
  <si>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</si>
  <si>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</si>
  <si>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</si>
  <si>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</si>
  <si>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</si>
  <si>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</si>
  <si>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</si>
  <si>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</si>
  <si>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</si>
  <si>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</si>
  <si>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</si>
  <si>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</si>
  <si>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</si>
  <si>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</si>
  <si>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</si>
  <si>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</si>
  <si>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</si>
  <si>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</si>
  <si>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</si>
  <si>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</si>
  <si>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</si>
  <si>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</si>
  <si>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</si>
  <si>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</si>
  <si>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</si>
  <si>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</si>
  <si>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</si>
  <si>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</si>
  <si>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</si>
  <si>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</si>
  <si>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</si>
  <si>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</si>
  <si>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</si>
  <si>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</si>
  <si>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</si>
  <si>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</si>
  <si>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</si>
  <si>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</si>
  <si>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</si>
  <si>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</si>
  <si>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</si>
  <si>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</si>
  <si>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</si>
  <si>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</si>
  <si>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</si>
  <si>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</si>
  <si>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</si>
  <si>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</si>
  <si>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</si>
  <si>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</si>
  <si>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</si>
  <si>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</si>
  <si>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</si>
  <si>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</si>
  <si>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</si>
  <si>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</si>
  <si>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</si>
  <si>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</si>
  <si>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</si>
  <si>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</si>
  <si>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</si>
  <si>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1.93</t>
  </si>
  <si>
    <t>水道事業会計</t>
  </si>
  <si>
    <t>一般会計</t>
  </si>
  <si>
    <t>病院事業会計</t>
  </si>
  <si>
    <t>宅地造成事業特別会計</t>
  </si>
  <si>
    <t>介護保険特別会計</t>
  </si>
  <si>
    <t>国民健康保険特別会計</t>
  </si>
  <si>
    <t>特定地域生活排水処理事業特別会計</t>
  </si>
  <si>
    <t>下水道事業特別会計</t>
  </si>
  <si>
    <t>その他会計（赤字）</t>
  </si>
  <si>
    <t>その他会計（黒字）</t>
  </si>
  <si>
    <t>R01</t>
    <phoneticPr fontId="5"/>
  </si>
  <si>
    <t>R02</t>
    <phoneticPr fontId="5"/>
  </si>
  <si>
    <t>R03</t>
    <phoneticPr fontId="5"/>
  </si>
  <si>
    <t>R04</t>
    <phoneticPr fontId="5"/>
  </si>
  <si>
    <t>R05</t>
    <phoneticPr fontId="5"/>
  </si>
  <si>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</si>
  <si>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</si>
  <si>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</si>
  <si>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4">
      <t>タイショクテアテクミアイ</t>
    </rPh>
    <phoneticPr fontId="2"/>
  </si>
  <si>
    <t>松川堰組合</t>
    <rPh sb="0" eb="2">
      <t>マツカワ</t>
    </rPh>
    <rPh sb="2" eb="3">
      <t>ゼキ</t>
    </rPh>
    <rPh sb="3" eb="5">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</si>
  <si>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</si>
  <si>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10">
      <t>オキタマコウイキギョウセイジムクミアイ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</si>
  <si>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</si>
  <si>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</si>
  <si>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〇</t>
    <phoneticPr fontId="2"/>
  </si>
  <si>
    <t>高畠町土地開発公社</t>
    <rPh sb="0" eb="3">
      <t>タカハタマチ</t>
    </rPh>
    <rPh sb="3" eb="9">
      <t>トチカイハツコウシャ</t>
    </rPh>
    <phoneticPr fontId="2"/>
  </si>
  <si>
    <t>浜田広介記念館</t>
    <rPh sb="0" eb="2">
      <t>ハマダ</t>
    </rPh>
    <rPh sb="2" eb="4">
      <t>ヒロスケ</t>
    </rPh>
    <rPh sb="4" eb="6">
      <t>キネン</t>
    </rPh>
    <rPh sb="6" eb="7">
      <t>カン</t>
    </rPh>
    <phoneticPr fontId="2"/>
  </si>
  <si>
    <t>-</t>
    <phoneticPr fontId="2"/>
  </si>
  <si>
    <t>公共施設等整備基金</t>
    <rPh sb="0" eb="9">
      <t>コウキョウシセツトウセイビキキン</t>
    </rPh>
    <phoneticPr fontId="5"/>
  </si>
  <si>
    <t>ふるさと応援基金</t>
    <rPh sb="4" eb="8">
      <t>オウエンキキン</t>
    </rPh>
    <phoneticPr fontId="2"/>
  </si>
  <si>
    <t>地域福祉基金</t>
    <rPh sb="0" eb="6">
      <t>チイキフクシキキン</t>
    </rPh>
    <phoneticPr fontId="2"/>
  </si>
  <si>
    <t>新型コロナウイルス感染症経済対策基金</t>
    <rPh sb="0" eb="2">
      <t>シンガタ</t>
    </rPh>
    <rPh sb="9" eb="12">
      <t>カンセンショウ</t>
    </rPh>
    <rPh sb="12" eb="16">
      <t>ケイザイタイサク</t>
    </rPh>
    <rPh sb="16" eb="18">
      <t>キキン</t>
    </rPh>
    <phoneticPr fontId="2"/>
  </si>
  <si>
    <t>再生可能エネルギー等導入推進基金</t>
    <rPh sb="0" eb="4">
      <t>サイセイカノウ</t>
    </rPh>
    <rPh sb="9" eb="10">
      <t>トウ</t>
    </rPh>
    <rPh sb="10" eb="12">
      <t>ドウニュウ</t>
    </rPh>
    <rPh sb="12" eb="14">
      <t>スイシン</t>
    </rPh>
    <rPh sb="14" eb="16">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</si>
  <si>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</si>
  <si>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</si>
  <si>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</si>
  <si>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に比べて高いが、有形固定資産減価償却率は低い状況になっている。将来負担比率は、平成25年度の高畠中学校の建設に始まり、屋代小学校移転改修事業、図書館整備事業、屋内遊戯施設整備事業などの大型建設事業が続いたことから高止まりの状態が続いている。今後も新庁舎建設事業やスマートインターチェンジ整備事業、地区公民館改築事業などが計画されていることから、比率を注視していく必要がある。有形固定資産減価償却率は、一部老朽化している施設も存在するが、長寿命化計画や個別施設計画に基づいて、定期的に施設の改修などを行っているため類似団体より低い数値になっている。今後も公共施設等総合管理計画や各種長寿命化計画、個別施設計画に基づいて適正に管理していく。</t>
    <rPh sb="0" eb="6">
      <t>ショウライフタンヒリツ</t>
    </rPh>
    <rPh sb="7" eb="11">
      <t>ルイジダンタイ</t>
    </rPh>
    <rPh sb="12" eb="13">
      <t>クラ</t>
    </rPh>
    <rPh sb="15" eb="16">
      <t>タカ</t>
    </rPh>
    <rPh sb="19" eb="25">
      <t>ユウケイコテイシサン</t>
    </rPh>
    <rPh sb="25" eb="30">
      <t>ゲンカショウキャクリツ</t>
    </rPh>
    <rPh sb="31" eb="32">
      <t>ヒク</t>
    </rPh>
    <rPh sb="33" eb="35">
      <t>ジョウキョウ</t>
    </rPh>
    <rPh sb="42" eb="48">
      <t>ショウライフタンヒリツ</t>
    </rPh>
    <rPh sb="50" eb="52">
      <t>ヘイセイ</t>
    </rPh>
    <rPh sb="54" eb="56">
      <t>ネンド</t>
    </rPh>
    <rPh sb="57" eb="62">
      <t>タカハタチュウガッコウ</t>
    </rPh>
    <rPh sb="63" eb="65">
      <t>ケンセツ</t>
    </rPh>
    <rPh sb="66" eb="67">
      <t>ハジ</t>
    </rPh>
    <rPh sb="70" eb="81">
      <t>ヤシロショウガッコウイテンカイシュウジギョウ</t>
    </rPh>
    <rPh sb="82" eb="85">
      <t>トショカン</t>
    </rPh>
    <rPh sb="85" eb="89">
      <t>セイビジギョウ</t>
    </rPh>
    <rPh sb="90" eb="96">
      <t>オクナイユウギシセツ</t>
    </rPh>
    <rPh sb="96" eb="100">
      <t>セイビジギョウ</t>
    </rPh>
    <rPh sb="103" eb="105">
      <t>オオガタ</t>
    </rPh>
    <rPh sb="105" eb="109">
      <t>ケンセツジギョウ</t>
    </rPh>
    <rPh sb="110" eb="111">
      <t>ツヅ</t>
    </rPh>
    <rPh sb="117" eb="119">
      <t>タカド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</si>
  <si>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</si>
  <si>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</si>
  <si>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</si>
  <si>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</si>
  <si>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</si>
  <si>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</si>
  <si>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</si>
  <si>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t>
    <phoneticPr fontId="5"/>
  </si>
  <si>
    <t>実質公債費比率</t>
    <phoneticPr fontId="5"/>
  </si>
  <si>
    <t>類似団体内平均値</t>
    <phoneticPr fontId="5"/>
  </si>
  <si>
    <t xml:space="preserve"> </t>
    <phoneticPr fontId="5"/>
  </si>
  <si>
    <t xml:space="preserve"> </t>
    <phoneticPr fontId="5"/>
  </si>
  <si>
    <t>将来負担比率、実質公債費比率ともに類似団体に比べてかなり高い状況にある。実質公債費比率は、平成25年度の町立高畠中学校の建設以降、屋代小学校移転改修事業、図書館整備事業、屋内遊戯施設整備事業などの大型建設事業が続いたことから平成29年度から増加している。これらの普通建設事業により、地方債現在高が増加することにより、将来負担比率も高止まりの状態が続いている。今後も新庁舎建設事業やスマートインターチェンジ整備事業、地区公民館改築事業などの大型建設事業が計画されているため、公債費を抑制しながら基金への計画的な積立ても行い、健全化を図っていく。</t>
    <rPh sb="0" eb="6">
      <t>ショウライフタンヒリツ</t>
    </rPh>
    <rPh sb="7" eb="14">
      <t>ジッシツコウサイヒヒリツ</t>
    </rPh>
    <rPh sb="17" eb="21">
      <t>ルイジダンタイ</t>
    </rPh>
    <rPh sb="22" eb="23">
      <t>クラ</t>
    </rPh>
    <rPh sb="28" eb="29">
      <t>タカ</t>
    </rPh>
    <rPh sb="30" eb="32">
      <t>ジョウキョウ</t>
    </rPh>
    <rPh sb="36" eb="43">
      <t>ジッシツコウサイヒヒリツ</t>
    </rPh>
    <rPh sb="45" eb="47">
      <t>ヘイセイ</t>
    </rPh>
    <rPh sb="49" eb="51">
      <t>ネンド</t>
    </rPh>
    <rPh sb="52" eb="54">
      <t>チョウリツ</t>
    </rPh>
    <rPh sb="54" eb="56">
      <t>タカハタ</t>
    </rPh>
    <rPh sb="56" eb="59">
      <t>チュウガッコウ</t>
    </rPh>
    <rPh sb="60" eb="64">
      <t>ケンセツイコウ</t>
    </rPh>
    <rPh sb="65" eb="76">
      <t>ヤシロショウガッコウイテンカイシュウジギョウ</t>
    </rPh>
    <rPh sb="77" eb="84">
      <t>トショカンセイビジギョウ</t>
    </rPh>
    <rPh sb="85" eb="95">
      <t>オクナイユウギシセツセイビジギョウ</t>
    </rPh>
    <rPh sb="98" eb="100">
      <t>オオガタ</t>
    </rPh>
    <rPh sb="100" eb="104">
      <t>ケンセツジギョウ</t>
    </rPh>
    <rPh sb="105" eb="106">
      <t>ツヅ</t>
    </rPh>
    <rPh sb="112" eb="114">
      <t>ヘイセイ</t>
    </rPh>
    <rPh sb="116" eb="118">
      <t>ネンド</t>
    </rPh>
    <rPh sb="120" eb="122">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</si>
</sst>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59119</c:v>
                </c:pt>
                <c:pt idx="1">
                  <c:v>53895</c:v>
                </c:pt>
                <c:pt idx="2">
                  <c:v>56181</c:v>
                </c:pt>
                <c:pt idx="3">
                  <c:v>47730</c:v>
                </c:pt>
                <c:pt idx="4">
                  <c:v>61921</c:v>
                </c:pt>
              </c:numCache>
            </c:numRef>
          </c:val>
          <c:smooth val="0"/>
          <c:extLst>
            <c:ext xmlns:c16="http://schemas.microsoft.com/office/drawing/2014/chart" uri="{C3380CC4-5D6E-409C-BE32-E72D297353CC}">
              <c16:uniqueId val="{00000000-68E8-493C-987E-801EC5EC29A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51984</c:v>
                </c:pt>
                <c:pt idx="1">
                  <c:v>47361</c:v>
                </c:pt>
                <c:pt idx="2">
                  <c:v>41622</c:v>
                </c:pt>
                <c:pt idx="3">
                  <c:v>44081</c:v>
                </c:pt>
                <c:pt idx="4">
                  <c:v>104949</c:v>
                </c:pt>
              </c:numCache>
            </c:numRef>
          </c:val>
          <c:smooth val="0"/>
          <c:extLst>
            <c:ext xmlns:c16="http://schemas.microsoft.com/office/drawing/2014/chart" uri="{C3380CC4-5D6E-409C-BE32-E72D297353CC}">
              <c16:uniqueId val="{00000001-68E8-493C-987E-801EC5EC29A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8.09</c:v>
                </c:pt>
                <c:pt idx="1">
                  <c:v>9.64</c:v>
                </c:pt>
                <c:pt idx="2">
                  <c:v>10.89</c:v>
                </c:pt>
                <c:pt idx="3">
                  <c:v>11.17</c:v>
                </c:pt>
                <c:pt idx="4">
                  <c:v>10.01</c:v>
                </c:pt>
              </c:numCache>
            </c:numRef>
          </c:val>
          <c:extLst>
            <c:ext xmlns:c16="http://schemas.microsoft.com/office/drawing/2014/chart" uri="{C3380CC4-5D6E-409C-BE32-E72D297353CC}">
              <c16:uniqueId val="{00000000-88AB-485E-877E-479510F61AA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7.68</c:v>
                </c:pt>
                <c:pt idx="1">
                  <c:v>8.5</c:v>
                </c:pt>
                <c:pt idx="2">
                  <c:v>8.81</c:v>
                </c:pt>
                <c:pt idx="3">
                  <c:v>11.48</c:v>
                </c:pt>
                <c:pt idx="4">
                  <c:v>10.47</c:v>
                </c:pt>
              </c:numCache>
            </c:numRef>
          </c:val>
          <c:extLst>
            <c:ext xmlns:c16="http://schemas.microsoft.com/office/drawing/2014/chart" uri="{C3380CC4-5D6E-409C-BE32-E72D297353CC}">
              <c16:uniqueId val="{00000001-88AB-485E-877E-479510F61AA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0.98</c:v>
                </c:pt>
                <c:pt idx="1">
                  <c:v>2.35</c:v>
                </c:pt>
                <c:pt idx="2">
                  <c:v>5.04</c:v>
                </c:pt>
                <c:pt idx="3">
                  <c:v>2.2400000000000002</c:v>
                </c:pt>
                <c:pt idx="4">
                  <c:v>-1.93</c:v>
                </c:pt>
              </c:numCache>
            </c:numRef>
          </c:val>
          <c:smooth val="0"/>
          <c:extLst>
            <c:ext xmlns:c16="http://schemas.microsoft.com/office/drawing/2014/chart" uri="{C3380CC4-5D6E-409C-BE32-E72D297353CC}">
              <c16:uniqueId val="{00000002-88AB-485E-877E-479510F61AA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0.1</c:v>
                </c:pt>
                <c:pt idx="2">
                  <c:v>#N/A</c:v>
                </c:pt>
                <c:pt idx="3">
                  <c:v>0.08</c:v>
                </c:pt>
                <c:pt idx="4">
                  <c:v>#N/A</c:v>
                </c:pt>
                <c:pt idx="5">
                  <c:v>0.1</c:v>
                </c:pt>
                <c:pt idx="6">
                  <c:v>#N/A</c:v>
                </c:pt>
                <c:pt idx="7">
                  <c:v>0.11</c:v>
                </c:pt>
                <c:pt idx="8">
                  <c:v>#N/A</c:v>
                </c:pt>
                <c:pt idx="9">
                  <c:v>0.25</c:v>
                </c:pt>
              </c:numCache>
            </c:numRef>
          </c:val>
          <c:extLst>
            <c:ext xmlns:c16="http://schemas.microsoft.com/office/drawing/2014/chart" uri="{C3380CC4-5D6E-409C-BE32-E72D297353CC}">
              <c16:uniqueId val="{00000000-DD1D-4845-B629-96DD05DD6FD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D1D-4845-B629-96DD05DD6FD9}"/>
            </c:ext>
          </c:extLst>
        </c:ser>
        <c:ser>
          <c:idx val="2"/>
          <c:order val="2"/>
          <c:tx>
            <c:strRef>
              <c:f>データシート!$A$29</c:f>
              <c:strCache>
                <c:ptCount val="1"/>
                <c:pt idx="0">
                  <c:v>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0.2</c:v>
                </c:pt>
                <c:pt idx="2">
                  <c:v>#N/A</c:v>
                </c:pt>
                <c:pt idx="3">
                  <c:v>0.12</c:v>
                </c:pt>
                <c:pt idx="4">
                  <c:v>#N/A</c:v>
                </c:pt>
                <c:pt idx="5">
                  <c:v>0.17</c:v>
                </c:pt>
                <c:pt idx="6">
                  <c:v>#N/A</c:v>
                </c:pt>
                <c:pt idx="7">
                  <c:v>0.16</c:v>
                </c:pt>
                <c:pt idx="8">
                  <c:v>#N/A</c:v>
                </c:pt>
                <c:pt idx="9">
                  <c:v>0.26</c:v>
                </c:pt>
              </c:numCache>
            </c:numRef>
          </c:val>
          <c:extLst>
            <c:ext xmlns:c16="http://schemas.microsoft.com/office/drawing/2014/chart" uri="{C3380CC4-5D6E-409C-BE32-E72D297353CC}">
              <c16:uniqueId val="{00000002-DD1D-4845-B629-96DD05DD6FD9}"/>
            </c:ext>
          </c:extLst>
        </c:ser>
        <c:ser>
          <c:idx val="3"/>
          <c:order val="3"/>
          <c:tx>
            <c:strRef>
              <c:f>データシート!$A$30</c:f>
              <c:strCache>
                <c:ptCount val="1"/>
                <c:pt idx="0">
                  <c:v>特定地域生活排水処理事業特別会計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0.06</c:v>
                </c:pt>
                <c:pt idx="2">
                  <c:v>#N/A</c:v>
                </c:pt>
                <c:pt idx="3">
                  <c:v>0.05</c:v>
                </c:pt>
                <c:pt idx="4">
                  <c:v>#N/A</c:v>
                </c:pt>
                <c:pt idx="5">
                  <c:v>7.0000000000000007E-2</c:v>
                </c:pt>
                <c:pt idx="6">
                  <c:v>#N/A</c:v>
                </c:pt>
                <c:pt idx="7">
                  <c:v>0.06</c:v>
                </c:pt>
                <c:pt idx="8">
                  <c:v>#N/A</c:v>
                </c:pt>
                <c:pt idx="9">
                  <c:v>0.34</c:v>
                </c:pt>
              </c:numCache>
            </c:numRef>
          </c:val>
          <c:extLst>
            <c:ext xmlns:c16="http://schemas.microsoft.com/office/drawing/2014/chart" uri="{C3380CC4-5D6E-409C-BE32-E72D297353CC}">
              <c16:uniqueId val="{00000003-DD1D-4845-B629-96DD05DD6FD9}"/>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1.19</c:v>
                </c:pt>
                <c:pt idx="2">
                  <c:v>#N/A</c:v>
                </c:pt>
                <c:pt idx="3">
                  <c:v>1.53</c:v>
                </c:pt>
                <c:pt idx="4">
                  <c:v>#N/A</c:v>
                </c:pt>
                <c:pt idx="5">
                  <c:v>1.55</c:v>
                </c:pt>
                <c:pt idx="6">
                  <c:v>#N/A</c:v>
                </c:pt>
                <c:pt idx="7">
                  <c:v>0.74</c:v>
                </c:pt>
                <c:pt idx="8">
                  <c:v>#N/A</c:v>
                </c:pt>
                <c:pt idx="9">
                  <c:v>1.37</c:v>
                </c:pt>
              </c:numCache>
            </c:numRef>
          </c:val>
          <c:extLst>
            <c:ext xmlns:c16="http://schemas.microsoft.com/office/drawing/2014/chart" uri="{C3380CC4-5D6E-409C-BE32-E72D297353CC}">
              <c16:uniqueId val="{00000004-DD1D-4845-B629-96DD05DD6FD9}"/>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1.26</c:v>
                </c:pt>
                <c:pt idx="2">
                  <c:v>#N/A</c:v>
                </c:pt>
                <c:pt idx="3">
                  <c:v>1.29</c:v>
                </c:pt>
                <c:pt idx="4">
                  <c:v>#N/A</c:v>
                </c:pt>
                <c:pt idx="5">
                  <c:v>1.7</c:v>
                </c:pt>
                <c:pt idx="6">
                  <c:v>#N/A</c:v>
                </c:pt>
                <c:pt idx="7">
                  <c:v>2.81</c:v>
                </c:pt>
                <c:pt idx="8">
                  <c:v>#N/A</c:v>
                </c:pt>
                <c:pt idx="9">
                  <c:v>1.82</c:v>
                </c:pt>
              </c:numCache>
            </c:numRef>
          </c:val>
          <c:extLst>
            <c:ext xmlns:c16="http://schemas.microsoft.com/office/drawing/2014/chart" uri="{C3380CC4-5D6E-409C-BE32-E72D297353CC}">
              <c16:uniqueId val="{00000005-DD1D-4845-B629-96DD05DD6FD9}"/>
            </c:ext>
          </c:extLst>
        </c:ser>
        <c:ser>
          <c:idx val="6"/>
          <c:order val="6"/>
          <c:tx>
            <c:strRef>
              <c:f>データシート!$A$33</c:f>
              <c:strCache>
                <c:ptCount val="1"/>
                <c:pt idx="0">
                  <c:v>宅地造成事業特別会計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3.01</c:v>
                </c:pt>
              </c:numCache>
            </c:numRef>
          </c:val>
          <c:extLst>
            <c:ext xmlns:c16="http://schemas.microsoft.com/office/drawing/2014/chart" uri="{C3380CC4-5D6E-409C-BE32-E72D297353CC}">
              <c16:uniqueId val="{00000006-DD1D-4845-B629-96DD05DD6FD9}"/>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7.46</c:v>
                </c:pt>
                <c:pt idx="2">
                  <c:v>#N/A</c:v>
                </c:pt>
                <c:pt idx="3">
                  <c:v>7.18</c:v>
                </c:pt>
                <c:pt idx="4">
                  <c:v>#N/A</c:v>
                </c:pt>
                <c:pt idx="5">
                  <c:v>8.3000000000000007</c:v>
                </c:pt>
                <c:pt idx="6">
                  <c:v>#N/A</c:v>
                </c:pt>
                <c:pt idx="7">
                  <c:v>9.89</c:v>
                </c:pt>
                <c:pt idx="8">
                  <c:v>#N/A</c:v>
                </c:pt>
                <c:pt idx="9">
                  <c:v>8.68</c:v>
                </c:pt>
              </c:numCache>
            </c:numRef>
          </c:val>
          <c:extLst>
            <c:ext xmlns:c16="http://schemas.microsoft.com/office/drawing/2014/chart" uri="{C3380CC4-5D6E-409C-BE32-E72D297353CC}">
              <c16:uniqueId val="{00000007-DD1D-4845-B629-96DD05DD6FD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8.08</c:v>
                </c:pt>
                <c:pt idx="2">
                  <c:v>#N/A</c:v>
                </c:pt>
                <c:pt idx="3">
                  <c:v>9.6199999999999992</c:v>
                </c:pt>
                <c:pt idx="4">
                  <c:v>#N/A</c:v>
                </c:pt>
                <c:pt idx="5">
                  <c:v>10.88</c:v>
                </c:pt>
                <c:pt idx="6">
                  <c:v>#N/A</c:v>
                </c:pt>
                <c:pt idx="7">
                  <c:v>11.16</c:v>
                </c:pt>
                <c:pt idx="8">
                  <c:v>#N/A</c:v>
                </c:pt>
                <c:pt idx="9">
                  <c:v>10</c:v>
                </c:pt>
              </c:numCache>
            </c:numRef>
          </c:val>
          <c:extLst>
            <c:ext xmlns:c16="http://schemas.microsoft.com/office/drawing/2014/chart" uri="{C3380CC4-5D6E-409C-BE32-E72D297353CC}">
              <c16:uniqueId val="{00000008-DD1D-4845-B629-96DD05DD6FD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15.52</c:v>
                </c:pt>
                <c:pt idx="2">
                  <c:v>#N/A</c:v>
                </c:pt>
                <c:pt idx="3">
                  <c:v>16.29</c:v>
                </c:pt>
                <c:pt idx="4">
                  <c:v>#N/A</c:v>
                </c:pt>
                <c:pt idx="5">
                  <c:v>16.04</c:v>
                </c:pt>
                <c:pt idx="6">
                  <c:v>#N/A</c:v>
                </c:pt>
                <c:pt idx="7">
                  <c:v>17.34</c:v>
                </c:pt>
                <c:pt idx="8">
                  <c:v>#N/A</c:v>
                </c:pt>
                <c:pt idx="9">
                  <c:v>17.739999999999998</c:v>
                </c:pt>
              </c:numCache>
            </c:numRef>
          </c:val>
          <c:extLst>
            <c:ext xmlns:c16="http://schemas.microsoft.com/office/drawing/2014/chart" uri="{C3380CC4-5D6E-409C-BE32-E72D297353CC}">
              <c16:uniqueId val="{00000009-DD1D-4845-B629-96DD05DD6FD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1204</c:v>
                </c:pt>
                <c:pt idx="5">
                  <c:v>1183</c:v>
                </c:pt>
                <c:pt idx="8">
                  <c:v>1171</c:v>
                </c:pt>
                <c:pt idx="11">
                  <c:v>1111</c:v>
                </c:pt>
                <c:pt idx="14">
                  <c:v>1095</c:v>
                </c:pt>
              </c:numCache>
            </c:numRef>
          </c:val>
          <c:extLst>
            <c:ext xmlns:c16="http://schemas.microsoft.com/office/drawing/2014/chart" uri="{C3380CC4-5D6E-409C-BE32-E72D297353CC}">
              <c16:uniqueId val="{00000000-4EB9-4122-999B-47328C54B21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EB9-4122-999B-47328C54B21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4</c:v>
                </c:pt>
                <c:pt idx="3">
                  <c:v>0</c:v>
                </c:pt>
                <c:pt idx="6">
                  <c:v>0</c:v>
                </c:pt>
                <c:pt idx="9">
                  <c:v>0</c:v>
                </c:pt>
                <c:pt idx="12">
                  <c:v>0</c:v>
                </c:pt>
              </c:numCache>
            </c:numRef>
          </c:val>
          <c:extLst>
            <c:ext xmlns:c16="http://schemas.microsoft.com/office/drawing/2014/chart" uri="{C3380CC4-5D6E-409C-BE32-E72D297353CC}">
              <c16:uniqueId val="{00000002-4EB9-4122-999B-47328C54B21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45</c:v>
                </c:pt>
                <c:pt idx="3">
                  <c:v>46</c:v>
                </c:pt>
                <c:pt idx="6">
                  <c:v>38</c:v>
                </c:pt>
                <c:pt idx="9">
                  <c:v>41</c:v>
                </c:pt>
                <c:pt idx="12">
                  <c:v>46</c:v>
                </c:pt>
              </c:numCache>
            </c:numRef>
          </c:val>
          <c:extLst>
            <c:ext xmlns:c16="http://schemas.microsoft.com/office/drawing/2014/chart" uri="{C3380CC4-5D6E-409C-BE32-E72D297353CC}">
              <c16:uniqueId val="{00000003-4EB9-4122-999B-47328C54B21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677</c:v>
                </c:pt>
                <c:pt idx="3">
                  <c:v>659</c:v>
                </c:pt>
                <c:pt idx="6">
                  <c:v>626</c:v>
                </c:pt>
                <c:pt idx="9">
                  <c:v>626</c:v>
                </c:pt>
                <c:pt idx="12">
                  <c:v>499</c:v>
                </c:pt>
              </c:numCache>
            </c:numRef>
          </c:val>
          <c:extLst>
            <c:ext xmlns:c16="http://schemas.microsoft.com/office/drawing/2014/chart" uri="{C3380CC4-5D6E-409C-BE32-E72D297353CC}">
              <c16:uniqueId val="{00000004-4EB9-4122-999B-47328C54B21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EB9-4122-999B-47328C54B21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EB9-4122-999B-47328C54B21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1066</c:v>
                </c:pt>
                <c:pt idx="3">
                  <c:v>1113</c:v>
                </c:pt>
                <c:pt idx="6">
                  <c:v>1125</c:v>
                </c:pt>
                <c:pt idx="9">
                  <c:v>1213</c:v>
                </c:pt>
                <c:pt idx="12">
                  <c:v>1225</c:v>
                </c:pt>
              </c:numCache>
            </c:numRef>
          </c:val>
          <c:extLst>
            <c:ext xmlns:c16="http://schemas.microsoft.com/office/drawing/2014/chart" uri="{C3380CC4-5D6E-409C-BE32-E72D297353CC}">
              <c16:uniqueId val="{00000007-4EB9-4122-999B-47328C54B21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588</c:v>
                </c:pt>
                <c:pt idx="2">
                  <c:v>#N/A</c:v>
                </c:pt>
                <c:pt idx="3">
                  <c:v>#N/A</c:v>
                </c:pt>
                <c:pt idx="4">
                  <c:v>635</c:v>
                </c:pt>
                <c:pt idx="5">
                  <c:v>#N/A</c:v>
                </c:pt>
                <c:pt idx="6">
                  <c:v>#N/A</c:v>
                </c:pt>
                <c:pt idx="7">
                  <c:v>618</c:v>
                </c:pt>
                <c:pt idx="8">
                  <c:v>#N/A</c:v>
                </c:pt>
                <c:pt idx="9">
                  <c:v>#N/A</c:v>
                </c:pt>
                <c:pt idx="10">
                  <c:v>769</c:v>
                </c:pt>
                <c:pt idx="11">
                  <c:v>#N/A</c:v>
                </c:pt>
                <c:pt idx="12">
                  <c:v>#N/A</c:v>
                </c:pt>
                <c:pt idx="13">
                  <c:v>675</c:v>
                </c:pt>
                <c:pt idx="14">
                  <c:v>#N/A</c:v>
                </c:pt>
              </c:numCache>
            </c:numRef>
          </c:val>
          <c:smooth val="0"/>
          <c:extLst>
            <c:ext xmlns:c16="http://schemas.microsoft.com/office/drawing/2014/chart" uri="{C3380CC4-5D6E-409C-BE32-E72D297353CC}">
              <c16:uniqueId val="{00000008-4EB9-4122-999B-47328C54B21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9881</c:v>
                </c:pt>
                <c:pt idx="5">
                  <c:v>9442</c:v>
                </c:pt>
                <c:pt idx="8">
                  <c:v>8955</c:v>
                </c:pt>
                <c:pt idx="11">
                  <c:v>8345</c:v>
                </c:pt>
                <c:pt idx="14">
                  <c:v>8071</c:v>
                </c:pt>
              </c:numCache>
            </c:numRef>
          </c:val>
          <c:extLst>
            <c:ext xmlns:c16="http://schemas.microsoft.com/office/drawing/2014/chart" uri="{C3380CC4-5D6E-409C-BE32-E72D297353CC}">
              <c16:uniqueId val="{00000000-5A19-4AD7-AA5F-D68D1F481D1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1342</c:v>
                </c:pt>
                <c:pt idx="5">
                  <c:v>1422</c:v>
                </c:pt>
                <c:pt idx="8">
                  <c:v>1250</c:v>
                </c:pt>
                <c:pt idx="11">
                  <c:v>1181</c:v>
                </c:pt>
                <c:pt idx="14">
                  <c:v>1260</c:v>
                </c:pt>
              </c:numCache>
            </c:numRef>
          </c:val>
          <c:extLst>
            <c:ext xmlns:c16="http://schemas.microsoft.com/office/drawing/2014/chart" uri="{C3380CC4-5D6E-409C-BE32-E72D297353CC}">
              <c16:uniqueId val="{00000001-5A19-4AD7-AA5F-D68D1F481D1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2255</c:v>
                </c:pt>
                <c:pt idx="5">
                  <c:v>2259</c:v>
                </c:pt>
                <c:pt idx="8">
                  <c:v>2798</c:v>
                </c:pt>
                <c:pt idx="11">
                  <c:v>3055</c:v>
                </c:pt>
                <c:pt idx="14">
                  <c:v>3198</c:v>
                </c:pt>
              </c:numCache>
            </c:numRef>
          </c:val>
          <c:extLst>
            <c:ext xmlns:c16="http://schemas.microsoft.com/office/drawing/2014/chart" uri="{C3380CC4-5D6E-409C-BE32-E72D297353CC}">
              <c16:uniqueId val="{00000002-5A19-4AD7-AA5F-D68D1F481D1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A19-4AD7-AA5F-D68D1F481D1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A19-4AD7-AA5F-D68D1F481D1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80</c:v>
                </c:pt>
                <c:pt idx="3">
                  <c:v>68</c:v>
                </c:pt>
                <c:pt idx="6">
                  <c:v>37</c:v>
                </c:pt>
                <c:pt idx="9">
                  <c:v>45</c:v>
                </c:pt>
                <c:pt idx="12">
                  <c:v>39</c:v>
                </c:pt>
              </c:numCache>
            </c:numRef>
          </c:val>
          <c:extLst>
            <c:ext xmlns:c16="http://schemas.microsoft.com/office/drawing/2014/chart" uri="{C3380CC4-5D6E-409C-BE32-E72D297353CC}">
              <c16:uniqueId val="{00000005-5A19-4AD7-AA5F-D68D1F481D1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1216</c:v>
                </c:pt>
                <c:pt idx="3">
                  <c:v>1160</c:v>
                </c:pt>
                <c:pt idx="6">
                  <c:v>1067</c:v>
                </c:pt>
                <c:pt idx="9">
                  <c:v>946</c:v>
                </c:pt>
                <c:pt idx="12">
                  <c:v>936</c:v>
                </c:pt>
              </c:numCache>
            </c:numRef>
          </c:val>
          <c:extLst>
            <c:ext xmlns:c16="http://schemas.microsoft.com/office/drawing/2014/chart" uri="{C3380CC4-5D6E-409C-BE32-E72D297353CC}">
              <c16:uniqueId val="{00000006-5A19-4AD7-AA5F-D68D1F481D1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364</c:v>
                </c:pt>
                <c:pt idx="3">
                  <c:v>369</c:v>
                </c:pt>
                <c:pt idx="6">
                  <c:v>342</c:v>
                </c:pt>
                <c:pt idx="9">
                  <c:v>315</c:v>
                </c:pt>
                <c:pt idx="12">
                  <c:v>337</c:v>
                </c:pt>
              </c:numCache>
            </c:numRef>
          </c:val>
          <c:extLst>
            <c:ext xmlns:c16="http://schemas.microsoft.com/office/drawing/2014/chart" uri="{C3380CC4-5D6E-409C-BE32-E72D297353CC}">
              <c16:uniqueId val="{00000007-5A19-4AD7-AA5F-D68D1F481D1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4766</c:v>
                </c:pt>
                <c:pt idx="3">
                  <c:v>4312</c:v>
                </c:pt>
                <c:pt idx="6">
                  <c:v>3664</c:v>
                </c:pt>
                <c:pt idx="9">
                  <c:v>3161</c:v>
                </c:pt>
                <c:pt idx="12">
                  <c:v>2580</c:v>
                </c:pt>
              </c:numCache>
            </c:numRef>
          </c:val>
          <c:extLst>
            <c:ext xmlns:c16="http://schemas.microsoft.com/office/drawing/2014/chart" uri="{C3380CC4-5D6E-409C-BE32-E72D297353CC}">
              <c16:uniqueId val="{00000008-5A19-4AD7-AA5F-D68D1F481D1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A19-4AD7-AA5F-D68D1F481D1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13884</c:v>
                </c:pt>
                <c:pt idx="3">
                  <c:v>13535</c:v>
                </c:pt>
                <c:pt idx="6">
                  <c:v>13183</c:v>
                </c:pt>
                <c:pt idx="9">
                  <c:v>12586</c:v>
                </c:pt>
                <c:pt idx="12">
                  <c:v>12973</c:v>
                </c:pt>
              </c:numCache>
            </c:numRef>
          </c:val>
          <c:extLst>
            <c:ext xmlns:c16="http://schemas.microsoft.com/office/drawing/2014/chart" uri="{C3380CC4-5D6E-409C-BE32-E72D297353CC}">
              <c16:uniqueId val="{0000000A-5A19-4AD7-AA5F-D68D1F481D1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6833</c:v>
                </c:pt>
                <c:pt idx="2">
                  <c:v>#N/A</c:v>
                </c:pt>
                <c:pt idx="3">
                  <c:v>#N/A</c:v>
                </c:pt>
                <c:pt idx="4">
                  <c:v>6320</c:v>
                </c:pt>
                <c:pt idx="5">
                  <c:v>#N/A</c:v>
                </c:pt>
                <c:pt idx="6">
                  <c:v>#N/A</c:v>
                </c:pt>
                <c:pt idx="7">
                  <c:v>5288</c:v>
                </c:pt>
                <c:pt idx="8">
                  <c:v>#N/A</c:v>
                </c:pt>
                <c:pt idx="9">
                  <c:v>#N/A</c:v>
                </c:pt>
                <c:pt idx="10">
                  <c:v>4472</c:v>
                </c:pt>
                <c:pt idx="11">
                  <c:v>#N/A</c:v>
                </c:pt>
                <c:pt idx="12">
                  <c:v>#N/A</c:v>
                </c:pt>
                <c:pt idx="13">
                  <c:v>4337</c:v>
                </c:pt>
                <c:pt idx="14">
                  <c:v>#N/A</c:v>
                </c:pt>
              </c:numCache>
            </c:numRef>
          </c:val>
          <c:smooth val="0"/>
          <c:extLst>
            <c:ext xmlns:c16="http://schemas.microsoft.com/office/drawing/2014/chart" uri="{C3380CC4-5D6E-409C-BE32-E72D297353CC}">
              <c16:uniqueId val="{0000000B-5A19-4AD7-AA5F-D68D1F481D1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614</c:v>
                </c:pt>
                <c:pt idx="1">
                  <c:v>773</c:v>
                </c:pt>
                <c:pt idx="2">
                  <c:v>713</c:v>
                </c:pt>
              </c:numCache>
            </c:numRef>
          </c:val>
          <c:extLst>
            <c:ext xmlns:c16="http://schemas.microsoft.com/office/drawing/2014/chart" uri="{C3380CC4-5D6E-409C-BE32-E72D297353CC}">
              <c16:uniqueId val="{00000000-24E0-4DAB-9F73-0C33128072A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513</c:v>
                </c:pt>
                <c:pt idx="1">
                  <c:v>414</c:v>
                </c:pt>
                <c:pt idx="2">
                  <c:v>424</c:v>
                </c:pt>
              </c:numCache>
            </c:numRef>
          </c:val>
          <c:extLst>
            <c:ext xmlns:c16="http://schemas.microsoft.com/office/drawing/2014/chart" uri="{C3380CC4-5D6E-409C-BE32-E72D297353CC}">
              <c16:uniqueId val="{00000001-24E0-4DAB-9F73-0C33128072A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1254</c:v>
                </c:pt>
                <c:pt idx="1">
                  <c:v>1451</c:v>
                </c:pt>
                <c:pt idx="2">
                  <c:v>1603</c:v>
                </c:pt>
              </c:numCache>
            </c:numRef>
          </c:val>
          <c:extLst>
            <c:ext xmlns:c16="http://schemas.microsoft.com/office/drawing/2014/chart" uri="{C3380CC4-5D6E-409C-BE32-E72D297353CC}">
              <c16:uniqueId val="{00000002-24E0-4DAB-9F73-0C33128072A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{9F007F5D-8435-40BF-BCF8-BA152BA1D058}</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ED0C-4A35-A83E-0A70F44843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{6A656DCA-E28E-4E81-9082-2AF89F45C133}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D0C-4A35-A83E-0A70F44843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{89FBDBD6-A897-4007-A82C-7F1ADB3310C1}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D0C-4A35-A83E-0A70F44843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{90D42DFA-52E3-4A98-A011-66F9E08E80BC}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D0C-4A35-A83E-0A70F44843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{B0C300B0-71AE-4776-A479-CF8B75ADC1B6}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D0C-4A35-A83E-0A70F448437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{55510A72-ACA2-49B2-BEBD-765324AE5E08}</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ED0C-4A35-A83E-0A70F448437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{D2F48DB3-3BDF-4872-8F02-79D1C388C11D}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ED0C-4A35-A83E-0A70F448437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{63794BF6-BF6E-44AF-9F94-C488253A64F6}</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ED0C-4A35-A83E-0A70F448437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{63A80BF3-0DC7-4A89-9629-6CAD4A2C31FA}</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ED0C-4A35-A83E-0A70F44843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59.5</c:v>
                </c:pt>
                <c:pt idx="8">
                  <c:v>60.9</c:v>
                </c:pt>
                <c:pt idx="16">
                  <c:v>62.7</c:v>
                </c:pt>
                <c:pt idx="24">
                  <c:v>64.400000000000006</c:v>
                </c:pt>
                <c:pt idx="32">
                  <c:v>66.2</c:v>
                </c:pt>
              </c:numCache>
            </c:numRef>
          </c:xVal>
          <c:yVal>
            <c:numRef>
              <c:f>公会計指標分析・財政指標組合せ分析表!$BP$51:$DC$51</c:f>
              <c:numCache>
                <c:formatCode>#,##0.0;"▲ "#,##0.0</c:formatCode>
                <c:ptCount val="40"/>
                <c:pt idx="0">
                  <c:v>120.4</c:v>
                </c:pt>
                <c:pt idx="8">
                  <c:v>111.1</c:v>
                </c:pt>
                <c:pt idx="16">
                  <c:v>88.2</c:v>
                </c:pt>
                <c:pt idx="24">
                  <c:v>77.400000000000006</c:v>
                </c:pt>
                <c:pt idx="32">
                  <c:v>73.900000000000006</c:v>
                </c:pt>
              </c:numCache>
            </c:numRef>
          </c:yVal>
          <c:smooth val="0"/>
          <c:extLst>
            <c:ext xmlns:c16="http://schemas.microsoft.com/office/drawing/2014/chart" uri="{C3380CC4-5D6E-409C-BE32-E72D297353CC}">
              <c16:uniqueId val="{00000009-ED0C-4A35-A83E-0A70F448437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{F14F046C-11CE-44DE-A1B1-BB52D1DAD3DA}</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ED0C-4A35-A83E-0A70F448437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{4E54BCDA-AB5E-44BD-AC63-C3998AEA097B}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D0C-4A35-A83E-0A70F44843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{D1C5C6A6-7BDF-49B5-9399-7B1171A63852}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D0C-4A35-A83E-0A70F44843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{FC8614C4-68CF-4BF1-A524-210ABB59B9FE}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D0C-4A35-A83E-0A70F44843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{EBFD7470-522F-4C98-8B07-3556579BD800}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D0C-4A35-A83E-0A70F448437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{DC4EDDC3-40F1-414D-8707-C17352D3C4CB}</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ED0C-4A35-A83E-0A70F448437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{1A6E1281-E6EB-4746-9F08-2071B491268E}</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ED0C-4A35-A83E-0A70F448437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{14EA2889-E969-4F8A-956F-69EF4CE6CB36}</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ED0C-4A35-A83E-0A70F448437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{86B36F8D-4B25-4D00-A75C-7247D141C55A}</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ED0C-4A35-A83E-0A70F44843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61.3</c:v>
                </c:pt>
                <c:pt idx="8">
                  <c:v>62.2</c:v>
                </c:pt>
                <c:pt idx="16">
                  <c:v>63.6</c:v>
                </c:pt>
                <c:pt idx="24">
                  <c:v>64.7</c:v>
                </c:pt>
                <c:pt idx="32">
                  <c:v>66.3</c:v>
                </c:pt>
              </c:numCache>
            </c:numRef>
          </c:xVal>
          <c:yVal>
            <c:numRef>
              <c:f>公会計指標分析・財政指標組合せ分析表!$BP$55:$DC$55</c:f>
              <c:numCache>
                <c:formatCode>#,##0.0;"▲ "#,##0.0</c:formatCode>
                <c:ptCount val="40"/>
                <c:pt idx="0">
                  <c:v>10.4</c:v>
                </c:pt>
                <c:pt idx="8">
                  <c:v>10.9</c:v>
                </c:pt>
                <c:pt idx="16">
                  <c:v>6.5</c:v>
                </c:pt>
                <c:pt idx="24">
                  <c:v>0</c:v>
                </c:pt>
                <c:pt idx="32">
                  <c:v>0</c:v>
                </c:pt>
              </c:numCache>
            </c:numRef>
          </c:yVal>
          <c:smooth val="0"/>
          <c:extLst>
            <c:ext xmlns:c16="http://schemas.microsoft.com/office/drawing/2014/chart" uri="{C3380CC4-5D6E-409C-BE32-E72D297353CC}">
              <c16:uniqueId val="{00000013-ED0C-4A35-A83E-0A70F448437F}"/>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{9E5197EB-A4C5-4F72-B882-DBEFEC5C7F79}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9E85-4B8A-AE69-E849421D406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{205FA27A-9F1A-49A1-A53D-254C7D1238AB}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85-4B8A-AE69-E849421D406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{C97EB278-E00B-40B5-AEE9-C19560E81006}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85-4B8A-AE69-E849421D406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{634AC08D-1D3B-4484-A432-36F58120299A}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85-4B8A-AE69-E849421D406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{982D5455-1CEC-4206-BA5F-3C7AD5133605}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85-4B8A-AE69-E849421D4061}"/>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{6EC63927-78E1-4CF3-A8D5-F41689A5A007}</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9E85-4B8A-AE69-E849421D4061}"/>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{D5EB9EAE-0AFD-4670-85D2-CED2ECF69B13}</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9E85-4B8A-AE69-E849421D4061}"/>
                </c:ext>
              </c:extLst>
            </c:dLbl>
            <c:dLbl>
              <c:idx val="24"/>
              <c:layout>
                <c:manualLayout>
                  <c:x val="-2.8829840147400764E-2"/>
                  <c:y val="-6.2416647087793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{BE226D2C-D97C-4027-931B-7169646EC464}</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9E85-4B8A-AE69-E849421D4061}"/>
                </c:ext>
              </c:extLst>
            </c:dLbl>
            <c:dLbl>
              <c:idx val="32"/>
              <c:layout>
                <c:manualLayout>
                  <c:x val="-3.431084530275047E-2"/>
                  <c:y val="-6.2416647087793951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{F9C7444B-226A-4D90-A888-6AC873001C88}</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9E85-4B8A-AE69-E849421D406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9.9</c:v>
                </c:pt>
                <c:pt idx="8">
                  <c:v>10.7</c:v>
                </c:pt>
                <c:pt idx="16">
                  <c:v>10.6</c:v>
                </c:pt>
                <c:pt idx="24">
                  <c:v>11.5</c:v>
                </c:pt>
                <c:pt idx="32">
                  <c:v>11.7</c:v>
                </c:pt>
              </c:numCache>
            </c:numRef>
          </c:xVal>
          <c:yVal>
            <c:numRef>
              <c:f>公会計指標分析・財政指標組合せ分析表!$BP$73:$DC$73</c:f>
              <c:numCache>
                <c:formatCode>#,##0.0;"▲ "#,##0.0</c:formatCode>
                <c:ptCount val="40"/>
                <c:pt idx="0">
                  <c:v>120.4</c:v>
                </c:pt>
                <c:pt idx="8">
                  <c:v>111.1</c:v>
                </c:pt>
                <c:pt idx="16">
                  <c:v>88.2</c:v>
                </c:pt>
                <c:pt idx="24">
                  <c:v>77.400000000000006</c:v>
                </c:pt>
                <c:pt idx="32">
                  <c:v>73.900000000000006</c:v>
                </c:pt>
              </c:numCache>
            </c:numRef>
          </c:yVal>
          <c:smooth val="0"/>
          <c:extLst>
            <c:ext xmlns:c16="http://schemas.microsoft.com/office/drawing/2014/chart" uri="{C3380CC4-5D6E-409C-BE32-E72D297353CC}">
              <c16:uniqueId val="{00000009-9E85-4B8A-AE69-E849421D406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{20ED2458-430C-4C9E-8BF3-A2133CBDD98B}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9E85-4B8A-AE69-E849421D406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{B7E33128-253B-4C47-BBEB-DCB0E9E3A791}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85-4B8A-AE69-E849421D406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{078AE977-7BD5-44CC-81FC-2C3608782000}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85-4B8A-AE69-E849421D406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{6644B721-FEEA-4DEB-930A-9FECCBC0E937}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85-4B8A-AE69-E849421D406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{81BFB203-6907-4FAA-8B85-50176B7E070D}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85-4B8A-AE69-E849421D4061}"/>
                </c:ext>
              </c:extLst>
            </c:dLbl>
            <c:dLbl>
              <c:idx val="8"/>
              <c:layout>
                <c:manualLayout>
                  <c:x val="-4.4905057365901176E-2"/>
                  <c:y val="-5.357892660285897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{572BACD6-8A75-4D98-9930-B206E4330A02}</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9E85-4B8A-AE69-E849421D4061}"/>
                </c:ext>
              </c:extLst>
            </c:dLbl>
            <c:dLbl>
              <c:idx val="16"/>
              <c:layout>
                <c:manualLayout>
                  <c:x val="-1.8235628084249993E-2"/>
                  <c:y val="-7.1254367572728947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{00DA51DC-8A41-4B68-8AF0-C59C8056BCC6}</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9E85-4B8A-AE69-E849421D4061}"/>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{7230E9AA-C718-4B74-9E53-247989A9ACFA}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9E85-4B8A-AE69-E849421D4061}"/>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{1D0757F9-B086-4D0C-8BFC-CA3DDB7BA164}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9E85-4B8A-AE69-E849421D406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6.6</c:v>
                </c:pt>
                <c:pt idx="8">
                  <c:v>5.9</c:v>
                </c:pt>
                <c:pt idx="16">
                  <c:v>5.9</c:v>
                </c:pt>
                <c:pt idx="24">
                  <c:v>6.1</c:v>
                </c:pt>
                <c:pt idx="32">
                  <c:v>6.5</c:v>
                </c:pt>
              </c:numCache>
            </c:numRef>
          </c:xVal>
          <c:yVal>
            <c:numRef>
              <c:f>公会計指標分析・財政指標組合せ分析表!$BP$77:$DC$77</c:f>
              <c:numCache>
                <c:formatCode>#,##0.0;"▲ "#,##0.0</c:formatCode>
                <c:ptCount val="40"/>
                <c:pt idx="0">
                  <c:v>10.4</c:v>
                </c:pt>
                <c:pt idx="8">
                  <c:v>10.9</c:v>
                </c:pt>
                <c:pt idx="16">
                  <c:v>6.5</c:v>
                </c:pt>
                <c:pt idx="24">
                  <c:v>0</c:v>
                </c:pt>
                <c:pt idx="32">
                  <c:v>0</c:v>
                </c:pt>
              </c:numCache>
            </c:numRef>
          </c:yVal>
          <c:smooth val="0"/>
          <c:extLst>
            <c:ext xmlns:c16="http://schemas.microsoft.com/office/drawing/2014/chart" uri="{C3380CC4-5D6E-409C-BE32-E72D297353CC}">
              <c16:uniqueId val="{00000013-9E85-4B8A-AE69-E849421D4061}"/>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21,681
21,469
180.26
14,222,002
13,287,482
681,081
6,806,473
12,973,112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町内には比較的大きな企業が複数あるが、雇用面も含めて税収を押し上げるほどには至っていない状況にあり、</a:t>
          </a:r>
          <a:r>
            <a:rPr kumimoji="1" lang="en-US" altLang="ja-JP" sz="1300">
              <a:latin typeface="ＭＳ Ｐゴシック" panose="020B0600070205080204" pitchFamily="50" charset="-128"/>
              <a:ea typeface="ＭＳ Ｐゴシック" panose="020B0600070205080204" pitchFamily="50" charset="-128"/>
            </a:rPr>
            <a:t>0.39</a:t>
          </a:r>
          <a:r>
            <a:rPr kumimoji="1" lang="ja-JP" altLang="en-US" sz="1300">
              <a:latin typeface="ＭＳ Ｐゴシック" panose="020B0600070205080204" pitchFamily="50" charset="-128"/>
              <a:ea typeface="ＭＳ Ｐゴシック" panose="020B0600070205080204" pitchFamily="50" charset="-128"/>
            </a:rPr>
            <a:t>と類似団体平均を大きく下回っている。今後も横ばいで推移すると考えられるが、徹底した事務事業の見直しや各種公共施設の民営化、職員人件費の圧縮等により、財政の健全化を図っていく。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36286</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37036"/>
          <a:ext cx="0" cy="16373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122663</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78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36286</xdr:rowOff>
    </xdr:from>
    <xdr:to>
      <xdr:col>24</xdr:col>
      <xdr:colOff>12700</xdr:colOff>
      <xdr:row>35</xdr:row>
      <xdr:rowOff>36286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3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129722</xdr:rowOff>
    </xdr:from>
    <xdr:to>
      <xdr:col>23</xdr:col>
      <xdr:colOff>133350</xdr:colOff>
      <xdr:row>43</xdr:row>
      <xdr:rowOff>146957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02072"/>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109962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7965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93435</xdr:rowOff>
    </xdr:from>
    <xdr:to>
      <xdr:col>23</xdr:col>
      <xdr:colOff>184150</xdr:colOff>
      <xdr:row>41</xdr:row>
      <xdr:rowOff>23585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695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129722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112485</xdr:rowOff>
    </xdr:from>
    <xdr:to>
      <xdr:col>15</xdr:col>
      <xdr:colOff>82550</xdr:colOff>
      <xdr:row>43</xdr:row>
      <xdr:rowOff>129722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4848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58965</xdr:rowOff>
    </xdr:from>
    <xdr:to>
      <xdr:col>15</xdr:col>
      <xdr:colOff>133350</xdr:colOff>
      <xdr:row>40</xdr:row>
      <xdr:rowOff>160565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1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170742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112485</xdr:rowOff>
    </xdr:from>
    <xdr:to>
      <xdr:col>11</xdr:col>
      <xdr:colOff>31750</xdr:colOff>
      <xdr:row>43</xdr:row>
      <xdr:rowOff>129722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4848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161472</xdr:rowOff>
    </xdr:from>
    <xdr:to>
      <xdr:col>11</xdr:col>
      <xdr:colOff>82550</xdr:colOff>
      <xdr:row>40</xdr:row>
      <xdr:rowOff>91622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84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101799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6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58965</xdr:rowOff>
    </xdr:from>
    <xdr:to>
      <xdr:col>7</xdr:col>
      <xdr:colOff>31750</xdr:colOff>
      <xdr:row>40</xdr:row>
      <xdr:rowOff>160565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1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170742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96157</xdr:rowOff>
    </xdr:from>
    <xdr:to>
      <xdr:col>23</xdr:col>
      <xdr:colOff>184150</xdr:colOff>
      <xdr:row>44</xdr:row>
      <xdr:rowOff>26307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68234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4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165299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165299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61685</xdr:rowOff>
    </xdr:from>
    <xdr:to>
      <xdr:col>11</xdr:col>
      <xdr:colOff>82550</xdr:colOff>
      <xdr:row>43</xdr:row>
      <xdr:rowOff>163285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148062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78922</xdr:rowOff>
    </xdr:from>
    <xdr:to>
      <xdr:col>7</xdr:col>
      <xdr:colOff>31750</xdr:colOff>
      <xdr:row>44</xdr:row>
      <xdr:rowOff>9072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165299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公債費は高畠中学校建設以降の大型建設事業により、平成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年度から増加傾向である。また、各種公共施設の光熱費や施設管理料等の物件費が増加傾向にある。一方、人件費や繰出金は減少傾向にある。経常収支比率は、前年度比</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改善したが、今後予定されている大型建設事業も地方債の発行によっては更なる悪化が予想される。起債事業の抑制や歳出の徹底した見直しを実施するとともに、町税の滞納額の圧縮や更なる徴収体制の強化により歳入確保にも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88265</xdr:rowOff>
    </xdr:from>
    <xdr:to>
      <xdr:col>23</xdr:col>
      <xdr:colOff>133350</xdr:colOff>
      <xdr:row>67</xdr:row>
      <xdr:rowOff>168487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03815"/>
          <a:ext cx="0" cy="1451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140564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27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168487</xdr:rowOff>
    </xdr:from>
    <xdr:to>
      <xdr:col>24</xdr:col>
      <xdr:colOff>12700</xdr:colOff>
      <xdr:row>67</xdr:row>
      <xdr:rowOff>168487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55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3192</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4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88265</xdr:rowOff>
    </xdr:from>
    <xdr:to>
      <xdr:col>24</xdr:col>
      <xdr:colOff>12700</xdr:colOff>
      <xdr:row>59</xdr:row>
      <xdr:rowOff>88265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0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89112</xdr:rowOff>
    </xdr:from>
    <xdr:to>
      <xdr:col>23</xdr:col>
      <xdr:colOff>133350</xdr:colOff>
      <xdr:row>65</xdr:row>
      <xdr:rowOff>169545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233362"/>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81508</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828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64981</xdr:rowOff>
    </xdr:from>
    <xdr:to>
      <xdr:col>23</xdr:col>
      <xdr:colOff>184150</xdr:colOff>
      <xdr:row>64</xdr:row>
      <xdr:rowOff>166581</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037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115781</xdr:rowOff>
    </xdr:from>
    <xdr:to>
      <xdr:col>19</xdr:col>
      <xdr:colOff>133350</xdr:colOff>
      <xdr:row>65</xdr:row>
      <xdr:rowOff>169545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088581"/>
          <a:ext cx="889000" cy="2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64981</xdr:rowOff>
    </xdr:from>
    <xdr:to>
      <xdr:col>19</xdr:col>
      <xdr:colOff>184150</xdr:colOff>
      <xdr:row>64</xdr:row>
      <xdr:rowOff>166581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037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5308</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806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115781</xdr:rowOff>
    </xdr:from>
    <xdr:to>
      <xdr:col>15</xdr:col>
      <xdr:colOff>82550</xdr:colOff>
      <xdr:row>66</xdr:row>
      <xdr:rowOff>42333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1088581"/>
          <a:ext cx="889000" cy="26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95673</xdr:rowOff>
    </xdr:from>
    <xdr:to>
      <xdr:col>15</xdr:col>
      <xdr:colOff>133350</xdr:colOff>
      <xdr:row>64</xdr:row>
      <xdr:rowOff>25823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36000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6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157480</xdr:rowOff>
    </xdr:from>
    <xdr:to>
      <xdr:col>11</xdr:col>
      <xdr:colOff>31750</xdr:colOff>
      <xdr:row>66</xdr:row>
      <xdr:rowOff>42333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130173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105198</xdr:rowOff>
    </xdr:from>
    <xdr:to>
      <xdr:col>11</xdr:col>
      <xdr:colOff>82550</xdr:colOff>
      <xdr:row>65</xdr:row>
      <xdr:rowOff>35348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7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45525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46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109220</xdr:rowOff>
    </xdr:from>
    <xdr:to>
      <xdr:col>7</xdr:col>
      <xdr:colOff>31750</xdr:colOff>
      <xdr:row>65</xdr:row>
      <xdr:rowOff>39370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49547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85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38312</xdr:rowOff>
    </xdr:from>
    <xdr:to>
      <xdr:col>23</xdr:col>
      <xdr:colOff>184150</xdr:colOff>
      <xdr:row>65</xdr:row>
      <xdr:rowOff>139912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8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10389</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154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118745</xdr:rowOff>
    </xdr:from>
    <xdr:to>
      <xdr:col>19</xdr:col>
      <xdr:colOff>184150</xdr:colOff>
      <xdr:row>66</xdr:row>
      <xdr:rowOff>48895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6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33672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349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64981</xdr:rowOff>
    </xdr:from>
    <xdr:to>
      <xdr:col>15</xdr:col>
      <xdr:colOff>133350</xdr:colOff>
      <xdr:row>64</xdr:row>
      <xdr:rowOff>166581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151358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124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162983</xdr:rowOff>
    </xdr:from>
    <xdr:to>
      <xdr:col>11</xdr:col>
      <xdr:colOff>82550</xdr:colOff>
      <xdr:row>66</xdr:row>
      <xdr:rowOff>93133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30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77910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39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106680</xdr:rowOff>
    </xdr:from>
    <xdr:to>
      <xdr:col>7</xdr:col>
      <xdr:colOff>31750</xdr:colOff>
      <xdr:row>66</xdr:row>
      <xdr:rowOff>36830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21607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33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[165,434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定員適正化計画に基づく新規採用の抑制や大量退職等により減少してきたが、再任用や定年延長により減少割合が低くなる可能性が考えられる。物件費は、ふるさと納税返礼業務委託料や放課後児童クラブ業務委託料等により増加した。公共施設の老朽化により維持管理費も増加傾向にあり、公共施設の管理運営は、指定管理者制度の活用を進めるなどコストの削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84900</xdr:rowOff>
    </xdr:from>
    <xdr:to>
      <xdr:col>23</xdr:col>
      <xdr:colOff>133350</xdr:colOff>
      <xdr:row>88</xdr:row>
      <xdr:rowOff>127777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0900"/>
          <a:ext cx="0" cy="14144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99854</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87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127777</xdr:rowOff>
    </xdr:from>
    <xdr:to>
      <xdr:col>24</xdr:col>
      <xdr:colOff>12700</xdr:colOff>
      <xdr:row>88</xdr:row>
      <xdr:rowOff>127777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1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171277</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84900</xdr:rowOff>
    </xdr:from>
    <xdr:to>
      <xdr:col>24</xdr:col>
      <xdr:colOff>12700</xdr:colOff>
      <xdr:row>80</xdr:row>
      <xdr:rowOff>84900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66180</xdr:rowOff>
    </xdr:from>
    <xdr:to>
      <xdr:col>23</xdr:col>
      <xdr:colOff>133350</xdr:colOff>
      <xdr:row>83</xdr:row>
      <xdr:rowOff>96624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96530"/>
          <a:ext cx="838200" cy="3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169229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566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152702</xdr:rowOff>
    </xdr:from>
    <xdr:to>
      <xdr:col>23</xdr:col>
      <xdr:colOff>184150</xdr:colOff>
      <xdr:row>83</xdr:row>
      <xdr:rowOff>82852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1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5976</xdr:rowOff>
    </xdr:from>
    <xdr:to>
      <xdr:col>19</xdr:col>
      <xdr:colOff>133350</xdr:colOff>
      <xdr:row>83</xdr:row>
      <xdr:rowOff>66180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36326"/>
          <a:ext cx="889000" cy="6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129715</xdr:rowOff>
    </xdr:from>
    <xdr:to>
      <xdr:col>19</xdr:col>
      <xdr:colOff>184150</xdr:colOff>
      <xdr:row>83</xdr:row>
      <xdr:rowOff>59865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70042</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7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81034</xdr:rowOff>
    </xdr:from>
    <xdr:to>
      <xdr:col>15</xdr:col>
      <xdr:colOff>82550</xdr:colOff>
      <xdr:row>83</xdr:row>
      <xdr:rowOff>5976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39934"/>
          <a:ext cx="889000" cy="96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76805</xdr:rowOff>
    </xdr:from>
    <xdr:to>
      <xdr:col>15</xdr:col>
      <xdr:colOff>133350</xdr:colOff>
      <xdr:row>83</xdr:row>
      <xdr:rowOff>6955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3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17132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04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4767</xdr:rowOff>
    </xdr:from>
    <xdr:to>
      <xdr:col>11</xdr:col>
      <xdr:colOff>31750</xdr:colOff>
      <xdr:row>82</xdr:row>
      <xdr:rowOff>81034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63667"/>
          <a:ext cx="889000" cy="7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250</xdr:rowOff>
    </xdr:from>
    <xdr:to>
      <xdr:col>11</xdr:col>
      <xdr:colOff>82550</xdr:colOff>
      <xdr:row>82</xdr:row>
      <xdr:rowOff>101850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05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112027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82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118845</xdr:rowOff>
    </xdr:from>
    <xdr:to>
      <xdr:col>7</xdr:col>
      <xdr:colOff>31750</xdr:colOff>
      <xdr:row>82</xdr:row>
      <xdr:rowOff>48995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00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59172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775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45824</xdr:rowOff>
    </xdr:from>
    <xdr:to>
      <xdr:col>23</xdr:col>
      <xdr:colOff>184150</xdr:colOff>
      <xdr:row>83</xdr:row>
      <xdr:rowOff>147424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7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17901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4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15380</xdr:rowOff>
    </xdr:from>
    <xdr:to>
      <xdr:col>19</xdr:col>
      <xdr:colOff>184150</xdr:colOff>
      <xdr:row>83</xdr:row>
      <xdr:rowOff>116980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4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101757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332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126626</xdr:rowOff>
    </xdr:from>
    <xdr:to>
      <xdr:col>15</xdr:col>
      <xdr:colOff>133350</xdr:colOff>
      <xdr:row>83</xdr:row>
      <xdr:rowOff>56776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8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41553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271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30234</xdr:rowOff>
    </xdr:from>
    <xdr:to>
      <xdr:col>11</xdr:col>
      <xdr:colOff>82550</xdr:colOff>
      <xdr:row>82</xdr:row>
      <xdr:rowOff>131834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8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116611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175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125417</xdr:rowOff>
    </xdr:from>
    <xdr:to>
      <xdr:col>7</xdr:col>
      <xdr:colOff>31750</xdr:colOff>
      <xdr:row>82</xdr:row>
      <xdr:rowOff>55567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1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40344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099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年度から給与独自削減を止めたことから、以降高い水準が続いており、類似団体平均を比較して</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ポイント上回った。現在、特殊勤務手当の凍結を継続しているが、今後も給与の総点検を行うなど、より一層の給与の適正化に努める。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146957</xdr:rowOff>
    </xdr:from>
    <xdr:to>
      <xdr:col>81</xdr:col>
      <xdr:colOff>44450</xdr:colOff>
      <xdr:row>88</xdr:row>
      <xdr:rowOff>155121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691507"/>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127198</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214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155121</xdr:rowOff>
    </xdr:from>
    <xdr:to>
      <xdr:col>81</xdr:col>
      <xdr:colOff>133350</xdr:colOff>
      <xdr:row>88</xdr:row>
      <xdr:rowOff>155121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242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61884</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3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146957</xdr:rowOff>
    </xdr:from>
    <xdr:to>
      <xdr:col>81</xdr:col>
      <xdr:colOff>133350</xdr:colOff>
      <xdr:row>79</xdr:row>
      <xdr:rowOff>146957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69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87</xdr:row>
      <xdr:rowOff>136979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811829"/>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67129</xdr:rowOff>
    </xdr:from>
    <xdr:to>
      <xdr:col>77</xdr:col>
      <xdr:colOff>44450</xdr:colOff>
      <xdr:row>88</xdr:row>
      <xdr:rowOff>86179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811829"/>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86179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50876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102507</xdr:rowOff>
    </xdr:from>
    <xdr:to>
      <xdr:col>68</xdr:col>
      <xdr:colOff>152400</xdr:colOff>
      <xdr:row>88</xdr:row>
      <xdr:rowOff>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50186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49893</xdr:rowOff>
    </xdr:from>
    <xdr:to>
      <xdr:col>68</xdr:col>
      <xdr:colOff>203200</xdr:colOff>
      <xdr:row>85</xdr:row>
      <xdr:rowOff>151493</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161670</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169636</xdr:rowOff>
    </xdr:from>
    <xdr:to>
      <xdr:col>64</xdr:col>
      <xdr:colOff>152400</xdr:colOff>
      <xdr:row>85</xdr:row>
      <xdr:rowOff>99786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109963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86179</xdr:rowOff>
    </xdr:from>
    <xdr:to>
      <xdr:col>81</xdr:col>
      <xdr:colOff>95250</xdr:colOff>
      <xdr:row>88</xdr:row>
      <xdr:rowOff>16329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58256</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974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35379</xdr:rowOff>
    </xdr:from>
    <xdr:to>
      <xdr:col>73</xdr:col>
      <xdr:colOff>44450</xdr:colOff>
      <xdr:row>88</xdr:row>
      <xdr:rowOff>136979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121756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51707</xdr:rowOff>
    </xdr:from>
    <xdr:to>
      <xdr:col>64</xdr:col>
      <xdr:colOff>152400</xdr:colOff>
      <xdr:row>87</xdr:row>
      <xdr:rowOff>153307</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138084</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年度の消防広域化により、指数は類似団体並みとなっている。今後も各種施設について民間移管や指定管理者制度を活用するなど、定員適正化計画に基づき、職員数を適切に管理していく。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144235</xdr:rowOff>
    </xdr:from>
    <xdr:to>
      <xdr:col>81</xdr:col>
      <xdr:colOff>44450</xdr:colOff>
      <xdr:row>68</xdr:row>
      <xdr:rowOff>24040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088335"/>
          <a:ext cx="0" cy="15943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167567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65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24040</xdr:rowOff>
    </xdr:from>
    <xdr:to>
      <xdr:col>81</xdr:col>
      <xdr:colOff>133350</xdr:colOff>
      <xdr:row>68</xdr:row>
      <xdr:rowOff>24040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6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59162</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31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144235</xdr:rowOff>
    </xdr:from>
    <xdr:to>
      <xdr:col>81</xdr:col>
      <xdr:colOff>133350</xdr:colOff>
      <xdr:row>58</xdr:row>
      <xdr:rowOff>144235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08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119380</xdr:rowOff>
    </xdr:from>
    <xdr:to>
      <xdr:col>81</xdr:col>
      <xdr:colOff>44450</xdr:colOff>
      <xdr:row>61</xdr:row>
      <xdr:rowOff>145234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577830"/>
          <a:ext cx="8382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76852</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353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104775</xdr:rowOff>
    </xdr:from>
    <xdr:to>
      <xdr:col>81</xdr:col>
      <xdr:colOff>95250</xdr:colOff>
      <xdr:row>62</xdr:row>
      <xdr:rowOff>34925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112485</xdr:rowOff>
    </xdr:from>
    <xdr:to>
      <xdr:col>77</xdr:col>
      <xdr:colOff>44450</xdr:colOff>
      <xdr:row>61</xdr:row>
      <xdr:rowOff>119380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570935"/>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80645</xdr:rowOff>
    </xdr:from>
    <xdr:to>
      <xdr:col>77</xdr:col>
      <xdr:colOff>95250</xdr:colOff>
      <xdr:row>62</xdr:row>
      <xdr:rowOff>10795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167022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625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91803</xdr:rowOff>
    </xdr:from>
    <xdr:to>
      <xdr:col>72</xdr:col>
      <xdr:colOff>203200</xdr:colOff>
      <xdr:row>61</xdr:row>
      <xdr:rowOff>112485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550253"/>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70303</xdr:rowOff>
    </xdr:from>
    <xdr:to>
      <xdr:col>73</xdr:col>
      <xdr:colOff>44450</xdr:colOff>
      <xdr:row>62</xdr:row>
      <xdr:rowOff>453</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156680</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91803</xdr:rowOff>
    </xdr:from>
    <xdr:to>
      <xdr:col>68</xdr:col>
      <xdr:colOff>152400</xdr:colOff>
      <xdr:row>61</xdr:row>
      <xdr:rowOff>110762</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flipV="1">
          <a:off x="13512800" y="10550253"/>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25491</xdr:rowOff>
    </xdr:from>
    <xdr:to>
      <xdr:col>68</xdr:col>
      <xdr:colOff>203200</xdr:colOff>
      <xdr:row>61</xdr:row>
      <xdr:rowOff>127091</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137268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32385</xdr:rowOff>
    </xdr:from>
    <xdr:to>
      <xdr:col>64</xdr:col>
      <xdr:colOff>152400</xdr:colOff>
      <xdr:row>61</xdr:row>
      <xdr:rowOff>133985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144162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94434</xdr:rowOff>
    </xdr:from>
    <xdr:to>
      <xdr:col>81</xdr:col>
      <xdr:colOff>95250</xdr:colOff>
      <xdr:row>62</xdr:row>
      <xdr:rowOff>24584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5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110961</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39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68580</xdr:rowOff>
    </xdr:from>
    <xdr:to>
      <xdr:col>77</xdr:col>
      <xdr:colOff>95250</xdr:colOff>
      <xdr:row>61</xdr:row>
      <xdr:rowOff>170180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8907</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29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61685</xdr:rowOff>
    </xdr:from>
    <xdr:to>
      <xdr:col>73</xdr:col>
      <xdr:colOff>44450</xdr:colOff>
      <xdr:row>61</xdr:row>
      <xdr:rowOff>163285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52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2012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41003</xdr:rowOff>
    </xdr:from>
    <xdr:to>
      <xdr:col>68</xdr:col>
      <xdr:colOff>203200</xdr:colOff>
      <xdr:row>61</xdr:row>
      <xdr:rowOff>142603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4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127380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59962</xdr:rowOff>
    </xdr:from>
    <xdr:to>
      <xdr:col>64</xdr:col>
      <xdr:colOff>152400</xdr:colOff>
      <xdr:row>61</xdr:row>
      <xdr:rowOff>161562</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51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146339</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604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年度以降増加傾向にあり、令和５年度は前年度比で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悪化し、類似団体平均と比べても大きく上回っている。現在、新庁舎建設や地区公民館の改築等公共施設の老朽化対策の大型建設事業に着手しており、比率は増加していく見込みであるため、緊急性、住民ニーズを的確に把握し、徹底した事業の見直しを行い、財政の健全化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98552</xdr:rowOff>
    </xdr:from>
    <xdr:to>
      <xdr:col>81</xdr:col>
      <xdr:colOff>44450</xdr:colOff>
      <xdr:row>45</xdr:row>
      <xdr:rowOff>41910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270752"/>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13987</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2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41910</xdr:rowOff>
    </xdr:from>
    <xdr:to>
      <xdr:col>81</xdr:col>
      <xdr:colOff>133350</xdr:colOff>
      <xdr:row>45</xdr:row>
      <xdr:rowOff>41910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5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13479</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6014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98552</xdr:rowOff>
    </xdr:from>
    <xdr:to>
      <xdr:col>81</xdr:col>
      <xdr:colOff>133350</xdr:colOff>
      <xdr:row>36</xdr:row>
      <xdr:rowOff>98552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270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170180</xdr:rowOff>
    </xdr:from>
    <xdr:to>
      <xdr:col>81</xdr:col>
      <xdr:colOff>44450</xdr:colOff>
      <xdr:row>43</xdr:row>
      <xdr:rowOff>18034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7371080"/>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167657</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682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151130</xdr:rowOff>
    </xdr:from>
    <xdr:to>
      <xdr:col>81</xdr:col>
      <xdr:colOff>95250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83312</xdr:rowOff>
    </xdr:from>
    <xdr:to>
      <xdr:col>77</xdr:col>
      <xdr:colOff>44450</xdr:colOff>
      <xdr:row>42</xdr:row>
      <xdr:rowOff>170180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728421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112522</xdr:rowOff>
    </xdr:from>
    <xdr:to>
      <xdr:col>77</xdr:col>
      <xdr:colOff>95250</xdr:colOff>
      <xdr:row>40</xdr:row>
      <xdr:rowOff>42672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52849</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83312</xdr:rowOff>
    </xdr:from>
    <xdr:to>
      <xdr:col>72</xdr:col>
      <xdr:colOff>203200</xdr:colOff>
      <xdr:row>42</xdr:row>
      <xdr:rowOff>92964</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728421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93218</xdr:rowOff>
    </xdr:from>
    <xdr:to>
      <xdr:col>73</xdr:col>
      <xdr:colOff>44450</xdr:colOff>
      <xdr:row>40</xdr:row>
      <xdr:rowOff>23368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33545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15748</xdr:rowOff>
    </xdr:from>
    <xdr:to>
      <xdr:col>68</xdr:col>
      <xdr:colOff>152400</xdr:colOff>
      <xdr:row>42</xdr:row>
      <xdr:rowOff>92964</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7216648"/>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160782</xdr:rowOff>
    </xdr:from>
    <xdr:to>
      <xdr:col>64</xdr:col>
      <xdr:colOff>152400</xdr:colOff>
      <xdr:row>40</xdr:row>
      <xdr:rowOff>90932</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101109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138684</xdr:rowOff>
    </xdr:from>
    <xdr:to>
      <xdr:col>81</xdr:col>
      <xdr:colOff>95250</xdr:colOff>
      <xdr:row>43</xdr:row>
      <xdr:rowOff>68834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110761</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31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119380</xdr:rowOff>
    </xdr:from>
    <xdr:to>
      <xdr:col>77</xdr:col>
      <xdr:colOff>95250</xdr:colOff>
      <xdr:row>43</xdr:row>
      <xdr:rowOff>49530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34307</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32512</xdr:rowOff>
    </xdr:from>
    <xdr:to>
      <xdr:col>73</xdr:col>
      <xdr:colOff>44450</xdr:colOff>
      <xdr:row>42</xdr:row>
      <xdr:rowOff>134112</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23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118889</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31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42164</xdr:rowOff>
    </xdr:from>
    <xdr:to>
      <xdr:col>68</xdr:col>
      <xdr:colOff>203200</xdr:colOff>
      <xdr:row>42</xdr:row>
      <xdr:rowOff>143764</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128541</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136398</xdr:rowOff>
    </xdr:from>
    <xdr:to>
      <xdr:col>64</xdr:col>
      <xdr:colOff>152400</xdr:colOff>
      <xdr:row>42</xdr:row>
      <xdr:rowOff>66548</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51325</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年度から始まった高畠中学校建設事業以降増加傾向にあったが、平成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年度から減少に転じており、令和５年度は前年度比で</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改善した。今後も事業の抑制や職員数の圧縮等により、比重の大きい地方債残高や公営企業等繰入見込額、退職手当負担見込額の軽減を図っていくが、新庁舎建設事業等公共施設の大規模改修等を実施しており、しばらくは上昇すると見込まれる。引き続き事業の平準化を図り、財政の健全化に努め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129540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359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101617</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70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129540</xdr:rowOff>
    </xdr:from>
    <xdr:to>
      <xdr:col>81</xdr:col>
      <xdr:colOff>133350</xdr:colOff>
      <xdr:row>21</xdr:row>
      <xdr:rowOff>129540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372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50419</xdr:rowOff>
    </xdr:from>
    <xdr:to>
      <xdr:col>81</xdr:col>
      <xdr:colOff>44450</xdr:colOff>
      <xdr:row>17</xdr:row>
      <xdr:rowOff>78571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6179800" y="2965069"/>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78571</xdr:rowOff>
    </xdr:from>
    <xdr:to>
      <xdr:col>77</xdr:col>
      <xdr:colOff>44450</xdr:colOff>
      <xdr:row>17</xdr:row>
      <xdr:rowOff>165439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5290800" y="2993221"/>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165439</xdr:rowOff>
    </xdr:from>
    <xdr:to>
      <xdr:col>72</xdr:col>
      <xdr:colOff>203200</xdr:colOff>
      <xdr:row>19</xdr:row>
      <xdr:rowOff>6731</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4401800" y="3080089"/>
          <a:ext cx="889000" cy="18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143298</xdr:rowOff>
    </xdr:from>
    <xdr:to>
      <xdr:col>73</xdr:col>
      <xdr:colOff>44450</xdr:colOff>
      <xdr:row>14</xdr:row>
      <xdr:rowOff>73448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37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83625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141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6731</xdr:rowOff>
    </xdr:from>
    <xdr:to>
      <xdr:col>68</xdr:col>
      <xdr:colOff>152400</xdr:colOff>
      <xdr:row>19</xdr:row>
      <xdr:rowOff>81534</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3512800" y="3264281"/>
          <a:ext cx="889000" cy="7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7239</xdr:rowOff>
    </xdr:from>
    <xdr:to>
      <xdr:col>68</xdr:col>
      <xdr:colOff>203200</xdr:colOff>
      <xdr:row>14</xdr:row>
      <xdr:rowOff>108839</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40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119016</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176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3217</xdr:rowOff>
    </xdr:from>
    <xdr:to>
      <xdr:col>64</xdr:col>
      <xdr:colOff>152400</xdr:colOff>
      <xdr:row>14</xdr:row>
      <xdr:rowOff>104817</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40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114994</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172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171069</xdr:rowOff>
    </xdr:from>
    <xdr:to>
      <xdr:col>81</xdr:col>
      <xdr:colOff>95250</xdr:colOff>
      <xdr:row>17</xdr:row>
      <xdr:rowOff>101219</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291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143146</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2886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27771</xdr:rowOff>
    </xdr:from>
    <xdr:to>
      <xdr:col>77</xdr:col>
      <xdr:colOff>95250</xdr:colOff>
      <xdr:row>17</xdr:row>
      <xdr:rowOff>129371</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129000" y="294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114148</xdr:rowOff>
    </xdr:from>
    <xdr:ext cx="7366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5798800" y="3028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114639</xdr:rowOff>
    </xdr:from>
    <xdr:to>
      <xdr:col>73</xdr:col>
      <xdr:colOff>44450</xdr:colOff>
      <xdr:row>18</xdr:row>
      <xdr:rowOff>44789</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5240000" y="302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29566</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909800" y="311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127381</xdr:rowOff>
    </xdr:from>
    <xdr:to>
      <xdr:col>68</xdr:col>
      <xdr:colOff>203200</xdr:colOff>
      <xdr:row>19</xdr:row>
      <xdr:rowOff>57531</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4351000" y="321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42308</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020800" y="3299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30734</xdr:rowOff>
    </xdr:from>
    <xdr:to>
      <xdr:col>64</xdr:col>
      <xdr:colOff>152400</xdr:colOff>
      <xdr:row>19</xdr:row>
      <xdr:rowOff>132334</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3462000" y="328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117111</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3131800" y="337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21,681
21,469
180.26
14,222,002
13,287,482
681,081
6,806,473
12,973,112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ここ数年は退職者の増加や退職不補充により人件費は減少しており、前年度末退職者数よりも当年度新規採用職員数が減少したため、令和５年度は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ポイント改善した。今後も定員適正化計画に基づく職員数の管理を行い、給与の抑制に努めていく。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113284</xdr:rowOff>
    </xdr:from>
    <xdr:to>
      <xdr:col>24</xdr:col>
      <xdr:colOff>25400</xdr:colOff>
      <xdr:row>41</xdr:row>
      <xdr:rowOff>60706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9684"/>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32783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60706</xdr:rowOff>
    </xdr:from>
    <xdr:to>
      <xdr:col>24</xdr:col>
      <xdr:colOff>114300</xdr:colOff>
      <xdr:row>41</xdr:row>
      <xdr:rowOff>60706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0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28211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43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113284</xdr:rowOff>
    </xdr:from>
    <xdr:to>
      <xdr:col>24</xdr:col>
      <xdr:colOff>114300</xdr:colOff>
      <xdr:row>32</xdr:row>
      <xdr:rowOff>113284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9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53848</xdr:rowOff>
    </xdr:from>
    <xdr:to>
      <xdr:col>24</xdr:col>
      <xdr:colOff>25400</xdr:colOff>
      <xdr:row>34</xdr:row>
      <xdr:rowOff>108712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588314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96283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097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26416</xdr:rowOff>
    </xdr:from>
    <xdr:to>
      <xdr:col>19</xdr:col>
      <xdr:colOff>187325</xdr:colOff>
      <xdr:row>34</xdr:row>
      <xdr:rowOff>108712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85571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124206</xdr:rowOff>
    </xdr:from>
    <xdr:to>
      <xdr:col>20</xdr:col>
      <xdr:colOff>38100</xdr:colOff>
      <xdr:row>36</xdr:row>
      <xdr:rowOff>54356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39133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211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26416</xdr:rowOff>
    </xdr:from>
    <xdr:to>
      <xdr:col>15</xdr:col>
      <xdr:colOff>98425</xdr:colOff>
      <xdr:row>35</xdr:row>
      <xdr:rowOff>19558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5855716"/>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69342</xdr:rowOff>
    </xdr:from>
    <xdr:to>
      <xdr:col>15</xdr:col>
      <xdr:colOff>149225</xdr:colOff>
      <xdr:row>35</xdr:row>
      <xdr:rowOff>170942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7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155719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5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90424</xdr:rowOff>
    </xdr:from>
    <xdr:to>
      <xdr:col>11</xdr:col>
      <xdr:colOff>9525</xdr:colOff>
      <xdr:row>35</xdr:row>
      <xdr:rowOff>19558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591972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160782</xdr:rowOff>
    </xdr:from>
    <xdr:to>
      <xdr:col>11</xdr:col>
      <xdr:colOff>60325</xdr:colOff>
      <xdr:row>36</xdr:row>
      <xdr:rowOff>90932</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75709</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21336</xdr:rowOff>
    </xdr:from>
    <xdr:to>
      <xdr:col>6</xdr:col>
      <xdr:colOff>171450</xdr:colOff>
      <xdr:row>34</xdr:row>
      <xdr:rowOff>122936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585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133113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61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3048</xdr:rowOff>
    </xdr:from>
    <xdr:to>
      <xdr:col>24</xdr:col>
      <xdr:colOff>76200</xdr:colOff>
      <xdr:row>34</xdr:row>
      <xdr:rowOff>104648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19575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67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57912</xdr:rowOff>
    </xdr:from>
    <xdr:to>
      <xdr:col>20</xdr:col>
      <xdr:colOff>38100</xdr:colOff>
      <xdr:row>34</xdr:row>
      <xdr:rowOff>159512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169689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656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147066</xdr:rowOff>
    </xdr:from>
    <xdr:to>
      <xdr:col>15</xdr:col>
      <xdr:colOff>149225</xdr:colOff>
      <xdr:row>34</xdr:row>
      <xdr:rowOff>77216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87393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57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140208</xdr:rowOff>
    </xdr:from>
    <xdr:to>
      <xdr:col>11</xdr:col>
      <xdr:colOff>60325</xdr:colOff>
      <xdr:row>35</xdr:row>
      <xdr:rowOff>70358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80535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3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39624</xdr:rowOff>
    </xdr:from>
    <xdr:to>
      <xdr:col>6</xdr:col>
      <xdr:colOff>171450</xdr:colOff>
      <xdr:row>34</xdr:row>
      <xdr:rowOff>141224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586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126001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55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下回った。物件費全般については、実施計画の策定や予算要求の段階で抑制に努めているが、ふるさと納税返礼業務や放課後児童クラブ運営業務などにより委託料が大幅に増加した。類似団体平均を下回った状態が続いているが、今後とも内部管理経費の見直しや削減を行いながら数値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69850</xdr:rowOff>
    </xdr:from>
    <xdr:to>
      <xdr:col>82</xdr:col>
      <xdr:colOff>107950</xdr:colOff>
      <xdr:row>20</xdr:row>
      <xdr:rowOff>143328</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98700"/>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156227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69850</xdr:rowOff>
    </xdr:from>
    <xdr:to>
      <xdr:col>82</xdr:col>
      <xdr:colOff>196850</xdr:colOff>
      <xdr:row>13</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23586</xdr:rowOff>
    </xdr:from>
    <xdr:to>
      <xdr:col>82</xdr:col>
      <xdr:colOff>107950</xdr:colOff>
      <xdr:row>16</xdr:row>
      <xdr:rowOff>34471</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66786"/>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64606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07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92529</xdr:rowOff>
    </xdr:from>
    <xdr:to>
      <xdr:col>82</xdr:col>
      <xdr:colOff>158750</xdr:colOff>
      <xdr:row>17</xdr:row>
      <xdr:rowOff>22679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170543</xdr:rowOff>
    </xdr:from>
    <xdr:to>
      <xdr:col>78</xdr:col>
      <xdr:colOff>69850</xdr:colOff>
      <xdr:row>16</xdr:row>
      <xdr:rowOff>23586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570843"/>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70757</xdr:rowOff>
    </xdr:from>
    <xdr:to>
      <xdr:col>78</xdr:col>
      <xdr:colOff>120650</xdr:colOff>
      <xdr:row>17</xdr:row>
      <xdr:rowOff>907</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157134</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0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170543</xdr:rowOff>
    </xdr:from>
    <xdr:to>
      <xdr:col>73</xdr:col>
      <xdr:colOff>180975</xdr:colOff>
      <xdr:row>15</xdr:row>
      <xdr:rowOff>64407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5708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133350</xdr:rowOff>
    </xdr:from>
    <xdr:to>
      <xdr:col>74</xdr:col>
      <xdr:colOff>31750</xdr:colOff>
      <xdr:row>16</xdr:row>
      <xdr:rowOff>63500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48277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64407</xdr:rowOff>
    </xdr:from>
    <xdr:to>
      <xdr:col>69</xdr:col>
      <xdr:colOff>92075</xdr:colOff>
      <xdr:row>16</xdr:row>
      <xdr:rowOff>99786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36157"/>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59871</xdr:rowOff>
    </xdr:from>
    <xdr:to>
      <xdr:col>69</xdr:col>
      <xdr:colOff>142875</xdr:colOff>
      <xdr:row>16</xdr:row>
      <xdr:rowOff>161471</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0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146248</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8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62593</xdr:rowOff>
    </xdr:from>
    <xdr:to>
      <xdr:col>65</xdr:col>
      <xdr:colOff>53975</xdr:colOff>
      <xdr:row>17</xdr:row>
      <xdr:rowOff>164193</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148970</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6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155121</xdr:rowOff>
    </xdr:from>
    <xdr:to>
      <xdr:col>82</xdr:col>
      <xdr:colOff>158750</xdr:colOff>
      <xdr:row>16</xdr:row>
      <xdr:rowOff>85271</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198</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7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144236</xdr:rowOff>
    </xdr:from>
    <xdr:to>
      <xdr:col>78</xdr:col>
      <xdr:colOff>120650</xdr:colOff>
      <xdr:row>16</xdr:row>
      <xdr:rowOff>74386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84563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84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119743</xdr:rowOff>
    </xdr:from>
    <xdr:to>
      <xdr:col>74</xdr:col>
      <xdr:colOff>31750</xdr:colOff>
      <xdr:row>15</xdr:row>
      <xdr:rowOff>49893</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2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60070</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8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13607</xdr:rowOff>
    </xdr:from>
    <xdr:to>
      <xdr:col>69</xdr:col>
      <xdr:colOff>142875</xdr:colOff>
      <xdr:row>15</xdr:row>
      <xdr:rowOff>115207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8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125384</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48986</xdr:rowOff>
    </xdr:from>
    <xdr:to>
      <xdr:col>65</xdr:col>
      <xdr:colOff>53975</xdr:colOff>
      <xdr:row>16</xdr:row>
      <xdr:rowOff>150586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160763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年度からは類似団体平均を下回っていたが、令和５年度は</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回った。少子化が進んでおり、児童手当や保育業務などの児童福祉費は減少傾向だが、障がい福祉サービス費等が増加している。情勢による変化が大きいが、今後も適正な行政サービスの提供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86178</xdr:rowOff>
    </xdr:from>
    <xdr:to>
      <xdr:col>24</xdr:col>
      <xdr:colOff>25400</xdr:colOff>
      <xdr:row>61</xdr:row>
      <xdr:rowOff>53522</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73028"/>
          <a:ext cx="0" cy="133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25599</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8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53522</xdr:rowOff>
    </xdr:from>
    <xdr:to>
      <xdr:col>24</xdr:col>
      <xdr:colOff>114300</xdr:colOff>
      <xdr:row>61</xdr:row>
      <xdr:rowOff>53522</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11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1105</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1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86178</xdr:rowOff>
    </xdr:from>
    <xdr:to>
      <xdr:col>24</xdr:col>
      <xdr:colOff>114300</xdr:colOff>
      <xdr:row>53</xdr:row>
      <xdr:rowOff>86178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151493</xdr:rowOff>
    </xdr:from>
    <xdr:to>
      <xdr:col>24</xdr:col>
      <xdr:colOff>25400</xdr:colOff>
      <xdr:row>57</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581243"/>
          <a:ext cx="8382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92727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102507</xdr:rowOff>
    </xdr:from>
    <xdr:to>
      <xdr:col>19</xdr:col>
      <xdr:colOff>187325</xdr:colOff>
      <xdr:row>55</xdr:row>
      <xdr:rowOff>151493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322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43543</xdr:rowOff>
    </xdr:from>
    <xdr:to>
      <xdr:col>20</xdr:col>
      <xdr:colOff>38100</xdr:colOff>
      <xdr:row>56</xdr:row>
      <xdr:rowOff>145143</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129920</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3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102507</xdr:rowOff>
    </xdr:from>
    <xdr:to>
      <xdr:col>15</xdr:col>
      <xdr:colOff>98425</xdr:colOff>
      <xdr:row>56</xdr:row>
      <xdr:rowOff>45357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5322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167822</xdr:rowOff>
    </xdr:from>
    <xdr:to>
      <xdr:col>11</xdr:col>
      <xdr:colOff>9525</xdr:colOff>
      <xdr:row>56</xdr:row>
      <xdr:rowOff>45357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975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43543</xdr:rowOff>
    </xdr:from>
    <xdr:to>
      <xdr:col>11</xdr:col>
      <xdr:colOff>60325</xdr:colOff>
      <xdr:row>56</xdr:row>
      <xdr:rowOff>145143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129920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100693</xdr:rowOff>
    </xdr:from>
    <xdr:to>
      <xdr:col>24</xdr:col>
      <xdr:colOff>76200</xdr:colOff>
      <xdr:row>58</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72770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100693</xdr:rowOff>
    </xdr:from>
    <xdr:to>
      <xdr:col>20</xdr:col>
      <xdr:colOff>38100</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41020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99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51707</xdr:rowOff>
    </xdr:from>
    <xdr:to>
      <xdr:col>15</xdr:col>
      <xdr:colOff>149225</xdr:colOff>
      <xdr:row>55</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163484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166007</xdr:rowOff>
    </xdr:from>
    <xdr:to>
      <xdr:col>11</xdr:col>
      <xdr:colOff>60325</xdr:colOff>
      <xdr:row>56</xdr:row>
      <xdr:rowOff>96157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106334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57349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繰出金の影響により、その他に係る経常収支比率が類似団体平均を</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ポイントと大きく上回っている。令和５年度は、下水道会計や農業集落排水会計で減少したが、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新たに宅地造成事業会計への繰出金が生じた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ことに加え</a:t>
          </a:r>
          <a:r>
            <a:rPr kumimoji="1" lang="ja-JP" altLang="en-US" sz="1300">
              <a:latin typeface="ＭＳ Ｐゴシック" panose="020B0600070205080204" pitchFamily="50" charset="-128"/>
              <a:ea typeface="ＭＳ Ｐゴシック" panose="020B0600070205080204" pitchFamily="50" charset="-128"/>
            </a:rPr>
            <a:t>、国民健康保険、介護保険、後期高齢者医療保険各会計も増加傾向にある。今後も健康づくりの取組みや疾病等の予防対策に力を入れ、繰出金の抑制を図っていきたい。</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59</xdr:row>
      <xdr:rowOff>115570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71940"/>
          <a:ext cx="0" cy="1059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87647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115570</xdr:rowOff>
    </xdr:from>
    <xdr:to>
      <xdr:col>82</xdr:col>
      <xdr:colOff>196850</xdr:colOff>
      <xdr:row>59</xdr:row>
      <xdr:rowOff>115570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23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96520</xdr:rowOff>
    </xdr:from>
    <xdr:to>
      <xdr:col>82</xdr:col>
      <xdr:colOff>107950</xdr:colOff>
      <xdr:row>59</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4062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165117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23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148590</xdr:rowOff>
    </xdr:from>
    <xdr:to>
      <xdr:col>82</xdr:col>
      <xdr:colOff>158750</xdr:colOff>
      <xdr:row>56</xdr:row>
      <xdr:rowOff>78740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77470</xdr:rowOff>
    </xdr:from>
    <xdr:to>
      <xdr:col>78</xdr:col>
      <xdr:colOff>69850</xdr:colOff>
      <xdr:row>59</xdr:row>
      <xdr:rowOff>85090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1930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148590</xdr:rowOff>
    </xdr:from>
    <xdr:to>
      <xdr:col>78</xdr:col>
      <xdr:colOff>120650</xdr:colOff>
      <xdr:row>56</xdr:row>
      <xdr:rowOff>78740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88917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34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85090</xdr:rowOff>
    </xdr:from>
    <xdr:to>
      <xdr:col>73</xdr:col>
      <xdr:colOff>180975</xdr:colOff>
      <xdr:row>60</xdr:row>
      <xdr:rowOff>58420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2006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125730</xdr:rowOff>
    </xdr:from>
    <xdr:to>
      <xdr:col>74</xdr:col>
      <xdr:colOff>31750</xdr:colOff>
      <xdr:row>56</xdr:row>
      <xdr:rowOff>55880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66057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58420</xdr:rowOff>
    </xdr:from>
    <xdr:to>
      <xdr:col>69</xdr:col>
      <xdr:colOff>92075</xdr:colOff>
      <xdr:row>60</xdr:row>
      <xdr:rowOff>66040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345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30480</xdr:rowOff>
    </xdr:from>
    <xdr:to>
      <xdr:col>69</xdr:col>
      <xdr:colOff>142875</xdr:colOff>
      <xdr:row>56</xdr:row>
      <xdr:rowOff>132080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142257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91440</xdr:rowOff>
    </xdr:from>
    <xdr:to>
      <xdr:col>65</xdr:col>
      <xdr:colOff>53975</xdr:colOff>
      <xdr:row>57</xdr:row>
      <xdr:rowOff>21590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31767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45720</xdr:rowOff>
    </xdr:from>
    <xdr:to>
      <xdr:col>82</xdr:col>
      <xdr:colOff>158750</xdr:colOff>
      <xdr:row>58</xdr:row>
      <xdr:rowOff>147320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17797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6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26670</xdr:rowOff>
    </xdr:from>
    <xdr:to>
      <xdr:col>78</xdr:col>
      <xdr:colOff>120650</xdr:colOff>
      <xdr:row>59</xdr:row>
      <xdr:rowOff>128270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113047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2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34290</xdr:rowOff>
    </xdr:from>
    <xdr:to>
      <xdr:col>74</xdr:col>
      <xdr:colOff>31750</xdr:colOff>
      <xdr:row>59</xdr:row>
      <xdr:rowOff>135890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120667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3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7620</xdr:rowOff>
    </xdr:from>
    <xdr:to>
      <xdr:col>69</xdr:col>
      <xdr:colOff>142875</xdr:colOff>
      <xdr:row>60</xdr:row>
      <xdr:rowOff>109220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93997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15240</xdr:rowOff>
    </xdr:from>
    <xdr:to>
      <xdr:col>65</xdr:col>
      <xdr:colOff>53975</xdr:colOff>
      <xdr:row>60</xdr:row>
      <xdr:rowOff>116840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101617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8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補助費等は、前年度比で</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ポイントの減少、類似団体平均より</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下回っている。経常経費の額は前年度から若干下がっているが、全体としてはほぼ横ばいで推移している。近年の状況を勘案すると、今後も農業関係の補助費の伸びが予想されるが、補助内容の見直し等を行いながら経費削減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168148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46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36</xdr:row>
      <xdr:rowOff>94996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207760"/>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126001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98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153924</xdr:rowOff>
    </xdr:from>
    <xdr:to>
      <xdr:col>82</xdr:col>
      <xdr:colOff>158750</xdr:colOff>
      <xdr:row>37</xdr:row>
      <xdr:rowOff>84074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53848</xdr:rowOff>
    </xdr:from>
    <xdr:to>
      <xdr:col>78</xdr:col>
      <xdr:colOff>69850</xdr:colOff>
      <xdr:row>36</xdr:row>
      <xdr:rowOff>94996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260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108712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2260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121920</xdr:rowOff>
    </xdr:from>
    <xdr:to>
      <xdr:col>74</xdr:col>
      <xdr:colOff>31750</xdr:colOff>
      <xdr:row>37</xdr:row>
      <xdr:rowOff>52070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36847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62992</xdr:rowOff>
    </xdr:from>
    <xdr:to>
      <xdr:col>69</xdr:col>
      <xdr:colOff>92075</xdr:colOff>
      <xdr:row>36</xdr:row>
      <xdr:rowOff>108712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2351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762</xdr:rowOff>
    </xdr:from>
    <xdr:to>
      <xdr:col>69</xdr:col>
      <xdr:colOff>142875</xdr:colOff>
      <xdr:row>37</xdr:row>
      <xdr:rowOff>102362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87139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44196</xdr:rowOff>
    </xdr:from>
    <xdr:to>
      <xdr:col>78</xdr:col>
      <xdr:colOff>120650</xdr:colOff>
      <xdr:row>36</xdr:row>
      <xdr:rowOff>145796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155973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xdr:rowOff>
    </xdr:from>
    <xdr:to>
      <xdr:col>74</xdr:col>
      <xdr:colOff>31750</xdr:colOff>
      <xdr:row>36</xdr:row>
      <xdr:rowOff>104648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114825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57912</xdr:rowOff>
    </xdr:from>
    <xdr:to>
      <xdr:col>69</xdr:col>
      <xdr:colOff>142875</xdr:colOff>
      <xdr:row>36</xdr:row>
      <xdr:rowOff>159512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xdr:rowOff>
    </xdr:from>
    <xdr:to>
      <xdr:col>65</xdr:col>
      <xdr:colOff>53975</xdr:colOff>
      <xdr:row>36</xdr:row>
      <xdr:rowOff>113792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123969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高畠中学校整備事業から始まり、近年大型の建設事業が続いたことにより、類似団体平均を</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ポイント上回った。今後しばらくは、これらの建設事業の起債償還が本格化することから、公債費は増加する予定である。今後は、普通建設事業に伴う地方債の新規発行を抑制しながら財政の健全化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78994</xdr:rowOff>
    </xdr:from>
    <xdr:to>
      <xdr:col>24</xdr:col>
      <xdr:colOff>25400</xdr:colOff>
      <xdr:row>82</xdr:row>
      <xdr:rowOff>8128</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948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151655</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3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8128</xdr:rowOff>
    </xdr:from>
    <xdr:to>
      <xdr:col>24</xdr:col>
      <xdr:colOff>114300</xdr:colOff>
      <xdr:row>82</xdr:row>
      <xdr:rowOff>8128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067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165371</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33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78994</xdr:rowOff>
    </xdr:from>
    <xdr:to>
      <xdr:col>24</xdr:col>
      <xdr:colOff>114300</xdr:colOff>
      <xdr:row>73</xdr:row>
      <xdr:rowOff>78994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138430</xdr:rowOff>
    </xdr:from>
    <xdr:to>
      <xdr:col>24</xdr:col>
      <xdr:colOff>25400</xdr:colOff>
      <xdr:row>79</xdr:row>
      <xdr:rowOff>165863</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682980"/>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170451</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29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153924</xdr:rowOff>
    </xdr:from>
    <xdr:to>
      <xdr:col>24</xdr:col>
      <xdr:colOff>76200</xdr:colOff>
      <xdr:row>77</xdr:row>
      <xdr:rowOff>84074</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1270</xdr:rowOff>
    </xdr:from>
    <xdr:to>
      <xdr:col>19</xdr:col>
      <xdr:colOff>187325</xdr:colOff>
      <xdr:row>79</xdr:row>
      <xdr:rowOff>165863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545820"/>
          <a:ext cx="889000" cy="16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1270</xdr:rowOff>
    </xdr:from>
    <xdr:to>
      <xdr:col>15</xdr:col>
      <xdr:colOff>98425</xdr:colOff>
      <xdr:row>79</xdr:row>
      <xdr:rowOff>46989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5458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144780</xdr:rowOff>
    </xdr:from>
    <xdr:to>
      <xdr:col>15</xdr:col>
      <xdr:colOff>149225</xdr:colOff>
      <xdr:row>77</xdr:row>
      <xdr:rowOff>74930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127000</xdr:rowOff>
    </xdr:from>
    <xdr:to>
      <xdr:col>11</xdr:col>
      <xdr:colOff>9525</xdr:colOff>
      <xdr:row>79</xdr:row>
      <xdr:rowOff>46989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5001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153924</xdr:rowOff>
    </xdr:from>
    <xdr:to>
      <xdr:col>11</xdr:col>
      <xdr:colOff>60325</xdr:colOff>
      <xdr:row>77</xdr:row>
      <xdr:rowOff>84074</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94251</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5097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87630</xdr:rowOff>
    </xdr:from>
    <xdr:to>
      <xdr:col>24</xdr:col>
      <xdr:colOff>76200</xdr:colOff>
      <xdr:row>80</xdr:row>
      <xdr:rowOff>17780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59707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115063</xdr:rowOff>
    </xdr:from>
    <xdr:to>
      <xdr:col>20</xdr:col>
      <xdr:colOff>38100</xdr:colOff>
      <xdr:row>80</xdr:row>
      <xdr:rowOff>45213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29990</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745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121920</xdr:rowOff>
    </xdr:from>
    <xdr:to>
      <xdr:col>15</xdr:col>
      <xdr:colOff>149225</xdr:colOff>
      <xdr:row>79</xdr:row>
      <xdr:rowOff>52070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36847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167639</xdr:rowOff>
    </xdr:from>
    <xdr:to>
      <xdr:col>11</xdr:col>
      <xdr:colOff>60325</xdr:colOff>
      <xdr:row>79</xdr:row>
      <xdr:rowOff>97789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82566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ここ数年、類似団体平均を上回る状態が続いていたが、令和５年度は</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下回った。今後も国民健康保険、介護保険、後期高齢者医療保険各会計に対する繰出金の増加傾向は続くと見込まれることから、健康づくりの取組みや疾病等の予防対策に力を入れ、医療費の抑制による繰出金の抑制に努めていく。</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163576</xdr:rowOff>
    </xdr:from>
    <xdr:to>
      <xdr:col>82</xdr:col>
      <xdr:colOff>107950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507976"/>
          <a:ext cx="0" cy="1312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78503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25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163576</xdr:rowOff>
    </xdr:from>
    <xdr:to>
      <xdr:col>82</xdr:col>
      <xdr:colOff>196850</xdr:colOff>
      <xdr:row>72</xdr:row>
      <xdr:rowOff>163576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507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19558</xdr:rowOff>
    </xdr:from>
    <xdr:to>
      <xdr:col>82</xdr:col>
      <xdr:colOff>107950</xdr:colOff>
      <xdr:row>77</xdr:row>
      <xdr:rowOff>97282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22120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01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28194</xdr:rowOff>
    </xdr:from>
    <xdr:to>
      <xdr:col>82</xdr:col>
      <xdr:colOff>158750</xdr:colOff>
      <xdr:row>77</xdr:row>
      <xdr:rowOff>129794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94996</xdr:rowOff>
    </xdr:from>
    <xdr:to>
      <xdr:col>78</xdr:col>
      <xdr:colOff>69850</xdr:colOff>
      <xdr:row>77</xdr:row>
      <xdr:rowOff>97282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2519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94996</xdr:rowOff>
    </xdr:from>
    <xdr:to>
      <xdr:col>73</xdr:col>
      <xdr:colOff>180975</xdr:colOff>
      <xdr:row>78</xdr:row>
      <xdr:rowOff>35561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125196"/>
          <a:ext cx="889000" cy="28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44196</xdr:rowOff>
    </xdr:from>
    <xdr:to>
      <xdr:col>74</xdr:col>
      <xdr:colOff>31750</xdr:colOff>
      <xdr:row>76</xdr:row>
      <xdr:rowOff>145796</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155973</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17272</xdr:rowOff>
    </xdr:from>
    <xdr:to>
      <xdr:col>69</xdr:col>
      <xdr:colOff>92075</xdr:colOff>
      <xdr:row>78</xdr:row>
      <xdr:rowOff>35561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3390372"/>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73913</xdr:rowOff>
    </xdr:from>
    <xdr:to>
      <xdr:col>69</xdr:col>
      <xdr:colOff>142875</xdr:colOff>
      <xdr:row>78</xdr:row>
      <xdr:rowOff>4063</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14240</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37337</xdr:rowOff>
    </xdr:from>
    <xdr:to>
      <xdr:col>65</xdr:col>
      <xdr:colOff>53975</xdr:colOff>
      <xdr:row>77</xdr:row>
      <xdr:rowOff>138937</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149114</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140208</xdr:rowOff>
    </xdr:from>
    <xdr:to>
      <xdr:col>82</xdr:col>
      <xdr:colOff>158750</xdr:colOff>
      <xdr:row>77</xdr:row>
      <xdr:rowOff>70358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156735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1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46482</xdr:rowOff>
    </xdr:from>
    <xdr:to>
      <xdr:col>78</xdr:col>
      <xdr:colOff>120650</xdr:colOff>
      <xdr:row>77</xdr:row>
      <xdr:rowOff>148082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132859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44196</xdr:rowOff>
    </xdr:from>
    <xdr:to>
      <xdr:col>74</xdr:col>
      <xdr:colOff>31750</xdr:colOff>
      <xdr:row>76</xdr:row>
      <xdr:rowOff>145796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130573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156211</xdr:rowOff>
    </xdr:from>
    <xdr:to>
      <xdr:col>69</xdr:col>
      <xdr:colOff>142875</xdr:colOff>
      <xdr:row>78</xdr:row>
      <xdr:rowOff>86361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71138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137922</xdr:rowOff>
    </xdr:from>
    <xdr:to>
      <xdr:col>65</xdr:col>
      <xdr:colOff>53975</xdr:colOff>
      <xdr:row>78</xdr:row>
      <xdr:rowOff>68072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52849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51333</xdr:rowOff>
    </xdr:from>
    <xdr:to>
      <xdr:col>29</xdr:col>
      <xdr:colOff>127000</xdr:colOff>
      <xdr:row>20</xdr:row>
      <xdr:rowOff>111970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84908"/>
          <a:ext cx="0" cy="160368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84047</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111970</xdr:rowOff>
    </xdr:from>
    <xdr:to>
      <xdr:col>30</xdr:col>
      <xdr:colOff>25400</xdr:colOff>
      <xdr:row>20</xdr:row>
      <xdr:rowOff>111970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5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137710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2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51333</xdr:rowOff>
    </xdr:from>
    <xdr:to>
      <xdr:col>30</xdr:col>
      <xdr:colOff>25400</xdr:colOff>
      <xdr:row>11</xdr:row>
      <xdr:rowOff>51333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849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27521</xdr:rowOff>
    </xdr:from>
    <xdr:to>
      <xdr:col>29</xdr:col>
      <xdr:colOff>127000</xdr:colOff>
      <xdr:row>15</xdr:row>
      <xdr:rowOff>84023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46896"/>
          <a:ext cx="647700" cy="565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9129</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714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37052</xdr:rowOff>
    </xdr:from>
    <xdr:to>
      <xdr:col>29</xdr:col>
      <xdr:colOff>177800</xdr:colOff>
      <xdr:row>17</xdr:row>
      <xdr:rowOff>138652</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993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84023</xdr:rowOff>
    </xdr:from>
    <xdr:to>
      <xdr:col>26</xdr:col>
      <xdr:colOff>50800</xdr:colOff>
      <xdr:row>15</xdr:row>
      <xdr:rowOff>109741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03398"/>
          <a:ext cx="698500" cy="257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87325</xdr:rowOff>
    </xdr:from>
    <xdr:to>
      <xdr:col>26</xdr:col>
      <xdr:colOff>101600</xdr:colOff>
      <xdr:row>18</xdr:row>
      <xdr:rowOff>17475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496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2252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3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103054</xdr:rowOff>
    </xdr:from>
    <xdr:to>
      <xdr:col>22</xdr:col>
      <xdr:colOff>114300</xdr:colOff>
      <xdr:row>15</xdr:row>
      <xdr:rowOff>109741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722429"/>
          <a:ext cx="698500" cy="6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101289</xdr:rowOff>
    </xdr:from>
    <xdr:to>
      <xdr:col>22</xdr:col>
      <xdr:colOff>165100</xdr:colOff>
      <xdr:row>18</xdr:row>
      <xdr:rowOff>31439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635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16216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4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103054</xdr:rowOff>
    </xdr:from>
    <xdr:to>
      <xdr:col>18</xdr:col>
      <xdr:colOff>177800</xdr:colOff>
      <xdr:row>15</xdr:row>
      <xdr:rowOff>164681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22429"/>
          <a:ext cx="698500" cy="61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2915</xdr:rowOff>
    </xdr:from>
    <xdr:to>
      <xdr:col>19</xdr:col>
      <xdr:colOff>38100</xdr:colOff>
      <xdr:row>18</xdr:row>
      <xdr:rowOff>104515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36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89292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15545</xdr:rowOff>
    </xdr:from>
    <xdr:to>
      <xdr:col>15</xdr:col>
      <xdr:colOff>101600</xdr:colOff>
      <xdr:row>18</xdr:row>
      <xdr:rowOff>117145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49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101922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3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148171</xdr:rowOff>
    </xdr:from>
    <xdr:to>
      <xdr:col>29</xdr:col>
      <xdr:colOff>177800</xdr:colOff>
      <xdr:row>15</xdr:row>
      <xdr:rowOff>78321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960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164698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41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33223</xdr:rowOff>
    </xdr:from>
    <xdr:to>
      <xdr:col>26</xdr:col>
      <xdr:colOff>101600</xdr:colOff>
      <xdr:row>15</xdr:row>
      <xdr:rowOff>134823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52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145000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21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58941</xdr:rowOff>
    </xdr:from>
    <xdr:to>
      <xdr:col>22</xdr:col>
      <xdr:colOff>165100</xdr:colOff>
      <xdr:row>15</xdr:row>
      <xdr:rowOff>160541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78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170718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4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52254</xdr:rowOff>
    </xdr:from>
    <xdr:to>
      <xdr:col>19</xdr:col>
      <xdr:colOff>38100</xdr:colOff>
      <xdr:row>15</xdr:row>
      <xdr:rowOff>153854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71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164031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4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113881</xdr:rowOff>
    </xdr:from>
    <xdr:to>
      <xdr:col>15</xdr:col>
      <xdr:colOff>101600</xdr:colOff>
      <xdr:row>16</xdr:row>
      <xdr:rowOff>44031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33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54208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0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233528</xdr:rowOff>
    </xdr:from>
    <xdr:to>
      <xdr:col>29</xdr:col>
      <xdr:colOff>127000</xdr:colOff>
      <xdr:row>38</xdr:row>
      <xdr:rowOff>103487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158078"/>
          <a:ext cx="0" cy="141300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75564</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543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103487</xdr:rowOff>
    </xdr:from>
    <xdr:to>
      <xdr:col>30</xdr:col>
      <xdr:colOff>25400</xdr:colOff>
      <xdr:row>38</xdr:row>
      <xdr:rowOff>103487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571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148455</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901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233528</xdr:rowOff>
    </xdr:from>
    <xdr:to>
      <xdr:col>30</xdr:col>
      <xdr:colOff>25400</xdr:colOff>
      <xdr:row>33</xdr:row>
      <xdr:rowOff>233528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1580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206847</xdr:rowOff>
    </xdr:from>
    <xdr:to>
      <xdr:col>29</xdr:col>
      <xdr:colOff>127000</xdr:colOff>
      <xdr:row>34</xdr:row>
      <xdr:rowOff>326927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474297"/>
          <a:ext cx="647700" cy="120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41909</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9951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69832</xdr:rowOff>
    </xdr:from>
    <xdr:to>
      <xdr:col>29</xdr:col>
      <xdr:colOff>177800</xdr:colOff>
      <xdr:row>36</xdr:row>
      <xdr:rowOff>171432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206847</xdr:rowOff>
    </xdr:from>
    <xdr:to>
      <xdr:col>26</xdr:col>
      <xdr:colOff>50800</xdr:colOff>
      <xdr:row>35</xdr:row>
      <xdr:rowOff>102246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474297"/>
          <a:ext cx="698500" cy="2382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89198</xdr:rowOff>
    </xdr:from>
    <xdr:to>
      <xdr:col>26</xdr:col>
      <xdr:colOff>101600</xdr:colOff>
      <xdr:row>37</xdr:row>
      <xdr:rowOff>19348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4125</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7128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92612</xdr:rowOff>
    </xdr:from>
    <xdr:to>
      <xdr:col>22</xdr:col>
      <xdr:colOff>114300</xdr:colOff>
      <xdr:row>35</xdr:row>
      <xdr:rowOff>102246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6702962"/>
          <a:ext cx="698500" cy="9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157876</xdr:rowOff>
    </xdr:from>
    <xdr:to>
      <xdr:col>22</xdr:col>
      <xdr:colOff>165100</xdr:colOff>
      <xdr:row>37</xdr:row>
      <xdr:rowOff>88026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72803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92612</xdr:rowOff>
    </xdr:from>
    <xdr:to>
      <xdr:col>18</xdr:col>
      <xdr:colOff>177800</xdr:colOff>
      <xdr:row>35</xdr:row>
      <xdr:rowOff>171055</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702962"/>
          <a:ext cx="698500" cy="78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29272</xdr:rowOff>
    </xdr:from>
    <xdr:to>
      <xdr:col>19</xdr:col>
      <xdr:colOff>38100</xdr:colOff>
      <xdr:row>37</xdr:row>
      <xdr:rowOff>130872</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115649</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141384</xdr:rowOff>
    </xdr:from>
    <xdr:to>
      <xdr:col>15</xdr:col>
      <xdr:colOff>101600</xdr:colOff>
      <xdr:row>37</xdr:row>
      <xdr:rowOff>71534</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094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56311</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18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276127</xdr:rowOff>
    </xdr:from>
    <xdr:to>
      <xdr:col>29</xdr:col>
      <xdr:colOff>177800</xdr:colOff>
      <xdr:row>35</xdr:row>
      <xdr:rowOff>34827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543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121204</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388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156047</xdr:rowOff>
    </xdr:from>
    <xdr:to>
      <xdr:col>26</xdr:col>
      <xdr:colOff>101600</xdr:colOff>
      <xdr:row>34</xdr:row>
      <xdr:rowOff>257646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423497"/>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267824</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1923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51446</xdr:rowOff>
    </xdr:from>
    <xdr:to>
      <xdr:col>22</xdr:col>
      <xdr:colOff>165100</xdr:colOff>
      <xdr:row>35</xdr:row>
      <xdr:rowOff>153046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661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163223</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43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41812</xdr:rowOff>
    </xdr:from>
    <xdr:to>
      <xdr:col>19</xdr:col>
      <xdr:colOff>38100</xdr:colOff>
      <xdr:row>35</xdr:row>
      <xdr:rowOff>143412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652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153589</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421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120255</xdr:rowOff>
    </xdr:from>
    <xdr:to>
      <xdr:col>15</xdr:col>
      <xdr:colOff>101600</xdr:colOff>
      <xdr:row>35</xdr:row>
      <xdr:rowOff>221855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30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232032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499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21,681
21,469
180.26
14,222,002
13,287,482
681,081
6,806,473
12,973,112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109933</xdr:rowOff>
    </xdr:from>
    <xdr:to>
      <xdr:col>24</xdr:col>
      <xdr:colOff>62865</xdr:colOff>
      <xdr:row>38</xdr:row>
      <xdr:rowOff>60800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53433"/>
          <a:ext cx="1270" cy="1322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64627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7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60800</xdr:rowOff>
    </xdr:from>
    <xdr:to>
      <xdr:col>24</xdr:col>
      <xdr:colOff>152400</xdr:colOff>
      <xdr:row>38</xdr:row>
      <xdr:rowOff>60800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56610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28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109933</xdr:rowOff>
    </xdr:from>
    <xdr:to>
      <xdr:col>24</xdr:col>
      <xdr:colOff>152400</xdr:colOff>
      <xdr:row>30</xdr:row>
      <xdr:rowOff>109933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53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171378</xdr:rowOff>
    </xdr:from>
    <xdr:to>
      <xdr:col>24</xdr:col>
      <xdr:colOff>63500</xdr:colOff>
      <xdr:row>36</xdr:row>
      <xdr:rowOff>19734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72128"/>
          <a:ext cx="838200" cy="1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126081</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53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103204</xdr:rowOff>
    </xdr:from>
    <xdr:to>
      <xdr:col>24</xdr:col>
      <xdr:colOff>114300</xdr:colOff>
      <xdr:row>36</xdr:row>
      <xdr:rowOff>33354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19734</xdr:rowOff>
    </xdr:from>
    <xdr:to>
      <xdr:col>19</xdr:col>
      <xdr:colOff>177800</xdr:colOff>
      <xdr:row>36</xdr:row>
      <xdr:rowOff>37107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91934"/>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140629</xdr:rowOff>
    </xdr:from>
    <xdr:to>
      <xdr:col>20</xdr:col>
      <xdr:colOff>38100</xdr:colOff>
      <xdr:row>36</xdr:row>
      <xdr:rowOff>70779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4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61906</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34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37107</xdr:rowOff>
    </xdr:from>
    <xdr:to>
      <xdr:col>15</xdr:col>
      <xdr:colOff>50800</xdr:colOff>
      <xdr:row>36</xdr:row>
      <xdr:rowOff>49028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09307"/>
          <a:ext cx="889000" cy="1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149414</xdr:rowOff>
    </xdr:from>
    <xdr:to>
      <xdr:col>15</xdr:col>
      <xdr:colOff>101600</xdr:colOff>
      <xdr:row>36</xdr:row>
      <xdr:rowOff>79564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50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96091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2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49028</xdr:rowOff>
    </xdr:from>
    <xdr:to>
      <xdr:col>10</xdr:col>
      <xdr:colOff>114300</xdr:colOff>
      <xdr:row>36</xdr:row>
      <xdr:rowOff>111811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21228"/>
          <a:ext cx="889000" cy="6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54218</xdr:rowOff>
    </xdr:from>
    <xdr:to>
      <xdr:col>10</xdr:col>
      <xdr:colOff>165100</xdr:colOff>
      <xdr:row>36</xdr:row>
      <xdr:rowOff>155818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26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146945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31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16026</xdr:rowOff>
    </xdr:from>
    <xdr:to>
      <xdr:col>6</xdr:col>
      <xdr:colOff>38100</xdr:colOff>
      <xdr:row>37</xdr:row>
      <xdr:rowOff>117626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108753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5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120578</xdr:rowOff>
    </xdr:from>
    <xdr:to>
      <xdr:col>24</xdr:col>
      <xdr:colOff>114300</xdr:colOff>
      <xdr:row>36</xdr:row>
      <xdr:rowOff>50728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2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99005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9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140384</xdr:rowOff>
    </xdr:from>
    <xdr:to>
      <xdr:col>20</xdr:col>
      <xdr:colOff>38100</xdr:colOff>
      <xdr:row>36</xdr:row>
      <xdr:rowOff>70534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4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87061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1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157757</xdr:rowOff>
    </xdr:from>
    <xdr:to>
      <xdr:col>15</xdr:col>
      <xdr:colOff>101600</xdr:colOff>
      <xdr:row>36</xdr:row>
      <xdr:rowOff>87907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5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79034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25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169678</xdr:rowOff>
    </xdr:from>
    <xdr:to>
      <xdr:col>10</xdr:col>
      <xdr:colOff>165100</xdr:colOff>
      <xdr:row>36</xdr:row>
      <xdr:rowOff>99828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7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116355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4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61011</xdr:rowOff>
    </xdr:from>
    <xdr:to>
      <xdr:col>6</xdr:col>
      <xdr:colOff>38100</xdr:colOff>
      <xdr:row>36</xdr:row>
      <xdr:rowOff>162611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3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7688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0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91429</xdr:rowOff>
    </xdr:from>
    <xdr:to>
      <xdr:col>24</xdr:col>
      <xdr:colOff>62865</xdr:colOff>
      <xdr:row>59</xdr:row>
      <xdr:rowOff>7624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3929"/>
          <a:ext cx="1270" cy="1459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11451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2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7624</xdr:rowOff>
    </xdr:from>
    <xdr:to>
      <xdr:col>24</xdr:col>
      <xdr:colOff>152400</xdr:colOff>
      <xdr:row>59</xdr:row>
      <xdr:rowOff>7624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23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38106</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3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91429</xdr:rowOff>
    </xdr:from>
    <xdr:to>
      <xdr:col>24</xdr:col>
      <xdr:colOff>152400</xdr:colOff>
      <xdr:row>50</xdr:row>
      <xdr:rowOff>91429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3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39519</xdr:rowOff>
    </xdr:from>
    <xdr:to>
      <xdr:col>24</xdr:col>
      <xdr:colOff>63500</xdr:colOff>
      <xdr:row>57</xdr:row>
      <xdr:rowOff>57641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12169"/>
          <a:ext cx="838200" cy="1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159435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9558</xdr:rowOff>
    </xdr:from>
    <xdr:to>
      <xdr:col>24</xdr:col>
      <xdr:colOff>114300</xdr:colOff>
      <xdr:row>57</xdr:row>
      <xdr:rowOff>111158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57641</xdr:rowOff>
    </xdr:from>
    <xdr:to>
      <xdr:col>19</xdr:col>
      <xdr:colOff>177800</xdr:colOff>
      <xdr:row>58</xdr:row>
      <xdr:rowOff>1288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30291"/>
          <a:ext cx="889000" cy="11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11432</xdr:rowOff>
    </xdr:from>
    <xdr:to>
      <xdr:col>20</xdr:col>
      <xdr:colOff>38100</xdr:colOff>
      <xdr:row>57</xdr:row>
      <xdr:rowOff>113032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8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104159</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7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1288</xdr:rowOff>
    </xdr:from>
    <xdr:to>
      <xdr:col>15</xdr:col>
      <xdr:colOff>50800</xdr:colOff>
      <xdr:row>58</xdr:row>
      <xdr:rowOff>56562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45388"/>
          <a:ext cx="889000" cy="55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68225</xdr:rowOff>
    </xdr:from>
    <xdr:to>
      <xdr:col>15</xdr:col>
      <xdr:colOff>101600</xdr:colOff>
      <xdr:row>57</xdr:row>
      <xdr:rowOff>169825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40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14902</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1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56562</xdr:rowOff>
    </xdr:from>
    <xdr:to>
      <xdr:col>10</xdr:col>
      <xdr:colOff>114300</xdr:colOff>
      <xdr:row>58</xdr:row>
      <xdr:rowOff>79660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00662"/>
          <a:ext cx="889000" cy="2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110141</xdr:rowOff>
    </xdr:from>
    <xdr:to>
      <xdr:col>10</xdr:col>
      <xdr:colOff>165100</xdr:colOff>
      <xdr:row>58</xdr:row>
      <xdr:rowOff>40291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82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56818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92713</xdr:rowOff>
    </xdr:from>
    <xdr:to>
      <xdr:col>6</xdr:col>
      <xdr:colOff>38100</xdr:colOff>
      <xdr:row>58</xdr:row>
      <xdr:rowOff>22863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6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39390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160169</xdr:rowOff>
    </xdr:from>
    <xdr:to>
      <xdr:col>24</xdr:col>
      <xdr:colOff>114300</xdr:colOff>
      <xdr:row>57</xdr:row>
      <xdr:rowOff>90319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6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11596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12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6841</xdr:rowOff>
    </xdr:from>
    <xdr:to>
      <xdr:col>20</xdr:col>
      <xdr:colOff>38100</xdr:colOff>
      <xdr:row>57</xdr:row>
      <xdr:rowOff>108441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7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124968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5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121938</xdr:rowOff>
    </xdr:from>
    <xdr:to>
      <xdr:col>15</xdr:col>
      <xdr:colOff>101600</xdr:colOff>
      <xdr:row>58</xdr:row>
      <xdr:rowOff>52088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9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43215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8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5762</xdr:rowOff>
    </xdr:from>
    <xdr:to>
      <xdr:col>10</xdr:col>
      <xdr:colOff>165100</xdr:colOff>
      <xdr:row>58</xdr:row>
      <xdr:rowOff>107362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98489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4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28860</xdr:rowOff>
    </xdr:from>
    <xdr:to>
      <xdr:col>6</xdr:col>
      <xdr:colOff>38100</xdr:colOff>
      <xdr:row>58</xdr:row>
      <xdr:rowOff>130460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7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121587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6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37135</xdr:rowOff>
    </xdr:from>
    <xdr:to>
      <xdr:col>24</xdr:col>
      <xdr:colOff>62865</xdr:colOff>
      <xdr:row>78</xdr:row>
      <xdr:rowOff>143053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10085"/>
          <a:ext cx="1270" cy="1306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146880</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199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143053</xdr:rowOff>
    </xdr:from>
    <xdr:to>
      <xdr:col>24</xdr:col>
      <xdr:colOff>152400</xdr:colOff>
      <xdr:row>78</xdr:row>
      <xdr:rowOff>143053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1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155262</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37135</xdr:rowOff>
    </xdr:from>
    <xdr:to>
      <xdr:col>24</xdr:col>
      <xdr:colOff>152400</xdr:colOff>
      <xdr:row>71</xdr:row>
      <xdr:rowOff>37135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10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170637</xdr:rowOff>
    </xdr:from>
    <xdr:to>
      <xdr:col>24</xdr:col>
      <xdr:colOff>63500</xdr:colOff>
      <xdr:row>74</xdr:row>
      <xdr:rowOff>3759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2686487"/>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112437</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42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134010</xdr:rowOff>
    </xdr:from>
    <xdr:to>
      <xdr:col>24</xdr:col>
      <xdr:colOff>114300</xdr:colOff>
      <xdr:row>77</xdr:row>
      <xdr:rowOff>64160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6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32334</xdr:rowOff>
    </xdr:from>
    <xdr:to>
      <xdr:col>19</xdr:col>
      <xdr:colOff>177800</xdr:colOff>
      <xdr:row>73</xdr:row>
      <xdr:rowOff>170637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205284"/>
          <a:ext cx="889000" cy="48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130277</xdr:rowOff>
    </xdr:from>
    <xdr:to>
      <xdr:col>20</xdr:col>
      <xdr:colOff>38100</xdr:colOff>
      <xdr:row>77</xdr:row>
      <xdr:rowOff>60427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51554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25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32334</xdr:rowOff>
    </xdr:from>
    <xdr:to>
      <xdr:col>15</xdr:col>
      <xdr:colOff>50800</xdr:colOff>
      <xdr:row>73</xdr:row>
      <xdr:rowOff>78587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205284"/>
          <a:ext cx="889000" cy="38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112140</xdr:rowOff>
    </xdr:from>
    <xdr:to>
      <xdr:col>15</xdr:col>
      <xdr:colOff>101600</xdr:colOff>
      <xdr:row>77</xdr:row>
      <xdr:rowOff>42290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14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33417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23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78587</xdr:rowOff>
    </xdr:from>
    <xdr:to>
      <xdr:col>10</xdr:col>
      <xdr:colOff>114300</xdr:colOff>
      <xdr:row>75</xdr:row>
      <xdr:rowOff>29134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594437"/>
          <a:ext cx="889000" cy="29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169444</xdr:rowOff>
    </xdr:from>
    <xdr:to>
      <xdr:col>10</xdr:col>
      <xdr:colOff>165100</xdr:colOff>
      <xdr:row>77</xdr:row>
      <xdr:rowOff>99594</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19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90721</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29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16129</xdr:rowOff>
    </xdr:from>
    <xdr:to>
      <xdr:col>6</xdr:col>
      <xdr:colOff>38100</xdr:colOff>
      <xdr:row>77</xdr:row>
      <xdr:rowOff>117729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17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108856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31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124409</xdr:rowOff>
    </xdr:from>
    <xdr:to>
      <xdr:col>24</xdr:col>
      <xdr:colOff>114300</xdr:colOff>
      <xdr:row>74</xdr:row>
      <xdr:rowOff>54559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64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147286</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49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119837</xdr:rowOff>
    </xdr:from>
    <xdr:to>
      <xdr:col>20</xdr:col>
      <xdr:colOff>38100</xdr:colOff>
      <xdr:row>74</xdr:row>
      <xdr:rowOff>49987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63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66514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41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70</xdr:row>
      <xdr:rowOff>152984</xdr:rowOff>
    </xdr:from>
    <xdr:to>
      <xdr:col>15</xdr:col>
      <xdr:colOff>101600</xdr:colOff>
      <xdr:row>71</xdr:row>
      <xdr:rowOff>83134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15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69</xdr:row>
      <xdr:rowOff>99661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192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27787</xdr:rowOff>
    </xdr:from>
    <xdr:to>
      <xdr:col>10</xdr:col>
      <xdr:colOff>165100</xdr:colOff>
      <xdr:row>73</xdr:row>
      <xdr:rowOff>129387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54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145914</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31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149784</xdr:rowOff>
    </xdr:from>
    <xdr:to>
      <xdr:col>6</xdr:col>
      <xdr:colOff>38100</xdr:colOff>
      <xdr:row>75</xdr:row>
      <xdr:rowOff>79934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83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96461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61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125713</xdr:rowOff>
    </xdr:from>
    <xdr:to>
      <xdr:col>24</xdr:col>
      <xdr:colOff>62865</xdr:colOff>
      <xdr:row>98</xdr:row>
      <xdr:rowOff>99724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556213"/>
          <a:ext cx="1270" cy="134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103551</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90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99724</xdr:rowOff>
    </xdr:from>
    <xdr:to>
      <xdr:col>24</xdr:col>
      <xdr:colOff>152400</xdr:colOff>
      <xdr:row>98</xdr:row>
      <xdr:rowOff>99724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901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72390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31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125713</xdr:rowOff>
    </xdr:from>
    <xdr:to>
      <xdr:col>24</xdr:col>
      <xdr:colOff>152400</xdr:colOff>
      <xdr:row>90</xdr:row>
      <xdr:rowOff>125713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556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18928</xdr:rowOff>
    </xdr:from>
    <xdr:to>
      <xdr:col>24</xdr:col>
      <xdr:colOff>63500</xdr:colOff>
      <xdr:row>95</xdr:row>
      <xdr:rowOff>171332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06678"/>
          <a:ext cx="838200" cy="15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148094</xdr:rowOff>
    </xdr:from>
    <xdr:ext cx="534377"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4358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169667</xdr:rowOff>
    </xdr:from>
    <xdr:to>
      <xdr:col>24</xdr:col>
      <xdr:colOff>114300</xdr:colOff>
      <xdr:row>96</xdr:row>
      <xdr:rowOff>99817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45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97594</xdr:rowOff>
    </xdr:from>
    <xdr:to>
      <xdr:col>19</xdr:col>
      <xdr:colOff>177800</xdr:colOff>
      <xdr:row>95</xdr:row>
      <xdr:rowOff>171332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908300" y="16213894"/>
          <a:ext cx="889000" cy="24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69326</xdr:rowOff>
    </xdr:from>
    <xdr:to>
      <xdr:col>20</xdr:col>
      <xdr:colOff>38100</xdr:colOff>
      <xdr:row>96</xdr:row>
      <xdr:rowOff>170926</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52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162053</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530111" y="1662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97594</xdr:rowOff>
    </xdr:from>
    <xdr:to>
      <xdr:col>15</xdr:col>
      <xdr:colOff>50800</xdr:colOff>
      <xdr:row>96</xdr:row>
      <xdr:rowOff>52775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213894"/>
          <a:ext cx="889000" cy="29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60168</xdr:rowOff>
    </xdr:from>
    <xdr:to>
      <xdr:col>15</xdr:col>
      <xdr:colOff>101600</xdr:colOff>
      <xdr:row>95</xdr:row>
      <xdr:rowOff>161768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34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152895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44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52775</xdr:rowOff>
    </xdr:from>
    <xdr:to>
      <xdr:col>10</xdr:col>
      <xdr:colOff>114300</xdr:colOff>
      <xdr:row>97</xdr:row>
      <xdr:rowOff>7355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511975"/>
          <a:ext cx="889000" cy="12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25535</xdr:rowOff>
    </xdr:from>
    <xdr:to>
      <xdr:col>10</xdr:col>
      <xdr:colOff>165100</xdr:colOff>
      <xdr:row>97</xdr:row>
      <xdr:rowOff>127135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65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118262</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52111" y="1674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72213</xdr:rowOff>
    </xdr:from>
    <xdr:to>
      <xdr:col>6</xdr:col>
      <xdr:colOff>38100</xdr:colOff>
      <xdr:row>98</xdr:row>
      <xdr:rowOff>2363</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02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164940</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95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139578</xdr:rowOff>
    </xdr:from>
    <xdr:to>
      <xdr:col>24</xdr:col>
      <xdr:colOff>114300</xdr:colOff>
      <xdr:row>95</xdr:row>
      <xdr:rowOff>69728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5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162455</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10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120532</xdr:rowOff>
    </xdr:from>
    <xdr:to>
      <xdr:col>20</xdr:col>
      <xdr:colOff>38100</xdr:colOff>
      <xdr:row>96</xdr:row>
      <xdr:rowOff>50682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0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67209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18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46794</xdr:rowOff>
    </xdr:from>
    <xdr:to>
      <xdr:col>15</xdr:col>
      <xdr:colOff>101600</xdr:colOff>
      <xdr:row>94</xdr:row>
      <xdr:rowOff>148394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16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164921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5938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1975</xdr:rowOff>
    </xdr:from>
    <xdr:to>
      <xdr:col>10</xdr:col>
      <xdr:colOff>165100</xdr:colOff>
      <xdr:row>96</xdr:row>
      <xdr:rowOff>103575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46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120102</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23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128005</xdr:rowOff>
    </xdr:from>
    <xdr:to>
      <xdr:col>6</xdr:col>
      <xdr:colOff>38100</xdr:colOff>
      <xdr:row>97</xdr:row>
      <xdr:rowOff>58155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58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74682</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36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170616</xdr:rowOff>
    </xdr:from>
    <xdr:to>
      <xdr:col>54</xdr:col>
      <xdr:colOff>189865</xdr:colOff>
      <xdr:row>37</xdr:row>
      <xdr:rowOff>166474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14116"/>
          <a:ext cx="1270" cy="1196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170301</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1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166474</xdr:rowOff>
    </xdr:from>
    <xdr:to>
      <xdr:col>55</xdr:col>
      <xdr:colOff>88900</xdr:colOff>
      <xdr:row>37</xdr:row>
      <xdr:rowOff>166474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10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117293</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089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170616</xdr:rowOff>
    </xdr:from>
    <xdr:to>
      <xdr:col>55</xdr:col>
      <xdr:colOff>88900</xdr:colOff>
      <xdr:row>30</xdr:row>
      <xdr:rowOff>170616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14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102850</xdr:rowOff>
    </xdr:from>
    <xdr:to>
      <xdr:col>55</xdr:col>
      <xdr:colOff>0</xdr:colOff>
      <xdr:row>36</xdr:row>
      <xdr:rowOff>153654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275050"/>
          <a:ext cx="838200" cy="5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118123</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188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95246</xdr:rowOff>
    </xdr:from>
    <xdr:to>
      <xdr:col>55</xdr:col>
      <xdr:colOff>50800</xdr:colOff>
      <xdr:row>37</xdr:row>
      <xdr:rowOff>25396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102850</xdr:rowOff>
    </xdr:from>
    <xdr:to>
      <xdr:col>50</xdr:col>
      <xdr:colOff>114300</xdr:colOff>
      <xdr:row>36</xdr:row>
      <xdr:rowOff>135201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275050"/>
          <a:ext cx="889000" cy="3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109158</xdr:rowOff>
    </xdr:from>
    <xdr:to>
      <xdr:col>50</xdr:col>
      <xdr:colOff>165100</xdr:colOff>
      <xdr:row>37</xdr:row>
      <xdr:rowOff>39308</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30435</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43085</xdr:rowOff>
    </xdr:from>
    <xdr:to>
      <xdr:col>45</xdr:col>
      <xdr:colOff>177800</xdr:colOff>
      <xdr:row>36</xdr:row>
      <xdr:rowOff>135201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872385"/>
          <a:ext cx="889000" cy="43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134593</xdr:rowOff>
    </xdr:from>
    <xdr:to>
      <xdr:col>46</xdr:col>
      <xdr:colOff>38100</xdr:colOff>
      <xdr:row>37</xdr:row>
      <xdr:rowOff>64743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55870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43085</xdr:rowOff>
    </xdr:from>
    <xdr:to>
      <xdr:col>41</xdr:col>
      <xdr:colOff>50800</xdr:colOff>
      <xdr:row>37</xdr:row>
      <xdr:rowOff>24888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72300" y="5872385"/>
          <a:ext cx="889000" cy="49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17261</xdr:rowOff>
    </xdr:from>
    <xdr:to>
      <xdr:col>41</xdr:col>
      <xdr:colOff>101600</xdr:colOff>
      <xdr:row>34</xdr:row>
      <xdr:rowOff>118861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109988</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61795" y="593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159185</xdr:rowOff>
    </xdr:from>
    <xdr:to>
      <xdr:col>36</xdr:col>
      <xdr:colOff>165100</xdr:colOff>
      <xdr:row>37</xdr:row>
      <xdr:rowOff>89335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33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80462</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5111" y="642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102854</xdr:rowOff>
    </xdr:from>
    <xdr:to>
      <xdr:col>55</xdr:col>
      <xdr:colOff>50800</xdr:colOff>
      <xdr:row>37</xdr:row>
      <xdr:rowOff>33004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27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81281</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5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52050</xdr:rowOff>
    </xdr:from>
    <xdr:to>
      <xdr:col>50</xdr:col>
      <xdr:colOff>165100</xdr:colOff>
      <xdr:row>36</xdr:row>
      <xdr:rowOff>153650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2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170177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99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84401</xdr:rowOff>
    </xdr:from>
    <xdr:to>
      <xdr:col>46</xdr:col>
      <xdr:colOff>38100</xdr:colOff>
      <xdr:row>37</xdr:row>
      <xdr:rowOff>14551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5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31078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031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163735</xdr:rowOff>
    </xdr:from>
    <xdr:to>
      <xdr:col>41</xdr:col>
      <xdr:colOff>101600</xdr:colOff>
      <xdr:row>34</xdr:row>
      <xdr:rowOff>93885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8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110412</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596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145538</xdr:rowOff>
    </xdr:from>
    <xdr:to>
      <xdr:col>36</xdr:col>
      <xdr:colOff>165100</xdr:colOff>
      <xdr:row>37</xdr:row>
      <xdr:rowOff>75688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631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92215</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05111" y="609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139700</xdr:rowOff>
    </xdr:from>
    <xdr:to>
      <xdr:col>59</xdr:col>
      <xdr:colOff>50800</xdr:colOff>
      <xdr:row>59</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25400</xdr:rowOff>
    </xdr:from>
    <xdr:to>
      <xdr:col>59</xdr:col>
      <xdr:colOff>50800</xdr:colOff>
      <xdr:row>58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82550</xdr:rowOff>
    </xdr:from>
    <xdr:to>
      <xdr:col>59</xdr:col>
      <xdr:colOff>50800</xdr:colOff>
      <xdr:row>56</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111777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25400</xdr:rowOff>
    </xdr:from>
    <xdr:to>
      <xdr:col>59</xdr:col>
      <xdr:colOff>50800</xdr:colOff>
      <xdr:row>53</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49</xdr:row>
      <xdr:rowOff>139700</xdr:rowOff>
    </xdr:from>
    <xdr:to>
      <xdr:col>59</xdr:col>
      <xdr:colOff>50800</xdr:colOff>
      <xdr:row>49</xdr:row>
      <xdr:rowOff>139700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48</xdr:row>
      <xdr:rowOff>168927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72530</xdr:rowOff>
    </xdr:from>
    <xdr:to>
      <xdr:col>54</xdr:col>
      <xdr:colOff>189865</xdr:colOff>
      <xdr:row>58</xdr:row>
      <xdr:rowOff>98514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645030"/>
          <a:ext cx="1270" cy="1397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102341</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4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98514</xdr:rowOff>
    </xdr:from>
    <xdr:to>
      <xdr:col>55</xdr:col>
      <xdr:colOff>88900</xdr:colOff>
      <xdr:row>58</xdr:row>
      <xdr:rowOff>98514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19207</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420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72530</xdr:rowOff>
    </xdr:from>
    <xdr:to>
      <xdr:col>55</xdr:col>
      <xdr:colOff>88900</xdr:colOff>
      <xdr:row>50</xdr:row>
      <xdr:rowOff>72530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64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168761</xdr:rowOff>
    </xdr:from>
    <xdr:to>
      <xdr:col>55</xdr:col>
      <xdr:colOff>0</xdr:colOff>
      <xdr:row>57</xdr:row>
      <xdr:rowOff>62729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255611"/>
          <a:ext cx="838200" cy="57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163330</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930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13453</xdr:rowOff>
    </xdr:from>
    <xdr:to>
      <xdr:col>55</xdr:col>
      <xdr:colOff>50800</xdr:colOff>
      <xdr:row>56</xdr:row>
      <xdr:rowOff>115053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14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62729</xdr:rowOff>
    </xdr:from>
    <xdr:to>
      <xdr:col>50</xdr:col>
      <xdr:colOff>114300</xdr:colOff>
      <xdr:row>57</xdr:row>
      <xdr:rowOff>86151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835379"/>
          <a:ext cx="889000" cy="2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148622</xdr:rowOff>
    </xdr:from>
    <xdr:to>
      <xdr:col>50</xdr:col>
      <xdr:colOff>165100</xdr:colOff>
      <xdr:row>57</xdr:row>
      <xdr:rowOff>78772</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95299</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2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31486</xdr:rowOff>
    </xdr:from>
    <xdr:to>
      <xdr:col>45</xdr:col>
      <xdr:colOff>177800</xdr:colOff>
      <xdr:row>57</xdr:row>
      <xdr:rowOff>86151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804136"/>
          <a:ext cx="889000" cy="54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68126</xdr:rowOff>
    </xdr:from>
    <xdr:to>
      <xdr:col>46</xdr:col>
      <xdr:colOff>38100</xdr:colOff>
      <xdr:row>56</xdr:row>
      <xdr:rowOff>169726</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669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14803</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44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158903</xdr:rowOff>
    </xdr:from>
    <xdr:to>
      <xdr:col>41</xdr:col>
      <xdr:colOff>50800</xdr:colOff>
      <xdr:row>57</xdr:row>
      <xdr:rowOff>31486</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760103"/>
          <a:ext cx="889000" cy="4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89900</xdr:rowOff>
    </xdr:from>
    <xdr:to>
      <xdr:col>41</xdr:col>
      <xdr:colOff>101600</xdr:colOff>
      <xdr:row>57</xdr:row>
      <xdr:rowOff>20050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69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36577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46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40142</xdr:rowOff>
    </xdr:from>
    <xdr:to>
      <xdr:col>36</xdr:col>
      <xdr:colOff>165100</xdr:colOff>
      <xdr:row>56</xdr:row>
      <xdr:rowOff>141742</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641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158269</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41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117961</xdr:rowOff>
    </xdr:from>
    <xdr:to>
      <xdr:col>55</xdr:col>
      <xdr:colOff>50800</xdr:colOff>
      <xdr:row>54</xdr:row>
      <xdr:rowOff>48111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20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140838</xdr:rowOff>
    </xdr:from>
    <xdr:ext cx="599010"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056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11929</xdr:rowOff>
    </xdr:from>
    <xdr:to>
      <xdr:col>50</xdr:col>
      <xdr:colOff>165100</xdr:colOff>
      <xdr:row>57</xdr:row>
      <xdr:rowOff>113529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78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104656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877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35351</xdr:rowOff>
    </xdr:from>
    <xdr:to>
      <xdr:col>46</xdr:col>
      <xdr:colOff>38100</xdr:colOff>
      <xdr:row>57</xdr:row>
      <xdr:rowOff>136951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80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128078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90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152136</xdr:rowOff>
    </xdr:from>
    <xdr:to>
      <xdr:col>41</xdr:col>
      <xdr:colOff>101600</xdr:colOff>
      <xdr:row>57</xdr:row>
      <xdr:rowOff>82286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75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73413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846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108103</xdr:rowOff>
    </xdr:from>
    <xdr:to>
      <xdr:col>36</xdr:col>
      <xdr:colOff>165100</xdr:colOff>
      <xdr:row>57</xdr:row>
      <xdr:rowOff>38253</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70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29380</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80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73471</xdr:rowOff>
    </xdr:from>
    <xdr:to>
      <xdr:col>54</xdr:col>
      <xdr:colOff>189865</xdr:colOff>
      <xdr:row>79</xdr:row>
      <xdr:rowOff>98879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074971"/>
          <a:ext cx="1270" cy="156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20148</xdr:rowOff>
    </xdr:from>
    <xdr:ext cx="599010"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50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73471</xdr:rowOff>
    </xdr:from>
    <xdr:to>
      <xdr:col>55</xdr:col>
      <xdr:colOff>88900</xdr:colOff>
      <xdr:row>70</xdr:row>
      <xdr:rowOff>73471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074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86740</xdr:rowOff>
    </xdr:from>
    <xdr:to>
      <xdr:col>55</xdr:col>
      <xdr:colOff>0</xdr:colOff>
      <xdr:row>78</xdr:row>
      <xdr:rowOff>107195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459840"/>
          <a:ext cx="838200" cy="20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18758</xdr:rowOff>
    </xdr:from>
    <xdr:ext cx="534377"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2204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167331</xdr:rowOff>
    </xdr:from>
    <xdr:to>
      <xdr:col>55</xdr:col>
      <xdr:colOff>50800</xdr:colOff>
      <xdr:row>78</xdr:row>
      <xdr:rowOff>97481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107195</xdr:rowOff>
    </xdr:from>
    <xdr:to>
      <xdr:col>50</xdr:col>
      <xdr:colOff>114300</xdr:colOff>
      <xdr:row>79</xdr:row>
      <xdr:rowOff>27414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480295"/>
          <a:ext cx="889000" cy="9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98709</xdr:rowOff>
    </xdr:from>
    <xdr:to>
      <xdr:col>50</xdr:col>
      <xdr:colOff>165100</xdr:colOff>
      <xdr:row>79</xdr:row>
      <xdr:rowOff>28859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19986</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372111" y="13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27414</xdr:rowOff>
    </xdr:from>
    <xdr:to>
      <xdr:col>45</xdr:col>
      <xdr:colOff>177800</xdr:colOff>
      <xdr:row>79</xdr:row>
      <xdr:rowOff>97561</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571964"/>
          <a:ext cx="889000" cy="70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67455</xdr:rowOff>
    </xdr:from>
    <xdr:to>
      <xdr:col>46</xdr:col>
      <xdr:colOff>38100</xdr:colOff>
      <xdr:row>78</xdr:row>
      <xdr:rowOff>169055</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14132</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93044</xdr:rowOff>
    </xdr:from>
    <xdr:to>
      <xdr:col>41</xdr:col>
      <xdr:colOff>50800</xdr:colOff>
      <xdr:row>79</xdr:row>
      <xdr:rowOff>97561</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637594"/>
          <a:ext cx="889000" cy="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76882</xdr:rowOff>
    </xdr:from>
    <xdr:to>
      <xdr:col>41</xdr:col>
      <xdr:colOff>101600</xdr:colOff>
      <xdr:row>79</xdr:row>
      <xdr:rowOff>7032</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23559</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45684</xdr:rowOff>
    </xdr:from>
    <xdr:to>
      <xdr:col>36</xdr:col>
      <xdr:colOff>165100</xdr:colOff>
      <xdr:row>78</xdr:row>
      <xdr:rowOff>147284</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41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163811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19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35940</xdr:rowOff>
    </xdr:from>
    <xdr:to>
      <xdr:col>55</xdr:col>
      <xdr:colOff>50800</xdr:colOff>
      <xdr:row>78</xdr:row>
      <xdr:rowOff>137540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0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14367</xdr:rowOff>
    </xdr:from>
    <xdr:ext cx="534377"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8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56395</xdr:rowOff>
    </xdr:from>
    <xdr:to>
      <xdr:col>50</xdr:col>
      <xdr:colOff>165100</xdr:colOff>
      <xdr:row>78</xdr:row>
      <xdr:rowOff>157995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3072</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320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148064</xdr:rowOff>
    </xdr:from>
    <xdr:to>
      <xdr:col>46</xdr:col>
      <xdr:colOff>38100</xdr:colOff>
      <xdr:row>79</xdr:row>
      <xdr:rowOff>78214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52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69341</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61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46761</xdr:rowOff>
    </xdr:from>
    <xdr:to>
      <xdr:col>41</xdr:col>
      <xdr:colOff>101600</xdr:colOff>
      <xdr:row>79</xdr:row>
      <xdr:rowOff>148361</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59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139488</xdr:rowOff>
    </xdr:from>
    <xdr:ext cx="378565"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72017" y="136840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42244</xdr:rowOff>
    </xdr:from>
    <xdr:to>
      <xdr:col>36</xdr:col>
      <xdr:colOff>165100</xdr:colOff>
      <xdr:row>79</xdr:row>
      <xdr:rowOff>143844</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58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134971</xdr:rowOff>
    </xdr:from>
    <xdr:ext cx="378565"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83017" y="13679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27098</xdr:rowOff>
    </xdr:from>
    <xdr:to>
      <xdr:col>54</xdr:col>
      <xdr:colOff>189865</xdr:colOff>
      <xdr:row>99</xdr:row>
      <xdr:rowOff>98879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629048"/>
          <a:ext cx="1270" cy="1443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102706</xdr:rowOff>
    </xdr:from>
    <xdr:ext cx="249299"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98879</xdr:rowOff>
    </xdr:from>
    <xdr:to>
      <xdr:col>55</xdr:col>
      <xdr:colOff>88900</xdr:colOff>
      <xdr:row>99</xdr:row>
      <xdr:rowOff>98879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145225</xdr:rowOff>
    </xdr:from>
    <xdr:ext cx="599010"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40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27098</xdr:rowOff>
    </xdr:from>
    <xdr:to>
      <xdr:col>55</xdr:col>
      <xdr:colOff>88900</xdr:colOff>
      <xdr:row>91</xdr:row>
      <xdr:rowOff>27098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629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81832</xdr:rowOff>
    </xdr:from>
    <xdr:to>
      <xdr:col>55</xdr:col>
      <xdr:colOff>0</xdr:colOff>
      <xdr:row>98</xdr:row>
      <xdr:rowOff>51722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198132"/>
          <a:ext cx="838200" cy="65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20987</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6516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42560</xdr:rowOff>
    </xdr:from>
    <xdr:to>
      <xdr:col>55</xdr:col>
      <xdr:colOff>50800</xdr:colOff>
      <xdr:row>97</xdr:row>
      <xdr:rowOff>144160</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67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149791</xdr:rowOff>
    </xdr:from>
    <xdr:to>
      <xdr:col>50</xdr:col>
      <xdr:colOff>114300</xdr:colOff>
      <xdr:row>98</xdr:row>
      <xdr:rowOff>51722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8750300" y="16780441"/>
          <a:ext cx="889000" cy="7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84644</xdr:rowOff>
    </xdr:from>
    <xdr:to>
      <xdr:col>50</xdr:col>
      <xdr:colOff>165100</xdr:colOff>
      <xdr:row>98</xdr:row>
      <xdr:rowOff>14794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715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31321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49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133953</xdr:rowOff>
    </xdr:from>
    <xdr:to>
      <xdr:col>45</xdr:col>
      <xdr:colOff>177800</xdr:colOff>
      <xdr:row>97</xdr:row>
      <xdr:rowOff>149791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764603"/>
          <a:ext cx="889000" cy="1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33231</xdr:rowOff>
    </xdr:from>
    <xdr:to>
      <xdr:col>46</xdr:col>
      <xdr:colOff>38100</xdr:colOff>
      <xdr:row>97</xdr:row>
      <xdr:rowOff>134831</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66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151358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43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126202</xdr:rowOff>
    </xdr:from>
    <xdr:to>
      <xdr:col>41</xdr:col>
      <xdr:colOff>50800</xdr:colOff>
      <xdr:row>97</xdr:row>
      <xdr:rowOff>133953</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585402"/>
          <a:ext cx="889000" cy="17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64047</xdr:rowOff>
    </xdr:from>
    <xdr:to>
      <xdr:col>41</xdr:col>
      <xdr:colOff>101600</xdr:colOff>
      <xdr:row>97</xdr:row>
      <xdr:rowOff>165647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694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10724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46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37117</xdr:rowOff>
    </xdr:from>
    <xdr:to>
      <xdr:col>36</xdr:col>
      <xdr:colOff>165100</xdr:colOff>
      <xdr:row>97</xdr:row>
      <xdr:rowOff>138717</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66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129844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76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31032</xdr:rowOff>
    </xdr:from>
    <xdr:to>
      <xdr:col>55</xdr:col>
      <xdr:colOff>50800</xdr:colOff>
      <xdr:row>94</xdr:row>
      <xdr:rowOff>132632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1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53909</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599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922</xdr:rowOff>
    </xdr:from>
    <xdr:to>
      <xdr:col>50</xdr:col>
      <xdr:colOff>165100</xdr:colOff>
      <xdr:row>98</xdr:row>
      <xdr:rowOff>102522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80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93649</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89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98991</xdr:rowOff>
    </xdr:from>
    <xdr:to>
      <xdr:col>46</xdr:col>
      <xdr:colOff>38100</xdr:colOff>
      <xdr:row>98</xdr:row>
      <xdr:rowOff>29141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72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20268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82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83153</xdr:rowOff>
    </xdr:from>
    <xdr:to>
      <xdr:col>41</xdr:col>
      <xdr:colOff>101600</xdr:colOff>
      <xdr:row>98</xdr:row>
      <xdr:rowOff>13303</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71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4430</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80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75402</xdr:rowOff>
    </xdr:from>
    <xdr:to>
      <xdr:col>36</xdr:col>
      <xdr:colOff>165100</xdr:colOff>
      <xdr:row>97</xdr:row>
      <xdr:rowOff>5552</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53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22079</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30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5" name="災害復旧事業費グラフ枠">
          <a:extLst>
            <a:ext uri="{FF2B5EF4-FFF2-40B4-BE49-F238E27FC236}">
              <a16:creationId xmlns:a16="http://schemas.microsoft.com/office/drawing/2014/main" id="{00000000-0008-0000-0600-00000D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43721</xdr:rowOff>
    </xdr:from>
    <xdr:to>
      <xdr:col>85</xdr:col>
      <xdr:colOff>126364</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6317595" y="5358671"/>
          <a:ext cx="1269" cy="1426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104356</xdr:rowOff>
    </xdr:from>
    <xdr:ext cx="249299" cy="259045"/>
    <xdr:sp macro="" textlink="">
      <xdr:nvSpPr>
        <xdr:cNvPr id="527" name="災害復旧事業費最小値テキスト">
          <a:extLst>
            <a:ext uri="{FF2B5EF4-FFF2-40B4-BE49-F238E27FC236}">
              <a16:creationId xmlns:a16="http://schemas.microsoft.com/office/drawing/2014/main" id="{00000000-0008-0000-0600-00000F020000}"/>
            </a:ext>
          </a:extLst>
        </xdr:cNvPr>
        <xdr:cNvSpPr txBox="1"/>
      </xdr:nvSpPr>
      <xdr:spPr>
        <a:xfrm>
          <a:off x="16370300" y="67909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161848</xdr:rowOff>
    </xdr:from>
    <xdr:ext cx="534377" cy="259045"/>
    <xdr:sp macro="" textlink="">
      <xdr:nvSpPr>
        <xdr:cNvPr id="529" name="災害復旧事業費最大値テキスト">
          <a:extLst>
            <a:ext uri="{FF2B5EF4-FFF2-40B4-BE49-F238E27FC236}">
              <a16:creationId xmlns:a16="http://schemas.microsoft.com/office/drawing/2014/main" id="{00000000-0008-0000-0600-000011020000}"/>
            </a:ext>
          </a:extLst>
        </xdr:cNvPr>
        <xdr:cNvSpPr txBox="1"/>
      </xdr:nvSpPr>
      <xdr:spPr>
        <a:xfrm>
          <a:off x="16370300" y="513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43721</xdr:rowOff>
    </xdr:from>
    <xdr:to>
      <xdr:col>86</xdr:col>
      <xdr:colOff>25400</xdr:colOff>
      <xdr:row>31</xdr:row>
      <xdr:rowOff>43721</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6230600" y="5358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60686</xdr:rowOff>
    </xdr:from>
    <xdr:to>
      <xdr:col>85</xdr:col>
      <xdr:colOff>127000</xdr:colOff>
      <xdr:row>39</xdr:row>
      <xdr:rowOff>70614</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5481300" y="6747236"/>
          <a:ext cx="838200" cy="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21807</xdr:rowOff>
    </xdr:from>
    <xdr:ext cx="469744" cy="259045"/>
    <xdr:sp macro="" textlink="">
      <xdr:nvSpPr>
        <xdr:cNvPr id="532" name="災害復旧事業費平均値テキスト">
          <a:extLst>
            <a:ext uri="{FF2B5EF4-FFF2-40B4-BE49-F238E27FC236}">
              <a16:creationId xmlns:a16="http://schemas.microsoft.com/office/drawing/2014/main" id="{00000000-0008-0000-0600-000014020000}"/>
            </a:ext>
          </a:extLst>
        </xdr:cNvPr>
        <xdr:cNvSpPr txBox="1"/>
      </xdr:nvSpPr>
      <xdr:spPr>
        <a:xfrm>
          <a:off x="16370300" y="6536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170380</xdr:rowOff>
    </xdr:from>
    <xdr:to>
      <xdr:col>85</xdr:col>
      <xdr:colOff>177800</xdr:colOff>
      <xdr:row>39</xdr:row>
      <xdr:rowOff>100530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6268700" y="66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35916</xdr:rowOff>
    </xdr:from>
    <xdr:to>
      <xdr:col>81</xdr:col>
      <xdr:colOff>50800</xdr:colOff>
      <xdr:row>39</xdr:row>
      <xdr:rowOff>60686</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4592300" y="6722466"/>
          <a:ext cx="889000" cy="2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4514</xdr:rowOff>
    </xdr:from>
    <xdr:to>
      <xdr:col>81</xdr:col>
      <xdr:colOff>101600</xdr:colOff>
      <xdr:row>39</xdr:row>
      <xdr:rowOff>106114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5430500" y="669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122641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4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76378</xdr:rowOff>
    </xdr:from>
    <xdr:to>
      <xdr:col>76</xdr:col>
      <xdr:colOff>114300</xdr:colOff>
      <xdr:row>39</xdr:row>
      <xdr:rowOff>35916</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3703300" y="6591478"/>
          <a:ext cx="889000" cy="13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162623</xdr:rowOff>
    </xdr:from>
    <xdr:to>
      <xdr:col>76</xdr:col>
      <xdr:colOff>165100</xdr:colOff>
      <xdr:row>39</xdr:row>
      <xdr:rowOff>92773</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4541500" y="667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83900</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77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76378</xdr:rowOff>
    </xdr:from>
    <xdr:to>
      <xdr:col>71</xdr:col>
      <xdr:colOff>177800</xdr:colOff>
      <xdr:row>39</xdr:row>
      <xdr:rowOff>7831</xdr:rowOff>
    </xdr:to>
    <xdr:cxnSp macro="">
      <xdr:nvCxnSpPr>
        <xdr:cNvPr id="540" name="直線コネクタ 539">
          <a:extLst>
            <a:ext uri="{FF2B5EF4-FFF2-40B4-BE49-F238E27FC236}">
              <a16:creationId xmlns:a16="http://schemas.microsoft.com/office/drawing/2014/main" id="{00000000-0008-0000-0600-00001C020000}"/>
            </a:ext>
          </a:extLst>
        </xdr:cNvPr>
        <xdr:cNvCxnSpPr/>
      </xdr:nvCxnSpPr>
      <xdr:spPr>
        <a:xfrm flipV="1">
          <a:off x="12814300" y="6591478"/>
          <a:ext cx="889000" cy="10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157137</xdr:rowOff>
    </xdr:from>
    <xdr:to>
      <xdr:col>72</xdr:col>
      <xdr:colOff>38100</xdr:colOff>
      <xdr:row>39</xdr:row>
      <xdr:rowOff>87287</xdr:rowOff>
    </xdr:to>
    <xdr:sp macro="" textlink="">
      <xdr:nvSpPr>
        <xdr:cNvPr id="541" name="フローチャート: 判断 540">
          <a:extLst>
            <a:ext uri="{FF2B5EF4-FFF2-40B4-BE49-F238E27FC236}">
              <a16:creationId xmlns:a16="http://schemas.microsoft.com/office/drawing/2014/main" id="{00000000-0008-0000-0600-00001D020000}"/>
            </a:ext>
          </a:extLst>
        </xdr:cNvPr>
        <xdr:cNvSpPr/>
      </xdr:nvSpPr>
      <xdr:spPr>
        <a:xfrm>
          <a:off x="13652500" y="667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78414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6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160517</xdr:rowOff>
    </xdr:from>
    <xdr:to>
      <xdr:col>67</xdr:col>
      <xdr:colOff>101600</xdr:colOff>
      <xdr:row>39</xdr:row>
      <xdr:rowOff>90667</xdr:rowOff>
    </xdr:to>
    <xdr:sp macro="" textlink="">
      <xdr:nvSpPr>
        <xdr:cNvPr id="543" name="フローチャート: 判断 542">
          <a:extLst>
            <a:ext uri="{FF2B5EF4-FFF2-40B4-BE49-F238E27FC236}">
              <a16:creationId xmlns:a16="http://schemas.microsoft.com/office/drawing/2014/main" id="{00000000-0008-0000-0600-00001F020000}"/>
            </a:ext>
          </a:extLst>
        </xdr:cNvPr>
        <xdr:cNvSpPr/>
      </xdr:nvSpPr>
      <xdr:spPr>
        <a:xfrm>
          <a:off x="12763500" y="667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81794</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76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19814</xdr:rowOff>
    </xdr:from>
    <xdr:to>
      <xdr:col>85</xdr:col>
      <xdr:colOff>177800</xdr:colOff>
      <xdr:row>39</xdr:row>
      <xdr:rowOff>121414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6268700" y="670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148807</xdr:rowOff>
    </xdr:from>
    <xdr:ext cx="469744" cy="259045"/>
    <xdr:sp macro="" textlink="">
      <xdr:nvSpPr>
        <xdr:cNvPr id="551" name="災害復旧事業費該当値テキスト">
          <a:extLst>
            <a:ext uri="{FF2B5EF4-FFF2-40B4-BE49-F238E27FC236}">
              <a16:creationId xmlns:a16="http://schemas.microsoft.com/office/drawing/2014/main" id="{00000000-0008-0000-0600-000027020000}"/>
            </a:ext>
          </a:extLst>
        </xdr:cNvPr>
        <xdr:cNvSpPr txBox="1"/>
      </xdr:nvSpPr>
      <xdr:spPr>
        <a:xfrm>
          <a:off x="16370300" y="666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9886</xdr:rowOff>
    </xdr:from>
    <xdr:to>
      <xdr:col>81</xdr:col>
      <xdr:colOff>101600</xdr:colOff>
      <xdr:row>39</xdr:row>
      <xdr:rowOff>111486</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5430500" y="669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102613</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5246428" y="678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156566</xdr:rowOff>
    </xdr:from>
    <xdr:to>
      <xdr:col>76</xdr:col>
      <xdr:colOff>165100</xdr:colOff>
      <xdr:row>39</xdr:row>
      <xdr:rowOff>86716</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4541500" y="667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103243</xdr:rowOff>
    </xdr:from>
    <xdr:ext cx="469744"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4357428" y="6446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25578</xdr:rowOff>
    </xdr:from>
    <xdr:to>
      <xdr:col>72</xdr:col>
      <xdr:colOff>38100</xdr:colOff>
      <xdr:row>38</xdr:row>
      <xdr:rowOff>127178</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3652500" y="654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143705</xdr:rowOff>
    </xdr:from>
    <xdr:ext cx="534377"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3436111" y="631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128481</xdr:rowOff>
    </xdr:from>
    <xdr:to>
      <xdr:col>67</xdr:col>
      <xdr:colOff>101600</xdr:colOff>
      <xdr:row>39</xdr:row>
      <xdr:rowOff>58631</xdr:rowOff>
    </xdr:to>
    <xdr:sp macro="" textlink="">
      <xdr:nvSpPr>
        <xdr:cNvPr id="558" name="楕円 557">
          <a:extLst>
            <a:ext uri="{FF2B5EF4-FFF2-40B4-BE49-F238E27FC236}">
              <a16:creationId xmlns:a16="http://schemas.microsoft.com/office/drawing/2014/main" id="{00000000-0008-0000-0600-00002E020000}"/>
            </a:ext>
          </a:extLst>
        </xdr:cNvPr>
        <xdr:cNvSpPr/>
      </xdr:nvSpPr>
      <xdr:spPr>
        <a:xfrm>
          <a:off x="12763500" y="664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75158</xdr:rowOff>
    </xdr:from>
    <xdr:ext cx="469744"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579428" y="641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失業対策事業費グラフ枠">
          <a:extLst>
            <a:ext uri="{FF2B5EF4-FFF2-40B4-BE49-F238E27FC236}">
              <a16:creationId xmlns:a16="http://schemas.microsoft.com/office/drawing/2014/main" id="{00000000-0008-0000-06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6" name="失業対策事業費最小値テキスト">
          <a:extLst>
            <a:ext uri="{FF2B5EF4-FFF2-40B4-BE49-F238E27FC236}">
              <a16:creationId xmlns:a16="http://schemas.microsoft.com/office/drawing/2014/main" id="{00000000-0008-0000-0600-00004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8" name="失業対策事業費最大値テキスト">
          <a:extLst>
            <a:ext uri="{FF2B5EF4-FFF2-40B4-BE49-F238E27FC236}">
              <a16:creationId xmlns:a16="http://schemas.microsoft.com/office/drawing/2014/main" id="{00000000-0008-0000-0600-00004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1" name="失業対策事業費平均値テキスト">
          <a:extLst>
            <a:ext uri="{FF2B5EF4-FFF2-40B4-BE49-F238E27FC236}">
              <a16:creationId xmlns:a16="http://schemas.microsoft.com/office/drawing/2014/main" id="{00000000-0008-0000-0600-00004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9" name="直線コネクタ 588">
          <a:extLst>
            <a:ext uri="{FF2B5EF4-FFF2-40B4-BE49-F238E27FC236}">
              <a16:creationId xmlns:a16="http://schemas.microsoft.com/office/drawing/2014/main" id="{00000000-0008-0000-0600-00004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0" name="フローチャート: 判断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フローチャート: 判断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0" name="失業対策事業費該当値テキスト">
          <a:extLst>
            <a:ext uri="{FF2B5EF4-FFF2-40B4-BE49-F238E27FC236}">
              <a16:creationId xmlns:a16="http://schemas.microsoft.com/office/drawing/2014/main" id="{00000000-0008-0000-0600-00005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7" name="楕円 606">
          <a:extLst>
            <a:ext uri="{FF2B5EF4-FFF2-40B4-BE49-F238E27FC236}">
              <a16:creationId xmlns:a16="http://schemas.microsoft.com/office/drawing/2014/main" id="{00000000-0008-0000-0600-00005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公債費グラフ枠">
          <a:extLst>
            <a:ext uri="{FF2B5EF4-FFF2-40B4-BE49-F238E27FC236}">
              <a16:creationId xmlns:a16="http://schemas.microsoft.com/office/drawing/2014/main" id="{00000000-0008-0000-06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6788</xdr:rowOff>
    </xdr:from>
    <xdr:to>
      <xdr:col>85</xdr:col>
      <xdr:colOff>126364</xdr:colOff>
      <xdr:row>77</xdr:row>
      <xdr:rowOff>148006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6317595" y="12008288"/>
          <a:ext cx="1269" cy="1341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151833</xdr:rowOff>
    </xdr:from>
    <xdr:ext cx="534377" cy="259045"/>
    <xdr:sp macro="" textlink="">
      <xdr:nvSpPr>
        <xdr:cNvPr id="633" name="公債費最小値テキスト">
          <a:extLst>
            <a:ext uri="{FF2B5EF4-FFF2-40B4-BE49-F238E27FC236}">
              <a16:creationId xmlns:a16="http://schemas.microsoft.com/office/drawing/2014/main" id="{00000000-0008-0000-0600-000079020000}"/>
            </a:ext>
          </a:extLst>
        </xdr:cNvPr>
        <xdr:cNvSpPr txBox="1"/>
      </xdr:nvSpPr>
      <xdr:spPr>
        <a:xfrm>
          <a:off x="16370300" y="133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148006</xdr:rowOff>
    </xdr:from>
    <xdr:to>
      <xdr:col>86</xdr:col>
      <xdr:colOff>25400</xdr:colOff>
      <xdr:row>77</xdr:row>
      <xdr:rowOff>148006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334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124915</xdr:rowOff>
    </xdr:from>
    <xdr:ext cx="534377" cy="259045"/>
    <xdr:sp macro="" textlink="">
      <xdr:nvSpPr>
        <xdr:cNvPr id="635" name="公債費最大値テキスト">
          <a:extLst>
            <a:ext uri="{FF2B5EF4-FFF2-40B4-BE49-F238E27FC236}">
              <a16:creationId xmlns:a16="http://schemas.microsoft.com/office/drawing/2014/main" id="{00000000-0008-0000-0600-00007B020000}"/>
            </a:ext>
          </a:extLst>
        </xdr:cNvPr>
        <xdr:cNvSpPr txBox="1"/>
      </xdr:nvSpPr>
      <xdr:spPr>
        <a:xfrm>
          <a:off x="16370300" y="1178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6788</xdr:rowOff>
    </xdr:from>
    <xdr:to>
      <xdr:col>86</xdr:col>
      <xdr:colOff>25400</xdr:colOff>
      <xdr:row>70</xdr:row>
      <xdr:rowOff>6788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6230600" y="1200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168084</xdr:rowOff>
    </xdr:from>
    <xdr:to>
      <xdr:col>85</xdr:col>
      <xdr:colOff>127000</xdr:colOff>
      <xdr:row>73</xdr:row>
      <xdr:rowOff>27039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5481300" y="12512484"/>
          <a:ext cx="838200" cy="3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163701</xdr:rowOff>
    </xdr:from>
    <xdr:ext cx="534377" cy="259045"/>
    <xdr:sp macro="" textlink="">
      <xdr:nvSpPr>
        <xdr:cNvPr id="638" name="公債費平均値テキスト">
          <a:extLst>
            <a:ext uri="{FF2B5EF4-FFF2-40B4-BE49-F238E27FC236}">
              <a16:creationId xmlns:a16="http://schemas.microsoft.com/office/drawing/2014/main" id="{00000000-0008-0000-0600-00007E020000}"/>
            </a:ext>
          </a:extLst>
        </xdr:cNvPr>
        <xdr:cNvSpPr txBox="1"/>
      </xdr:nvSpPr>
      <xdr:spPr>
        <a:xfrm>
          <a:off x="16370300" y="12851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13824</xdr:rowOff>
    </xdr:from>
    <xdr:to>
      <xdr:col>85</xdr:col>
      <xdr:colOff>177800</xdr:colOff>
      <xdr:row>75</xdr:row>
      <xdr:rowOff>115424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62687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127527</xdr:rowOff>
    </xdr:from>
    <xdr:to>
      <xdr:col>81</xdr:col>
      <xdr:colOff>50800</xdr:colOff>
      <xdr:row>73</xdr:row>
      <xdr:rowOff>27039</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4592300" y="12471927"/>
          <a:ext cx="889000" cy="7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1156</xdr:rowOff>
    </xdr:from>
    <xdr:to>
      <xdr:col>81</xdr:col>
      <xdr:colOff>101600</xdr:colOff>
      <xdr:row>75</xdr:row>
      <xdr:rowOff>102756</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5430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93883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127527</xdr:rowOff>
    </xdr:from>
    <xdr:to>
      <xdr:col>76</xdr:col>
      <xdr:colOff>114300</xdr:colOff>
      <xdr:row>73</xdr:row>
      <xdr:rowOff>144138</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3703300" y="12471927"/>
          <a:ext cx="889000" cy="18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30969</xdr:rowOff>
    </xdr:from>
    <xdr:to>
      <xdr:col>76</xdr:col>
      <xdr:colOff>165100</xdr:colOff>
      <xdr:row>75</xdr:row>
      <xdr:rowOff>132569</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4541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123696</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144138</xdr:rowOff>
    </xdr:from>
    <xdr:to>
      <xdr:col>71</xdr:col>
      <xdr:colOff>177800</xdr:colOff>
      <xdr:row>74</xdr:row>
      <xdr:rowOff>24809</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flipV="1">
          <a:off x="12814300" y="12659988"/>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84709</xdr:rowOff>
    </xdr:from>
    <xdr:to>
      <xdr:col>72</xdr:col>
      <xdr:colOff>38100</xdr:colOff>
      <xdr:row>76</xdr:row>
      <xdr:rowOff>14858</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3652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5987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13348</xdr:rowOff>
    </xdr:from>
    <xdr:to>
      <xdr:col>67</xdr:col>
      <xdr:colOff>101600</xdr:colOff>
      <xdr:row>75</xdr:row>
      <xdr:rowOff>114948</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2763500" y="1287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106075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96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117284</xdr:rowOff>
    </xdr:from>
    <xdr:to>
      <xdr:col>85</xdr:col>
      <xdr:colOff>177800</xdr:colOff>
      <xdr:row>73</xdr:row>
      <xdr:rowOff>47434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6268700" y="1246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140161</xdr:rowOff>
    </xdr:from>
    <xdr:ext cx="534377" cy="259045"/>
    <xdr:sp macro="" textlink="">
      <xdr:nvSpPr>
        <xdr:cNvPr id="657" name="公債費該当値テキスト">
          <a:extLst>
            <a:ext uri="{FF2B5EF4-FFF2-40B4-BE49-F238E27FC236}">
              <a16:creationId xmlns:a16="http://schemas.microsoft.com/office/drawing/2014/main" id="{00000000-0008-0000-0600-000091020000}"/>
            </a:ext>
          </a:extLst>
        </xdr:cNvPr>
        <xdr:cNvSpPr txBox="1"/>
      </xdr:nvSpPr>
      <xdr:spPr>
        <a:xfrm>
          <a:off x="16370300" y="1231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147689</xdr:rowOff>
    </xdr:from>
    <xdr:to>
      <xdr:col>81</xdr:col>
      <xdr:colOff>101600</xdr:colOff>
      <xdr:row>73</xdr:row>
      <xdr:rowOff>77839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5430500" y="1249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94366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5214111" y="1226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76727</xdr:rowOff>
    </xdr:from>
    <xdr:to>
      <xdr:col>76</xdr:col>
      <xdr:colOff>165100</xdr:colOff>
      <xdr:row>73</xdr:row>
      <xdr:rowOff>6877</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4541500" y="1242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23404</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4325111" y="1219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93338</xdr:rowOff>
    </xdr:from>
    <xdr:to>
      <xdr:col>72</xdr:col>
      <xdr:colOff>38100</xdr:colOff>
      <xdr:row>74</xdr:row>
      <xdr:rowOff>23488</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3652500" y="1260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40015</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3436111" y="1238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145459</xdr:rowOff>
    </xdr:from>
    <xdr:to>
      <xdr:col>67</xdr:col>
      <xdr:colOff>101600</xdr:colOff>
      <xdr:row>74</xdr:row>
      <xdr:rowOff>75609</xdr:rowOff>
    </xdr:to>
    <xdr:sp macro="" textlink="">
      <xdr:nvSpPr>
        <xdr:cNvPr id="664" name="楕円 663">
          <a:extLst>
            <a:ext uri="{FF2B5EF4-FFF2-40B4-BE49-F238E27FC236}">
              <a16:creationId xmlns:a16="http://schemas.microsoft.com/office/drawing/2014/main" id="{00000000-0008-0000-0600-000098020000}"/>
            </a:ext>
          </a:extLst>
        </xdr:cNvPr>
        <xdr:cNvSpPr/>
      </xdr:nvSpPr>
      <xdr:spPr>
        <a:xfrm>
          <a:off x="12763500" y="1266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92136</xdr:rowOff>
    </xdr:from>
    <xdr:ext cx="534377"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547111" y="1243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積立金グラフ枠">
          <a:extLst>
            <a:ext uri="{FF2B5EF4-FFF2-40B4-BE49-F238E27FC236}">
              <a16:creationId xmlns:a16="http://schemas.microsoft.com/office/drawing/2014/main" id="{00000000-0008-0000-06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157158</xdr:rowOff>
    </xdr:from>
    <xdr:to>
      <xdr:col>85</xdr:col>
      <xdr:colOff>126364</xdr:colOff>
      <xdr:row>99</xdr:row>
      <xdr:rowOff>39326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6317595" y="15416208"/>
          <a:ext cx="1269" cy="1596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43153</xdr:rowOff>
    </xdr:from>
    <xdr:ext cx="469744" cy="259045"/>
    <xdr:sp macro="" textlink="">
      <xdr:nvSpPr>
        <xdr:cNvPr id="690" name="積立金最小値テキスト">
          <a:extLst>
            <a:ext uri="{FF2B5EF4-FFF2-40B4-BE49-F238E27FC236}">
              <a16:creationId xmlns:a16="http://schemas.microsoft.com/office/drawing/2014/main" id="{00000000-0008-0000-0600-0000B2020000}"/>
            </a:ext>
          </a:extLst>
        </xdr:cNvPr>
        <xdr:cNvSpPr txBox="1"/>
      </xdr:nvSpPr>
      <xdr:spPr>
        <a:xfrm>
          <a:off x="16370300" y="1701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39326</xdr:rowOff>
    </xdr:from>
    <xdr:to>
      <xdr:col>86</xdr:col>
      <xdr:colOff>25400</xdr:colOff>
      <xdr:row>99</xdr:row>
      <xdr:rowOff>39326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701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103835</xdr:rowOff>
    </xdr:from>
    <xdr:ext cx="599010" cy="259045"/>
    <xdr:sp macro="" textlink="">
      <xdr:nvSpPr>
        <xdr:cNvPr id="692" name="積立金最大値テキスト">
          <a:extLst>
            <a:ext uri="{FF2B5EF4-FFF2-40B4-BE49-F238E27FC236}">
              <a16:creationId xmlns:a16="http://schemas.microsoft.com/office/drawing/2014/main" id="{00000000-0008-0000-0600-0000B4020000}"/>
            </a:ext>
          </a:extLst>
        </xdr:cNvPr>
        <xdr:cNvSpPr txBox="1"/>
      </xdr:nvSpPr>
      <xdr:spPr>
        <a:xfrm>
          <a:off x="16370300" y="1519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157158</xdr:rowOff>
    </xdr:from>
    <xdr:to>
      <xdr:col>86</xdr:col>
      <xdr:colOff>25400</xdr:colOff>
      <xdr:row>89</xdr:row>
      <xdr:rowOff>157158</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6230600" y="154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68030</xdr:rowOff>
    </xdr:from>
    <xdr:to>
      <xdr:col>85</xdr:col>
      <xdr:colOff>127000</xdr:colOff>
      <xdr:row>98</xdr:row>
      <xdr:rowOff>100023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5481300" y="16870130"/>
          <a:ext cx="838200" cy="3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25207</xdr:rowOff>
    </xdr:from>
    <xdr:ext cx="534377" cy="259045"/>
    <xdr:sp macro="" textlink="">
      <xdr:nvSpPr>
        <xdr:cNvPr id="695" name="積立金平均値テキスト">
          <a:extLst>
            <a:ext uri="{FF2B5EF4-FFF2-40B4-BE49-F238E27FC236}">
              <a16:creationId xmlns:a16="http://schemas.microsoft.com/office/drawing/2014/main" id="{00000000-0008-0000-0600-0000B7020000}"/>
            </a:ext>
          </a:extLst>
        </xdr:cNvPr>
        <xdr:cNvSpPr txBox="1"/>
      </xdr:nvSpPr>
      <xdr:spPr>
        <a:xfrm>
          <a:off x="16370300" y="16827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46780</xdr:rowOff>
    </xdr:from>
    <xdr:to>
      <xdr:col>85</xdr:col>
      <xdr:colOff>177800</xdr:colOff>
      <xdr:row>98</xdr:row>
      <xdr:rowOff>148380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6268700" y="168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70529</xdr:rowOff>
    </xdr:from>
    <xdr:to>
      <xdr:col>81</xdr:col>
      <xdr:colOff>50800</xdr:colOff>
      <xdr:row>98</xdr:row>
      <xdr:rowOff>100023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4592300" y="16872629"/>
          <a:ext cx="889000" cy="2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53197</xdr:rowOff>
    </xdr:from>
    <xdr:to>
      <xdr:col>81</xdr:col>
      <xdr:colOff>101600</xdr:colOff>
      <xdr:row>98</xdr:row>
      <xdr:rowOff>154797</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5430500" y="1685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145924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48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70529</xdr:rowOff>
    </xdr:from>
    <xdr:to>
      <xdr:col>76</xdr:col>
      <xdr:colOff>114300</xdr:colOff>
      <xdr:row>98</xdr:row>
      <xdr:rowOff>117937</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3703300" y="16872629"/>
          <a:ext cx="889000" cy="4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52735</xdr:rowOff>
    </xdr:from>
    <xdr:to>
      <xdr:col>76</xdr:col>
      <xdr:colOff>165100</xdr:colOff>
      <xdr:row>98</xdr:row>
      <xdr:rowOff>154335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4541500" y="1685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145462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94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117937</xdr:rowOff>
    </xdr:from>
    <xdr:to>
      <xdr:col>71</xdr:col>
      <xdr:colOff>177800</xdr:colOff>
      <xdr:row>98</xdr:row>
      <xdr:rowOff>164043</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2814300" y="16920037"/>
          <a:ext cx="889000" cy="4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101149</xdr:rowOff>
    </xdr:from>
    <xdr:to>
      <xdr:col>72</xdr:col>
      <xdr:colOff>38100</xdr:colOff>
      <xdr:row>99</xdr:row>
      <xdr:rowOff>31299</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3652500" y="1690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22426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99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110068</xdr:rowOff>
    </xdr:from>
    <xdr:to>
      <xdr:col>67</xdr:col>
      <xdr:colOff>101600</xdr:colOff>
      <xdr:row>99</xdr:row>
      <xdr:rowOff>40218</xdr:rowOff>
    </xdr:to>
    <xdr:sp macro="" textlink="">
      <xdr:nvSpPr>
        <xdr:cNvPr id="706" name="フローチャート: 判断 705">
          <a:extLst>
            <a:ext uri="{FF2B5EF4-FFF2-40B4-BE49-F238E27FC236}">
              <a16:creationId xmlns:a16="http://schemas.microsoft.com/office/drawing/2014/main" id="{00000000-0008-0000-0600-0000C2020000}"/>
            </a:ext>
          </a:extLst>
        </xdr:cNvPr>
        <xdr:cNvSpPr/>
      </xdr:nvSpPr>
      <xdr:spPr>
        <a:xfrm>
          <a:off x="12763500" y="1691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56745</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8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17230</xdr:rowOff>
    </xdr:from>
    <xdr:to>
      <xdr:col>85</xdr:col>
      <xdr:colOff>177800</xdr:colOff>
      <xdr:row>98</xdr:row>
      <xdr:rowOff>118830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6268700" y="1681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40107</xdr:rowOff>
    </xdr:from>
    <xdr:ext cx="534377" cy="259045"/>
    <xdr:sp macro="" textlink="">
      <xdr:nvSpPr>
        <xdr:cNvPr id="714" name="積立金該当値テキスト">
          <a:extLst>
            <a:ext uri="{FF2B5EF4-FFF2-40B4-BE49-F238E27FC236}">
              <a16:creationId xmlns:a16="http://schemas.microsoft.com/office/drawing/2014/main" id="{00000000-0008-0000-0600-0000CA020000}"/>
            </a:ext>
          </a:extLst>
        </xdr:cNvPr>
        <xdr:cNvSpPr txBox="1"/>
      </xdr:nvSpPr>
      <xdr:spPr>
        <a:xfrm>
          <a:off x="16370300" y="16670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49223</xdr:rowOff>
    </xdr:from>
    <xdr:to>
      <xdr:col>81</xdr:col>
      <xdr:colOff>101600</xdr:colOff>
      <xdr:row>98</xdr:row>
      <xdr:rowOff>150823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5430500" y="1685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167350</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5214111" y="1662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19729</xdr:rowOff>
    </xdr:from>
    <xdr:to>
      <xdr:col>76</xdr:col>
      <xdr:colOff>165100</xdr:colOff>
      <xdr:row>98</xdr:row>
      <xdr:rowOff>121329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4541500" y="1682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137856</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4325111" y="1659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67137</xdr:rowOff>
    </xdr:from>
    <xdr:to>
      <xdr:col>72</xdr:col>
      <xdr:colOff>38100</xdr:colOff>
      <xdr:row>98</xdr:row>
      <xdr:rowOff>168737</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3652500" y="1686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13814</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3436111" y="1664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113243</xdr:rowOff>
    </xdr:from>
    <xdr:to>
      <xdr:col>67</xdr:col>
      <xdr:colOff>101600</xdr:colOff>
      <xdr:row>99</xdr:row>
      <xdr:rowOff>43393</xdr:rowOff>
    </xdr:to>
    <xdr:sp macro="" textlink="">
      <xdr:nvSpPr>
        <xdr:cNvPr id="721" name="楕円 720">
          <a:extLst>
            <a:ext uri="{FF2B5EF4-FFF2-40B4-BE49-F238E27FC236}">
              <a16:creationId xmlns:a16="http://schemas.microsoft.com/office/drawing/2014/main" id="{00000000-0008-0000-0600-0000D1020000}"/>
            </a:ext>
          </a:extLst>
        </xdr:cNvPr>
        <xdr:cNvSpPr/>
      </xdr:nvSpPr>
      <xdr:spPr>
        <a:xfrm>
          <a:off x="12763500" y="1691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34520</xdr:rowOff>
    </xdr:from>
    <xdr:ext cx="534377"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2547111" y="1700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a:extLst>
            <a:ext uri="{FF2B5EF4-FFF2-40B4-BE49-F238E27FC236}">
              <a16:creationId xmlns:a16="http://schemas.microsoft.com/office/drawing/2014/main" id="{00000000-0008-0000-06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7" name="投資及び出資金最小値テキスト">
          <a:extLst>
            <a:ext uri="{FF2B5EF4-FFF2-40B4-BE49-F238E27FC236}">
              <a16:creationId xmlns:a16="http://schemas.microsoft.com/office/drawing/2014/main" id="{00000000-0008-0000-0600-0000EB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49" name="投資及び出資金最大値テキスト">
          <a:extLst>
            <a:ext uri="{FF2B5EF4-FFF2-40B4-BE49-F238E27FC236}">
              <a16:creationId xmlns:a16="http://schemas.microsoft.com/office/drawing/2014/main" id="{00000000-0008-0000-0600-0000ED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91884</xdr:rowOff>
    </xdr:from>
    <xdr:to>
      <xdr:col>116</xdr:col>
      <xdr:colOff>63500</xdr:colOff>
      <xdr:row>30</xdr:row>
      <xdr:rowOff>132271</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1323300" y="5235384"/>
          <a:ext cx="838200" cy="4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134574</xdr:rowOff>
    </xdr:from>
    <xdr:ext cx="469744" cy="259045"/>
    <xdr:sp macro="" textlink="">
      <xdr:nvSpPr>
        <xdr:cNvPr id="752" name="投資及び出資金平均値テキスト">
          <a:extLst>
            <a:ext uri="{FF2B5EF4-FFF2-40B4-BE49-F238E27FC236}">
              <a16:creationId xmlns:a16="http://schemas.microsoft.com/office/drawing/2014/main" id="{00000000-0008-0000-0600-0000F0020000}"/>
            </a:ext>
          </a:extLst>
        </xdr:cNvPr>
        <xdr:cNvSpPr txBox="1"/>
      </xdr:nvSpPr>
      <xdr:spPr>
        <a:xfrm>
          <a:off x="22212300" y="6306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156147</xdr:rowOff>
    </xdr:from>
    <xdr:to>
      <xdr:col>116</xdr:col>
      <xdr:colOff>114300</xdr:colOff>
      <xdr:row>37</xdr:row>
      <xdr:rowOff>86297</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2110700" y="6328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132271</xdr:rowOff>
    </xdr:from>
    <xdr:to>
      <xdr:col>111</xdr:col>
      <xdr:colOff>177800</xdr:colOff>
      <xdr:row>30</xdr:row>
      <xdr:rowOff>159322</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20434300" y="5275771"/>
          <a:ext cx="8890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167767</xdr:rowOff>
    </xdr:from>
    <xdr:to>
      <xdr:col>112</xdr:col>
      <xdr:colOff>38100</xdr:colOff>
      <xdr:row>37</xdr:row>
      <xdr:rowOff>97917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1272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89044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43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159322</xdr:rowOff>
    </xdr:from>
    <xdr:to>
      <xdr:col>107</xdr:col>
      <xdr:colOff>50800</xdr:colOff>
      <xdr:row>31</xdr:row>
      <xdr:rowOff>39307</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9545300" y="5302822"/>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147003</xdr:rowOff>
    </xdr:from>
    <xdr:to>
      <xdr:col>107</xdr:col>
      <xdr:colOff>101600</xdr:colOff>
      <xdr:row>37</xdr:row>
      <xdr:rowOff>77153</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0383500" y="631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68280</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41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39307</xdr:rowOff>
    </xdr:from>
    <xdr:to>
      <xdr:col>102</xdr:col>
      <xdr:colOff>114300</xdr:colOff>
      <xdr:row>31</xdr:row>
      <xdr:rowOff>96457</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flipV="1">
          <a:off x="18656300" y="535425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73470</xdr:rowOff>
    </xdr:from>
    <xdr:to>
      <xdr:col>102</xdr:col>
      <xdr:colOff>165100</xdr:colOff>
      <xdr:row>37</xdr:row>
      <xdr:rowOff>3620</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9494500" y="624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166197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10428" y="633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88138</xdr:rowOff>
    </xdr:from>
    <xdr:to>
      <xdr:col>98</xdr:col>
      <xdr:colOff>38100</xdr:colOff>
      <xdr:row>38</xdr:row>
      <xdr:rowOff>18288</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8605500" y="643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9415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21428" y="652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41084</xdr:rowOff>
    </xdr:from>
    <xdr:to>
      <xdr:col>116</xdr:col>
      <xdr:colOff>114300</xdr:colOff>
      <xdr:row>30</xdr:row>
      <xdr:rowOff>142684</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2110700" y="518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165561</xdr:rowOff>
    </xdr:from>
    <xdr:ext cx="469744" cy="259045"/>
    <xdr:sp macro="" textlink="">
      <xdr:nvSpPr>
        <xdr:cNvPr id="771" name="投資及び出資金該当値テキスト">
          <a:extLst>
            <a:ext uri="{FF2B5EF4-FFF2-40B4-BE49-F238E27FC236}">
              <a16:creationId xmlns:a16="http://schemas.microsoft.com/office/drawing/2014/main" id="{00000000-0008-0000-0600-000003030000}"/>
            </a:ext>
          </a:extLst>
        </xdr:cNvPr>
        <xdr:cNvSpPr txBox="1"/>
      </xdr:nvSpPr>
      <xdr:spPr>
        <a:xfrm>
          <a:off x="22212300" y="513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81471</xdr:rowOff>
    </xdr:from>
    <xdr:to>
      <xdr:col>112</xdr:col>
      <xdr:colOff>38100</xdr:colOff>
      <xdr:row>31</xdr:row>
      <xdr:rowOff>11621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1272500" y="522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29</xdr:row>
      <xdr:rowOff>28148</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1088428" y="500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108522</xdr:rowOff>
    </xdr:from>
    <xdr:to>
      <xdr:col>107</xdr:col>
      <xdr:colOff>101600</xdr:colOff>
      <xdr:row>31</xdr:row>
      <xdr:rowOff>38672</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0383500" y="525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55199</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0199428" y="5027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159957</xdr:rowOff>
    </xdr:from>
    <xdr:to>
      <xdr:col>102</xdr:col>
      <xdr:colOff>165100</xdr:colOff>
      <xdr:row>31</xdr:row>
      <xdr:rowOff>90107</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9494500" y="530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106634</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9310428" y="507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45657</xdr:rowOff>
    </xdr:from>
    <xdr:to>
      <xdr:col>98</xdr:col>
      <xdr:colOff>38100</xdr:colOff>
      <xdr:row>31</xdr:row>
      <xdr:rowOff>147257</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8605500" y="536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29</xdr:row>
      <xdr:rowOff>163784</xdr:rowOff>
    </xdr:from>
    <xdr:ext cx="469744"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421428" y="5135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貸付金グラフ枠">
          <a:extLst>
            <a:ext uri="{FF2B5EF4-FFF2-40B4-BE49-F238E27FC236}">
              <a16:creationId xmlns:a16="http://schemas.microsoft.com/office/drawing/2014/main" id="{00000000-0008-0000-06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100544</xdr:rowOff>
    </xdr:from>
    <xdr:to>
      <xdr:col>116</xdr:col>
      <xdr:colOff>62864</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2159595" y="8673044"/>
          <a:ext cx="1269" cy="1541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6" name="貸付金最小値テキスト">
          <a:extLst>
            <a:ext uri="{FF2B5EF4-FFF2-40B4-BE49-F238E27FC236}">
              <a16:creationId xmlns:a16="http://schemas.microsoft.com/office/drawing/2014/main" id="{00000000-0008-0000-0600-000026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47221</xdr:rowOff>
    </xdr:from>
    <xdr:ext cx="534377" cy="259045"/>
    <xdr:sp macro="" textlink="">
      <xdr:nvSpPr>
        <xdr:cNvPr id="808" name="貸付金最大値テキスト">
          <a:extLst>
            <a:ext uri="{FF2B5EF4-FFF2-40B4-BE49-F238E27FC236}">
              <a16:creationId xmlns:a16="http://schemas.microsoft.com/office/drawing/2014/main" id="{00000000-0008-0000-0600-000028030000}"/>
            </a:ext>
          </a:extLst>
        </xdr:cNvPr>
        <xdr:cNvSpPr txBox="1"/>
      </xdr:nvSpPr>
      <xdr:spPr>
        <a:xfrm>
          <a:off x="22212300" y="8448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100544</xdr:rowOff>
    </xdr:from>
    <xdr:to>
      <xdr:col>116</xdr:col>
      <xdr:colOff>152400</xdr:colOff>
      <xdr:row>50</xdr:row>
      <xdr:rowOff>100544</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2072600" y="8673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127029</xdr:rowOff>
    </xdr:from>
    <xdr:to>
      <xdr:col>116</xdr:col>
      <xdr:colOff>63500</xdr:colOff>
      <xdr:row>58</xdr:row>
      <xdr:rowOff>128694</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21323300" y="10071129"/>
          <a:ext cx="838200" cy="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89240</xdr:rowOff>
    </xdr:from>
    <xdr:ext cx="469744" cy="259045"/>
    <xdr:sp macro="" textlink="">
      <xdr:nvSpPr>
        <xdr:cNvPr id="811" name="貸付金平均値テキスト">
          <a:extLst>
            <a:ext uri="{FF2B5EF4-FFF2-40B4-BE49-F238E27FC236}">
              <a16:creationId xmlns:a16="http://schemas.microsoft.com/office/drawing/2014/main" id="{00000000-0008-0000-0600-00002B030000}"/>
            </a:ext>
          </a:extLst>
        </xdr:cNvPr>
        <xdr:cNvSpPr txBox="1"/>
      </xdr:nvSpPr>
      <xdr:spPr>
        <a:xfrm>
          <a:off x="22212300" y="10033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110813</xdr:rowOff>
    </xdr:from>
    <xdr:to>
      <xdr:col>116</xdr:col>
      <xdr:colOff>114300</xdr:colOff>
      <xdr:row>59</xdr:row>
      <xdr:rowOff>40963</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2110700" y="1005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112725</xdr:rowOff>
    </xdr:from>
    <xdr:to>
      <xdr:col>111</xdr:col>
      <xdr:colOff>177800</xdr:colOff>
      <xdr:row>58</xdr:row>
      <xdr:rowOff>128694</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20434300" y="10056825"/>
          <a:ext cx="889000" cy="1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135796</xdr:rowOff>
    </xdr:from>
    <xdr:to>
      <xdr:col>112</xdr:col>
      <xdr:colOff>38100</xdr:colOff>
      <xdr:row>59</xdr:row>
      <xdr:rowOff>65946</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1272500" y="1007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57073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88428" y="1017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84934</xdr:rowOff>
    </xdr:from>
    <xdr:to>
      <xdr:col>107</xdr:col>
      <xdr:colOff>50800</xdr:colOff>
      <xdr:row>58</xdr:row>
      <xdr:rowOff>112725</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9545300" y="10029034"/>
          <a:ext cx="889000" cy="2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132334</xdr:rowOff>
    </xdr:from>
    <xdr:to>
      <xdr:col>107</xdr:col>
      <xdr:colOff>101600</xdr:colOff>
      <xdr:row>59</xdr:row>
      <xdr:rowOff>62484</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20383500" y="10076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53611</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99428" y="1016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53485</xdr:rowOff>
    </xdr:from>
    <xdr:to>
      <xdr:col>102</xdr:col>
      <xdr:colOff>114300</xdr:colOff>
      <xdr:row>58</xdr:row>
      <xdr:rowOff>84934</xdr:rowOff>
    </xdr:to>
    <xdr:cxnSp macro="">
      <xdr:nvCxnSpPr>
        <xdr:cNvPr id="819" name="直線コネクタ 818">
          <a:extLst>
            <a:ext uri="{FF2B5EF4-FFF2-40B4-BE49-F238E27FC236}">
              <a16:creationId xmlns:a16="http://schemas.microsoft.com/office/drawing/2014/main" id="{00000000-0008-0000-0600-000033030000}"/>
            </a:ext>
          </a:extLst>
        </xdr:cNvPr>
        <xdr:cNvCxnSpPr/>
      </xdr:nvCxnSpPr>
      <xdr:spPr>
        <a:xfrm>
          <a:off x="18656300" y="9997585"/>
          <a:ext cx="889000" cy="3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132236</xdr:rowOff>
    </xdr:from>
    <xdr:to>
      <xdr:col>102</xdr:col>
      <xdr:colOff>165100</xdr:colOff>
      <xdr:row>59</xdr:row>
      <xdr:rowOff>62386</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9494500" y="1007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53513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6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149675</xdr:rowOff>
    </xdr:from>
    <xdr:to>
      <xdr:col>98</xdr:col>
      <xdr:colOff>38100</xdr:colOff>
      <xdr:row>59</xdr:row>
      <xdr:rowOff>79825</xdr:rowOff>
    </xdr:to>
    <xdr:sp macro="" textlink="">
      <xdr:nvSpPr>
        <xdr:cNvPr id="822" name="フローチャート: 判断 821">
          <a:extLst>
            <a:ext uri="{FF2B5EF4-FFF2-40B4-BE49-F238E27FC236}">
              <a16:creationId xmlns:a16="http://schemas.microsoft.com/office/drawing/2014/main" id="{00000000-0008-0000-0600-000036030000}"/>
            </a:ext>
          </a:extLst>
        </xdr:cNvPr>
        <xdr:cNvSpPr/>
      </xdr:nvSpPr>
      <xdr:spPr>
        <a:xfrm>
          <a:off x="18605500" y="1009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70952</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86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76229</xdr:rowOff>
    </xdr:from>
    <xdr:to>
      <xdr:col>116</xdr:col>
      <xdr:colOff>114300</xdr:colOff>
      <xdr:row>59</xdr:row>
      <xdr:rowOff>6379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2110700" y="1002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99106</xdr:rowOff>
    </xdr:from>
    <xdr:ext cx="469744" cy="259045"/>
    <xdr:sp macro="" textlink="">
      <xdr:nvSpPr>
        <xdr:cNvPr id="830" name="貸付金該当値テキスト">
          <a:extLst>
            <a:ext uri="{FF2B5EF4-FFF2-40B4-BE49-F238E27FC236}">
              <a16:creationId xmlns:a16="http://schemas.microsoft.com/office/drawing/2014/main" id="{00000000-0008-0000-0600-00003E030000}"/>
            </a:ext>
          </a:extLst>
        </xdr:cNvPr>
        <xdr:cNvSpPr txBox="1"/>
      </xdr:nvSpPr>
      <xdr:spPr>
        <a:xfrm>
          <a:off x="22212300" y="987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77894</xdr:rowOff>
    </xdr:from>
    <xdr:to>
      <xdr:col>112</xdr:col>
      <xdr:colOff>38100</xdr:colOff>
      <xdr:row>59</xdr:row>
      <xdr:rowOff>8044</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1272500" y="1002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24571</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1088428" y="979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61925</xdr:rowOff>
    </xdr:from>
    <xdr:to>
      <xdr:col>107</xdr:col>
      <xdr:colOff>101600</xdr:colOff>
      <xdr:row>58</xdr:row>
      <xdr:rowOff>163525</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20383500" y="1000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8602</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20199428" y="9781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34134</xdr:rowOff>
    </xdr:from>
    <xdr:to>
      <xdr:col>102</xdr:col>
      <xdr:colOff>165100</xdr:colOff>
      <xdr:row>58</xdr:row>
      <xdr:rowOff>135734</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9494500" y="997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152261</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9310428" y="975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2685</xdr:rowOff>
    </xdr:from>
    <xdr:to>
      <xdr:col>98</xdr:col>
      <xdr:colOff>38100</xdr:colOff>
      <xdr:row>58</xdr:row>
      <xdr:rowOff>104285</xdr:rowOff>
    </xdr:to>
    <xdr:sp macro="" textlink="">
      <xdr:nvSpPr>
        <xdr:cNvPr id="837" name="楕円 836">
          <a:extLst>
            <a:ext uri="{FF2B5EF4-FFF2-40B4-BE49-F238E27FC236}">
              <a16:creationId xmlns:a16="http://schemas.microsoft.com/office/drawing/2014/main" id="{00000000-0008-0000-0600-000045030000}"/>
            </a:ext>
          </a:extLst>
        </xdr:cNvPr>
        <xdr:cNvSpPr/>
      </xdr:nvSpPr>
      <xdr:spPr>
        <a:xfrm>
          <a:off x="18605500" y="994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120812</xdr:rowOff>
    </xdr:from>
    <xdr:ext cx="469744"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421428" y="972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5" name="正方形/長方形 844">
          <a:extLst>
            <a:ext uri="{FF2B5EF4-FFF2-40B4-BE49-F238E27FC236}">
              <a16:creationId xmlns:a16="http://schemas.microsoft.com/office/drawing/2014/main" id="{00000000-0008-0000-0600-00004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6" name="正方形/長方形 845">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0" name="繰出金グラフ枠">
          <a:extLst>
            <a:ext uri="{FF2B5EF4-FFF2-40B4-BE49-F238E27FC236}">
              <a16:creationId xmlns:a16="http://schemas.microsoft.com/office/drawing/2014/main" id="{00000000-0008-0000-0600-00005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60627</xdr:rowOff>
    </xdr:from>
    <xdr:to>
      <xdr:col>116</xdr:col>
      <xdr:colOff>62864</xdr:colOff>
      <xdr:row>78</xdr:row>
      <xdr:rowOff>148478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2159595" y="12233577"/>
          <a:ext cx="1269" cy="1288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152305</xdr:rowOff>
    </xdr:from>
    <xdr:ext cx="534377" cy="259045"/>
    <xdr:sp macro="" textlink="">
      <xdr:nvSpPr>
        <xdr:cNvPr id="862" name="繰出金最小値テキスト">
          <a:extLst>
            <a:ext uri="{FF2B5EF4-FFF2-40B4-BE49-F238E27FC236}">
              <a16:creationId xmlns:a16="http://schemas.microsoft.com/office/drawing/2014/main" id="{00000000-0008-0000-0600-00005E030000}"/>
            </a:ext>
          </a:extLst>
        </xdr:cNvPr>
        <xdr:cNvSpPr txBox="1"/>
      </xdr:nvSpPr>
      <xdr:spPr>
        <a:xfrm>
          <a:off x="22212300" y="1352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148478</xdr:rowOff>
    </xdr:from>
    <xdr:to>
      <xdr:col>116</xdr:col>
      <xdr:colOff>152400</xdr:colOff>
      <xdr:row>78</xdr:row>
      <xdr:rowOff>148478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352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7304</xdr:rowOff>
    </xdr:from>
    <xdr:ext cx="534377" cy="259045"/>
    <xdr:sp macro="" textlink="">
      <xdr:nvSpPr>
        <xdr:cNvPr id="864" name="繰出金最大値テキスト">
          <a:extLst>
            <a:ext uri="{FF2B5EF4-FFF2-40B4-BE49-F238E27FC236}">
              <a16:creationId xmlns:a16="http://schemas.microsoft.com/office/drawing/2014/main" id="{00000000-0008-0000-0600-000060030000}"/>
            </a:ext>
          </a:extLst>
        </xdr:cNvPr>
        <xdr:cNvSpPr txBox="1"/>
      </xdr:nvSpPr>
      <xdr:spPr>
        <a:xfrm>
          <a:off x="22212300" y="1200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60627</xdr:rowOff>
    </xdr:from>
    <xdr:to>
      <xdr:col>116</xdr:col>
      <xdr:colOff>152400</xdr:colOff>
      <xdr:row>71</xdr:row>
      <xdr:rowOff>60627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22072600" y="12233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150924</xdr:rowOff>
    </xdr:from>
    <xdr:to>
      <xdr:col>116</xdr:col>
      <xdr:colOff>63500</xdr:colOff>
      <xdr:row>73</xdr:row>
      <xdr:rowOff>55712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21323300" y="12495324"/>
          <a:ext cx="838200" cy="7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102097</xdr:rowOff>
    </xdr:from>
    <xdr:ext cx="534377" cy="259045"/>
    <xdr:sp macro="" textlink="">
      <xdr:nvSpPr>
        <xdr:cNvPr id="867" name="繰出金平均値テキスト">
          <a:extLst>
            <a:ext uri="{FF2B5EF4-FFF2-40B4-BE49-F238E27FC236}">
              <a16:creationId xmlns:a16="http://schemas.microsoft.com/office/drawing/2014/main" id="{00000000-0008-0000-0600-000063030000}"/>
            </a:ext>
          </a:extLst>
        </xdr:cNvPr>
        <xdr:cNvSpPr txBox="1"/>
      </xdr:nvSpPr>
      <xdr:spPr>
        <a:xfrm>
          <a:off x="22212300" y="129608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123670</xdr:rowOff>
    </xdr:from>
    <xdr:to>
      <xdr:col>116</xdr:col>
      <xdr:colOff>114300</xdr:colOff>
      <xdr:row>76</xdr:row>
      <xdr:rowOff>53820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21107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150924</xdr:rowOff>
    </xdr:from>
    <xdr:to>
      <xdr:col>111</xdr:col>
      <xdr:colOff>177800</xdr:colOff>
      <xdr:row>73</xdr:row>
      <xdr:rowOff>3660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20434300" y="12495324"/>
          <a:ext cx="889000" cy="2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133111</xdr:rowOff>
    </xdr:from>
    <xdr:to>
      <xdr:col>112</xdr:col>
      <xdr:colOff>38100</xdr:colOff>
      <xdr:row>76</xdr:row>
      <xdr:rowOff>63261</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1272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54388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1488</xdr:rowOff>
    </xdr:from>
    <xdr:to>
      <xdr:col>107</xdr:col>
      <xdr:colOff>50800</xdr:colOff>
      <xdr:row>73</xdr:row>
      <xdr:rowOff>3660</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9545300" y="12517338"/>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166030</xdr:rowOff>
    </xdr:from>
    <xdr:to>
      <xdr:col>107</xdr:col>
      <xdr:colOff>101600</xdr:colOff>
      <xdr:row>76</xdr:row>
      <xdr:rowOff>96180</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0383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87307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1488</xdr:rowOff>
    </xdr:from>
    <xdr:to>
      <xdr:col>102</xdr:col>
      <xdr:colOff>114300</xdr:colOff>
      <xdr:row>73</xdr:row>
      <xdr:rowOff>18542</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flipV="1">
          <a:off x="18656300" y="12517338"/>
          <a:ext cx="889000" cy="1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6787</xdr:rowOff>
    </xdr:from>
    <xdr:to>
      <xdr:col>102</xdr:col>
      <xdr:colOff>165100</xdr:colOff>
      <xdr:row>76</xdr:row>
      <xdr:rowOff>108387</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9494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99514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58931</xdr:rowOff>
    </xdr:from>
    <xdr:to>
      <xdr:col>98</xdr:col>
      <xdr:colOff>38100</xdr:colOff>
      <xdr:row>75</xdr:row>
      <xdr:rowOff>160530</xdr:rowOff>
    </xdr:to>
    <xdr:sp macro=""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18605500" y="129176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151658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301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4912</xdr:rowOff>
    </xdr:from>
    <xdr:to>
      <xdr:col>116</xdr:col>
      <xdr:colOff>114300</xdr:colOff>
      <xdr:row>73</xdr:row>
      <xdr:rowOff>106512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2110700" y="1252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27789</xdr:rowOff>
    </xdr:from>
    <xdr:ext cx="534377" cy="259045"/>
    <xdr:sp macro="" textlink="">
      <xdr:nvSpPr>
        <xdr:cNvPr id="886" name="繰出金該当値テキスト">
          <a:extLst>
            <a:ext uri="{FF2B5EF4-FFF2-40B4-BE49-F238E27FC236}">
              <a16:creationId xmlns:a16="http://schemas.microsoft.com/office/drawing/2014/main" id="{00000000-0008-0000-0600-000076030000}"/>
            </a:ext>
          </a:extLst>
        </xdr:cNvPr>
        <xdr:cNvSpPr txBox="1"/>
      </xdr:nvSpPr>
      <xdr:spPr>
        <a:xfrm>
          <a:off x="22212300" y="1237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100124</xdr:rowOff>
    </xdr:from>
    <xdr:to>
      <xdr:col>112</xdr:col>
      <xdr:colOff>38100</xdr:colOff>
      <xdr:row>73</xdr:row>
      <xdr:rowOff>30274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1272500" y="1244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46801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1056111" y="1221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124310</xdr:rowOff>
    </xdr:from>
    <xdr:to>
      <xdr:col>107</xdr:col>
      <xdr:colOff>101600</xdr:colOff>
      <xdr:row>73</xdr:row>
      <xdr:rowOff>54460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20383500" y="1246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70987</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20167111" y="1224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122138</xdr:rowOff>
    </xdr:from>
    <xdr:to>
      <xdr:col>102</xdr:col>
      <xdr:colOff>165100</xdr:colOff>
      <xdr:row>73</xdr:row>
      <xdr:rowOff>52288</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9494500" y="1246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68815</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9278111" y="1224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139192</xdr:rowOff>
    </xdr:from>
    <xdr:to>
      <xdr:col>98</xdr:col>
      <xdr:colOff>38100</xdr:colOff>
      <xdr:row>73</xdr:row>
      <xdr:rowOff>69342</xdr:rowOff>
    </xdr:to>
    <xdr:sp macro="" textlink="">
      <xdr:nvSpPr>
        <xdr:cNvPr id="893" name="楕円 892">
          <a:extLst>
            <a:ext uri="{FF2B5EF4-FFF2-40B4-BE49-F238E27FC236}">
              <a16:creationId xmlns:a16="http://schemas.microsoft.com/office/drawing/2014/main" id="{00000000-0008-0000-0600-00007D030000}"/>
            </a:ext>
          </a:extLst>
        </xdr:cNvPr>
        <xdr:cNvSpPr/>
      </xdr:nvSpPr>
      <xdr:spPr>
        <a:xfrm>
          <a:off x="18605500" y="1248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85869</xdr:rowOff>
    </xdr:from>
    <xdr:ext cx="534377"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389111" y="1225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9" name="前年度繰上充用金グラフ枠">
          <a:extLst>
            <a:ext uri="{FF2B5EF4-FFF2-40B4-BE49-F238E27FC236}">
              <a16:creationId xmlns:a16="http://schemas.microsoft.com/office/drawing/2014/main" id="{00000000-0008-0000-0600-00008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1" name="前年度繰上充用金最小値テキスト">
          <a:extLst>
            <a:ext uri="{FF2B5EF4-FFF2-40B4-BE49-F238E27FC236}">
              <a16:creationId xmlns:a16="http://schemas.microsoft.com/office/drawing/2014/main" id="{00000000-0008-0000-0600-00008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3" name="前年度繰上充用金最大値テキスト">
          <a:extLst>
            <a:ext uri="{FF2B5EF4-FFF2-40B4-BE49-F238E27FC236}">
              <a16:creationId xmlns:a16="http://schemas.microsoft.com/office/drawing/2014/main" id="{00000000-0008-0000-0600-00009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6" name="前年度繰上充用金平均値テキスト">
          <a:extLst>
            <a:ext uri="{FF2B5EF4-FFF2-40B4-BE49-F238E27FC236}">
              <a16:creationId xmlns:a16="http://schemas.microsoft.com/office/drawing/2014/main" id="{00000000-0008-0000-0600-00009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4" name="直線コネクタ 923">
          <a:extLst>
            <a:ext uri="{FF2B5EF4-FFF2-40B4-BE49-F238E27FC236}">
              <a16:creationId xmlns:a16="http://schemas.microsoft.com/office/drawing/2014/main" id="{00000000-0008-0000-0600-00009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フローチャート: 判断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5" name="前年度繰上充用金該当値テキスト">
          <a:extLst>
            <a:ext uri="{FF2B5EF4-FFF2-40B4-BE49-F238E27FC236}">
              <a16:creationId xmlns:a16="http://schemas.microsoft.com/office/drawing/2014/main" id="{00000000-0008-0000-0600-0000A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2" name="楕円 941">
          <a:extLst>
            <a:ext uri="{FF2B5EF4-FFF2-40B4-BE49-F238E27FC236}">
              <a16:creationId xmlns:a16="http://schemas.microsoft.com/office/drawing/2014/main" id="{00000000-0008-0000-0600-0000A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4" name="正方形/長方形 943">
          <a:extLst>
            <a:ext uri="{FF2B5EF4-FFF2-40B4-BE49-F238E27FC236}">
              <a16:creationId xmlns:a16="http://schemas.microsoft.com/office/drawing/2014/main" id="{00000000-0008-0000-0600-0000B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5" name="正方形/長方形 944">
          <a:extLst>
            <a:ext uri="{FF2B5EF4-FFF2-40B4-BE49-F238E27FC236}">
              <a16:creationId xmlns:a16="http://schemas.microsoft.com/office/drawing/2014/main" id="{00000000-0008-0000-0600-0000B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612,863</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104,949</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138.1</a:t>
          </a:r>
          <a:r>
            <a:rPr kumimoji="1" lang="ja-JP" altLang="en-US" sz="1300">
              <a:latin typeface="ＭＳ Ｐゴシック" panose="020B0600070205080204" pitchFamily="50" charset="-128"/>
              <a:ea typeface="ＭＳ Ｐゴシック" panose="020B0600070205080204" pitchFamily="50" charset="-128"/>
            </a:rPr>
            <a:t>％、一人当たり</a:t>
          </a:r>
          <a:r>
            <a:rPr kumimoji="1" lang="en-US" altLang="ja-JP" sz="1300">
              <a:latin typeface="ＭＳ Ｐゴシック" panose="020B0600070205080204" pitchFamily="50" charset="-128"/>
              <a:ea typeface="ＭＳ Ｐゴシック" panose="020B0600070205080204" pitchFamily="50" charset="-128"/>
            </a:rPr>
            <a:t>60,868</a:t>
          </a:r>
          <a:r>
            <a:rPr kumimoji="1" lang="ja-JP" altLang="en-US" sz="1300">
              <a:latin typeface="ＭＳ Ｐゴシック" panose="020B0600070205080204" pitchFamily="50" charset="-128"/>
              <a:ea typeface="ＭＳ Ｐゴシック" panose="020B0600070205080204" pitchFamily="50" charset="-128"/>
            </a:rPr>
            <a:t>円増加している。これは、新庁舎建設工事が本格化したこと、亀岡地区公民館の改築に着手したことなどによるものと考えられる。次に大きいのは扶助費で、前年度比</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10,667</a:t>
          </a:r>
          <a:r>
            <a:rPr kumimoji="1" lang="ja-JP" altLang="en-US" sz="1300">
              <a:latin typeface="ＭＳ Ｐゴシック" panose="020B0600070205080204" pitchFamily="50" charset="-128"/>
              <a:ea typeface="ＭＳ Ｐゴシック" panose="020B0600070205080204" pitchFamily="50" charset="-128"/>
            </a:rPr>
            <a:t>円増加している。これは、障がい福祉サービス給付費の増によるものと考えられる。次に多いのが物件費で、住民一人当たり</a:t>
          </a:r>
          <a:r>
            <a:rPr kumimoji="1" lang="en-US" altLang="ja-JP" sz="1300">
              <a:latin typeface="ＭＳ Ｐゴシック" panose="020B0600070205080204" pitchFamily="50" charset="-128"/>
              <a:ea typeface="ＭＳ Ｐゴシック" panose="020B0600070205080204" pitchFamily="50" charset="-128"/>
            </a:rPr>
            <a:t>79,706</a:t>
          </a:r>
          <a:r>
            <a:rPr kumimoji="1" lang="ja-JP" altLang="en-US" sz="1300">
              <a:latin typeface="ＭＳ Ｐゴシック" panose="020B0600070205080204" pitchFamily="50" charset="-128"/>
              <a:ea typeface="ＭＳ Ｐゴシック" panose="020B0600070205080204" pitchFamily="50" charset="-128"/>
            </a:rPr>
            <a:t>円となっている。これは、ふるさと納税返礼業務や放課後児童クラブ運営業務、公共施設の光熱費の増によるものと考えられる。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21,681
21,469
180.26
14,222,002
13,287,482
681,081
6,806,473
12,973,112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124079</xdr:rowOff>
    </xdr:from>
    <xdr:to>
      <xdr:col>24</xdr:col>
      <xdr:colOff>62865</xdr:colOff>
      <xdr:row>38</xdr:row>
      <xdr:rowOff>14351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6129"/>
          <a:ext cx="1270" cy="1433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18178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3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14351</xdr:rowOff>
    </xdr:from>
    <xdr:to>
      <xdr:col>24</xdr:col>
      <xdr:colOff>152400</xdr:colOff>
      <xdr:row>38</xdr:row>
      <xdr:rowOff>14351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29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70756</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124079</xdr:rowOff>
    </xdr:from>
    <xdr:to>
      <xdr:col>24</xdr:col>
      <xdr:colOff>152400</xdr:colOff>
      <xdr:row>29</xdr:row>
      <xdr:rowOff>124079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6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154559</xdr:rowOff>
    </xdr:from>
    <xdr:to>
      <xdr:col>24</xdr:col>
      <xdr:colOff>63500</xdr:colOff>
      <xdr:row>31</xdr:row>
      <xdr:rowOff>24638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298059"/>
          <a:ext cx="8382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50563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798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72136</xdr:rowOff>
    </xdr:from>
    <xdr:to>
      <xdr:col>24</xdr:col>
      <xdr:colOff>114300</xdr:colOff>
      <xdr:row>35</xdr:row>
      <xdr:rowOff>2286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0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154559</xdr:rowOff>
    </xdr:from>
    <xdr:to>
      <xdr:col>19</xdr:col>
      <xdr:colOff>177800</xdr:colOff>
      <xdr:row>31</xdr:row>
      <xdr:rowOff>28448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298059"/>
          <a:ext cx="889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115570</xdr:rowOff>
    </xdr:from>
    <xdr:to>
      <xdr:col>20</xdr:col>
      <xdr:colOff>38100</xdr:colOff>
      <xdr:row>35</xdr:row>
      <xdr:rowOff>45720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4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36847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3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28448</xdr:rowOff>
    </xdr:from>
    <xdr:to>
      <xdr:col>15</xdr:col>
      <xdr:colOff>50800</xdr:colOff>
      <xdr:row>31</xdr:row>
      <xdr:rowOff>101219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343398"/>
          <a:ext cx="889000" cy="7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108331</xdr:rowOff>
    </xdr:from>
    <xdr:to>
      <xdr:col>15</xdr:col>
      <xdr:colOff>101600</xdr:colOff>
      <xdr:row>35</xdr:row>
      <xdr:rowOff>38481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93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29608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101219</xdr:rowOff>
    </xdr:from>
    <xdr:to>
      <xdr:col>10</xdr:col>
      <xdr:colOff>114300</xdr:colOff>
      <xdr:row>31</xdr:row>
      <xdr:rowOff>112268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416169"/>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125476</xdr:rowOff>
    </xdr:from>
    <xdr:to>
      <xdr:col>10</xdr:col>
      <xdr:colOff>165100</xdr:colOff>
      <xdr:row>35</xdr:row>
      <xdr:rowOff>55626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95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46753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4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58420</xdr:rowOff>
    </xdr:from>
    <xdr:to>
      <xdr:col>6</xdr:col>
      <xdr:colOff>38100</xdr:colOff>
      <xdr:row>34</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88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145288</xdr:rowOff>
    </xdr:from>
    <xdr:to>
      <xdr:col>24</xdr:col>
      <xdr:colOff>114300</xdr:colOff>
      <xdr:row>31</xdr:row>
      <xdr:rowOff>75438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28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168165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14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103759</xdr:rowOff>
    </xdr:from>
    <xdr:to>
      <xdr:col>20</xdr:col>
      <xdr:colOff>38100</xdr:colOff>
      <xdr:row>31</xdr:row>
      <xdr:rowOff>33909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24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50436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022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149098</xdr:rowOff>
    </xdr:from>
    <xdr:to>
      <xdr:col>15</xdr:col>
      <xdr:colOff>101600</xdr:colOff>
      <xdr:row>31</xdr:row>
      <xdr:rowOff>79248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29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95775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06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50419</xdr:rowOff>
    </xdr:from>
    <xdr:to>
      <xdr:col>10</xdr:col>
      <xdr:colOff>165100</xdr:colOff>
      <xdr:row>31</xdr:row>
      <xdr:rowOff>152019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36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168546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14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61468</xdr:rowOff>
    </xdr:from>
    <xdr:to>
      <xdr:col>6</xdr:col>
      <xdr:colOff>38100</xdr:colOff>
      <xdr:row>31</xdr:row>
      <xdr:rowOff>163068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37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8145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1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9287</xdr:rowOff>
    </xdr:from>
    <xdr:to>
      <xdr:col>24</xdr:col>
      <xdr:colOff>62865</xdr:colOff>
      <xdr:row>59</xdr:row>
      <xdr:rowOff>37011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53237"/>
          <a:ext cx="1270" cy="139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40838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5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37011</xdr:rowOff>
    </xdr:from>
    <xdr:to>
      <xdr:col>24</xdr:col>
      <xdr:colOff>152400</xdr:colOff>
      <xdr:row>59</xdr:row>
      <xdr:rowOff>37011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5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127414</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28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894,868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9287</xdr:rowOff>
    </xdr:from>
    <xdr:to>
      <xdr:col>24</xdr:col>
      <xdr:colOff>152400</xdr:colOff>
      <xdr:row>51</xdr:row>
      <xdr:rowOff>9287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53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21894</xdr:rowOff>
    </xdr:from>
    <xdr:to>
      <xdr:col>24</xdr:col>
      <xdr:colOff>63500</xdr:colOff>
      <xdr:row>58</xdr:row>
      <xdr:rowOff>130342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65994"/>
          <a:ext cx="838200" cy="10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34400</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9785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55973</xdr:rowOff>
    </xdr:from>
    <xdr:to>
      <xdr:col>24</xdr:col>
      <xdr:colOff>114300</xdr:colOff>
      <xdr:row>58</xdr:row>
      <xdr:rowOff>157573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10000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123860</xdr:rowOff>
    </xdr:from>
    <xdr:to>
      <xdr:col>19</xdr:col>
      <xdr:colOff>177800</xdr:colOff>
      <xdr:row>58</xdr:row>
      <xdr:rowOff>130342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067960"/>
          <a:ext cx="889000" cy="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75488</xdr:rowOff>
    </xdr:from>
    <xdr:to>
      <xdr:col>20</xdr:col>
      <xdr:colOff>38100</xdr:colOff>
      <xdr:row>59</xdr:row>
      <xdr:rowOff>5638</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1001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22165</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79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1431</xdr:rowOff>
    </xdr:from>
    <xdr:to>
      <xdr:col>15</xdr:col>
      <xdr:colOff>50800</xdr:colOff>
      <xdr:row>58</xdr:row>
      <xdr:rowOff>123860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45531"/>
          <a:ext cx="889000" cy="12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80597</xdr:rowOff>
    </xdr:from>
    <xdr:to>
      <xdr:col>15</xdr:col>
      <xdr:colOff>101600</xdr:colOff>
      <xdr:row>59</xdr:row>
      <xdr:rowOff>10747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10024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1874</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1011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1431</xdr:rowOff>
    </xdr:from>
    <xdr:to>
      <xdr:col>10</xdr:col>
      <xdr:colOff>114300</xdr:colOff>
      <xdr:row>58</xdr:row>
      <xdr:rowOff>164353</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945531"/>
          <a:ext cx="889000" cy="162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118192</xdr:rowOff>
    </xdr:from>
    <xdr:to>
      <xdr:col>10</xdr:col>
      <xdr:colOff>165100</xdr:colOff>
      <xdr:row>58</xdr:row>
      <xdr:rowOff>48342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9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64869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66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112947</xdr:rowOff>
    </xdr:from>
    <xdr:to>
      <xdr:col>6</xdr:col>
      <xdr:colOff>38100</xdr:colOff>
      <xdr:row>59</xdr:row>
      <xdr:rowOff>43097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5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59624</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983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142544</xdr:rowOff>
    </xdr:from>
    <xdr:to>
      <xdr:col>24</xdr:col>
      <xdr:colOff>114300</xdr:colOff>
      <xdr:row>58</xdr:row>
      <xdr:rowOff>72694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1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165421</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6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79542</xdr:rowOff>
    </xdr:from>
    <xdr:to>
      <xdr:col>20</xdr:col>
      <xdr:colOff>38100</xdr:colOff>
      <xdr:row>59</xdr:row>
      <xdr:rowOff>9692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2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819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11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73060</xdr:rowOff>
    </xdr:from>
    <xdr:to>
      <xdr:col>15</xdr:col>
      <xdr:colOff>101600</xdr:colOff>
      <xdr:row>59</xdr:row>
      <xdr:rowOff>3210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1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19737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79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122081</xdr:rowOff>
    </xdr:from>
    <xdr:to>
      <xdr:col>10</xdr:col>
      <xdr:colOff>165100</xdr:colOff>
      <xdr:row>58</xdr:row>
      <xdr:rowOff>52231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94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43358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987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113553</xdr:rowOff>
    </xdr:from>
    <xdr:to>
      <xdr:col>6</xdr:col>
      <xdr:colOff>38100</xdr:colOff>
      <xdr:row>59</xdr:row>
      <xdr:rowOff>43703</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1005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34830</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1015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3721</xdr:rowOff>
    </xdr:from>
    <xdr:to>
      <xdr:col>24</xdr:col>
      <xdr:colOff>62865</xdr:colOff>
      <xdr:row>78</xdr:row>
      <xdr:rowOff>88621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05221"/>
          <a:ext cx="1270" cy="1456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92448</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6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88621</xdr:rowOff>
    </xdr:from>
    <xdr:to>
      <xdr:col>24</xdr:col>
      <xdr:colOff>152400</xdr:colOff>
      <xdr:row>78</xdr:row>
      <xdr:rowOff>88621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61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121848</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780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244,707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3721</xdr:rowOff>
    </xdr:from>
    <xdr:to>
      <xdr:col>24</xdr:col>
      <xdr:colOff>152400</xdr:colOff>
      <xdr:row>70</xdr:row>
      <xdr:rowOff>3721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05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137528</xdr:rowOff>
    </xdr:from>
    <xdr:to>
      <xdr:col>24</xdr:col>
      <xdr:colOff>63500</xdr:colOff>
      <xdr:row>76</xdr:row>
      <xdr:rowOff>82995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96278"/>
          <a:ext cx="838200" cy="1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44683</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748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66256</xdr:rowOff>
    </xdr:from>
    <xdr:to>
      <xdr:col>24</xdr:col>
      <xdr:colOff>114300</xdr:colOff>
      <xdr:row>76</xdr:row>
      <xdr:rowOff>167856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32474</xdr:rowOff>
    </xdr:from>
    <xdr:to>
      <xdr:col>19</xdr:col>
      <xdr:colOff>177800</xdr:colOff>
      <xdr:row>76</xdr:row>
      <xdr:rowOff>82995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2891224"/>
          <a:ext cx="889000" cy="22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163094</xdr:rowOff>
    </xdr:from>
    <xdr:to>
      <xdr:col>20</xdr:col>
      <xdr:colOff>38100</xdr:colOff>
      <xdr:row>77</xdr:row>
      <xdr:rowOff>93244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19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84371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86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32474</xdr:rowOff>
    </xdr:from>
    <xdr:to>
      <xdr:col>15</xdr:col>
      <xdr:colOff>50800</xdr:colOff>
      <xdr:row>76</xdr:row>
      <xdr:rowOff>122276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2891224"/>
          <a:ext cx="889000" cy="26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30862</xdr:rowOff>
    </xdr:from>
    <xdr:to>
      <xdr:col>15</xdr:col>
      <xdr:colOff>101600</xdr:colOff>
      <xdr:row>76</xdr:row>
      <xdr:rowOff>132462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61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123589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53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122276</xdr:rowOff>
    </xdr:from>
    <xdr:to>
      <xdr:col>10</xdr:col>
      <xdr:colOff>114300</xdr:colOff>
      <xdr:row>77</xdr:row>
      <xdr:rowOff>83172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52476"/>
          <a:ext cx="889000" cy="13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169850</xdr:rowOff>
    </xdr:from>
    <xdr:to>
      <xdr:col>10</xdr:col>
      <xdr:colOff>165100</xdr:colOff>
      <xdr:row>78</xdr:row>
      <xdr:rowOff>100000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37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91127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464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40233</xdr:rowOff>
    </xdr:from>
    <xdr:to>
      <xdr:col>6</xdr:col>
      <xdr:colOff>38100</xdr:colOff>
      <xdr:row>78</xdr:row>
      <xdr:rowOff>141833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1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132960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06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86728</xdr:rowOff>
    </xdr:from>
    <xdr:to>
      <xdr:col>24</xdr:col>
      <xdr:colOff>114300</xdr:colOff>
      <xdr:row>76</xdr:row>
      <xdr:rowOff>16878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4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109605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79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32195</xdr:rowOff>
    </xdr:from>
    <xdr:to>
      <xdr:col>20</xdr:col>
      <xdr:colOff>38100</xdr:colOff>
      <xdr:row>76</xdr:row>
      <xdr:rowOff>133795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150321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37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153124</xdr:rowOff>
    </xdr:from>
    <xdr:to>
      <xdr:col>15</xdr:col>
      <xdr:colOff>101600</xdr:colOff>
      <xdr:row>75</xdr:row>
      <xdr:rowOff>83274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8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99801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615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71476</xdr:rowOff>
    </xdr:from>
    <xdr:to>
      <xdr:col>10</xdr:col>
      <xdr:colOff>165100</xdr:colOff>
      <xdr:row>77</xdr:row>
      <xdr:rowOff>1626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0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18152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7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32372</xdr:rowOff>
    </xdr:from>
    <xdr:to>
      <xdr:col>6</xdr:col>
      <xdr:colOff>38100</xdr:colOff>
      <xdr:row>77</xdr:row>
      <xdr:rowOff>133972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3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150499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0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167208</xdr:rowOff>
    </xdr:from>
    <xdr:to>
      <xdr:col>24</xdr:col>
      <xdr:colOff>62865</xdr:colOff>
      <xdr:row>97</xdr:row>
      <xdr:rowOff>134710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426258"/>
          <a:ext cx="1270" cy="1339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138537</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76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134710</xdr:rowOff>
    </xdr:from>
    <xdr:to>
      <xdr:col>24</xdr:col>
      <xdr:colOff>152400</xdr:colOff>
      <xdr:row>97</xdr:row>
      <xdr:rowOff>134710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765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113885</xdr:rowOff>
    </xdr:from>
    <xdr:ext cx="534377"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20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61,778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167208</xdr:rowOff>
    </xdr:from>
    <xdr:to>
      <xdr:col>24</xdr:col>
      <xdr:colOff>152400</xdr:colOff>
      <xdr:row>89</xdr:row>
      <xdr:rowOff>167208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426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28181</xdr:rowOff>
    </xdr:from>
    <xdr:to>
      <xdr:col>24</xdr:col>
      <xdr:colOff>63500</xdr:colOff>
      <xdr:row>91</xdr:row>
      <xdr:rowOff>165608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5630131"/>
          <a:ext cx="838200" cy="13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122914</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239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144487</xdr:rowOff>
    </xdr:from>
    <xdr:to>
      <xdr:col>24</xdr:col>
      <xdr:colOff>114300</xdr:colOff>
      <xdr:row>95</xdr:row>
      <xdr:rowOff>74637</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260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28181</xdr:rowOff>
    </xdr:from>
    <xdr:to>
      <xdr:col>19</xdr:col>
      <xdr:colOff>177800</xdr:colOff>
      <xdr:row>91</xdr:row>
      <xdr:rowOff>112573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5630131"/>
          <a:ext cx="889000" cy="8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63754</xdr:rowOff>
    </xdr:from>
    <xdr:to>
      <xdr:col>20</xdr:col>
      <xdr:colOff>38100</xdr:colOff>
      <xdr:row>94</xdr:row>
      <xdr:rowOff>165354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18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156481</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27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112573</xdr:rowOff>
    </xdr:from>
    <xdr:to>
      <xdr:col>15</xdr:col>
      <xdr:colOff>50800</xdr:colOff>
      <xdr:row>93</xdr:row>
      <xdr:rowOff>115393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5714523"/>
          <a:ext cx="889000" cy="3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52552</xdr:rowOff>
    </xdr:from>
    <xdr:to>
      <xdr:col>15</xdr:col>
      <xdr:colOff>101600</xdr:colOff>
      <xdr:row>94</xdr:row>
      <xdr:rowOff>154152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1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145279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2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115393</xdr:rowOff>
    </xdr:from>
    <xdr:to>
      <xdr:col>10</xdr:col>
      <xdr:colOff>114300</xdr:colOff>
      <xdr:row>94</xdr:row>
      <xdr:rowOff>38125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060243"/>
          <a:ext cx="889000" cy="9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19558</xdr:rowOff>
    </xdr:from>
    <xdr:to>
      <xdr:col>10</xdr:col>
      <xdr:colOff>165100</xdr:colOff>
      <xdr:row>95</xdr:row>
      <xdr:rowOff>121158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30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112285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0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25997</xdr:rowOff>
    </xdr:from>
    <xdr:to>
      <xdr:col>6</xdr:col>
      <xdr:colOff>38100</xdr:colOff>
      <xdr:row>95</xdr:row>
      <xdr:rowOff>127597</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31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118724</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40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114808</xdr:rowOff>
    </xdr:from>
    <xdr:to>
      <xdr:col>24</xdr:col>
      <xdr:colOff>114300</xdr:colOff>
      <xdr:row>92</xdr:row>
      <xdr:rowOff>44958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571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137685</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5568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148831</xdr:rowOff>
    </xdr:from>
    <xdr:to>
      <xdr:col>20</xdr:col>
      <xdr:colOff>38100</xdr:colOff>
      <xdr:row>91</xdr:row>
      <xdr:rowOff>78981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557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89</xdr:row>
      <xdr:rowOff>95508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535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61773</xdr:rowOff>
    </xdr:from>
    <xdr:to>
      <xdr:col>15</xdr:col>
      <xdr:colOff>101600</xdr:colOff>
      <xdr:row>91</xdr:row>
      <xdr:rowOff>163373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566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8450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543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64593</xdr:rowOff>
    </xdr:from>
    <xdr:to>
      <xdr:col>10</xdr:col>
      <xdr:colOff>165100</xdr:colOff>
      <xdr:row>93</xdr:row>
      <xdr:rowOff>166193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00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11270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578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158775</xdr:rowOff>
    </xdr:from>
    <xdr:to>
      <xdr:col>6</xdr:col>
      <xdr:colOff>38100</xdr:colOff>
      <xdr:row>94</xdr:row>
      <xdr:rowOff>88925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10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105452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587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38735</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82235"/>
          <a:ext cx="127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156862</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5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38735</xdr:rowOff>
    </xdr:from>
    <xdr:to>
      <xdr:col>55</xdr:col>
      <xdr:colOff>88900</xdr:colOff>
      <xdr:row>30</xdr:row>
      <xdr:rowOff>38735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82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153797</xdr:rowOff>
    </xdr:from>
    <xdr:to>
      <xdr:col>55</xdr:col>
      <xdr:colOff>0</xdr:colOff>
      <xdr:row>35</xdr:row>
      <xdr:rowOff>53213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5983097"/>
          <a:ext cx="8382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49801</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934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71374</xdr:rowOff>
    </xdr:from>
    <xdr:to>
      <xdr:col>55</xdr:col>
      <xdr:colOff>50800</xdr:colOff>
      <xdr:row>38</xdr:row>
      <xdr:rowOff>1524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153797</xdr:rowOff>
    </xdr:from>
    <xdr:to>
      <xdr:col>50</xdr:col>
      <xdr:colOff>114300</xdr:colOff>
      <xdr:row>35</xdr:row>
      <xdr:rowOff>69215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5983097"/>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146177</xdr:rowOff>
    </xdr:from>
    <xdr:to>
      <xdr:col>45</xdr:col>
      <xdr:colOff>177800</xdr:colOff>
      <xdr:row>35</xdr:row>
      <xdr:rowOff>69215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5975477"/>
          <a:ext cx="88900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65659</xdr:rowOff>
    </xdr:from>
    <xdr:to>
      <xdr:col>46</xdr:col>
      <xdr:colOff>38100</xdr:colOff>
      <xdr:row>37</xdr:row>
      <xdr:rowOff>167260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158386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143891</xdr:rowOff>
    </xdr:from>
    <xdr:to>
      <xdr:col>41</xdr:col>
      <xdr:colOff>50800</xdr:colOff>
      <xdr:row>34</xdr:row>
      <xdr:rowOff>146177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597319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68326</xdr:rowOff>
    </xdr:from>
    <xdr:to>
      <xdr:col>41</xdr:col>
      <xdr:colOff>101600</xdr:colOff>
      <xdr:row>37</xdr:row>
      <xdr:rowOff>169926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161053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33655</xdr:rowOff>
    </xdr:from>
    <xdr:to>
      <xdr:col>36</xdr:col>
      <xdr:colOff>165100</xdr:colOff>
      <xdr:row>37</xdr:row>
      <xdr:rowOff>135255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126382</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470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2413</xdr:rowOff>
    </xdr:from>
    <xdr:to>
      <xdr:col>55</xdr:col>
      <xdr:colOff>50800</xdr:colOff>
      <xdr:row>35</xdr:row>
      <xdr:rowOff>104013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00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25290</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585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102997</xdr:rowOff>
    </xdr:from>
    <xdr:to>
      <xdr:col>50</xdr:col>
      <xdr:colOff>165100</xdr:colOff>
      <xdr:row>35</xdr:row>
      <xdr:rowOff>33147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593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49674</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5707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18415</xdr:rowOff>
    </xdr:from>
    <xdr:to>
      <xdr:col>46</xdr:col>
      <xdr:colOff>38100</xdr:colOff>
      <xdr:row>35</xdr:row>
      <xdr:rowOff>120015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01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136542</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794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95377</xdr:rowOff>
    </xdr:from>
    <xdr:to>
      <xdr:col>41</xdr:col>
      <xdr:colOff>101600</xdr:colOff>
      <xdr:row>35</xdr:row>
      <xdr:rowOff>25527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592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42054</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569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93091</xdr:rowOff>
    </xdr:from>
    <xdr:to>
      <xdr:col>36</xdr:col>
      <xdr:colOff>165100</xdr:colOff>
      <xdr:row>35</xdr:row>
      <xdr:rowOff>23241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592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39768</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69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169685</xdr:rowOff>
    </xdr:from>
    <xdr:to>
      <xdr:col>54</xdr:col>
      <xdr:colOff>189865</xdr:colOff>
      <xdr:row>58</xdr:row>
      <xdr:rowOff>157531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42185"/>
          <a:ext cx="1270" cy="1359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161358</xdr:rowOff>
    </xdr:from>
    <xdr:ext cx="469744"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10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157531</xdr:rowOff>
    </xdr:from>
    <xdr:to>
      <xdr:col>55</xdr:col>
      <xdr:colOff>88900</xdr:colOff>
      <xdr:row>58</xdr:row>
      <xdr:rowOff>157531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101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116362</xdr:rowOff>
    </xdr:from>
    <xdr:ext cx="534377"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1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74,426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169685</xdr:rowOff>
    </xdr:from>
    <xdr:to>
      <xdr:col>55</xdr:col>
      <xdr:colOff>88900</xdr:colOff>
      <xdr:row>50</xdr:row>
      <xdr:rowOff>169685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42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48431</xdr:rowOff>
    </xdr:from>
    <xdr:to>
      <xdr:col>55</xdr:col>
      <xdr:colOff>0</xdr:colOff>
      <xdr:row>56</xdr:row>
      <xdr:rowOff>81121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9639300" y="9649631"/>
          <a:ext cx="8382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123677</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7248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145250</xdr:rowOff>
    </xdr:from>
    <xdr:to>
      <xdr:col>55</xdr:col>
      <xdr:colOff>50800</xdr:colOff>
      <xdr:row>57</xdr:row>
      <xdr:rowOff>75400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81121</xdr:rowOff>
    </xdr:from>
    <xdr:to>
      <xdr:col>50</xdr:col>
      <xdr:colOff>114300</xdr:colOff>
      <xdr:row>56</xdr:row>
      <xdr:rowOff>98037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9682321"/>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155689</xdr:rowOff>
    </xdr:from>
    <xdr:to>
      <xdr:col>50</xdr:col>
      <xdr:colOff>165100</xdr:colOff>
      <xdr:row>57</xdr:row>
      <xdr:rowOff>85839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76966</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95561</xdr:rowOff>
    </xdr:from>
    <xdr:to>
      <xdr:col>45</xdr:col>
      <xdr:colOff>177800</xdr:colOff>
      <xdr:row>56</xdr:row>
      <xdr:rowOff>98037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7861300" y="9696761"/>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159556</xdr:rowOff>
    </xdr:from>
    <xdr:to>
      <xdr:col>46</xdr:col>
      <xdr:colOff>38100</xdr:colOff>
      <xdr:row>57</xdr:row>
      <xdr:rowOff>89706</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80833</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95561</xdr:rowOff>
    </xdr:from>
    <xdr:to>
      <xdr:col>41</xdr:col>
      <xdr:colOff>50800</xdr:colOff>
      <xdr:row>56</xdr:row>
      <xdr:rowOff>118859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9696761"/>
          <a:ext cx="889000" cy="23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24302</xdr:rowOff>
    </xdr:from>
    <xdr:to>
      <xdr:col>41</xdr:col>
      <xdr:colOff>101600</xdr:colOff>
      <xdr:row>57</xdr:row>
      <xdr:rowOff>125902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117029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129191</xdr:rowOff>
    </xdr:from>
    <xdr:to>
      <xdr:col>36</xdr:col>
      <xdr:colOff>165100</xdr:colOff>
      <xdr:row>57</xdr:row>
      <xdr:rowOff>59341</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730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50468</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8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169081</xdr:rowOff>
    </xdr:from>
    <xdr:to>
      <xdr:col>55</xdr:col>
      <xdr:colOff>50800</xdr:colOff>
      <xdr:row>56</xdr:row>
      <xdr:rowOff>99231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59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20508</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45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30321</xdr:rowOff>
    </xdr:from>
    <xdr:to>
      <xdr:col>50</xdr:col>
      <xdr:colOff>165100</xdr:colOff>
      <xdr:row>56</xdr:row>
      <xdr:rowOff>131921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63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148448</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940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47237</xdr:rowOff>
    </xdr:from>
    <xdr:to>
      <xdr:col>46</xdr:col>
      <xdr:colOff>38100</xdr:colOff>
      <xdr:row>56</xdr:row>
      <xdr:rowOff>148837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64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165364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942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44761</xdr:rowOff>
    </xdr:from>
    <xdr:to>
      <xdr:col>41</xdr:col>
      <xdr:colOff>101600</xdr:colOff>
      <xdr:row>56</xdr:row>
      <xdr:rowOff>146361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64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162888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42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68059</xdr:rowOff>
    </xdr:from>
    <xdr:to>
      <xdr:col>36</xdr:col>
      <xdr:colOff>165100</xdr:colOff>
      <xdr:row>56</xdr:row>
      <xdr:rowOff>169659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66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14736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944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96655</xdr:rowOff>
    </xdr:from>
    <xdr:to>
      <xdr:col>54</xdr:col>
      <xdr:colOff>189865</xdr:colOff>
      <xdr:row>78</xdr:row>
      <xdr:rowOff>127081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269605"/>
          <a:ext cx="1270" cy="123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130908</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040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127081</xdr:rowOff>
    </xdr:from>
    <xdr:to>
      <xdr:col>55</xdr:col>
      <xdr:colOff>88900</xdr:colOff>
      <xdr:row>78</xdr:row>
      <xdr:rowOff>127081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00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43332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204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54,383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96655</xdr:rowOff>
    </xdr:from>
    <xdr:to>
      <xdr:col>55</xdr:col>
      <xdr:colOff>88900</xdr:colOff>
      <xdr:row>71</xdr:row>
      <xdr:rowOff>96655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269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119469</xdr:rowOff>
    </xdr:from>
    <xdr:to>
      <xdr:col>55</xdr:col>
      <xdr:colOff>0</xdr:colOff>
      <xdr:row>74</xdr:row>
      <xdr:rowOff>45814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2635319"/>
          <a:ext cx="838200" cy="9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46342</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0765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67915</xdr:rowOff>
    </xdr:from>
    <xdr:to>
      <xdr:col>55</xdr:col>
      <xdr:colOff>50800</xdr:colOff>
      <xdr:row>76</xdr:row>
      <xdr:rowOff>169515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45814</xdr:rowOff>
    </xdr:from>
    <xdr:to>
      <xdr:col>50</xdr:col>
      <xdr:colOff>114300</xdr:colOff>
      <xdr:row>75</xdr:row>
      <xdr:rowOff>5375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2733114"/>
          <a:ext cx="889000" cy="13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90021</xdr:rowOff>
    </xdr:from>
    <xdr:to>
      <xdr:col>50</xdr:col>
      <xdr:colOff>165100</xdr:colOff>
      <xdr:row>77</xdr:row>
      <xdr:rowOff>20171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11298</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83921</xdr:rowOff>
    </xdr:from>
    <xdr:to>
      <xdr:col>45</xdr:col>
      <xdr:colOff>177800</xdr:colOff>
      <xdr:row>75</xdr:row>
      <xdr:rowOff>5375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2771221"/>
          <a:ext cx="889000" cy="9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129111</xdr:rowOff>
    </xdr:from>
    <xdr:to>
      <xdr:col>46</xdr:col>
      <xdr:colOff>38100</xdr:colOff>
      <xdr:row>77</xdr:row>
      <xdr:rowOff>59261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50388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83921</xdr:rowOff>
    </xdr:from>
    <xdr:to>
      <xdr:col>41</xdr:col>
      <xdr:colOff>50800</xdr:colOff>
      <xdr:row>76</xdr:row>
      <xdr:rowOff>111810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2771221"/>
          <a:ext cx="889000" cy="370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125544</xdr:rowOff>
    </xdr:from>
    <xdr:to>
      <xdr:col>41</xdr:col>
      <xdr:colOff>101600</xdr:colOff>
      <xdr:row>77</xdr:row>
      <xdr:rowOff>55694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46821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42357</xdr:rowOff>
    </xdr:from>
    <xdr:to>
      <xdr:col>36</xdr:col>
      <xdr:colOff>165100</xdr:colOff>
      <xdr:row>77</xdr:row>
      <xdr:rowOff>143957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4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135084</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37428" y="13336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68669</xdr:rowOff>
    </xdr:from>
    <xdr:to>
      <xdr:col>55</xdr:col>
      <xdr:colOff>50800</xdr:colOff>
      <xdr:row>73</xdr:row>
      <xdr:rowOff>170269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58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91546</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43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166464</xdr:rowOff>
    </xdr:from>
    <xdr:to>
      <xdr:col>50</xdr:col>
      <xdr:colOff>165100</xdr:colOff>
      <xdr:row>74</xdr:row>
      <xdr:rowOff>96614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68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113141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126025</xdr:rowOff>
    </xdr:from>
    <xdr:to>
      <xdr:col>46</xdr:col>
      <xdr:colOff>38100</xdr:colOff>
      <xdr:row>75</xdr:row>
      <xdr:rowOff>56175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8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72702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58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33121</xdr:rowOff>
    </xdr:from>
    <xdr:to>
      <xdr:col>41</xdr:col>
      <xdr:colOff>101600</xdr:colOff>
      <xdr:row>74</xdr:row>
      <xdr:rowOff>134721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72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151248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49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61010</xdr:rowOff>
    </xdr:from>
    <xdr:to>
      <xdr:col>36</xdr:col>
      <xdr:colOff>165100</xdr:colOff>
      <xdr:row>76</xdr:row>
      <xdr:rowOff>162610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09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7688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866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43135</xdr:rowOff>
    </xdr:from>
    <xdr:to>
      <xdr:col>54</xdr:col>
      <xdr:colOff>189865</xdr:colOff>
      <xdr:row>98</xdr:row>
      <xdr:rowOff>148558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645085"/>
          <a:ext cx="1270" cy="1305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152385</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95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148558</xdr:rowOff>
    </xdr:from>
    <xdr:to>
      <xdr:col>55</xdr:col>
      <xdr:colOff>88900</xdr:colOff>
      <xdr:row>98</xdr:row>
      <xdr:rowOff>148558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950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161262</xdr:rowOff>
    </xdr:from>
    <xdr:ext cx="534377"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420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92,069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43135</xdr:rowOff>
    </xdr:from>
    <xdr:to>
      <xdr:col>55</xdr:col>
      <xdr:colOff>88900</xdr:colOff>
      <xdr:row>91</xdr:row>
      <xdr:rowOff>43135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645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133871</xdr:rowOff>
    </xdr:from>
    <xdr:to>
      <xdr:col>55</xdr:col>
      <xdr:colOff>0</xdr:colOff>
      <xdr:row>96</xdr:row>
      <xdr:rowOff>120593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421621"/>
          <a:ext cx="838200" cy="15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84498</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372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61621</xdr:rowOff>
    </xdr:from>
    <xdr:to>
      <xdr:col>55</xdr:col>
      <xdr:colOff>50800</xdr:colOff>
      <xdr:row>96</xdr:row>
      <xdr:rowOff>163221</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101257</xdr:rowOff>
    </xdr:from>
    <xdr:to>
      <xdr:col>50</xdr:col>
      <xdr:colOff>114300</xdr:colOff>
      <xdr:row>95</xdr:row>
      <xdr:rowOff>133871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389007"/>
          <a:ext cx="889000" cy="3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85510</xdr:rowOff>
    </xdr:from>
    <xdr:to>
      <xdr:col>50</xdr:col>
      <xdr:colOff>165100</xdr:colOff>
      <xdr:row>97</xdr:row>
      <xdr:rowOff>15660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6787</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101257</xdr:rowOff>
    </xdr:from>
    <xdr:to>
      <xdr:col>45</xdr:col>
      <xdr:colOff>177800</xdr:colOff>
      <xdr:row>96</xdr:row>
      <xdr:rowOff>66109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389007"/>
          <a:ext cx="889000" cy="13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81851</xdr:rowOff>
    </xdr:from>
    <xdr:to>
      <xdr:col>46</xdr:col>
      <xdr:colOff>38100</xdr:colOff>
      <xdr:row>97</xdr:row>
      <xdr:rowOff>12001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66109</xdr:rowOff>
    </xdr:from>
    <xdr:to>
      <xdr:col>41</xdr:col>
      <xdr:colOff>50800</xdr:colOff>
      <xdr:row>96</xdr:row>
      <xdr:rowOff>110325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525309"/>
          <a:ext cx="889000" cy="4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94959</xdr:rowOff>
    </xdr:from>
    <xdr:to>
      <xdr:col>41</xdr:col>
      <xdr:colOff>101600</xdr:colOff>
      <xdr:row>97</xdr:row>
      <xdr:rowOff>25109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16236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81338</xdr:rowOff>
    </xdr:from>
    <xdr:to>
      <xdr:col>36</xdr:col>
      <xdr:colOff>165100</xdr:colOff>
      <xdr:row>97</xdr:row>
      <xdr:rowOff>11488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54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2615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63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69793</xdr:rowOff>
    </xdr:from>
    <xdr:to>
      <xdr:col>55</xdr:col>
      <xdr:colOff>50800</xdr:colOff>
      <xdr:row>96</xdr:row>
      <xdr:rowOff>171393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52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48220</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507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83071</xdr:rowOff>
    </xdr:from>
    <xdr:to>
      <xdr:col>50</xdr:col>
      <xdr:colOff>165100</xdr:colOff>
      <xdr:row>96</xdr:row>
      <xdr:rowOff>13221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37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29748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14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50457</xdr:rowOff>
    </xdr:from>
    <xdr:to>
      <xdr:col>46</xdr:col>
      <xdr:colOff>38100</xdr:colOff>
      <xdr:row>95</xdr:row>
      <xdr:rowOff>152057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33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168584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11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15309</xdr:rowOff>
    </xdr:from>
    <xdr:to>
      <xdr:col>41</xdr:col>
      <xdr:colOff>101600</xdr:colOff>
      <xdr:row>96</xdr:row>
      <xdr:rowOff>116909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47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133436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24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59525</xdr:rowOff>
    </xdr:from>
    <xdr:to>
      <xdr:col>36</xdr:col>
      <xdr:colOff>165100</xdr:colOff>
      <xdr:row>96</xdr:row>
      <xdr:rowOff>161125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51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6202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29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107010</xdr:rowOff>
    </xdr:from>
    <xdr:to>
      <xdr:col>85</xdr:col>
      <xdr:colOff>126364</xdr:colOff>
      <xdr:row>37</xdr:row>
      <xdr:rowOff>166858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593410"/>
          <a:ext cx="1269" cy="917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170685</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51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166858</xdr:rowOff>
    </xdr:from>
    <xdr:to>
      <xdr:col>86</xdr:col>
      <xdr:colOff>25400</xdr:colOff>
      <xdr:row>37</xdr:row>
      <xdr:rowOff>166858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510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53687</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36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33,215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107010</xdr:rowOff>
    </xdr:from>
    <xdr:to>
      <xdr:col>86</xdr:col>
      <xdr:colOff>25400</xdr:colOff>
      <xdr:row>32</xdr:row>
      <xdr:rowOff>107010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593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149439</xdr:rowOff>
    </xdr:from>
    <xdr:to>
      <xdr:col>85</xdr:col>
      <xdr:colOff>127000</xdr:colOff>
      <xdr:row>36</xdr:row>
      <xdr:rowOff>2951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150189"/>
          <a:ext cx="838200" cy="2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158995</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1597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9118</xdr:rowOff>
    </xdr:from>
    <xdr:to>
      <xdr:col>85</xdr:col>
      <xdr:colOff>177800</xdr:colOff>
      <xdr:row>36</xdr:row>
      <xdr:rowOff>110718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18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149439</xdr:rowOff>
    </xdr:from>
    <xdr:to>
      <xdr:col>81</xdr:col>
      <xdr:colOff>50800</xdr:colOff>
      <xdr:row>36</xdr:row>
      <xdr:rowOff>41676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150189"/>
          <a:ext cx="889000" cy="6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16297</xdr:rowOff>
    </xdr:from>
    <xdr:to>
      <xdr:col>81</xdr:col>
      <xdr:colOff>101600</xdr:colOff>
      <xdr:row>36</xdr:row>
      <xdr:rowOff>117897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18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109024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8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86390</xdr:rowOff>
    </xdr:from>
    <xdr:to>
      <xdr:col>76</xdr:col>
      <xdr:colOff>114300</xdr:colOff>
      <xdr:row>36</xdr:row>
      <xdr:rowOff>41676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087140"/>
          <a:ext cx="889000" cy="12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30378</xdr:rowOff>
    </xdr:from>
    <xdr:to>
      <xdr:col>76</xdr:col>
      <xdr:colOff>165100</xdr:colOff>
      <xdr:row>36</xdr:row>
      <xdr:rowOff>131978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2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123105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9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86390</xdr:rowOff>
    </xdr:from>
    <xdr:to>
      <xdr:col>71</xdr:col>
      <xdr:colOff>177800</xdr:colOff>
      <xdr:row>36</xdr:row>
      <xdr:rowOff>51232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087140"/>
          <a:ext cx="889000" cy="13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130414</xdr:rowOff>
    </xdr:from>
    <xdr:to>
      <xdr:col>72</xdr:col>
      <xdr:colOff>38100</xdr:colOff>
      <xdr:row>36</xdr:row>
      <xdr:rowOff>60564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131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51691</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2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17028</xdr:rowOff>
    </xdr:from>
    <xdr:to>
      <xdr:col>67</xdr:col>
      <xdr:colOff>101600</xdr:colOff>
      <xdr:row>36</xdr:row>
      <xdr:rowOff>118628</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18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109755</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28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123601</xdr:rowOff>
    </xdr:from>
    <xdr:to>
      <xdr:col>85</xdr:col>
      <xdr:colOff>177800</xdr:colOff>
      <xdr:row>36</xdr:row>
      <xdr:rowOff>53751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12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146478</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975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98639</xdr:rowOff>
    </xdr:from>
    <xdr:to>
      <xdr:col>81</xdr:col>
      <xdr:colOff>101600</xdr:colOff>
      <xdr:row>36</xdr:row>
      <xdr:rowOff>28789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09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45316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587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162326</xdr:rowOff>
    </xdr:from>
    <xdr:to>
      <xdr:col>76</xdr:col>
      <xdr:colOff>165100</xdr:colOff>
      <xdr:row>36</xdr:row>
      <xdr:rowOff>92476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16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109003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593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35590</xdr:rowOff>
    </xdr:from>
    <xdr:to>
      <xdr:col>72</xdr:col>
      <xdr:colOff>38100</xdr:colOff>
      <xdr:row>35</xdr:row>
      <xdr:rowOff>137190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03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153717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581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432</xdr:rowOff>
    </xdr:from>
    <xdr:to>
      <xdr:col>67</xdr:col>
      <xdr:colOff>101600</xdr:colOff>
      <xdr:row>36</xdr:row>
      <xdr:rowOff>102032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17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118559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594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110978</xdr:rowOff>
    </xdr:from>
    <xdr:to>
      <xdr:col>85</xdr:col>
      <xdr:colOff>126364</xdr:colOff>
      <xdr:row>58</xdr:row>
      <xdr:rowOff>67070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512028"/>
          <a:ext cx="1269" cy="1499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70897</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1001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67070</xdr:rowOff>
    </xdr:from>
    <xdr:to>
      <xdr:col>86</xdr:col>
      <xdr:colOff>25400</xdr:colOff>
      <xdr:row>58</xdr:row>
      <xdr:rowOff>67070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1001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57655</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287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124,259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110978</xdr:rowOff>
    </xdr:from>
    <xdr:to>
      <xdr:col>86</xdr:col>
      <xdr:colOff>25400</xdr:colOff>
      <xdr:row>49</xdr:row>
      <xdr:rowOff>110978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512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2769</xdr:rowOff>
    </xdr:from>
    <xdr:to>
      <xdr:col>85</xdr:col>
      <xdr:colOff>127000</xdr:colOff>
      <xdr:row>57</xdr:row>
      <xdr:rowOff>3030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775419"/>
          <a:ext cx="8382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100658</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3589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77781</xdr:rowOff>
    </xdr:from>
    <xdr:to>
      <xdr:col>85</xdr:col>
      <xdr:colOff>177800</xdr:colOff>
      <xdr:row>56</xdr:row>
      <xdr:rowOff>7931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50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3030</xdr:rowOff>
    </xdr:from>
    <xdr:to>
      <xdr:col>81</xdr:col>
      <xdr:colOff>50800</xdr:colOff>
      <xdr:row>57</xdr:row>
      <xdr:rowOff>89065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775680"/>
          <a:ext cx="889000" cy="8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23113</xdr:rowOff>
    </xdr:from>
    <xdr:to>
      <xdr:col>81</xdr:col>
      <xdr:colOff>101600</xdr:colOff>
      <xdr:row>56</xdr:row>
      <xdr:rowOff>124713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624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141240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39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78076</xdr:rowOff>
    </xdr:from>
    <xdr:to>
      <xdr:col>76</xdr:col>
      <xdr:colOff>114300</xdr:colOff>
      <xdr:row>57</xdr:row>
      <xdr:rowOff>89065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703300" y="9679276"/>
          <a:ext cx="889000" cy="18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155618</xdr:rowOff>
    </xdr:from>
    <xdr:to>
      <xdr:col>76</xdr:col>
      <xdr:colOff>165100</xdr:colOff>
      <xdr:row>56</xdr:row>
      <xdr:rowOff>85768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585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102295</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36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72916</xdr:rowOff>
    </xdr:from>
    <xdr:to>
      <xdr:col>71</xdr:col>
      <xdr:colOff>177800</xdr:colOff>
      <xdr:row>56</xdr:row>
      <xdr:rowOff>78076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674116"/>
          <a:ext cx="889000" cy="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139616</xdr:rowOff>
    </xdr:from>
    <xdr:to>
      <xdr:col>72</xdr:col>
      <xdr:colOff>38100</xdr:colOff>
      <xdr:row>56</xdr:row>
      <xdr:rowOff>69766</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569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86293</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34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22753</xdr:rowOff>
    </xdr:from>
    <xdr:to>
      <xdr:col>67</xdr:col>
      <xdr:colOff>101600</xdr:colOff>
      <xdr:row>56</xdr:row>
      <xdr:rowOff>124353</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6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115480</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71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123419</xdr:rowOff>
    </xdr:from>
    <xdr:to>
      <xdr:col>85</xdr:col>
      <xdr:colOff>177800</xdr:colOff>
      <xdr:row>57</xdr:row>
      <xdr:rowOff>53569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72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101846</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703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123680</xdr:rowOff>
    </xdr:from>
    <xdr:to>
      <xdr:col>81</xdr:col>
      <xdr:colOff>101600</xdr:colOff>
      <xdr:row>57</xdr:row>
      <xdr:rowOff>53830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7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44957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81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38265</xdr:rowOff>
    </xdr:from>
    <xdr:to>
      <xdr:col>76</xdr:col>
      <xdr:colOff>165100</xdr:colOff>
      <xdr:row>57</xdr:row>
      <xdr:rowOff>139865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81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130992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90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27276</xdr:rowOff>
    </xdr:from>
    <xdr:to>
      <xdr:col>72</xdr:col>
      <xdr:colOff>38100</xdr:colOff>
      <xdr:row>56</xdr:row>
      <xdr:rowOff>128876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62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120003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72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22116</xdr:rowOff>
    </xdr:from>
    <xdr:to>
      <xdr:col>67</xdr:col>
      <xdr:colOff>101600</xdr:colOff>
      <xdr:row>56</xdr:row>
      <xdr:rowOff>123716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62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140243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39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43721</xdr:rowOff>
    </xdr:from>
    <xdr:to>
      <xdr:col>85</xdr:col>
      <xdr:colOff>126364</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216671"/>
          <a:ext cx="1269" cy="1426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104357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6489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161848</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99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87,378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43721</xdr:rowOff>
    </xdr:from>
    <xdr:to>
      <xdr:col>86</xdr:col>
      <xdr:colOff>25400</xdr:colOff>
      <xdr:row>71</xdr:row>
      <xdr:rowOff>43721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216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60686</xdr:rowOff>
    </xdr:from>
    <xdr:to>
      <xdr:col>85</xdr:col>
      <xdr:colOff>127000</xdr:colOff>
      <xdr:row>79</xdr:row>
      <xdr:rowOff>70614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605236"/>
          <a:ext cx="838200" cy="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21807</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394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170380</xdr:rowOff>
    </xdr:from>
    <xdr:to>
      <xdr:col>85</xdr:col>
      <xdr:colOff>177800</xdr:colOff>
      <xdr:row>79</xdr:row>
      <xdr:rowOff>100530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54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35916</xdr:rowOff>
    </xdr:from>
    <xdr:to>
      <xdr:col>81</xdr:col>
      <xdr:colOff>50800</xdr:colOff>
      <xdr:row>79</xdr:row>
      <xdr:rowOff>60686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80466"/>
          <a:ext cx="889000" cy="2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4514</xdr:rowOff>
    </xdr:from>
    <xdr:to>
      <xdr:col>81</xdr:col>
      <xdr:colOff>101600</xdr:colOff>
      <xdr:row>79</xdr:row>
      <xdr:rowOff>106114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54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122641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32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76378</xdr:rowOff>
    </xdr:from>
    <xdr:to>
      <xdr:col>76</xdr:col>
      <xdr:colOff>114300</xdr:colOff>
      <xdr:row>79</xdr:row>
      <xdr:rowOff>35916</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449478"/>
          <a:ext cx="889000" cy="13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162624</xdr:rowOff>
    </xdr:from>
    <xdr:to>
      <xdr:col>76</xdr:col>
      <xdr:colOff>165100</xdr:colOff>
      <xdr:row>79</xdr:row>
      <xdr:rowOff>92774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53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83901</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62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76378</xdr:rowOff>
    </xdr:from>
    <xdr:to>
      <xdr:col>71</xdr:col>
      <xdr:colOff>177800</xdr:colOff>
      <xdr:row>79</xdr:row>
      <xdr:rowOff>7831</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2814300" y="13449478"/>
          <a:ext cx="889000" cy="10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157138</xdr:rowOff>
    </xdr:from>
    <xdr:to>
      <xdr:col>72</xdr:col>
      <xdr:colOff>38100</xdr:colOff>
      <xdr:row>79</xdr:row>
      <xdr:rowOff>87288</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53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78415</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62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160517</xdr:rowOff>
    </xdr:from>
    <xdr:to>
      <xdr:col>67</xdr:col>
      <xdr:colOff>101600</xdr:colOff>
      <xdr:row>79</xdr:row>
      <xdr:rowOff>90667</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53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81794</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62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19814</xdr:rowOff>
    </xdr:from>
    <xdr:to>
      <xdr:col>85</xdr:col>
      <xdr:colOff>177800</xdr:colOff>
      <xdr:row>79</xdr:row>
      <xdr:rowOff>121414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148807</xdr:rowOff>
    </xdr:from>
    <xdr:ext cx="469744"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52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9886</xdr:rowOff>
    </xdr:from>
    <xdr:to>
      <xdr:col>81</xdr:col>
      <xdr:colOff>101600</xdr:colOff>
      <xdr:row>79</xdr:row>
      <xdr:rowOff>111486</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5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102613</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46428" y="13647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156566</xdr:rowOff>
    </xdr:from>
    <xdr:to>
      <xdr:col>76</xdr:col>
      <xdr:colOff>165100</xdr:colOff>
      <xdr:row>79</xdr:row>
      <xdr:rowOff>86716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2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103243</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357428" y="1330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25578</xdr:rowOff>
    </xdr:from>
    <xdr:to>
      <xdr:col>72</xdr:col>
      <xdr:colOff>38100</xdr:colOff>
      <xdr:row>78</xdr:row>
      <xdr:rowOff>127178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39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143705</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436111" y="1317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128481</xdr:rowOff>
    </xdr:from>
    <xdr:to>
      <xdr:col>67</xdr:col>
      <xdr:colOff>101600</xdr:colOff>
      <xdr:row>79</xdr:row>
      <xdr:rowOff>58631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50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75158</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79428" y="13276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6789</xdr:rowOff>
    </xdr:from>
    <xdr:to>
      <xdr:col>85</xdr:col>
      <xdr:colOff>126364</xdr:colOff>
      <xdr:row>97</xdr:row>
      <xdr:rowOff>148006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437289"/>
          <a:ext cx="1269" cy="1341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151833</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78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148006</xdr:rowOff>
    </xdr:from>
    <xdr:to>
      <xdr:col>86</xdr:col>
      <xdr:colOff>25400</xdr:colOff>
      <xdr:row>97</xdr:row>
      <xdr:rowOff>148006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778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124916</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1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82,977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6789</xdr:rowOff>
    </xdr:from>
    <xdr:to>
      <xdr:col>86</xdr:col>
      <xdr:colOff>25400</xdr:colOff>
      <xdr:row>90</xdr:row>
      <xdr:rowOff>6789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4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168084</xdr:rowOff>
    </xdr:from>
    <xdr:to>
      <xdr:col>85</xdr:col>
      <xdr:colOff>127000</xdr:colOff>
      <xdr:row>93</xdr:row>
      <xdr:rowOff>27039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5481300" y="15941484"/>
          <a:ext cx="838200" cy="3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163682</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2799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13805</xdr:rowOff>
    </xdr:from>
    <xdr:to>
      <xdr:col>85</xdr:col>
      <xdr:colOff>177800</xdr:colOff>
      <xdr:row>95</xdr:row>
      <xdr:rowOff>115405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127527</xdr:rowOff>
    </xdr:from>
    <xdr:to>
      <xdr:col>81</xdr:col>
      <xdr:colOff>50800</xdr:colOff>
      <xdr:row>93</xdr:row>
      <xdr:rowOff>27039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4592300" y="15900927"/>
          <a:ext cx="889000" cy="7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1155</xdr:rowOff>
    </xdr:from>
    <xdr:to>
      <xdr:col>81</xdr:col>
      <xdr:colOff>101600</xdr:colOff>
      <xdr:row>95</xdr:row>
      <xdr:rowOff>102755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93882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127527</xdr:rowOff>
    </xdr:from>
    <xdr:to>
      <xdr:col>76</xdr:col>
      <xdr:colOff>114300</xdr:colOff>
      <xdr:row>93</xdr:row>
      <xdr:rowOff>144138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5900927"/>
          <a:ext cx="889000" cy="18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30702</xdr:rowOff>
    </xdr:from>
    <xdr:to>
      <xdr:col>76</xdr:col>
      <xdr:colOff>165100</xdr:colOff>
      <xdr:row>95</xdr:row>
      <xdr:rowOff>132302</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123429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144138</xdr:rowOff>
    </xdr:from>
    <xdr:to>
      <xdr:col>71</xdr:col>
      <xdr:colOff>177800</xdr:colOff>
      <xdr:row>94</xdr:row>
      <xdr:rowOff>24809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088988"/>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84710</xdr:rowOff>
    </xdr:from>
    <xdr:to>
      <xdr:col>72</xdr:col>
      <xdr:colOff>38100</xdr:colOff>
      <xdr:row>96</xdr:row>
      <xdr:rowOff>14860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5987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13329</xdr:rowOff>
    </xdr:from>
    <xdr:to>
      <xdr:col>67</xdr:col>
      <xdr:colOff>101600</xdr:colOff>
      <xdr:row>95</xdr:row>
      <xdr:rowOff>114929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3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106056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39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117284</xdr:rowOff>
    </xdr:from>
    <xdr:to>
      <xdr:col>85</xdr:col>
      <xdr:colOff>177800</xdr:colOff>
      <xdr:row>93</xdr:row>
      <xdr:rowOff>47434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589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140161</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574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147689</xdr:rowOff>
    </xdr:from>
    <xdr:to>
      <xdr:col>81</xdr:col>
      <xdr:colOff>101600</xdr:colOff>
      <xdr:row>93</xdr:row>
      <xdr:rowOff>77839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592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94366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569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76727</xdr:rowOff>
    </xdr:from>
    <xdr:to>
      <xdr:col>76</xdr:col>
      <xdr:colOff>165100</xdr:colOff>
      <xdr:row>93</xdr:row>
      <xdr:rowOff>6877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585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23404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562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93338</xdr:rowOff>
    </xdr:from>
    <xdr:to>
      <xdr:col>72</xdr:col>
      <xdr:colOff>38100</xdr:colOff>
      <xdr:row>94</xdr:row>
      <xdr:rowOff>23488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03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40015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581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145459</xdr:rowOff>
    </xdr:from>
    <xdr:to>
      <xdr:col>67</xdr:col>
      <xdr:colOff>101600</xdr:colOff>
      <xdr:row>94</xdr:row>
      <xdr:rowOff>75609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09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92136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5865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168927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82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31</xdr:row>
      <xdr:rowOff>130827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544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92727</xdr:rowOff>
    </xdr:from>
    <xdr:ext cx="31290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75094" y="506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101600</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930900"/>
          <a:ext cx="1269" cy="800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60977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47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48277</xdr:rowOff>
    </xdr:from>
    <xdr:ext cx="313932"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706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34</xdr:row>
      <xdr:rowOff>101600</xdr:rowOff>
    </xdr:from>
    <xdr:to>
      <xdr:col>116</xdr:col>
      <xdr:colOff>152400</xdr:colOff>
      <xdr:row>34</xdr:row>
      <xdr:rowOff>101600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9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149877</xdr:rowOff>
    </xdr:from>
    <xdr:ext cx="249299"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4935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127000</xdr:rowOff>
    </xdr:from>
    <xdr:to>
      <xdr:col>116</xdr:col>
      <xdr:colOff>114300</xdr:colOff>
      <xdr:row>39</xdr:row>
      <xdr:rowOff>57150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30</xdr:row>
      <xdr:rowOff>127000</xdr:rowOff>
    </xdr:from>
    <xdr:to>
      <xdr:col>112</xdr:col>
      <xdr:colOff>38100</xdr:colOff>
      <xdr:row>31</xdr:row>
      <xdr:rowOff>57150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52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29</xdr:row>
      <xdr:rowOff>73677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50457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88900</xdr:rowOff>
    </xdr:from>
    <xdr:to>
      <xdr:col>107</xdr:col>
      <xdr:colOff>101600</xdr:colOff>
      <xdr:row>39</xdr:row>
      <xdr:rowOff>19050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35577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165100</xdr:rowOff>
    </xdr:from>
    <xdr:to>
      <xdr:col>102</xdr:col>
      <xdr:colOff>165100</xdr:colOff>
      <xdr:row>39</xdr:row>
      <xdr:rowOff>95250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50800</xdr:rowOff>
    </xdr:from>
    <xdr:to>
      <xdr:col>98</xdr:col>
      <xdr:colOff>38100</xdr:colOff>
      <xdr:row>30</xdr:row>
      <xdr:rowOff>152400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51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28</xdr:row>
      <xdr:rowOff>168927</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99333" y="4969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105427</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620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111777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目的別歳出の構成項目で１番大きいのが民生費で、住民一人当たり</a:t>
          </a:r>
          <a:r>
            <a:rPr kumimoji="1" lang="en-US" altLang="ja-JP" sz="1300">
              <a:latin typeface="ＭＳ Ｐゴシック" panose="020B0600070205080204" pitchFamily="50" charset="-128"/>
              <a:ea typeface="ＭＳ Ｐゴシック" panose="020B0600070205080204" pitchFamily="50" charset="-128"/>
            </a:rPr>
            <a:t>166,671</a:t>
          </a:r>
          <a:r>
            <a:rPr kumimoji="1" lang="ja-JP" altLang="en-US" sz="1300">
              <a:latin typeface="ＭＳ Ｐゴシック" panose="020B0600070205080204" pitchFamily="50" charset="-128"/>
              <a:ea typeface="ＭＳ Ｐゴシック" panose="020B0600070205080204" pitchFamily="50" charset="-128"/>
            </a:rPr>
            <a:t>円となっており、前年度比で</a:t>
          </a:r>
          <a:r>
            <a:rPr kumimoji="1" lang="en-US" altLang="ja-JP" sz="1300">
              <a:latin typeface="ＭＳ Ｐゴシック" panose="020B0600070205080204" pitchFamily="50" charset="-128"/>
              <a:ea typeface="ＭＳ Ｐゴシック" panose="020B0600070205080204" pitchFamily="50" charset="-128"/>
            </a:rPr>
            <a:t>9,206</a:t>
          </a:r>
          <a:r>
            <a:rPr kumimoji="1" lang="ja-JP" altLang="en-US" sz="1300">
              <a:latin typeface="ＭＳ Ｐゴシック" panose="020B0600070205080204" pitchFamily="50" charset="-128"/>
              <a:ea typeface="ＭＳ Ｐゴシック" panose="020B0600070205080204" pitchFamily="50" charset="-128"/>
            </a:rPr>
            <a:t>円増加している。これは、低所得世帯支援事業や認定こども園等運営費の増によるものと考えられる。次に大きいのが総務費で、住民一人当たり</a:t>
          </a:r>
          <a:r>
            <a:rPr kumimoji="1" lang="en-US" altLang="ja-JP" sz="1300">
              <a:latin typeface="ＭＳ Ｐゴシック" panose="020B0600070205080204" pitchFamily="50" charset="-128"/>
              <a:ea typeface="ＭＳ Ｐゴシック" panose="020B0600070205080204" pitchFamily="50" charset="-128"/>
            </a:rPr>
            <a:t>152,147</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66,416</a:t>
          </a:r>
          <a:r>
            <a:rPr kumimoji="1" lang="ja-JP" altLang="en-US" sz="1300">
              <a:latin typeface="ＭＳ Ｐゴシック" panose="020B0600070205080204" pitchFamily="50" charset="-128"/>
              <a:ea typeface="ＭＳ Ｐゴシック" panose="020B0600070205080204" pitchFamily="50" charset="-128"/>
            </a:rPr>
            <a:t>円の増となっている。これは、新庁舎建設事業の影響によるものと考えられる。次に大きいのが公債費で住民一人当たり</a:t>
          </a:r>
          <a:r>
            <a:rPr kumimoji="1" lang="en-US" altLang="ja-JP" sz="1300">
              <a:latin typeface="ＭＳ Ｐゴシック" panose="020B0600070205080204" pitchFamily="50" charset="-128"/>
              <a:ea typeface="ＭＳ Ｐゴシック" panose="020B0600070205080204" pitchFamily="50" charset="-128"/>
            </a:rPr>
            <a:t>56,510</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1,596</a:t>
          </a:r>
          <a:r>
            <a:rPr kumimoji="1" lang="ja-JP" altLang="en-US" sz="1300">
              <a:latin typeface="ＭＳ Ｐゴシック" panose="020B0600070205080204" pitchFamily="50" charset="-128"/>
              <a:ea typeface="ＭＳ Ｐゴシック" panose="020B0600070205080204" pitchFamily="50" charset="-128"/>
            </a:rPr>
            <a:t>円の増となっており、これは、令和元年度に発行した台風</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号による災害復旧債、屋内遊戯施設整備事業債などの元金償還が開始したことによるものと考えられる。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実質単年度収支は、平成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プラスが続いていたが、令和５年度はマイナスとなった。これは新庁舎建設事業の財源のための財政調整基金などの取崩しが大きくなったことが影響している。今後も老朽化している公共施設の維持補修や長寿命化対策などの大型の建設事業が控えており、基金の取崩しなどで対応することとなるが、決算剰余金等を確実に積み立てながら事務事業の見直しを進め、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全ての会計において黒字で推移している。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社会保障費の増大や公共施設の老朽化に対応すべく、公共施設総合管理計画や個別施設計画、各公共施設の長寿命化計画などを事業の実施計画に適切に反映させ、事務事業の執行を平準化しながら、将来にわたり持続可能な財政運営ができるよう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元利償還金は、令和元年度に発行した台風</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号による災害復旧債や屋内遊戯施設整備事業債などの元金償還が開始したため、前年度比</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百万円増加したが、公営企業債の元利償還金に対する繰入金は減少した。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今後予定されている大規模な建設事業を念頭に、年度ごとの事業を調整し、数値が大幅に悪化しないよう努める。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将来負担額のうち一般会計等に係る地方債の現在高は、令和元年度から減少傾向が続いていたが、令和５年度は新庁舎建設事業などの実施に伴い、借入額が償還額を上回ったことから、前年度比</a:t>
          </a:r>
          <a:r>
            <a:rPr kumimoji="1" lang="en-US" altLang="ja-JP" sz="1400">
              <a:latin typeface="ＭＳ ゴシック" pitchFamily="49" charset="-128"/>
              <a:ea typeface="ＭＳ ゴシック" pitchFamily="49" charset="-128"/>
            </a:rPr>
            <a:t>387</a:t>
          </a:r>
          <a:r>
            <a:rPr kumimoji="1" lang="ja-JP" altLang="en-US" sz="1400">
              <a:latin typeface="ＭＳ ゴシック" pitchFamily="49" charset="-128"/>
              <a:ea typeface="ＭＳ ゴシック" pitchFamily="49" charset="-128"/>
            </a:rPr>
            <a:t>百万円の増額となっている。一方、公営企業債等繰入見込額や退職手当負担見込額などは年々減少傾向にある。また、基準財政需要額算入見込額は年々減少しているが、充当可能基金は引き続き改善してき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新庁舎建設事業などの大規模建設事業に着手しており、地方債現在高は増加していくと予想されるが、公共施設等総合管理計画や個別施設計画、各公共施設の長寿命化計画などを事務事業の実施計画に適切に反映させ、事務事業を平準化し数値が悪化しない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山形県高畠町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基金残高は、財政調整基金は前年度比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百万円の減、減債基金は前年度比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百万円の増、その他特定目的基金は前年度比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百万円の増となった。これは、ふるさと納税寄附金を原資とするふるさと応援基金を新たに造成したことによるものである。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財政調整基金、減債基金は、引き続き今後の財政運営のために決算剰余金などを確実に積み立てる。各特定目的基金については、その目的に沿って、積立て、取崩しを行う。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・公共施設等整備基金：公用及び公共の用に供する施設の整備に要する経費に充てるため設置する。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・ふるさと応援基金：ふるさと納税寄附金を原資として、寄附者の意向に沿った事務事業の財源に充てるため設置する。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経済対策基金：新型コロナウイルス感染症の影響に伴う地域経済変動対策資金貸付に係る利子補給事業、信用保証料補助事業その他の緊急経済対策に必要な資金に充てるため設置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・再生可能エネルギー等導入推進基金：地球温暖化対策を推進するため、公共施設への再生可能エネルギー及び省エネルギー設備の導入等を図るために設置する。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・公共施設等整備基金：新庁舎建設の財源として一部取崩しを行ったため、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・ふるさと応援基金：新たに基金を造成したため、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百万円の皆増となった。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・新型コロナウイルス感染症経済対策基金：利子補給事業等を行ったため、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・再生可能エネルギー等導入推進基金：今後予定している事業のため積み増しを行ったため、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・公共施設等整備基金：今後実施予定の大型の建設事業に充てるため、決算剰余金などの積立て及び取崩しを行っていく。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・ふるさと応援基金：ふるさと納税寄附者の意向に沿った施策に充てるため、積立て及び取崩しを行っていく。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・新型コロナウイルス感染症経済対策基金：新型コロナウイルス感染症の影響に伴う地域経済変動対策資金貸付に係る利子補給事業、信用保証料補助事業に充てるため、取崩しを行っていく。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・再生可能エネルギー等導入推進基金：地球温暖化対策を進めるため、公共施設への再生可能エネルギー及び省エネルギー設備の導入等に充てるため、決算剰余金などの積立て及び取崩しを行っていく。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令和５年度は、決算剰余金の積立額が財源不足を補填するための取崩し額を下回ったため、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予見できない災害や除排雪への対応、過去の実績等を踏まえながら、６億円程度を確保していく予定である。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令和５年度は、普通交付税追加交付分のうち臨時財政対策債償還基金費分の積立てを行ったことで、前年度比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今後予定されている大規模建設事業に係る地方債償還に備え、毎年度計画的に積立てを行い、４億円程度を確保していく予定である。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21,681
21,469
180.26
14,222,002
13,287,482
681,081
6,806,473
12,973,112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有形固定資産減価償却率は、全国平均・類似団体と比べて低い状態で推移している。公共施設等の長寿命化計画などに基づいて、定期的に施設の維持改修等を行っていることから、現在の数値になっている。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既に公共施設等総合管理計画及び個別施設計画を策定済みであり、今後も当該計画に基づいた維持管理・改修等を適切に進めていく。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33</xdr:row>
      <xdr:rowOff>70908</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206240" y="5355590"/>
          <a:ext cx="1270" cy="1017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258945" y="6376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119245" y="637264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258945" y="51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119245" y="535559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83414</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258945" y="57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104987</xdr:rowOff>
    </xdr:from>
    <xdr:to>
      <xdr:col>23</xdr:col>
      <xdr:colOff>136525</xdr:colOff>
      <xdr:row>30</xdr:row>
      <xdr:rowOff>35137</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157345" y="57361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353758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7832</xdr:rowOff>
    </xdr:from>
    <xdr:to>
      <xdr:col>15</xdr:col>
      <xdr:colOff>187325</xdr:colOff>
      <xdr:row>29</xdr:row>
      <xdr:rowOff>109432</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2867025" y="56390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128905</xdr:rowOff>
    </xdr:from>
    <xdr:to>
      <xdr:col>11</xdr:col>
      <xdr:colOff>187325</xdr:colOff>
      <xdr:row>29</xdr:row>
      <xdr:rowOff>59055</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196465" y="5592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96520</xdr:rowOff>
    </xdr:from>
    <xdr:to>
      <xdr:col>7</xdr:col>
      <xdr:colOff>187325</xdr:colOff>
      <xdr:row>29</xdr:row>
      <xdr:rowOff>26670</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525905" y="5560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101388</xdr:rowOff>
    </xdr:from>
    <xdr:to>
      <xdr:col>23</xdr:col>
      <xdr:colOff>136525</xdr:colOff>
      <xdr:row>30</xdr:row>
      <xdr:rowOff>31538</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157345" y="57325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124265</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258945" y="5587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36618</xdr:rowOff>
    </xdr:from>
    <xdr:to>
      <xdr:col>19</xdr:col>
      <xdr:colOff>187325</xdr:colOff>
      <xdr:row>29</xdr:row>
      <xdr:rowOff>138218</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3537585" y="56677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87418</xdr:rowOff>
    </xdr:from>
    <xdr:to>
      <xdr:col>23</xdr:col>
      <xdr:colOff>85725</xdr:colOff>
      <xdr:row>29</xdr:row>
      <xdr:rowOff>152188</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3588385" y="5718598"/>
          <a:ext cx="619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146897</xdr:rowOff>
    </xdr:from>
    <xdr:to>
      <xdr:col>15</xdr:col>
      <xdr:colOff>187325</xdr:colOff>
      <xdr:row>29</xdr:row>
      <xdr:rowOff>77047</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867025" y="56104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26247</xdr:rowOff>
    </xdr:from>
    <xdr:to>
      <xdr:col>19</xdr:col>
      <xdr:colOff>136525</xdr:colOff>
      <xdr:row>29</xdr:row>
      <xdr:rowOff>87418</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917825" y="5657427"/>
          <a:ext cx="67056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82127</xdr:rowOff>
    </xdr:from>
    <xdr:to>
      <xdr:col>11</xdr:col>
      <xdr:colOff>187325</xdr:colOff>
      <xdr:row>29</xdr:row>
      <xdr:rowOff>12277</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196465" y="55456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132927</xdr:rowOff>
    </xdr:from>
    <xdr:to>
      <xdr:col>15</xdr:col>
      <xdr:colOff>136525</xdr:colOff>
      <xdr:row>29</xdr:row>
      <xdr:rowOff>26247</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247265" y="5596467"/>
          <a:ext cx="670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31750</xdr:rowOff>
    </xdr:from>
    <xdr:to>
      <xdr:col>7</xdr:col>
      <xdr:colOff>187325</xdr:colOff>
      <xdr:row>28</xdr:row>
      <xdr:rowOff>133350</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525905" y="5495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82550</xdr:rowOff>
    </xdr:from>
    <xdr:to>
      <xdr:col>11</xdr:col>
      <xdr:colOff>136525</xdr:colOff>
      <xdr:row>28</xdr:row>
      <xdr:rowOff>132927</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576705" y="5546090"/>
          <a:ext cx="67056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395989"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100559</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2738129"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50182</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067569"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17797</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397009"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154745</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395989" y="5450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93574</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2738129" y="5389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28804</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067569" y="5324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149877</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397009" y="527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債務償還比率は、全国平均や類似団体平均を大きく上回っている。主な要因として、町立高畠中学校の建設により、平成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以降将来負担比率が上昇傾向にあり、その後も屋代小学校移転改修事業、図書館整備事業、屋内遊戯施設整備事業などの実施により、高止まりの状態にある。今後も新庁舎建設事業やスマートインターチェンジ整備事業、地区公民館改築事業などの大型建設事業の予定があることから、比率が大幅に悪化しないように、起債額の抑制を行いながら、健全化に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105558</xdr:rowOff>
    </xdr:from>
    <xdr:to>
      <xdr:col>76</xdr:col>
      <xdr:colOff>21589</xdr:colOff>
      <xdr:row>33</xdr:row>
      <xdr:rowOff>151151</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3027660" y="5233818"/>
          <a:ext cx="1269" cy="1219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154978</xdr:rowOff>
    </xdr:from>
    <xdr:ext cx="560923"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3080365" y="645671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151151</xdr:rowOff>
    </xdr:from>
    <xdr:to>
      <xdr:col>76</xdr:col>
      <xdr:colOff>111125</xdr:colOff>
      <xdr:row>33</xdr:row>
      <xdr:rowOff>151151</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2963525" y="64528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52235</xdr:rowOff>
    </xdr:from>
    <xdr:ext cx="405111"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3080365" y="501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105558</xdr:rowOff>
    </xdr:from>
    <xdr:to>
      <xdr:col>76</xdr:col>
      <xdr:colOff>111125</xdr:colOff>
      <xdr:row>26</xdr:row>
      <xdr:rowOff>105558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2963525" y="52338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163297</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3080365" y="5459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140420</xdr:rowOff>
    </xdr:from>
    <xdr:to>
      <xdr:col>76</xdr:col>
      <xdr:colOff>73025</xdr:colOff>
      <xdr:row>29</xdr:row>
      <xdr:rowOff>70570</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3001625" y="56039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170286</xdr:rowOff>
    </xdr:from>
    <xdr:to>
      <xdr:col>72</xdr:col>
      <xdr:colOff>123825</xdr:colOff>
      <xdr:row>29</xdr:row>
      <xdr:rowOff>100436</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2359005" y="563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158891</xdr:rowOff>
    </xdr:from>
    <xdr:to>
      <xdr:col>68</xdr:col>
      <xdr:colOff>123825</xdr:colOff>
      <xdr:row>29</xdr:row>
      <xdr:rowOff>89041</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1688445" y="5622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113862</xdr:rowOff>
    </xdr:from>
    <xdr:to>
      <xdr:col>64</xdr:col>
      <xdr:colOff>123825</xdr:colOff>
      <xdr:row>30</xdr:row>
      <xdr:rowOff>44012</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1017885" y="5745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118180</xdr:rowOff>
    </xdr:from>
    <xdr:to>
      <xdr:col>60</xdr:col>
      <xdr:colOff>123825</xdr:colOff>
      <xdr:row>30</xdr:row>
      <xdr:rowOff>48330</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0347325" y="5749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155483</xdr:rowOff>
    </xdr:from>
    <xdr:to>
      <xdr:col>76</xdr:col>
      <xdr:colOff>73025</xdr:colOff>
      <xdr:row>30</xdr:row>
      <xdr:rowOff>85633</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3001625" y="57866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133910</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3080365" y="576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22296</xdr:rowOff>
    </xdr:from>
    <xdr:to>
      <xdr:col>72</xdr:col>
      <xdr:colOff>123825</xdr:colOff>
      <xdr:row>30</xdr:row>
      <xdr:rowOff>123896</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2359005" y="582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34833</xdr:rowOff>
    </xdr:from>
    <xdr:to>
      <xdr:col>76</xdr:col>
      <xdr:colOff>22225</xdr:colOff>
      <xdr:row>30</xdr:row>
      <xdr:rowOff>73096</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flipV="1">
          <a:off x="12409805" y="5833653"/>
          <a:ext cx="619760" cy="3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1185</xdr:rowOff>
    </xdr:from>
    <xdr:to>
      <xdr:col>68</xdr:col>
      <xdr:colOff>123825</xdr:colOff>
      <xdr:row>30</xdr:row>
      <xdr:rowOff>102785</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1688445" y="58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51985</xdr:rowOff>
    </xdr:from>
    <xdr:to>
      <xdr:col>72</xdr:col>
      <xdr:colOff>73025</xdr:colOff>
      <xdr:row>30</xdr:row>
      <xdr:rowOff>73096</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1739245" y="5850805"/>
          <a:ext cx="670560" cy="2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74902</xdr:rowOff>
    </xdr:from>
    <xdr:to>
      <xdr:col>64</xdr:col>
      <xdr:colOff>123825</xdr:colOff>
      <xdr:row>32</xdr:row>
      <xdr:rowOff>5052</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017885" y="60413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51985</xdr:rowOff>
    </xdr:from>
    <xdr:to>
      <xdr:col>68</xdr:col>
      <xdr:colOff>73025</xdr:colOff>
      <xdr:row>31</xdr:row>
      <xdr:rowOff>125702</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1068685" y="5850805"/>
          <a:ext cx="670560" cy="24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98291</xdr:rowOff>
    </xdr:from>
    <xdr:to>
      <xdr:col>60</xdr:col>
      <xdr:colOff>123825</xdr:colOff>
      <xdr:row>32</xdr:row>
      <xdr:rowOff>28441</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0347325" y="60647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125702</xdr:rowOff>
    </xdr:from>
    <xdr:to>
      <xdr:col>64</xdr:col>
      <xdr:colOff>73025</xdr:colOff>
      <xdr:row>31</xdr:row>
      <xdr:rowOff>149091</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0398125" y="6092162"/>
          <a:ext cx="67056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116963</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2185092" y="541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105568</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1527232" y="540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60539</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0856672" y="552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64857</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0186112" y="552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115023</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2185092" y="591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93912</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1527232" y="589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167629</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0856672" y="613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19568</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0186112" y="6153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21,681
21,469
180.26
14,222,002
13,287,482
681,081
6,806,473
12,973,112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33608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83820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086225" y="56083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87647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124960" y="712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83820</xdr:rowOff>
    </xdr:from>
    <xdr:to>
      <xdr:col>24</xdr:col>
      <xdr:colOff>152400</xdr:colOff>
      <xdr:row>42</xdr:row>
      <xdr:rowOff>83820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020820" y="712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124960" y="538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020820" y="560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60977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124960" y="6598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82550</xdr:rowOff>
    </xdr:from>
    <xdr:to>
      <xdr:col>24</xdr:col>
      <xdr:colOff>114300</xdr:colOff>
      <xdr:row>40</xdr:row>
      <xdr:rowOff>12700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036060" y="662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158750</xdr:rowOff>
    </xdr:from>
    <xdr:to>
      <xdr:col>20</xdr:col>
      <xdr:colOff>38100</xdr:colOff>
      <xdr:row>39</xdr:row>
      <xdr:rowOff>88900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312160" y="65290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116840</xdr:rowOff>
    </xdr:from>
    <xdr:to>
      <xdr:col>15</xdr:col>
      <xdr:colOff>101600</xdr:colOff>
      <xdr:row>39</xdr:row>
      <xdr:rowOff>46990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51460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7399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965200" y="638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139700</xdr:rowOff>
    </xdr:from>
    <xdr:to>
      <xdr:col>24</xdr:col>
      <xdr:colOff>114300</xdr:colOff>
      <xdr:row>39</xdr:row>
      <xdr:rowOff>69850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036060" y="651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162577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124960"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44450</xdr:rowOff>
    </xdr:from>
    <xdr:to>
      <xdr:col>20</xdr:col>
      <xdr:colOff>38100</xdr:colOff>
      <xdr:row>38</xdr:row>
      <xdr:rowOff>146050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312160" y="64147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95250</xdr:rowOff>
    </xdr:from>
    <xdr:to>
      <xdr:col>24</xdr:col>
      <xdr:colOff>63500</xdr:colOff>
      <xdr:row>39</xdr:row>
      <xdr:rowOff>19050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355340" y="6465570"/>
          <a:ext cx="73152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158750</xdr:rowOff>
    </xdr:from>
    <xdr:to>
      <xdr:col>15</xdr:col>
      <xdr:colOff>101600</xdr:colOff>
      <xdr:row>38</xdr:row>
      <xdr:rowOff>88900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514600" y="636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38100</xdr:rowOff>
    </xdr:from>
    <xdr:to>
      <xdr:col>19</xdr:col>
      <xdr:colOff>177800</xdr:colOff>
      <xdr:row>38</xdr:row>
      <xdr:rowOff>95250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565400" y="6408420"/>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78740</xdr:rowOff>
    </xdr:from>
    <xdr:to>
      <xdr:col>10</xdr:col>
      <xdr:colOff>165100</xdr:colOff>
      <xdr:row>38</xdr:row>
      <xdr:rowOff>8890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739900" y="6281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129540</xdr:rowOff>
    </xdr:from>
    <xdr:to>
      <xdr:col>15</xdr:col>
      <xdr:colOff>50800</xdr:colOff>
      <xdr:row>38</xdr:row>
      <xdr:rowOff>38100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790700" y="6332220"/>
          <a:ext cx="7747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36830</xdr:rowOff>
    </xdr:from>
    <xdr:to>
      <xdr:col>6</xdr:col>
      <xdr:colOff>38100</xdr:colOff>
      <xdr:row>37</xdr:row>
      <xdr:rowOff>138430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965200" y="62395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87630</xdr:rowOff>
    </xdr:from>
    <xdr:to>
      <xdr:col>10</xdr:col>
      <xdr:colOff>114300</xdr:colOff>
      <xdr:row>37</xdr:row>
      <xdr:rowOff>129540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008380" y="629031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80027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17056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38117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38570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61100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83630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162577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170564"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105427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38570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25417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61100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154957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83630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E00-000073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28020</xdr:rowOff>
    </xdr:from>
    <xdr:to>
      <xdr:col>54</xdr:col>
      <xdr:colOff>189865</xdr:colOff>
      <xdr:row>42</xdr:row>
      <xdr:rowOff>91963</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flipV="1">
          <a:off x="9219565" y="5727780"/>
          <a:ext cx="0" cy="1405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7" name="【道路】&#10;一人当たり延長最小値テキスト">
          <a:extLst>
            <a:ext uri="{FF2B5EF4-FFF2-40B4-BE49-F238E27FC236}">
              <a16:creationId xmlns:a16="http://schemas.microsoft.com/office/drawing/2014/main" id="{00000000-0008-0000-0E00-000075000000}"/>
            </a:ext>
          </a:extLst>
        </xdr:cNvPr>
        <xdr:cNvSpPr txBox="1"/>
      </xdr:nvSpPr>
      <xdr:spPr>
        <a:xfrm>
          <a:off x="9258300" y="713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9154160" y="7132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146147</xdr:rowOff>
    </xdr:from>
    <xdr:ext cx="599010" cy="259045"/>
    <xdr:sp macro="" textlink="">
      <xdr:nvSpPr>
        <xdr:cNvPr id="119" name="【道路】&#10;一人当たり延長最大値テキスト">
          <a:extLst>
            <a:ext uri="{FF2B5EF4-FFF2-40B4-BE49-F238E27FC236}">
              <a16:creationId xmlns:a16="http://schemas.microsoft.com/office/drawing/2014/main" id="{00000000-0008-0000-0E00-000077000000}"/>
            </a:ext>
          </a:extLst>
        </xdr:cNvPr>
        <xdr:cNvSpPr txBox="1"/>
      </xdr:nvSpPr>
      <xdr:spPr>
        <a:xfrm>
          <a:off x="9258300" y="5510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28020</xdr:rowOff>
    </xdr:from>
    <xdr:to>
      <xdr:col>55</xdr:col>
      <xdr:colOff>88900</xdr:colOff>
      <xdr:row>34</xdr:row>
      <xdr:rowOff>28020</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9154160" y="5727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140497</xdr:rowOff>
    </xdr:from>
    <xdr:ext cx="534377" cy="259045"/>
    <xdr:sp macro="" textlink="">
      <xdr:nvSpPr>
        <xdr:cNvPr id="121" name="【道路】&#10;一人当たり延長平均値テキスト">
          <a:extLst>
            <a:ext uri="{FF2B5EF4-FFF2-40B4-BE49-F238E27FC236}">
              <a16:creationId xmlns:a16="http://schemas.microsoft.com/office/drawing/2014/main" id="{00000000-0008-0000-0E00-000079000000}"/>
            </a:ext>
          </a:extLst>
        </xdr:cNvPr>
        <xdr:cNvSpPr txBox="1"/>
      </xdr:nvSpPr>
      <xdr:spPr>
        <a:xfrm>
          <a:off x="9258300" y="68460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162070</xdr:rowOff>
    </xdr:from>
    <xdr:to>
      <xdr:col>55</xdr:col>
      <xdr:colOff>50800</xdr:colOff>
      <xdr:row>41</xdr:row>
      <xdr:rowOff>92220</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9192260" y="6867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2834</xdr:rowOff>
    </xdr:from>
    <xdr:to>
      <xdr:col>50</xdr:col>
      <xdr:colOff>165100</xdr:colOff>
      <xdr:row>41</xdr:row>
      <xdr:rowOff>104434</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8445500" y="6876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15516</xdr:rowOff>
    </xdr:from>
    <xdr:to>
      <xdr:col>46</xdr:col>
      <xdr:colOff>38100</xdr:colOff>
      <xdr:row>41</xdr:row>
      <xdr:rowOff>117116</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7670800" y="68887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23647</xdr:rowOff>
    </xdr:from>
    <xdr:to>
      <xdr:col>41</xdr:col>
      <xdr:colOff>101600</xdr:colOff>
      <xdr:row>41</xdr:row>
      <xdr:rowOff>125247</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6873240" y="6896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169570</xdr:rowOff>
    </xdr:from>
    <xdr:to>
      <xdr:col>36</xdr:col>
      <xdr:colOff>165100</xdr:colOff>
      <xdr:row>41</xdr:row>
      <xdr:rowOff>99720</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6098540" y="6875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80873</xdr:rowOff>
    </xdr:from>
    <xdr:to>
      <xdr:col>55</xdr:col>
      <xdr:colOff>50800</xdr:colOff>
      <xdr:row>41</xdr:row>
      <xdr:rowOff>11023</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192260" y="67864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103750</xdr:rowOff>
    </xdr:from>
    <xdr:ext cx="534377" cy="259045"/>
    <xdr:sp macro="" textlink="">
      <xdr:nvSpPr>
        <xdr:cNvPr id="133" name="【道路】&#10;一人当たり延長該当値テキスト">
          <a:extLst>
            <a:ext uri="{FF2B5EF4-FFF2-40B4-BE49-F238E27FC236}">
              <a16:creationId xmlns:a16="http://schemas.microsoft.com/office/drawing/2014/main" id="{00000000-0008-0000-0E00-000085000000}"/>
            </a:ext>
          </a:extLst>
        </xdr:cNvPr>
        <xdr:cNvSpPr txBox="1"/>
      </xdr:nvSpPr>
      <xdr:spPr>
        <a:xfrm>
          <a:off x="9258300" y="6641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86904</xdr:rowOff>
    </xdr:from>
    <xdr:to>
      <xdr:col>50</xdr:col>
      <xdr:colOff>165100</xdr:colOff>
      <xdr:row>41</xdr:row>
      <xdr:rowOff>17054</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445500" y="6792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131673</xdr:rowOff>
    </xdr:from>
    <xdr:to>
      <xdr:col>55</xdr:col>
      <xdr:colOff>0</xdr:colOff>
      <xdr:row>40</xdr:row>
      <xdr:rowOff>137704</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496300" y="6837273"/>
          <a:ext cx="723900" cy="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91835</xdr:rowOff>
    </xdr:from>
    <xdr:to>
      <xdr:col>46</xdr:col>
      <xdr:colOff>38100</xdr:colOff>
      <xdr:row>41</xdr:row>
      <xdr:rowOff>21985</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670800" y="67974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137704</xdr:rowOff>
    </xdr:from>
    <xdr:to>
      <xdr:col>50</xdr:col>
      <xdr:colOff>114300</xdr:colOff>
      <xdr:row>40</xdr:row>
      <xdr:rowOff>142635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713980" y="6843304"/>
          <a:ext cx="782320" cy="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96832</xdr:rowOff>
    </xdr:from>
    <xdr:to>
      <xdr:col>41</xdr:col>
      <xdr:colOff>101600</xdr:colOff>
      <xdr:row>41</xdr:row>
      <xdr:rowOff>26982</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873240" y="68024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142635</xdr:rowOff>
    </xdr:from>
    <xdr:to>
      <xdr:col>45</xdr:col>
      <xdr:colOff>177800</xdr:colOff>
      <xdr:row>40</xdr:row>
      <xdr:rowOff>147632</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24040" y="6848235"/>
          <a:ext cx="789940" cy="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102112</xdr:rowOff>
    </xdr:from>
    <xdr:to>
      <xdr:col>36</xdr:col>
      <xdr:colOff>165100</xdr:colOff>
      <xdr:row>41</xdr:row>
      <xdr:rowOff>32262</xdr:rowOff>
    </xdr:to>
    <xdr:sp macro="" textlink="">
      <xdr:nvSpPr>
        <xdr:cNvPr id="140" name="楕円 139">
          <a:extLst>
            <a:ext uri="{FF2B5EF4-FFF2-40B4-BE49-F238E27FC236}">
              <a16:creationId xmlns:a16="http://schemas.microsoft.com/office/drawing/2014/main" id="{00000000-0008-0000-0E00-00008C000000}"/>
            </a:ext>
          </a:extLst>
        </xdr:cNvPr>
        <xdr:cNvSpPr/>
      </xdr:nvSpPr>
      <xdr:spPr>
        <a:xfrm>
          <a:off x="6098540" y="68077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147632</xdr:rowOff>
    </xdr:from>
    <xdr:to>
      <xdr:col>41</xdr:col>
      <xdr:colOff>50800</xdr:colOff>
      <xdr:row>40</xdr:row>
      <xdr:rowOff>152912</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6149340" y="6853232"/>
          <a:ext cx="774700" cy="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95561</xdr:rowOff>
    </xdr:from>
    <xdr:ext cx="534377" cy="259045"/>
    <xdr:sp macro="" textlink="">
      <xdr:nvSpPr>
        <xdr:cNvPr id="142" name="n_1aveValue【道路】&#10;一人当たり延長">
          <a:extLst>
            <a:ext uri="{FF2B5EF4-FFF2-40B4-BE49-F238E27FC236}">
              <a16:creationId xmlns:a16="http://schemas.microsoft.com/office/drawing/2014/main" id="{00000000-0008-0000-0E00-00008E000000}"/>
            </a:ext>
          </a:extLst>
        </xdr:cNvPr>
        <xdr:cNvSpPr txBox="1"/>
      </xdr:nvSpPr>
      <xdr:spPr>
        <a:xfrm>
          <a:off x="8239271" y="696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108243</xdr:rowOff>
    </xdr:from>
    <xdr:ext cx="534377" cy="259045"/>
    <xdr:sp macro="" textlink="">
      <xdr:nvSpPr>
        <xdr:cNvPr id="143" name="n_2aveValue【道路】&#10;一人当たり延長">
          <a:extLst>
            <a:ext uri="{FF2B5EF4-FFF2-40B4-BE49-F238E27FC236}">
              <a16:creationId xmlns:a16="http://schemas.microsoft.com/office/drawing/2014/main" id="{00000000-0008-0000-0E00-00008F000000}"/>
            </a:ext>
          </a:extLst>
        </xdr:cNvPr>
        <xdr:cNvSpPr txBox="1"/>
      </xdr:nvSpPr>
      <xdr:spPr>
        <a:xfrm>
          <a:off x="7477271" y="698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116374</xdr:rowOff>
    </xdr:from>
    <xdr:ext cx="534377" cy="259045"/>
    <xdr:sp macro="" textlink="">
      <xdr:nvSpPr>
        <xdr:cNvPr id="144" name="n_3aveValue【道路】&#10;一人当たり延長">
          <a:extLst>
            <a:ext uri="{FF2B5EF4-FFF2-40B4-BE49-F238E27FC236}">
              <a16:creationId xmlns:a16="http://schemas.microsoft.com/office/drawing/2014/main" id="{00000000-0008-0000-0E00-000090000000}"/>
            </a:ext>
          </a:extLst>
        </xdr:cNvPr>
        <xdr:cNvSpPr txBox="1"/>
      </xdr:nvSpPr>
      <xdr:spPr>
        <a:xfrm>
          <a:off x="6702571" y="698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90847</xdr:rowOff>
    </xdr:from>
    <xdr:ext cx="534377" cy="259045"/>
    <xdr:sp macro="" textlink="">
      <xdr:nvSpPr>
        <xdr:cNvPr id="145" name="n_4aveValue【道路】&#10;一人当たり延長">
          <a:extLst>
            <a:ext uri="{FF2B5EF4-FFF2-40B4-BE49-F238E27FC236}">
              <a16:creationId xmlns:a16="http://schemas.microsoft.com/office/drawing/2014/main" id="{00000000-0008-0000-0E00-000091000000}"/>
            </a:ext>
          </a:extLst>
        </xdr:cNvPr>
        <xdr:cNvSpPr txBox="1"/>
      </xdr:nvSpPr>
      <xdr:spPr>
        <a:xfrm>
          <a:off x="5905011" y="696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33581</xdr:rowOff>
    </xdr:from>
    <xdr:ext cx="534377" cy="259045"/>
    <xdr:sp macro="" textlink="">
      <xdr:nvSpPr>
        <xdr:cNvPr id="146" name="n_1mainValue【道路】&#10;一人当たり延長">
          <a:extLst>
            <a:ext uri="{FF2B5EF4-FFF2-40B4-BE49-F238E27FC236}">
              <a16:creationId xmlns:a16="http://schemas.microsoft.com/office/drawing/2014/main" id="{00000000-0008-0000-0E00-000092000000}"/>
            </a:ext>
          </a:extLst>
        </xdr:cNvPr>
        <xdr:cNvSpPr txBox="1"/>
      </xdr:nvSpPr>
      <xdr:spPr>
        <a:xfrm>
          <a:off x="8239271" y="657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38512</xdr:rowOff>
    </xdr:from>
    <xdr:ext cx="534377" cy="259045"/>
    <xdr:sp macro="" textlink="">
      <xdr:nvSpPr>
        <xdr:cNvPr id="147" name="n_2mainValue【道路】&#10;一人当たり延長">
          <a:extLst>
            <a:ext uri="{FF2B5EF4-FFF2-40B4-BE49-F238E27FC236}">
              <a16:creationId xmlns:a16="http://schemas.microsoft.com/office/drawing/2014/main" id="{00000000-0008-0000-0E00-000093000000}"/>
            </a:ext>
          </a:extLst>
        </xdr:cNvPr>
        <xdr:cNvSpPr txBox="1"/>
      </xdr:nvSpPr>
      <xdr:spPr>
        <a:xfrm>
          <a:off x="7477271" y="657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43509</xdr:rowOff>
    </xdr:from>
    <xdr:ext cx="534377" cy="259045"/>
    <xdr:sp macro="" textlink="">
      <xdr:nvSpPr>
        <xdr:cNvPr id="148" name="n_3mainValue【道路】&#10;一人当たり延長">
          <a:extLst>
            <a:ext uri="{FF2B5EF4-FFF2-40B4-BE49-F238E27FC236}">
              <a16:creationId xmlns:a16="http://schemas.microsoft.com/office/drawing/2014/main" id="{00000000-0008-0000-0E00-000094000000}"/>
            </a:ext>
          </a:extLst>
        </xdr:cNvPr>
        <xdr:cNvSpPr txBox="1"/>
      </xdr:nvSpPr>
      <xdr:spPr>
        <a:xfrm>
          <a:off x="6702571" y="658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48789</xdr:rowOff>
    </xdr:from>
    <xdr:ext cx="534377" cy="259045"/>
    <xdr:sp macro="" textlink="">
      <xdr:nvSpPr>
        <xdr:cNvPr id="149" name="n_4mainValue【道路】&#10;一人当たり延長">
          <a:extLst>
            <a:ext uri="{FF2B5EF4-FFF2-40B4-BE49-F238E27FC236}">
              <a16:creationId xmlns:a16="http://schemas.microsoft.com/office/drawing/2014/main" id="{00000000-0008-0000-0E00-000095000000}"/>
            </a:ext>
          </a:extLst>
        </xdr:cNvPr>
        <xdr:cNvSpPr txBox="1"/>
      </xdr:nvSpPr>
      <xdr:spPr>
        <a:xfrm>
          <a:off x="5905011" y="658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167640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086225" y="9504045"/>
          <a:ext cx="0"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65</xdr:row>
      <xdr:rowOff>17</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124960" y="1089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167640</xdr:rowOff>
    </xdr:from>
    <xdr:to>
      <xdr:col>24</xdr:col>
      <xdr:colOff>152400</xdr:colOff>
      <xdr:row>64</xdr:row>
      <xdr:rowOff>167640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020820" y="10896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12496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02082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29227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12496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xdr:rowOff>
    </xdr:from>
    <xdr:to>
      <xdr:col>24</xdr:col>
      <xdr:colOff>114300</xdr:colOff>
      <xdr:row>62</xdr:row>
      <xdr:rowOff>107950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03606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166370</xdr:rowOff>
    </xdr:from>
    <xdr:to>
      <xdr:col>20</xdr:col>
      <xdr:colOff>38100</xdr:colOff>
      <xdr:row>62</xdr:row>
      <xdr:rowOff>96520</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312160" y="10392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135890</xdr:rowOff>
    </xdr:from>
    <xdr:to>
      <xdr:col>15</xdr:col>
      <xdr:colOff>101600</xdr:colOff>
      <xdr:row>62</xdr:row>
      <xdr:rowOff>66040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514600" y="10361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739900" y="10314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109220</xdr:rowOff>
    </xdr:from>
    <xdr:to>
      <xdr:col>6</xdr:col>
      <xdr:colOff>38100</xdr:colOff>
      <xdr:row>62</xdr:row>
      <xdr:rowOff>39370</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965200" y="1033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69215</xdr:rowOff>
    </xdr:from>
    <xdr:to>
      <xdr:col>24</xdr:col>
      <xdr:colOff>114300</xdr:colOff>
      <xdr:row>62</xdr:row>
      <xdr:rowOff>170815</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03606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47642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124960"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40640</xdr:rowOff>
    </xdr:from>
    <xdr:to>
      <xdr:col>20</xdr:col>
      <xdr:colOff>38100</xdr:colOff>
      <xdr:row>62</xdr:row>
      <xdr:rowOff>142240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312160" y="10434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91440</xdr:rowOff>
    </xdr:from>
    <xdr:to>
      <xdr:col>24</xdr:col>
      <xdr:colOff>63500</xdr:colOff>
      <xdr:row>62</xdr:row>
      <xdr:rowOff>120015</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355340" y="1048512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19685</xdr:rowOff>
    </xdr:from>
    <xdr:to>
      <xdr:col>15</xdr:col>
      <xdr:colOff>101600</xdr:colOff>
      <xdr:row>62</xdr:row>
      <xdr:rowOff>121285</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5146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70485</xdr:rowOff>
    </xdr:from>
    <xdr:to>
      <xdr:col>19</xdr:col>
      <xdr:colOff>177800</xdr:colOff>
      <xdr:row>62</xdr:row>
      <xdr:rowOff>91440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565400" y="10464165"/>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xdr:rowOff>
    </xdr:from>
    <xdr:to>
      <xdr:col>10</xdr:col>
      <xdr:colOff>165100</xdr:colOff>
      <xdr:row>62</xdr:row>
      <xdr:rowOff>102235</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7399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51435</xdr:rowOff>
    </xdr:from>
    <xdr:to>
      <xdr:col>15</xdr:col>
      <xdr:colOff>50800</xdr:colOff>
      <xdr:row>62</xdr:row>
      <xdr:rowOff>70485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790700" y="10445115"/>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156845</xdr:rowOff>
    </xdr:from>
    <xdr:to>
      <xdr:col>6</xdr:col>
      <xdr:colOff>38100</xdr:colOff>
      <xdr:row>62</xdr:row>
      <xdr:rowOff>86995</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965200" y="10382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36195</xdr:rowOff>
    </xdr:from>
    <xdr:to>
      <xdr:col>10</xdr:col>
      <xdr:colOff>114300</xdr:colOff>
      <xdr:row>62</xdr:row>
      <xdr:rowOff>51435</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008380" y="10429875"/>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113047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17056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82567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38570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61100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55897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83630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133367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17056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112412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38570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93362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61100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78122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836304"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E00-0000E3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149667</xdr:rowOff>
    </xdr:from>
    <xdr:to>
      <xdr:col>54</xdr:col>
      <xdr:colOff>189865</xdr:colOff>
      <xdr:row>63</xdr:row>
      <xdr:rowOff>163586</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flipV="1">
          <a:off x="9219565" y="9369867"/>
          <a:ext cx="0" cy="1355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167413</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E00-0000E5000000}"/>
            </a:ext>
          </a:extLst>
        </xdr:cNvPr>
        <xdr:cNvSpPr txBox="1"/>
      </xdr:nvSpPr>
      <xdr:spPr>
        <a:xfrm>
          <a:off x="9258300" y="1072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163586</xdr:rowOff>
    </xdr:from>
    <xdr:to>
      <xdr:col>55</xdr:col>
      <xdr:colOff>88900</xdr:colOff>
      <xdr:row>63</xdr:row>
      <xdr:rowOff>163586</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9154160" y="1072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96344</xdr:rowOff>
    </xdr:from>
    <xdr:ext cx="599010"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E00-0000E7000000}"/>
            </a:ext>
          </a:extLst>
        </xdr:cNvPr>
        <xdr:cNvSpPr txBox="1"/>
      </xdr:nvSpPr>
      <xdr:spPr>
        <a:xfrm>
          <a:off x="9258300" y="9148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149667</xdr:rowOff>
    </xdr:from>
    <xdr:to>
      <xdr:col>55</xdr:col>
      <xdr:colOff>88900</xdr:colOff>
      <xdr:row>55</xdr:row>
      <xdr:rowOff>149667</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9154160" y="9369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167918</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E00-0000E9000000}"/>
            </a:ext>
          </a:extLst>
        </xdr:cNvPr>
        <xdr:cNvSpPr txBox="1"/>
      </xdr:nvSpPr>
      <xdr:spPr>
        <a:xfrm>
          <a:off x="9258300" y="102263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18041</xdr:rowOff>
    </xdr:from>
    <xdr:to>
      <xdr:col>55</xdr:col>
      <xdr:colOff>50800</xdr:colOff>
      <xdr:row>61</xdr:row>
      <xdr:rowOff>119641</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9192260" y="102440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30604</xdr:rowOff>
    </xdr:from>
    <xdr:to>
      <xdr:col>50</xdr:col>
      <xdr:colOff>165100</xdr:colOff>
      <xdr:row>61</xdr:row>
      <xdr:rowOff>132204</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8445500" y="10256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34472</xdr:rowOff>
    </xdr:from>
    <xdr:to>
      <xdr:col>46</xdr:col>
      <xdr:colOff>38100</xdr:colOff>
      <xdr:row>61</xdr:row>
      <xdr:rowOff>136072</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7670800" y="102605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70367</xdr:rowOff>
    </xdr:from>
    <xdr:to>
      <xdr:col>41</xdr:col>
      <xdr:colOff>101600</xdr:colOff>
      <xdr:row>62</xdr:row>
      <xdr:rowOff>517</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6873240" y="10296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40210</xdr:rowOff>
    </xdr:from>
    <xdr:to>
      <xdr:col>36</xdr:col>
      <xdr:colOff>165100</xdr:colOff>
      <xdr:row>61</xdr:row>
      <xdr:rowOff>141810</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6098540" y="1026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126296</xdr:rowOff>
    </xdr:from>
    <xdr:to>
      <xdr:col>55</xdr:col>
      <xdr:colOff>50800</xdr:colOff>
      <xdr:row>61</xdr:row>
      <xdr:rowOff>56446</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9192260" y="101846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149173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E00-0000F5000000}"/>
            </a:ext>
          </a:extLst>
        </xdr:cNvPr>
        <xdr:cNvSpPr txBox="1"/>
      </xdr:nvSpPr>
      <xdr:spPr>
        <a:xfrm>
          <a:off x="9258300" y="10039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135806</xdr:rowOff>
    </xdr:from>
    <xdr:to>
      <xdr:col>50</xdr:col>
      <xdr:colOff>165100</xdr:colOff>
      <xdr:row>61</xdr:row>
      <xdr:rowOff>65956</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8445500" y="101942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5646</xdr:rowOff>
    </xdr:from>
    <xdr:to>
      <xdr:col>55</xdr:col>
      <xdr:colOff>0</xdr:colOff>
      <xdr:row>61</xdr:row>
      <xdr:rowOff>15156</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8496300" y="10231686"/>
          <a:ext cx="723900" cy="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146994</xdr:rowOff>
    </xdr:from>
    <xdr:to>
      <xdr:col>46</xdr:col>
      <xdr:colOff>38100</xdr:colOff>
      <xdr:row>61</xdr:row>
      <xdr:rowOff>77144</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7670800" y="102053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15156</xdr:rowOff>
    </xdr:from>
    <xdr:to>
      <xdr:col>50</xdr:col>
      <xdr:colOff>114300</xdr:colOff>
      <xdr:row>61</xdr:row>
      <xdr:rowOff>26344</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7713980" y="10241196"/>
          <a:ext cx="782320" cy="1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160107</xdr:rowOff>
    </xdr:from>
    <xdr:to>
      <xdr:col>41</xdr:col>
      <xdr:colOff>101600</xdr:colOff>
      <xdr:row>61</xdr:row>
      <xdr:rowOff>90257</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6873240" y="102185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26344</xdr:rowOff>
    </xdr:from>
    <xdr:to>
      <xdr:col>45</xdr:col>
      <xdr:colOff>177800</xdr:colOff>
      <xdr:row>61</xdr:row>
      <xdr:rowOff>39457</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6924040" y="10252384"/>
          <a:ext cx="789940" cy="1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171093</xdr:rowOff>
    </xdr:from>
    <xdr:to>
      <xdr:col>36</xdr:col>
      <xdr:colOff>165100</xdr:colOff>
      <xdr:row>61</xdr:row>
      <xdr:rowOff>101243</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6098540" y="102294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39457</xdr:rowOff>
    </xdr:from>
    <xdr:to>
      <xdr:col>41</xdr:col>
      <xdr:colOff>50800</xdr:colOff>
      <xdr:row>61</xdr:row>
      <xdr:rowOff>50443</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6149340" y="10265497"/>
          <a:ext cx="774700" cy="1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123331</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8214575" y="10349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127199</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7444955" y="10353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163094</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6670255" y="1038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132937</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5872695" y="1035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82483</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8214575" y="9973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93671</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7444955" y="998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106784</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6670255" y="9997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117770</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5872695" y="10008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0000000-0008-0000-0E00-00001B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79248</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flipV="1">
          <a:off x="4086225" y="12987528"/>
          <a:ext cx="0" cy="1467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00000000-0008-0000-0E00-00001D010000}"/>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25925</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00000000-0008-0000-0E00-00001F010000}"/>
            </a:ext>
          </a:extLst>
        </xdr:cNvPr>
        <xdr:cNvSpPr txBox="1"/>
      </xdr:nvSpPr>
      <xdr:spPr>
        <a:xfrm>
          <a:off x="4124960" y="12766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79248</xdr:rowOff>
    </xdr:from>
    <xdr:to>
      <xdr:col>24</xdr:col>
      <xdr:colOff>152400</xdr:colOff>
      <xdr:row>77</xdr:row>
      <xdr:rowOff>79248</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a:off x="4020820" y="129875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38879</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00000000-0008-0000-0E00-000021010000}"/>
            </a:ext>
          </a:extLst>
        </xdr:cNvPr>
        <xdr:cNvSpPr txBox="1"/>
      </xdr:nvSpPr>
      <xdr:spPr>
        <a:xfrm>
          <a:off x="4124960" y="137853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60452</xdr:rowOff>
    </xdr:from>
    <xdr:to>
      <xdr:col>24</xdr:col>
      <xdr:colOff>114300</xdr:colOff>
      <xdr:row>82</xdr:row>
      <xdr:rowOff>162052</xdr:rowOff>
    </xdr:to>
    <xdr:sp macro="" textlink="">
      <xdr:nvSpPr>
        <xdr:cNvPr id="290" name="フローチャート: 判断 289">
          <a:extLst>
            <a:ext uri="{FF2B5EF4-FFF2-40B4-BE49-F238E27FC236}">
              <a16:creationId xmlns:a16="http://schemas.microsoft.com/office/drawing/2014/main" id="{00000000-0008-0000-0E00-000022010000}"/>
            </a:ext>
          </a:extLst>
        </xdr:cNvPr>
        <xdr:cNvSpPr/>
      </xdr:nvSpPr>
      <xdr:spPr>
        <a:xfrm>
          <a:off x="4036060" y="1380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5587</xdr:rowOff>
    </xdr:from>
    <xdr:to>
      <xdr:col>20</xdr:col>
      <xdr:colOff>38100</xdr:colOff>
      <xdr:row>82</xdr:row>
      <xdr:rowOff>107187</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3312160" y="137520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156463</xdr:rowOff>
    </xdr:from>
    <xdr:to>
      <xdr:col>15</xdr:col>
      <xdr:colOff>101600</xdr:colOff>
      <xdr:row>82</xdr:row>
      <xdr:rowOff>86613</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2514600" y="137353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117602</xdr:rowOff>
    </xdr:from>
    <xdr:to>
      <xdr:col>10</xdr:col>
      <xdr:colOff>165100</xdr:colOff>
      <xdr:row>82</xdr:row>
      <xdr:rowOff>47752</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1739900" y="13696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78739</xdr:rowOff>
    </xdr:from>
    <xdr:to>
      <xdr:col>6</xdr:col>
      <xdr:colOff>38100</xdr:colOff>
      <xdr:row>82</xdr:row>
      <xdr:rowOff>8889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965200" y="136575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E00-000027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129032</xdr:rowOff>
    </xdr:from>
    <xdr:to>
      <xdr:col>24</xdr:col>
      <xdr:colOff>114300</xdr:colOff>
      <xdr:row>82</xdr:row>
      <xdr:rowOff>59182</xdr:rowOff>
    </xdr:to>
    <xdr:sp macro="" textlink="">
      <xdr:nvSpPr>
        <xdr:cNvPr id="300" name="楕円 299">
          <a:extLst>
            <a:ext uri="{FF2B5EF4-FFF2-40B4-BE49-F238E27FC236}">
              <a16:creationId xmlns:a16="http://schemas.microsoft.com/office/drawing/2014/main" id="{00000000-0008-0000-0E00-00002C010000}"/>
            </a:ext>
          </a:extLst>
        </xdr:cNvPr>
        <xdr:cNvSpPr/>
      </xdr:nvSpPr>
      <xdr:spPr>
        <a:xfrm>
          <a:off x="4036060" y="137078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151909</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00000000-0008-0000-0E00-00002D010000}"/>
            </a:ext>
          </a:extLst>
        </xdr:cNvPr>
        <xdr:cNvSpPr txBox="1"/>
      </xdr:nvSpPr>
      <xdr:spPr>
        <a:xfrm>
          <a:off x="4124960" y="1356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92456</xdr:rowOff>
    </xdr:from>
    <xdr:to>
      <xdr:col>20</xdr:col>
      <xdr:colOff>38100</xdr:colOff>
      <xdr:row>82</xdr:row>
      <xdr:rowOff>22606</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3312160" y="136712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143256</xdr:rowOff>
    </xdr:from>
    <xdr:to>
      <xdr:col>24</xdr:col>
      <xdr:colOff>63500</xdr:colOff>
      <xdr:row>82</xdr:row>
      <xdr:rowOff>8382</xdr:rowOff>
    </xdr:to>
    <xdr:cxnSp macro="">
      <xdr:nvCxnSpPr>
        <xdr:cNvPr id="303" name="直線コネクタ 302">
          <a:extLst>
            <a:ext uri="{FF2B5EF4-FFF2-40B4-BE49-F238E27FC236}">
              <a16:creationId xmlns:a16="http://schemas.microsoft.com/office/drawing/2014/main" id="{00000000-0008-0000-0E00-00002F010000}"/>
            </a:ext>
          </a:extLst>
        </xdr:cNvPr>
        <xdr:cNvCxnSpPr/>
      </xdr:nvCxnSpPr>
      <xdr:spPr>
        <a:xfrm>
          <a:off x="3355340" y="13722096"/>
          <a:ext cx="73152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53594</xdr:rowOff>
    </xdr:from>
    <xdr:to>
      <xdr:col>15</xdr:col>
      <xdr:colOff>101600</xdr:colOff>
      <xdr:row>81</xdr:row>
      <xdr:rowOff>155194</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2514600" y="1363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104394</xdr:rowOff>
    </xdr:from>
    <xdr:to>
      <xdr:col>19</xdr:col>
      <xdr:colOff>177800</xdr:colOff>
      <xdr:row>81</xdr:row>
      <xdr:rowOff>143256</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2565400" y="13683234"/>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35306</xdr:rowOff>
    </xdr:from>
    <xdr:to>
      <xdr:col>10</xdr:col>
      <xdr:colOff>165100</xdr:colOff>
      <xdr:row>81</xdr:row>
      <xdr:rowOff>136906</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1739900" y="1361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86106</xdr:rowOff>
    </xdr:from>
    <xdr:to>
      <xdr:col>15</xdr:col>
      <xdr:colOff>50800</xdr:colOff>
      <xdr:row>81</xdr:row>
      <xdr:rowOff>104394</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1790700" y="13664946"/>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42163</xdr:rowOff>
    </xdr:from>
    <xdr:to>
      <xdr:col>6</xdr:col>
      <xdr:colOff>38100</xdr:colOff>
      <xdr:row>81</xdr:row>
      <xdr:rowOff>143763</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965200" y="136210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86106</xdr:rowOff>
    </xdr:from>
    <xdr:to>
      <xdr:col>10</xdr:col>
      <xdr:colOff>114300</xdr:colOff>
      <xdr:row>81</xdr:row>
      <xdr:rowOff>92963</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flipV="1">
          <a:off x="1008380" y="13664946"/>
          <a:ext cx="78232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98314</xdr:rowOff>
    </xdr:from>
    <xdr:ext cx="405111" cy="259045"/>
    <xdr:sp macro="" textlink="">
      <xdr:nvSpPr>
        <xdr:cNvPr id="310" name="n_1aveValue【公営住宅】&#10;有形固定資産減価償却率">
          <a:extLst>
            <a:ext uri="{FF2B5EF4-FFF2-40B4-BE49-F238E27FC236}">
              <a16:creationId xmlns:a16="http://schemas.microsoft.com/office/drawing/2014/main" id="{00000000-0008-0000-0E00-000036010000}"/>
            </a:ext>
          </a:extLst>
        </xdr:cNvPr>
        <xdr:cNvSpPr txBox="1"/>
      </xdr:nvSpPr>
      <xdr:spPr>
        <a:xfrm>
          <a:off x="3170564" y="13844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77740</xdr:rowOff>
    </xdr:from>
    <xdr:ext cx="405111" cy="259045"/>
    <xdr:sp macro="" textlink="">
      <xdr:nvSpPr>
        <xdr:cNvPr id="311" name="n_2aveValue【公営住宅】&#10;有形固定資産減価償却率">
          <a:extLst>
            <a:ext uri="{FF2B5EF4-FFF2-40B4-BE49-F238E27FC236}">
              <a16:creationId xmlns:a16="http://schemas.microsoft.com/office/drawing/2014/main" id="{00000000-0008-0000-0E00-000037010000}"/>
            </a:ext>
          </a:extLst>
        </xdr:cNvPr>
        <xdr:cNvSpPr txBox="1"/>
      </xdr:nvSpPr>
      <xdr:spPr>
        <a:xfrm>
          <a:off x="2385704" y="13824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38879</xdr:rowOff>
    </xdr:from>
    <xdr:ext cx="405111" cy="259045"/>
    <xdr:sp macro="" textlink="">
      <xdr:nvSpPr>
        <xdr:cNvPr id="312" name="n_3aveValue【公営住宅】&#10;有形固定資産減価償却率">
          <a:extLst>
            <a:ext uri="{FF2B5EF4-FFF2-40B4-BE49-F238E27FC236}">
              <a16:creationId xmlns:a16="http://schemas.microsoft.com/office/drawing/2014/main" id="{00000000-0008-0000-0E00-000038010000}"/>
            </a:ext>
          </a:extLst>
        </xdr:cNvPr>
        <xdr:cNvSpPr txBox="1"/>
      </xdr:nvSpPr>
      <xdr:spPr>
        <a:xfrm>
          <a:off x="1611004" y="13785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xdr:rowOff>
    </xdr:from>
    <xdr:ext cx="405111" cy="259045"/>
    <xdr:sp macro="" textlink="">
      <xdr:nvSpPr>
        <xdr:cNvPr id="313" name="n_4aveValue【公営住宅】&#10;有形固定資産減価償却率">
          <a:extLst>
            <a:ext uri="{FF2B5EF4-FFF2-40B4-BE49-F238E27FC236}">
              <a16:creationId xmlns:a16="http://schemas.microsoft.com/office/drawing/2014/main" id="{00000000-0008-0000-0E00-000039010000}"/>
            </a:ext>
          </a:extLst>
        </xdr:cNvPr>
        <xdr:cNvSpPr txBox="1"/>
      </xdr:nvSpPr>
      <xdr:spPr>
        <a:xfrm>
          <a:off x="836304" y="13746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39133</xdr:rowOff>
    </xdr:from>
    <xdr:ext cx="405111" cy="259045"/>
    <xdr:sp macro="" textlink="">
      <xdr:nvSpPr>
        <xdr:cNvPr id="314" name="n_1mainValue【公営住宅】&#10;有形固定資産減価償却率">
          <a:extLst>
            <a:ext uri="{FF2B5EF4-FFF2-40B4-BE49-F238E27FC236}">
              <a16:creationId xmlns:a16="http://schemas.microsoft.com/office/drawing/2014/main" id="{00000000-0008-0000-0E00-00003A010000}"/>
            </a:ext>
          </a:extLst>
        </xdr:cNvPr>
        <xdr:cNvSpPr txBox="1"/>
      </xdr:nvSpPr>
      <xdr:spPr>
        <a:xfrm>
          <a:off x="3170564" y="1345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271</xdr:rowOff>
    </xdr:from>
    <xdr:ext cx="405111" cy="259045"/>
    <xdr:sp macro="" textlink="">
      <xdr:nvSpPr>
        <xdr:cNvPr id="315" name="n_2mainValue【公営住宅】&#10;有形固定資産減価償却率">
          <a:extLst>
            <a:ext uri="{FF2B5EF4-FFF2-40B4-BE49-F238E27FC236}">
              <a16:creationId xmlns:a16="http://schemas.microsoft.com/office/drawing/2014/main" id="{00000000-0008-0000-0E00-00003B010000}"/>
            </a:ext>
          </a:extLst>
        </xdr:cNvPr>
        <xdr:cNvSpPr txBox="1"/>
      </xdr:nvSpPr>
      <xdr:spPr>
        <a:xfrm>
          <a:off x="2385704" y="1341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153433</xdr:rowOff>
    </xdr:from>
    <xdr:ext cx="405111" cy="259045"/>
    <xdr:sp macro="" textlink="">
      <xdr:nvSpPr>
        <xdr:cNvPr id="316" name="n_3mainValue【公営住宅】&#10;有形固定資産減価償却率">
          <a:extLst>
            <a:ext uri="{FF2B5EF4-FFF2-40B4-BE49-F238E27FC236}">
              <a16:creationId xmlns:a16="http://schemas.microsoft.com/office/drawing/2014/main" id="{00000000-0008-0000-0E00-00003C010000}"/>
            </a:ext>
          </a:extLst>
        </xdr:cNvPr>
        <xdr:cNvSpPr txBox="1"/>
      </xdr:nvSpPr>
      <xdr:spPr>
        <a:xfrm>
          <a:off x="1611004" y="1339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160290</xdr:rowOff>
    </xdr:from>
    <xdr:ext cx="405111" cy="259045"/>
    <xdr:sp macro="" textlink="">
      <xdr:nvSpPr>
        <xdr:cNvPr id="317" name="n_4mainValue【公営住宅】&#10;有形固定資産減価償却率">
          <a:extLst>
            <a:ext uri="{FF2B5EF4-FFF2-40B4-BE49-F238E27FC236}">
              <a16:creationId xmlns:a16="http://schemas.microsoft.com/office/drawing/2014/main" id="{00000000-0008-0000-0E00-00003D010000}"/>
            </a:ext>
          </a:extLst>
        </xdr:cNvPr>
        <xdr:cNvSpPr txBox="1"/>
      </xdr:nvSpPr>
      <xdr:spPr>
        <a:xfrm>
          <a:off x="836304" y="13403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0000000-0008-0000-0E00-00003E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00000000-0008-0000-0E00-000046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00000000-0008-0000-0E00-000047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00000000-0008-0000-0E00-000050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99822</xdr:rowOff>
    </xdr:from>
    <xdr:to>
      <xdr:col>54</xdr:col>
      <xdr:colOff>189865</xdr:colOff>
      <xdr:row>85</xdr:row>
      <xdr:rowOff>83820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flipV="1">
          <a:off x="9219565" y="13175742"/>
          <a:ext cx="0" cy="1157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38" name="【公営住宅】&#10;一人当たり面積最小値テキスト">
          <a:extLst>
            <a:ext uri="{FF2B5EF4-FFF2-40B4-BE49-F238E27FC236}">
              <a16:creationId xmlns:a16="http://schemas.microsoft.com/office/drawing/2014/main" id="{00000000-0008-0000-0E00-000052010000}"/>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46499</xdr:rowOff>
    </xdr:from>
    <xdr:ext cx="469744" cy="259045"/>
    <xdr:sp macro="" textlink="">
      <xdr:nvSpPr>
        <xdr:cNvPr id="340" name="【公営住宅】&#10;一人当たり面積最大値テキスト">
          <a:extLst>
            <a:ext uri="{FF2B5EF4-FFF2-40B4-BE49-F238E27FC236}">
              <a16:creationId xmlns:a16="http://schemas.microsoft.com/office/drawing/2014/main" id="{00000000-0008-0000-0E00-000054010000}"/>
            </a:ext>
          </a:extLst>
        </xdr:cNvPr>
        <xdr:cNvSpPr txBox="1"/>
      </xdr:nvSpPr>
      <xdr:spPr>
        <a:xfrm>
          <a:off x="9258300" y="1295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99822</xdr:rowOff>
    </xdr:from>
    <xdr:to>
      <xdr:col>55</xdr:col>
      <xdr:colOff>88900</xdr:colOff>
      <xdr:row>78</xdr:row>
      <xdr:rowOff>99822</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9154160" y="131757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123905</xdr:rowOff>
    </xdr:from>
    <xdr:ext cx="469744" cy="259045"/>
    <xdr:sp macro="" textlink="">
      <xdr:nvSpPr>
        <xdr:cNvPr id="342" name="【公営住宅】&#10;一人当たり面積平均値テキスト">
          <a:extLst>
            <a:ext uri="{FF2B5EF4-FFF2-40B4-BE49-F238E27FC236}">
              <a16:creationId xmlns:a16="http://schemas.microsoft.com/office/drawing/2014/main" id="{00000000-0008-0000-0E00-000056010000}"/>
            </a:ext>
          </a:extLst>
        </xdr:cNvPr>
        <xdr:cNvSpPr txBox="1"/>
      </xdr:nvSpPr>
      <xdr:spPr>
        <a:xfrm>
          <a:off x="9258300" y="138703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101028</xdr:rowOff>
    </xdr:from>
    <xdr:to>
      <xdr:col>55</xdr:col>
      <xdr:colOff>50800</xdr:colOff>
      <xdr:row>84</xdr:row>
      <xdr:rowOff>31178</xdr:rowOff>
    </xdr:to>
    <xdr:sp macro="" textlink="">
      <xdr:nvSpPr>
        <xdr:cNvPr id="343" name="フローチャート: 判断 342">
          <a:extLst>
            <a:ext uri="{FF2B5EF4-FFF2-40B4-BE49-F238E27FC236}">
              <a16:creationId xmlns:a16="http://schemas.microsoft.com/office/drawing/2014/main" id="{00000000-0008-0000-0E00-000057010000}"/>
            </a:ext>
          </a:extLst>
        </xdr:cNvPr>
        <xdr:cNvSpPr/>
      </xdr:nvSpPr>
      <xdr:spPr>
        <a:xfrm>
          <a:off x="9192260" y="140151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94742</xdr:rowOff>
    </xdr:from>
    <xdr:to>
      <xdr:col>50</xdr:col>
      <xdr:colOff>165100</xdr:colOff>
      <xdr:row>84</xdr:row>
      <xdr:rowOff>24892</xdr:rowOff>
    </xdr:to>
    <xdr:sp macro="" textlink="">
      <xdr:nvSpPr>
        <xdr:cNvPr id="344" name="フローチャート: 判断 343">
          <a:extLst>
            <a:ext uri="{FF2B5EF4-FFF2-40B4-BE49-F238E27FC236}">
              <a16:creationId xmlns:a16="http://schemas.microsoft.com/office/drawing/2014/main" id="{00000000-0008-0000-0E00-000058010000}"/>
            </a:ext>
          </a:extLst>
        </xdr:cNvPr>
        <xdr:cNvSpPr/>
      </xdr:nvSpPr>
      <xdr:spPr>
        <a:xfrm>
          <a:off x="8445500" y="14008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99885</xdr:rowOff>
    </xdr:from>
    <xdr:to>
      <xdr:col>46</xdr:col>
      <xdr:colOff>38100</xdr:colOff>
      <xdr:row>84</xdr:row>
      <xdr:rowOff>30035</xdr:rowOff>
    </xdr:to>
    <xdr:sp macro="" textlink="">
      <xdr:nvSpPr>
        <xdr:cNvPr id="345" name="フローチャート: 判断 344">
          <a:extLst>
            <a:ext uri="{FF2B5EF4-FFF2-40B4-BE49-F238E27FC236}">
              <a16:creationId xmlns:a16="http://schemas.microsoft.com/office/drawing/2014/main" id="{00000000-0008-0000-0E00-000059010000}"/>
            </a:ext>
          </a:extLst>
        </xdr:cNvPr>
        <xdr:cNvSpPr/>
      </xdr:nvSpPr>
      <xdr:spPr>
        <a:xfrm>
          <a:off x="7670800" y="140140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115315</xdr:rowOff>
    </xdr:from>
    <xdr:to>
      <xdr:col>41</xdr:col>
      <xdr:colOff>101600</xdr:colOff>
      <xdr:row>84</xdr:row>
      <xdr:rowOff>45465</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687324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87885</xdr:rowOff>
    </xdr:from>
    <xdr:to>
      <xdr:col>36</xdr:col>
      <xdr:colOff>165100</xdr:colOff>
      <xdr:row>84</xdr:row>
      <xdr:rowOff>18035</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6098540" y="14002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E00-00005C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E00-00005D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E00-00005E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63881</xdr:rowOff>
    </xdr:from>
    <xdr:to>
      <xdr:col>55</xdr:col>
      <xdr:colOff>50800</xdr:colOff>
      <xdr:row>84</xdr:row>
      <xdr:rowOff>165481</xdr:rowOff>
    </xdr:to>
    <xdr:sp macro="" textlink="">
      <xdr:nvSpPr>
        <xdr:cNvPr id="353" name="楕円 352">
          <a:extLst>
            <a:ext uri="{FF2B5EF4-FFF2-40B4-BE49-F238E27FC236}">
              <a16:creationId xmlns:a16="http://schemas.microsoft.com/office/drawing/2014/main" id="{00000000-0008-0000-0E00-000061010000}"/>
            </a:ext>
          </a:extLst>
        </xdr:cNvPr>
        <xdr:cNvSpPr/>
      </xdr:nvSpPr>
      <xdr:spPr>
        <a:xfrm>
          <a:off x="9192260" y="141456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42308</xdr:rowOff>
    </xdr:from>
    <xdr:ext cx="469744" cy="259045"/>
    <xdr:sp macro="" textlink="">
      <xdr:nvSpPr>
        <xdr:cNvPr id="354" name="【公営住宅】&#10;一人当たり面積該当値テキスト">
          <a:extLst>
            <a:ext uri="{FF2B5EF4-FFF2-40B4-BE49-F238E27FC236}">
              <a16:creationId xmlns:a16="http://schemas.microsoft.com/office/drawing/2014/main" id="{00000000-0008-0000-0E00-000062010000}"/>
            </a:ext>
          </a:extLst>
        </xdr:cNvPr>
        <xdr:cNvSpPr txBox="1"/>
      </xdr:nvSpPr>
      <xdr:spPr>
        <a:xfrm>
          <a:off x="9258300" y="1412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66739</xdr:rowOff>
    </xdr:from>
    <xdr:to>
      <xdr:col>50</xdr:col>
      <xdr:colOff>165100</xdr:colOff>
      <xdr:row>84</xdr:row>
      <xdr:rowOff>168339</xdr:rowOff>
    </xdr:to>
    <xdr:sp macro="" textlink="">
      <xdr:nvSpPr>
        <xdr:cNvPr id="355" name="楕円 354">
          <a:extLst>
            <a:ext uri="{FF2B5EF4-FFF2-40B4-BE49-F238E27FC236}">
              <a16:creationId xmlns:a16="http://schemas.microsoft.com/office/drawing/2014/main" id="{00000000-0008-0000-0E00-000063010000}"/>
            </a:ext>
          </a:extLst>
        </xdr:cNvPr>
        <xdr:cNvSpPr/>
      </xdr:nvSpPr>
      <xdr:spPr>
        <a:xfrm>
          <a:off x="8445500" y="1414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114681</xdr:rowOff>
    </xdr:from>
    <xdr:to>
      <xdr:col>55</xdr:col>
      <xdr:colOff>0</xdr:colOff>
      <xdr:row>84</xdr:row>
      <xdr:rowOff>117539</xdr:rowOff>
    </xdr:to>
    <xdr:cxnSp macro="">
      <xdr:nvCxnSpPr>
        <xdr:cNvPr id="356" name="直線コネクタ 355">
          <a:extLst>
            <a:ext uri="{FF2B5EF4-FFF2-40B4-BE49-F238E27FC236}">
              <a16:creationId xmlns:a16="http://schemas.microsoft.com/office/drawing/2014/main" id="{00000000-0008-0000-0E00-000064010000}"/>
            </a:ext>
          </a:extLst>
        </xdr:cNvPr>
        <xdr:cNvCxnSpPr/>
      </xdr:nvCxnSpPr>
      <xdr:spPr>
        <a:xfrm flipV="1">
          <a:off x="8496300" y="14196441"/>
          <a:ext cx="7239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69025</xdr:rowOff>
    </xdr:from>
    <xdr:to>
      <xdr:col>46</xdr:col>
      <xdr:colOff>38100</xdr:colOff>
      <xdr:row>84</xdr:row>
      <xdr:rowOff>170625</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7670800" y="141507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117539</xdr:rowOff>
    </xdr:from>
    <xdr:to>
      <xdr:col>50</xdr:col>
      <xdr:colOff>114300</xdr:colOff>
      <xdr:row>84</xdr:row>
      <xdr:rowOff>119825</xdr:rowOff>
    </xdr:to>
    <xdr:cxnSp macro="">
      <xdr:nvCxnSpPr>
        <xdr:cNvPr id="358" name="直線コネクタ 357">
          <a:extLst>
            <a:ext uri="{FF2B5EF4-FFF2-40B4-BE49-F238E27FC236}">
              <a16:creationId xmlns:a16="http://schemas.microsoft.com/office/drawing/2014/main" id="{00000000-0008-0000-0E00-000066010000}"/>
            </a:ext>
          </a:extLst>
        </xdr:cNvPr>
        <xdr:cNvCxnSpPr/>
      </xdr:nvCxnSpPr>
      <xdr:spPr>
        <a:xfrm flipV="1">
          <a:off x="7713980" y="14199299"/>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38164</xdr:rowOff>
    </xdr:from>
    <xdr:to>
      <xdr:col>41</xdr:col>
      <xdr:colOff>101600</xdr:colOff>
      <xdr:row>84</xdr:row>
      <xdr:rowOff>139764</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6873240" y="1411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88964</xdr:rowOff>
    </xdr:from>
    <xdr:to>
      <xdr:col>45</xdr:col>
      <xdr:colOff>177800</xdr:colOff>
      <xdr:row>84</xdr:row>
      <xdr:rowOff>119825</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a:off x="6924040" y="14170724"/>
          <a:ext cx="78994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37592</xdr:rowOff>
    </xdr:from>
    <xdr:to>
      <xdr:col>36</xdr:col>
      <xdr:colOff>165100</xdr:colOff>
      <xdr:row>84</xdr:row>
      <xdr:rowOff>139192</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609854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88392</xdr:rowOff>
    </xdr:from>
    <xdr:to>
      <xdr:col>41</xdr:col>
      <xdr:colOff>50800</xdr:colOff>
      <xdr:row>84</xdr:row>
      <xdr:rowOff>88964</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a:off x="6149340" y="14170152"/>
          <a:ext cx="7747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41419</xdr:rowOff>
    </xdr:from>
    <xdr:ext cx="469744" cy="259045"/>
    <xdr:sp macro="" textlink="">
      <xdr:nvSpPr>
        <xdr:cNvPr id="363" name="n_1aveValue【公営住宅】&#10;一人当たり面積">
          <a:extLst>
            <a:ext uri="{FF2B5EF4-FFF2-40B4-BE49-F238E27FC236}">
              <a16:creationId xmlns:a16="http://schemas.microsoft.com/office/drawing/2014/main" id="{00000000-0008-0000-0E00-00006B010000}"/>
            </a:ext>
          </a:extLst>
        </xdr:cNvPr>
        <xdr:cNvSpPr txBox="1"/>
      </xdr:nvSpPr>
      <xdr:spPr>
        <a:xfrm>
          <a:off x="8271587" y="1378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46562</xdr:rowOff>
    </xdr:from>
    <xdr:ext cx="469744" cy="259045"/>
    <xdr:sp macro="" textlink="">
      <xdr:nvSpPr>
        <xdr:cNvPr id="364" name="n_2aveValue【公営住宅】&#10;一人当たり面積">
          <a:extLst>
            <a:ext uri="{FF2B5EF4-FFF2-40B4-BE49-F238E27FC236}">
              <a16:creationId xmlns:a16="http://schemas.microsoft.com/office/drawing/2014/main" id="{00000000-0008-0000-0E00-00006C010000}"/>
            </a:ext>
          </a:extLst>
        </xdr:cNvPr>
        <xdr:cNvSpPr txBox="1"/>
      </xdr:nvSpPr>
      <xdr:spPr>
        <a:xfrm>
          <a:off x="750958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61992</xdr:rowOff>
    </xdr:from>
    <xdr:ext cx="469744" cy="259045"/>
    <xdr:sp macro="" textlink="">
      <xdr:nvSpPr>
        <xdr:cNvPr id="365" name="n_3aveValue【公営住宅】&#10;一人当たり面積">
          <a:extLst>
            <a:ext uri="{FF2B5EF4-FFF2-40B4-BE49-F238E27FC236}">
              <a16:creationId xmlns:a16="http://schemas.microsoft.com/office/drawing/2014/main" id="{00000000-0008-0000-0E00-00006D010000}"/>
            </a:ext>
          </a:extLst>
        </xdr:cNvPr>
        <xdr:cNvSpPr txBox="1"/>
      </xdr:nvSpPr>
      <xdr:spPr>
        <a:xfrm>
          <a:off x="671202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34562</xdr:rowOff>
    </xdr:from>
    <xdr:ext cx="469744" cy="259045"/>
    <xdr:sp macro="" textlink="">
      <xdr:nvSpPr>
        <xdr:cNvPr id="366" name="n_4aveValue【公営住宅】&#10;一人当たり面積">
          <a:extLst>
            <a:ext uri="{FF2B5EF4-FFF2-40B4-BE49-F238E27FC236}">
              <a16:creationId xmlns:a16="http://schemas.microsoft.com/office/drawing/2014/main" id="{00000000-0008-0000-0E00-00006E010000}"/>
            </a:ext>
          </a:extLst>
        </xdr:cNvPr>
        <xdr:cNvSpPr txBox="1"/>
      </xdr:nvSpPr>
      <xdr:spPr>
        <a:xfrm>
          <a:off x="5937327" y="1378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159466</xdr:rowOff>
    </xdr:from>
    <xdr:ext cx="469744" cy="259045"/>
    <xdr:sp macro="" textlink="">
      <xdr:nvSpPr>
        <xdr:cNvPr id="367" name="n_1mainValue【公営住宅】&#10;一人当たり面積">
          <a:extLst>
            <a:ext uri="{FF2B5EF4-FFF2-40B4-BE49-F238E27FC236}">
              <a16:creationId xmlns:a16="http://schemas.microsoft.com/office/drawing/2014/main" id="{00000000-0008-0000-0E00-00006F010000}"/>
            </a:ext>
          </a:extLst>
        </xdr:cNvPr>
        <xdr:cNvSpPr txBox="1"/>
      </xdr:nvSpPr>
      <xdr:spPr>
        <a:xfrm>
          <a:off x="8271587" y="14241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161752</xdr:rowOff>
    </xdr:from>
    <xdr:ext cx="469744" cy="259045"/>
    <xdr:sp macro="" textlink="">
      <xdr:nvSpPr>
        <xdr:cNvPr id="368" name="n_2mainValue【公営住宅】&#10;一人当たり面積">
          <a:extLst>
            <a:ext uri="{FF2B5EF4-FFF2-40B4-BE49-F238E27FC236}">
              <a16:creationId xmlns:a16="http://schemas.microsoft.com/office/drawing/2014/main" id="{00000000-0008-0000-0E00-000070010000}"/>
            </a:ext>
          </a:extLst>
        </xdr:cNvPr>
        <xdr:cNvSpPr txBox="1"/>
      </xdr:nvSpPr>
      <xdr:spPr>
        <a:xfrm>
          <a:off x="7509587" y="14243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130891</xdr:rowOff>
    </xdr:from>
    <xdr:ext cx="469744" cy="259045"/>
    <xdr:sp macro="" textlink="">
      <xdr:nvSpPr>
        <xdr:cNvPr id="369" name="n_3mainValue【公営住宅】&#10;一人当たり面積">
          <a:extLst>
            <a:ext uri="{FF2B5EF4-FFF2-40B4-BE49-F238E27FC236}">
              <a16:creationId xmlns:a16="http://schemas.microsoft.com/office/drawing/2014/main" id="{00000000-0008-0000-0E00-000071010000}"/>
            </a:ext>
          </a:extLst>
        </xdr:cNvPr>
        <xdr:cNvSpPr txBox="1"/>
      </xdr:nvSpPr>
      <xdr:spPr>
        <a:xfrm>
          <a:off x="6712027" y="1421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130319</xdr:rowOff>
    </xdr:from>
    <xdr:ext cx="469744" cy="259045"/>
    <xdr:sp macro="" textlink="">
      <xdr:nvSpPr>
        <xdr:cNvPr id="370" name="n_4mainValue【公営住宅】&#10;一人当たり面積">
          <a:extLst>
            <a:ext uri="{FF2B5EF4-FFF2-40B4-BE49-F238E27FC236}">
              <a16:creationId xmlns:a16="http://schemas.microsoft.com/office/drawing/2014/main" id="{00000000-0008-0000-0E00-000072010000}"/>
            </a:ext>
          </a:extLst>
        </xdr:cNvPr>
        <xdr:cNvSpPr txBox="1"/>
      </xdr:nvSpPr>
      <xdr:spPr>
        <a:xfrm>
          <a:off x="5937327" y="1421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E00-000073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E00-000074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0" name="【認定こども園・幼稚園・保育所】&#10;有形固定資産減価償却率グラフ枠">
          <a:extLst>
            <a:ext uri="{FF2B5EF4-FFF2-40B4-BE49-F238E27FC236}">
              <a16:creationId xmlns:a16="http://schemas.microsoft.com/office/drawing/2014/main" id="{00000000-0008-0000-0E00-00009A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26670</xdr:rowOff>
    </xdr:from>
    <xdr:to>
      <xdr:col>85</xdr:col>
      <xdr:colOff>126364</xdr:colOff>
      <xdr:row>42</xdr:row>
      <xdr:rowOff>38100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flipV="1">
          <a:off x="14375764" y="5558790"/>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2" name="【認定こども園・幼稚園・保育所】&#10;有形固定資産減価償却率最小値テキスト">
          <a:extLst>
            <a:ext uri="{FF2B5EF4-FFF2-40B4-BE49-F238E27FC236}">
              <a16:creationId xmlns:a16="http://schemas.microsoft.com/office/drawing/2014/main" id="{00000000-0008-0000-0E00-00009C010000}"/>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144797</xdr:rowOff>
    </xdr:from>
    <xdr:ext cx="405111" cy="259045"/>
    <xdr:sp macro="" textlink="">
      <xdr:nvSpPr>
        <xdr:cNvPr id="414" name="【認定こども園・幼稚園・保育所】&#10;有形固定資産減価償却率最大値テキスト">
          <a:extLst>
            <a:ext uri="{FF2B5EF4-FFF2-40B4-BE49-F238E27FC236}">
              <a16:creationId xmlns:a16="http://schemas.microsoft.com/office/drawing/2014/main" id="{00000000-0008-0000-0E00-00009E010000}"/>
            </a:ext>
          </a:extLst>
        </xdr:cNvPr>
        <xdr:cNvSpPr txBox="1"/>
      </xdr:nvSpPr>
      <xdr:spPr>
        <a:xfrm>
          <a:off x="14414500" y="5341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26670</xdr:rowOff>
    </xdr:from>
    <xdr:to>
      <xdr:col>86</xdr:col>
      <xdr:colOff>25400</xdr:colOff>
      <xdr:row>33</xdr:row>
      <xdr:rowOff>26670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4287500" y="5558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160672</xdr:rowOff>
    </xdr:from>
    <xdr:ext cx="405111" cy="259045"/>
    <xdr:sp macro="" textlink="">
      <xdr:nvSpPr>
        <xdr:cNvPr id="416" name="【認定こども園・幼稚園・保育所】&#10;有形固定資産減価償却率平均値テキスト">
          <a:extLst>
            <a:ext uri="{FF2B5EF4-FFF2-40B4-BE49-F238E27FC236}">
              <a16:creationId xmlns:a16="http://schemas.microsoft.com/office/drawing/2014/main" id="{00000000-0008-0000-0E00-0000A0010000}"/>
            </a:ext>
          </a:extLst>
        </xdr:cNvPr>
        <xdr:cNvSpPr txBox="1"/>
      </xdr:nvSpPr>
      <xdr:spPr>
        <a:xfrm>
          <a:off x="14414500" y="6195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137795</xdr:rowOff>
    </xdr:from>
    <xdr:to>
      <xdr:col>85</xdr:col>
      <xdr:colOff>177800</xdr:colOff>
      <xdr:row>38</xdr:row>
      <xdr:rowOff>67945</xdr:rowOff>
    </xdr:to>
    <xdr:sp macro="" textlink="">
      <xdr:nvSpPr>
        <xdr:cNvPr id="417" name="フローチャート: 判断 416">
          <a:extLst>
            <a:ext uri="{FF2B5EF4-FFF2-40B4-BE49-F238E27FC236}">
              <a16:creationId xmlns:a16="http://schemas.microsoft.com/office/drawing/2014/main" id="{00000000-0008-0000-0E00-0000A1010000}"/>
            </a:ext>
          </a:extLst>
        </xdr:cNvPr>
        <xdr:cNvSpPr/>
      </xdr:nvSpPr>
      <xdr:spPr>
        <a:xfrm>
          <a:off x="14325600" y="63404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18" name="フローチャート: 判断 417">
          <a:extLst>
            <a:ext uri="{FF2B5EF4-FFF2-40B4-BE49-F238E27FC236}">
              <a16:creationId xmlns:a16="http://schemas.microsoft.com/office/drawing/2014/main" id="{00000000-0008-0000-0E00-0000A2010000}"/>
            </a:ext>
          </a:extLst>
        </xdr:cNvPr>
        <xdr:cNvSpPr/>
      </xdr:nvSpPr>
      <xdr:spPr>
        <a:xfrm>
          <a:off x="135788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40640</xdr:rowOff>
    </xdr:from>
    <xdr:to>
      <xdr:col>76</xdr:col>
      <xdr:colOff>165100</xdr:colOff>
      <xdr:row>37</xdr:row>
      <xdr:rowOff>142240</xdr:rowOff>
    </xdr:to>
    <xdr:sp macro="" textlink="">
      <xdr:nvSpPr>
        <xdr:cNvPr id="419" name="フローチャート: 判断 418">
          <a:extLst>
            <a:ext uri="{FF2B5EF4-FFF2-40B4-BE49-F238E27FC236}">
              <a16:creationId xmlns:a16="http://schemas.microsoft.com/office/drawing/2014/main" id="{00000000-0008-0000-0E00-0000A3010000}"/>
            </a:ext>
          </a:extLst>
        </xdr:cNvPr>
        <xdr:cNvSpPr/>
      </xdr:nvSpPr>
      <xdr:spPr>
        <a:xfrm>
          <a:off x="1280414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xdr:rowOff>
    </xdr:from>
    <xdr:to>
      <xdr:col>72</xdr:col>
      <xdr:colOff>38100</xdr:colOff>
      <xdr:row>37</xdr:row>
      <xdr:rowOff>117475</xdr:rowOff>
    </xdr:to>
    <xdr:sp macro="" textlink="">
      <xdr:nvSpPr>
        <xdr:cNvPr id="420" name="フローチャート: 判断 419">
          <a:extLst>
            <a:ext uri="{FF2B5EF4-FFF2-40B4-BE49-F238E27FC236}">
              <a16:creationId xmlns:a16="http://schemas.microsoft.com/office/drawing/2014/main" id="{00000000-0008-0000-0E00-0000A4010000}"/>
            </a:ext>
          </a:extLst>
        </xdr:cNvPr>
        <xdr:cNvSpPr/>
      </xdr:nvSpPr>
      <xdr:spPr>
        <a:xfrm>
          <a:off x="12029440" y="62185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166370</xdr:rowOff>
    </xdr:from>
    <xdr:to>
      <xdr:col>67</xdr:col>
      <xdr:colOff>101600</xdr:colOff>
      <xdr:row>37</xdr:row>
      <xdr:rowOff>96520</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1231880" y="620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00000000-0008-0000-0E00-0000A6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E00-0000A8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61595</xdr:rowOff>
    </xdr:from>
    <xdr:to>
      <xdr:col>85</xdr:col>
      <xdr:colOff>177800</xdr:colOff>
      <xdr:row>38</xdr:row>
      <xdr:rowOff>163195</xdr:rowOff>
    </xdr:to>
    <xdr:sp macro="" textlink="">
      <xdr:nvSpPr>
        <xdr:cNvPr id="427" name="楕円 426">
          <a:extLst>
            <a:ext uri="{FF2B5EF4-FFF2-40B4-BE49-F238E27FC236}">
              <a16:creationId xmlns:a16="http://schemas.microsoft.com/office/drawing/2014/main" id="{00000000-0008-0000-0E00-0000AB010000}"/>
            </a:ext>
          </a:extLst>
        </xdr:cNvPr>
        <xdr:cNvSpPr/>
      </xdr:nvSpPr>
      <xdr:spPr>
        <a:xfrm>
          <a:off x="14325600" y="64319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40022</xdr:rowOff>
    </xdr:from>
    <xdr:ext cx="405111" cy="259045"/>
    <xdr:sp macro="" textlink="">
      <xdr:nvSpPr>
        <xdr:cNvPr id="428" name="【認定こども園・幼稚園・保育所】&#10;有形固定資産減価償却率該当値テキスト">
          <a:extLst>
            <a:ext uri="{FF2B5EF4-FFF2-40B4-BE49-F238E27FC236}">
              <a16:creationId xmlns:a16="http://schemas.microsoft.com/office/drawing/2014/main" id="{00000000-0008-0000-0E00-0000AC010000}"/>
            </a:ext>
          </a:extLst>
        </xdr:cNvPr>
        <xdr:cNvSpPr txBox="1"/>
      </xdr:nvSpPr>
      <xdr:spPr>
        <a:xfrm>
          <a:off x="14414500" y="641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15875</xdr:rowOff>
    </xdr:from>
    <xdr:to>
      <xdr:col>81</xdr:col>
      <xdr:colOff>101600</xdr:colOff>
      <xdr:row>38</xdr:row>
      <xdr:rowOff>117475</xdr:rowOff>
    </xdr:to>
    <xdr:sp macro="" textlink="">
      <xdr:nvSpPr>
        <xdr:cNvPr id="429" name="楕円 428">
          <a:extLst>
            <a:ext uri="{FF2B5EF4-FFF2-40B4-BE49-F238E27FC236}">
              <a16:creationId xmlns:a16="http://schemas.microsoft.com/office/drawing/2014/main" id="{00000000-0008-0000-0E00-0000AD010000}"/>
            </a:ext>
          </a:extLst>
        </xdr:cNvPr>
        <xdr:cNvSpPr/>
      </xdr:nvSpPr>
      <xdr:spPr>
        <a:xfrm>
          <a:off x="1357884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66675</xdr:rowOff>
    </xdr:from>
    <xdr:to>
      <xdr:col>85</xdr:col>
      <xdr:colOff>127000</xdr:colOff>
      <xdr:row>38</xdr:row>
      <xdr:rowOff>112395</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a:off x="13629640" y="6436995"/>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128270</xdr:rowOff>
    </xdr:from>
    <xdr:to>
      <xdr:col>76</xdr:col>
      <xdr:colOff>165100</xdr:colOff>
      <xdr:row>38</xdr:row>
      <xdr:rowOff>58420</xdr:rowOff>
    </xdr:to>
    <xdr:sp macro="" textlink="">
      <xdr:nvSpPr>
        <xdr:cNvPr id="431" name="楕円 430">
          <a:extLst>
            <a:ext uri="{FF2B5EF4-FFF2-40B4-BE49-F238E27FC236}">
              <a16:creationId xmlns:a16="http://schemas.microsoft.com/office/drawing/2014/main" id="{00000000-0008-0000-0E00-0000AF010000}"/>
            </a:ext>
          </a:extLst>
        </xdr:cNvPr>
        <xdr:cNvSpPr/>
      </xdr:nvSpPr>
      <xdr:spPr>
        <a:xfrm>
          <a:off x="12804140" y="633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7620</xdr:rowOff>
    </xdr:from>
    <xdr:to>
      <xdr:col>81</xdr:col>
      <xdr:colOff>50800</xdr:colOff>
      <xdr:row>38</xdr:row>
      <xdr:rowOff>66675</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a:off x="12854940" y="6377940"/>
          <a:ext cx="7747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71120</xdr:rowOff>
    </xdr:from>
    <xdr:to>
      <xdr:col>72</xdr:col>
      <xdr:colOff>38100</xdr:colOff>
      <xdr:row>38</xdr:row>
      <xdr:rowOff>1270</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2029440" y="6273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121920</xdr:rowOff>
    </xdr:from>
    <xdr:to>
      <xdr:col>76</xdr:col>
      <xdr:colOff>114300</xdr:colOff>
      <xdr:row>38</xdr:row>
      <xdr:rowOff>7620</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2072620" y="632460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13970</xdr:rowOff>
    </xdr:from>
    <xdr:to>
      <xdr:col>67</xdr:col>
      <xdr:colOff>101600</xdr:colOff>
      <xdr:row>39</xdr:row>
      <xdr:rowOff>115570</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123188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121920</xdr:rowOff>
    </xdr:from>
    <xdr:to>
      <xdr:col>71</xdr:col>
      <xdr:colOff>177800</xdr:colOff>
      <xdr:row>39</xdr:row>
      <xdr:rowOff>64770</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flipV="1">
          <a:off x="11282680" y="6324600"/>
          <a:ext cx="789940" cy="27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37" name="n_1aveValue【認定こども園・幼稚園・保育所】&#10;有形固定資産減価償却率">
          <a:extLst>
            <a:ext uri="{FF2B5EF4-FFF2-40B4-BE49-F238E27FC236}">
              <a16:creationId xmlns:a16="http://schemas.microsoft.com/office/drawing/2014/main" id="{00000000-0008-0000-0E00-0000B5010000}"/>
            </a:ext>
          </a:extLst>
        </xdr:cNvPr>
        <xdr:cNvSpPr txBox="1"/>
      </xdr:nvSpPr>
      <xdr:spPr>
        <a:xfrm>
          <a:off x="13437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158767</xdr:rowOff>
    </xdr:from>
    <xdr:ext cx="405111" cy="259045"/>
    <xdr:sp macro="" textlink="">
      <xdr:nvSpPr>
        <xdr:cNvPr id="438" name="n_2aveValue【認定こども園・幼稚園・保育所】&#10;有形固定資産減価償却率">
          <a:extLst>
            <a:ext uri="{FF2B5EF4-FFF2-40B4-BE49-F238E27FC236}">
              <a16:creationId xmlns:a16="http://schemas.microsoft.com/office/drawing/2014/main" id="{00000000-0008-0000-0E00-0000B6010000}"/>
            </a:ext>
          </a:extLst>
        </xdr:cNvPr>
        <xdr:cNvSpPr txBox="1"/>
      </xdr:nvSpPr>
      <xdr:spPr>
        <a:xfrm>
          <a:off x="126752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134002</xdr:rowOff>
    </xdr:from>
    <xdr:ext cx="405111" cy="259045"/>
    <xdr:sp macro="" textlink="">
      <xdr:nvSpPr>
        <xdr:cNvPr id="439" name="n_3aveValue【認定こども園・幼稚園・保育所】&#10;有形固定資産減価償却率">
          <a:extLst>
            <a:ext uri="{FF2B5EF4-FFF2-40B4-BE49-F238E27FC236}">
              <a16:creationId xmlns:a16="http://schemas.microsoft.com/office/drawing/2014/main" id="{00000000-0008-0000-0E00-0000B7010000}"/>
            </a:ext>
          </a:extLst>
        </xdr:cNvPr>
        <xdr:cNvSpPr txBox="1"/>
      </xdr:nvSpPr>
      <xdr:spPr>
        <a:xfrm>
          <a:off x="1190054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113047</xdr:rowOff>
    </xdr:from>
    <xdr:ext cx="405111" cy="259045"/>
    <xdr:sp macro="" textlink="">
      <xdr:nvSpPr>
        <xdr:cNvPr id="440" name="n_4ave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110298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108602</xdr:rowOff>
    </xdr:from>
    <xdr:ext cx="405111" cy="259045"/>
    <xdr:sp macro="" textlink="">
      <xdr:nvSpPr>
        <xdr:cNvPr id="441" name="n_1main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34372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49547</xdr:rowOff>
    </xdr:from>
    <xdr:ext cx="405111" cy="259045"/>
    <xdr:sp macro="" textlink="">
      <xdr:nvSpPr>
        <xdr:cNvPr id="442" name="n_2main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26752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3" name="n_3main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19005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106697</xdr:rowOff>
    </xdr:from>
    <xdr:ext cx="405111" cy="259045"/>
    <xdr:sp macro="" textlink="">
      <xdr:nvSpPr>
        <xdr:cNvPr id="444" name="n_4main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110298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5" name="正方形/長方形 444">
          <a:extLst>
            <a:ext uri="{FF2B5EF4-FFF2-40B4-BE49-F238E27FC236}">
              <a16:creationId xmlns:a16="http://schemas.microsoft.com/office/drawing/2014/main" id="{00000000-0008-0000-0E00-0000BD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6" name="正方形/長方形 445">
          <a:extLst>
            <a:ext uri="{FF2B5EF4-FFF2-40B4-BE49-F238E27FC236}">
              <a16:creationId xmlns:a16="http://schemas.microsoft.com/office/drawing/2014/main" id="{00000000-0008-0000-0E00-0000BE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7" name="正方形/長方形 446">
          <a:extLst>
            <a:ext uri="{FF2B5EF4-FFF2-40B4-BE49-F238E27FC236}">
              <a16:creationId xmlns:a16="http://schemas.microsoft.com/office/drawing/2014/main" id="{00000000-0008-0000-0E00-0000BF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3" name="テキスト ボックス 452">
          <a:extLst>
            <a:ext uri="{FF2B5EF4-FFF2-40B4-BE49-F238E27FC236}">
              <a16:creationId xmlns:a16="http://schemas.microsoft.com/office/drawing/2014/main" id="{00000000-0008-0000-0E00-0000C5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4" name="直線コネクタ 453">
          <a:extLst>
            <a:ext uri="{FF2B5EF4-FFF2-40B4-BE49-F238E27FC236}">
              <a16:creationId xmlns:a16="http://schemas.microsoft.com/office/drawing/2014/main" id="{00000000-0008-0000-0E00-0000C6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00000000-0008-0000-0E00-0000D1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62484</xdr:rowOff>
    </xdr:from>
    <xdr:to>
      <xdr:col>116</xdr:col>
      <xdr:colOff>62864</xdr:colOff>
      <xdr:row>41</xdr:row>
      <xdr:rowOff>89916</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flipV="1">
          <a:off x="19509104" y="5594604"/>
          <a:ext cx="0" cy="1368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93743</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00000000-0008-0000-0E00-0000D3010000}"/>
            </a:ext>
          </a:extLst>
        </xdr:cNvPr>
        <xdr:cNvSpPr txBox="1"/>
      </xdr:nvSpPr>
      <xdr:spPr>
        <a:xfrm>
          <a:off x="19547840"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89916</xdr:rowOff>
    </xdr:from>
    <xdr:to>
      <xdr:col>116</xdr:col>
      <xdr:colOff>152400</xdr:colOff>
      <xdr:row>41</xdr:row>
      <xdr:rowOff>89916</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9443700" y="6963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9161</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00000000-0008-0000-0E00-0000D5010000}"/>
            </a:ext>
          </a:extLst>
        </xdr:cNvPr>
        <xdr:cNvSpPr txBox="1"/>
      </xdr:nvSpPr>
      <xdr:spPr>
        <a:xfrm>
          <a:off x="19547840" y="537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62484</xdr:rowOff>
    </xdr:from>
    <xdr:to>
      <xdr:col>116</xdr:col>
      <xdr:colOff>152400</xdr:colOff>
      <xdr:row>33</xdr:row>
      <xdr:rowOff>62484</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9443700" y="55946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114571</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00000000-0008-0000-0E00-0000D7010000}"/>
            </a:ext>
          </a:extLst>
        </xdr:cNvPr>
        <xdr:cNvSpPr txBox="1"/>
      </xdr:nvSpPr>
      <xdr:spPr>
        <a:xfrm>
          <a:off x="19547840" y="6317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91694</xdr:rowOff>
    </xdr:from>
    <xdr:to>
      <xdr:col>116</xdr:col>
      <xdr:colOff>114300</xdr:colOff>
      <xdr:row>39</xdr:row>
      <xdr:rowOff>21844</xdr:rowOff>
    </xdr:to>
    <xdr:sp macro="" textlink="">
      <xdr:nvSpPr>
        <xdr:cNvPr id="472" name="フローチャート: 判断 471">
          <a:extLst>
            <a:ext uri="{FF2B5EF4-FFF2-40B4-BE49-F238E27FC236}">
              <a16:creationId xmlns:a16="http://schemas.microsoft.com/office/drawing/2014/main" id="{00000000-0008-0000-0E00-0000D8010000}"/>
            </a:ext>
          </a:extLst>
        </xdr:cNvPr>
        <xdr:cNvSpPr/>
      </xdr:nvSpPr>
      <xdr:spPr>
        <a:xfrm>
          <a:off x="19458940" y="646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100838</xdr:rowOff>
    </xdr:from>
    <xdr:to>
      <xdr:col>112</xdr:col>
      <xdr:colOff>38100</xdr:colOff>
      <xdr:row>39</xdr:row>
      <xdr:rowOff>30988</xdr:rowOff>
    </xdr:to>
    <xdr:sp macro="" textlink="">
      <xdr:nvSpPr>
        <xdr:cNvPr id="473" name="フローチャート: 判断 472">
          <a:extLst>
            <a:ext uri="{FF2B5EF4-FFF2-40B4-BE49-F238E27FC236}">
              <a16:creationId xmlns:a16="http://schemas.microsoft.com/office/drawing/2014/main" id="{00000000-0008-0000-0E00-0000D9010000}"/>
            </a:ext>
          </a:extLst>
        </xdr:cNvPr>
        <xdr:cNvSpPr/>
      </xdr:nvSpPr>
      <xdr:spPr>
        <a:xfrm>
          <a:off x="18735040" y="64711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74" name="フローチャート: 判断 473">
          <a:extLst>
            <a:ext uri="{FF2B5EF4-FFF2-40B4-BE49-F238E27FC236}">
              <a16:creationId xmlns:a16="http://schemas.microsoft.com/office/drawing/2014/main" id="{00000000-0008-0000-0E00-0000DA010000}"/>
            </a:ext>
          </a:extLst>
        </xdr:cNvPr>
        <xdr:cNvSpPr/>
      </xdr:nvSpPr>
      <xdr:spPr>
        <a:xfrm>
          <a:off x="179374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109982</xdr:rowOff>
    </xdr:from>
    <xdr:to>
      <xdr:col>102</xdr:col>
      <xdr:colOff>165100</xdr:colOff>
      <xdr:row>39</xdr:row>
      <xdr:rowOff>40132</xdr:rowOff>
    </xdr:to>
    <xdr:sp macro="" textlink="">
      <xdr:nvSpPr>
        <xdr:cNvPr id="475" name="フローチャート: 判断 474">
          <a:extLst>
            <a:ext uri="{FF2B5EF4-FFF2-40B4-BE49-F238E27FC236}">
              <a16:creationId xmlns:a16="http://schemas.microsoft.com/office/drawing/2014/main" id="{00000000-0008-0000-0E00-0000DB010000}"/>
            </a:ext>
          </a:extLst>
        </xdr:cNvPr>
        <xdr:cNvSpPr/>
      </xdr:nvSpPr>
      <xdr:spPr>
        <a:xfrm>
          <a:off x="17162780" y="64803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16388080" y="6480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00000000-0008-0000-0E00-0000DE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E00-0000E0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36830</xdr:rowOff>
    </xdr:from>
    <xdr:to>
      <xdr:col>116</xdr:col>
      <xdr:colOff>114300</xdr:colOff>
      <xdr:row>39</xdr:row>
      <xdr:rowOff>138430</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1945894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15257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00000000-0008-0000-0E00-0000E3010000}"/>
            </a:ext>
          </a:extLst>
        </xdr:cNvPr>
        <xdr:cNvSpPr txBox="1"/>
      </xdr:nvSpPr>
      <xdr:spPr>
        <a:xfrm>
          <a:off x="19547840" y="655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45974</xdr:rowOff>
    </xdr:from>
    <xdr:to>
      <xdr:col>112</xdr:col>
      <xdr:colOff>38100</xdr:colOff>
      <xdr:row>39</xdr:row>
      <xdr:rowOff>147574</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18735040" y="65839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87630</xdr:rowOff>
    </xdr:from>
    <xdr:to>
      <xdr:col>116</xdr:col>
      <xdr:colOff>63500</xdr:colOff>
      <xdr:row>39</xdr:row>
      <xdr:rowOff>96774</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flipV="1">
          <a:off x="18778220" y="6625590"/>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50546</xdr:rowOff>
    </xdr:from>
    <xdr:to>
      <xdr:col>107</xdr:col>
      <xdr:colOff>101600</xdr:colOff>
      <xdr:row>39</xdr:row>
      <xdr:rowOff>152146</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17937480" y="658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96774</xdr:rowOff>
    </xdr:from>
    <xdr:to>
      <xdr:col>111</xdr:col>
      <xdr:colOff>177800</xdr:colOff>
      <xdr:row>39</xdr:row>
      <xdr:rowOff>101346</xdr:rowOff>
    </xdr:to>
    <xdr:cxnSp macro="">
      <xdr:nvCxnSpPr>
        <xdr:cNvPr id="487" name="直線コネクタ 486">
          <a:extLst>
            <a:ext uri="{FF2B5EF4-FFF2-40B4-BE49-F238E27FC236}">
              <a16:creationId xmlns:a16="http://schemas.microsoft.com/office/drawing/2014/main" id="{00000000-0008-0000-0E00-0000E7010000}"/>
            </a:ext>
          </a:extLst>
        </xdr:cNvPr>
        <xdr:cNvCxnSpPr/>
      </xdr:nvCxnSpPr>
      <xdr:spPr>
        <a:xfrm flipV="1">
          <a:off x="17988280" y="6634734"/>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57404</xdr:rowOff>
    </xdr:from>
    <xdr:to>
      <xdr:col>102</xdr:col>
      <xdr:colOff>165100</xdr:colOff>
      <xdr:row>39</xdr:row>
      <xdr:rowOff>159004</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17162780" y="65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101346</xdr:rowOff>
    </xdr:from>
    <xdr:to>
      <xdr:col>107</xdr:col>
      <xdr:colOff>50800</xdr:colOff>
      <xdr:row>39</xdr:row>
      <xdr:rowOff>108204</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flipV="1">
          <a:off x="17213580" y="6639306"/>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13970</xdr:rowOff>
    </xdr:from>
    <xdr:to>
      <xdr:col>98</xdr:col>
      <xdr:colOff>38100</xdr:colOff>
      <xdr:row>40</xdr:row>
      <xdr:rowOff>115570</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16388080" y="67195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108204</xdr:rowOff>
    </xdr:from>
    <xdr:to>
      <xdr:col>102</xdr:col>
      <xdr:colOff>114300</xdr:colOff>
      <xdr:row>40</xdr:row>
      <xdr:rowOff>64770</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16431260" y="6646164"/>
          <a:ext cx="782320" cy="12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47515</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00000000-0008-0000-0E00-0000EC010000}"/>
            </a:ext>
          </a:extLst>
        </xdr:cNvPr>
        <xdr:cNvSpPr txBox="1"/>
      </xdr:nvSpPr>
      <xdr:spPr>
        <a:xfrm>
          <a:off x="18561127" y="625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00000000-0008-0000-0E00-0000ED010000}"/>
            </a:ext>
          </a:extLst>
        </xdr:cNvPr>
        <xdr:cNvSpPr txBox="1"/>
      </xdr:nvSpPr>
      <xdr:spPr>
        <a:xfrm>
          <a:off x="1777626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56659</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00000000-0008-0000-0E00-0000EE010000}"/>
            </a:ext>
          </a:extLst>
        </xdr:cNvPr>
        <xdr:cNvSpPr txBox="1"/>
      </xdr:nvSpPr>
      <xdr:spPr>
        <a:xfrm>
          <a:off x="17001567" y="625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00000000-0008-0000-0E00-0000EF010000}"/>
            </a:ext>
          </a:extLst>
        </xdr:cNvPr>
        <xdr:cNvSpPr txBox="1"/>
      </xdr:nvSpPr>
      <xdr:spPr>
        <a:xfrm>
          <a:off x="16226867" y="625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138701</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18561127" y="667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143273</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17776267" y="668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150131</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7001567" y="668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106697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6226867" y="681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00000000-0008-0000-0E00-0000F6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00000000-0008-0000-0E00-0000F7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00000000-0008-0000-0E00-00000D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22860</xdr:rowOff>
    </xdr:from>
    <xdr:to>
      <xdr:col>85</xdr:col>
      <xdr:colOff>126364</xdr:colOff>
      <xdr:row>64</xdr:row>
      <xdr:rowOff>120831</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flipV="1">
          <a:off x="14375764" y="9410700"/>
          <a:ext cx="0" cy="1439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124658</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00000000-0008-0000-0E00-00000F020000}"/>
            </a:ext>
          </a:extLst>
        </xdr:cNvPr>
        <xdr:cNvSpPr txBox="1"/>
      </xdr:nvSpPr>
      <xdr:spPr>
        <a:xfrm>
          <a:off x="14414500" y="10853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120831</xdr:rowOff>
    </xdr:from>
    <xdr:to>
      <xdr:col>86</xdr:col>
      <xdr:colOff>25400</xdr:colOff>
      <xdr:row>64</xdr:row>
      <xdr:rowOff>120831</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4287500" y="10849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140987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00000000-0008-0000-0E00-000011020000}"/>
            </a:ext>
          </a:extLst>
        </xdr:cNvPr>
        <xdr:cNvSpPr txBox="1"/>
      </xdr:nvSpPr>
      <xdr:spPr>
        <a:xfrm>
          <a:off x="1441450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22860</xdr:rowOff>
    </xdr:from>
    <xdr:to>
      <xdr:col>86</xdr:col>
      <xdr:colOff>25400</xdr:colOff>
      <xdr:row>56</xdr:row>
      <xdr:rowOff>22860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4287500" y="941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00000000-0008-0000-0E00-000013020000}"/>
            </a:ext>
          </a:extLst>
        </xdr:cNvPr>
        <xdr:cNvSpPr txBox="1"/>
      </xdr:nvSpPr>
      <xdr:spPr>
        <a:xfrm>
          <a:off x="14414500" y="1013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2" name="フローチャート: 判断 531">
          <a:extLst>
            <a:ext uri="{FF2B5EF4-FFF2-40B4-BE49-F238E27FC236}">
              <a16:creationId xmlns:a16="http://schemas.microsoft.com/office/drawing/2014/main" id="{00000000-0008-0000-0E00-000014020000}"/>
            </a:ext>
          </a:extLst>
        </xdr:cNvPr>
        <xdr:cNvSpPr/>
      </xdr:nvSpPr>
      <xdr:spPr>
        <a:xfrm>
          <a:off x="14325600" y="101610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66766</xdr:rowOff>
    </xdr:from>
    <xdr:to>
      <xdr:col>81</xdr:col>
      <xdr:colOff>101600</xdr:colOff>
      <xdr:row>60</xdr:row>
      <xdr:rowOff>168366</xdr:rowOff>
    </xdr:to>
    <xdr:sp macro="" textlink="">
      <xdr:nvSpPr>
        <xdr:cNvPr id="533" name="フローチャート: 判断 532">
          <a:extLst>
            <a:ext uri="{FF2B5EF4-FFF2-40B4-BE49-F238E27FC236}">
              <a16:creationId xmlns:a16="http://schemas.microsoft.com/office/drawing/2014/main" id="{00000000-0008-0000-0E00-000015020000}"/>
            </a:ext>
          </a:extLst>
        </xdr:cNvPr>
        <xdr:cNvSpPr/>
      </xdr:nvSpPr>
      <xdr:spPr>
        <a:xfrm>
          <a:off x="135788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37374</xdr:rowOff>
    </xdr:from>
    <xdr:to>
      <xdr:col>76</xdr:col>
      <xdr:colOff>165100</xdr:colOff>
      <xdr:row>60</xdr:row>
      <xdr:rowOff>138974</xdr:rowOff>
    </xdr:to>
    <xdr:sp macro="" textlink="">
      <xdr:nvSpPr>
        <xdr:cNvPr id="534" name="フローチャート: 判断 533">
          <a:extLst>
            <a:ext uri="{FF2B5EF4-FFF2-40B4-BE49-F238E27FC236}">
              <a16:creationId xmlns:a16="http://schemas.microsoft.com/office/drawing/2014/main" id="{00000000-0008-0000-0E00-000016020000}"/>
            </a:ext>
          </a:extLst>
        </xdr:cNvPr>
        <xdr:cNvSpPr/>
      </xdr:nvSpPr>
      <xdr:spPr>
        <a:xfrm>
          <a:off x="12804140" y="1009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7983</xdr:rowOff>
    </xdr:from>
    <xdr:to>
      <xdr:col>72</xdr:col>
      <xdr:colOff>38100</xdr:colOff>
      <xdr:row>60</xdr:row>
      <xdr:rowOff>109583</xdr:rowOff>
    </xdr:to>
    <xdr:sp macro="" textlink="">
      <xdr:nvSpPr>
        <xdr:cNvPr id="535" name="フローチャート: 判断 534">
          <a:extLst>
            <a:ext uri="{FF2B5EF4-FFF2-40B4-BE49-F238E27FC236}">
              <a16:creationId xmlns:a16="http://schemas.microsoft.com/office/drawing/2014/main" id="{00000000-0008-0000-0E00-000017020000}"/>
            </a:ext>
          </a:extLst>
        </xdr:cNvPr>
        <xdr:cNvSpPr/>
      </xdr:nvSpPr>
      <xdr:spPr>
        <a:xfrm>
          <a:off x="1202944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110853</xdr:rowOff>
    </xdr:from>
    <xdr:to>
      <xdr:col>67</xdr:col>
      <xdr:colOff>101600</xdr:colOff>
      <xdr:row>60</xdr:row>
      <xdr:rowOff>41003</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1231880" y="100016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E00-00001A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E00-00001B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99423</xdr:rowOff>
    </xdr:from>
    <xdr:to>
      <xdr:col>85</xdr:col>
      <xdr:colOff>177800</xdr:colOff>
      <xdr:row>61</xdr:row>
      <xdr:rowOff>29573</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4325600" y="1015782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122300</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00000000-0008-0000-0E00-00001F020000}"/>
            </a:ext>
          </a:extLst>
        </xdr:cNvPr>
        <xdr:cNvSpPr txBox="1"/>
      </xdr:nvSpPr>
      <xdr:spPr>
        <a:xfrm>
          <a:off x="14414500" y="1001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30843</xdr:rowOff>
    </xdr:from>
    <xdr:to>
      <xdr:col>81</xdr:col>
      <xdr:colOff>101600</xdr:colOff>
      <xdr:row>60</xdr:row>
      <xdr:rowOff>132443</xdr:rowOff>
    </xdr:to>
    <xdr:sp macro="" textlink="">
      <xdr:nvSpPr>
        <xdr:cNvPr id="544" name="楕円 543">
          <a:extLst>
            <a:ext uri="{FF2B5EF4-FFF2-40B4-BE49-F238E27FC236}">
              <a16:creationId xmlns:a16="http://schemas.microsoft.com/office/drawing/2014/main" id="{00000000-0008-0000-0E00-000020020000}"/>
            </a:ext>
          </a:extLst>
        </xdr:cNvPr>
        <xdr:cNvSpPr/>
      </xdr:nvSpPr>
      <xdr:spPr>
        <a:xfrm>
          <a:off x="1357884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81643</xdr:rowOff>
    </xdr:from>
    <xdr:to>
      <xdr:col>85</xdr:col>
      <xdr:colOff>127000</xdr:colOff>
      <xdr:row>60</xdr:row>
      <xdr:rowOff>150223</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3629640" y="10140043"/>
          <a:ext cx="74676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133713</xdr:rowOff>
    </xdr:from>
    <xdr:to>
      <xdr:col>76</xdr:col>
      <xdr:colOff>165100</xdr:colOff>
      <xdr:row>60</xdr:row>
      <xdr:rowOff>63863</xdr:rowOff>
    </xdr:to>
    <xdr:sp macro="" textlink="">
      <xdr:nvSpPr>
        <xdr:cNvPr id="546" name="楕円 545">
          <a:extLst>
            <a:ext uri="{FF2B5EF4-FFF2-40B4-BE49-F238E27FC236}">
              <a16:creationId xmlns:a16="http://schemas.microsoft.com/office/drawing/2014/main" id="{00000000-0008-0000-0E00-000022020000}"/>
            </a:ext>
          </a:extLst>
        </xdr:cNvPr>
        <xdr:cNvSpPr/>
      </xdr:nvSpPr>
      <xdr:spPr>
        <a:xfrm>
          <a:off x="12804140" y="100244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13063</xdr:rowOff>
    </xdr:from>
    <xdr:to>
      <xdr:col>81</xdr:col>
      <xdr:colOff>50800</xdr:colOff>
      <xdr:row>60</xdr:row>
      <xdr:rowOff>81643</xdr:rowOff>
    </xdr:to>
    <xdr:cxnSp macro="">
      <xdr:nvCxnSpPr>
        <xdr:cNvPr id="547" name="直線コネクタ 546">
          <a:extLst>
            <a:ext uri="{FF2B5EF4-FFF2-40B4-BE49-F238E27FC236}">
              <a16:creationId xmlns:a16="http://schemas.microsoft.com/office/drawing/2014/main" id="{00000000-0008-0000-0E00-000023020000}"/>
            </a:ext>
          </a:extLst>
        </xdr:cNvPr>
        <xdr:cNvCxnSpPr/>
      </xdr:nvCxnSpPr>
      <xdr:spPr>
        <a:xfrm>
          <a:off x="12854940" y="10071463"/>
          <a:ext cx="7747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61867</xdr:rowOff>
    </xdr:from>
    <xdr:to>
      <xdr:col>72</xdr:col>
      <xdr:colOff>38100</xdr:colOff>
      <xdr:row>59</xdr:row>
      <xdr:rowOff>163467</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2029440" y="99526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112667</xdr:rowOff>
    </xdr:from>
    <xdr:to>
      <xdr:col>76</xdr:col>
      <xdr:colOff>114300</xdr:colOff>
      <xdr:row>60</xdr:row>
      <xdr:rowOff>13063</xdr:rowOff>
    </xdr:to>
    <xdr:cxnSp macro="">
      <xdr:nvCxnSpPr>
        <xdr:cNvPr id="549" name="直線コネクタ 548">
          <a:extLst>
            <a:ext uri="{FF2B5EF4-FFF2-40B4-BE49-F238E27FC236}">
              <a16:creationId xmlns:a16="http://schemas.microsoft.com/office/drawing/2014/main" id="{00000000-0008-0000-0E00-000025020000}"/>
            </a:ext>
          </a:extLst>
        </xdr:cNvPr>
        <xdr:cNvCxnSpPr/>
      </xdr:nvCxnSpPr>
      <xdr:spPr>
        <a:xfrm>
          <a:off x="12072620" y="10003427"/>
          <a:ext cx="782320" cy="6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145143</xdr:rowOff>
    </xdr:from>
    <xdr:to>
      <xdr:col>67</xdr:col>
      <xdr:colOff>101600</xdr:colOff>
      <xdr:row>59</xdr:row>
      <xdr:rowOff>75293</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1231880" y="98682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24493</xdr:rowOff>
    </xdr:from>
    <xdr:to>
      <xdr:col>71</xdr:col>
      <xdr:colOff>177800</xdr:colOff>
      <xdr:row>59</xdr:row>
      <xdr:rowOff>112667</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1282680" y="9915253"/>
          <a:ext cx="78994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159493</xdr:rowOff>
    </xdr:from>
    <xdr:ext cx="405111" cy="259045"/>
    <xdr:sp macro="" textlink="">
      <xdr:nvSpPr>
        <xdr:cNvPr id="552" name="n_1aveValue【学校施設】&#10;有形固定資産減価償却率">
          <a:extLst>
            <a:ext uri="{FF2B5EF4-FFF2-40B4-BE49-F238E27FC236}">
              <a16:creationId xmlns:a16="http://schemas.microsoft.com/office/drawing/2014/main" id="{00000000-0008-0000-0E00-000028020000}"/>
            </a:ext>
          </a:extLst>
        </xdr:cNvPr>
        <xdr:cNvSpPr txBox="1"/>
      </xdr:nvSpPr>
      <xdr:spPr>
        <a:xfrm>
          <a:off x="134372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130101</xdr:rowOff>
    </xdr:from>
    <xdr:ext cx="405111" cy="259045"/>
    <xdr:sp macro="" textlink="">
      <xdr:nvSpPr>
        <xdr:cNvPr id="553" name="n_2aveValue【学校施設】&#10;有形固定資産減価償却率">
          <a:extLst>
            <a:ext uri="{FF2B5EF4-FFF2-40B4-BE49-F238E27FC236}">
              <a16:creationId xmlns:a16="http://schemas.microsoft.com/office/drawing/2014/main" id="{00000000-0008-0000-0E00-000029020000}"/>
            </a:ext>
          </a:extLst>
        </xdr:cNvPr>
        <xdr:cNvSpPr txBox="1"/>
      </xdr:nvSpPr>
      <xdr:spPr>
        <a:xfrm>
          <a:off x="12675244" y="1018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100710</xdr:rowOff>
    </xdr:from>
    <xdr:ext cx="405111" cy="259045"/>
    <xdr:sp macro="" textlink="">
      <xdr:nvSpPr>
        <xdr:cNvPr id="554" name="n_3aveValue【学校施設】&#10;有形固定資産減価償却率">
          <a:extLst>
            <a:ext uri="{FF2B5EF4-FFF2-40B4-BE49-F238E27FC236}">
              <a16:creationId xmlns:a16="http://schemas.microsoft.com/office/drawing/2014/main" id="{00000000-0008-0000-0E00-00002A020000}"/>
            </a:ext>
          </a:extLst>
        </xdr:cNvPr>
        <xdr:cNvSpPr txBox="1"/>
      </xdr:nvSpPr>
      <xdr:spPr>
        <a:xfrm>
          <a:off x="11900544" y="1015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32130</xdr:rowOff>
    </xdr:from>
    <xdr:ext cx="405111" cy="259045"/>
    <xdr:sp macro="" textlink="">
      <xdr:nvSpPr>
        <xdr:cNvPr id="555" name="n_4aveValue【学校施設】&#10;有形固定資産減価償却率">
          <a:extLst>
            <a:ext uri="{FF2B5EF4-FFF2-40B4-BE49-F238E27FC236}">
              <a16:creationId xmlns:a16="http://schemas.microsoft.com/office/drawing/2014/main" id="{00000000-0008-0000-0E00-00002B020000}"/>
            </a:ext>
          </a:extLst>
        </xdr:cNvPr>
        <xdr:cNvSpPr txBox="1"/>
      </xdr:nvSpPr>
      <xdr:spPr>
        <a:xfrm>
          <a:off x="11102984" y="10090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148970</xdr:rowOff>
    </xdr:from>
    <xdr:ext cx="405111" cy="259045"/>
    <xdr:sp macro="" textlink="">
      <xdr:nvSpPr>
        <xdr:cNvPr id="556" name="n_1mainValue【学校施設】&#10;有形固定資産減価償却率">
          <a:extLst>
            <a:ext uri="{FF2B5EF4-FFF2-40B4-BE49-F238E27FC236}">
              <a16:creationId xmlns:a16="http://schemas.microsoft.com/office/drawing/2014/main" id="{00000000-0008-0000-0E00-00002C020000}"/>
            </a:ext>
          </a:extLst>
        </xdr:cNvPr>
        <xdr:cNvSpPr txBox="1"/>
      </xdr:nvSpPr>
      <xdr:spPr>
        <a:xfrm>
          <a:off x="13437244" y="987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80390</xdr:rowOff>
    </xdr:from>
    <xdr:ext cx="405111" cy="259045"/>
    <xdr:sp macro="" textlink="">
      <xdr:nvSpPr>
        <xdr:cNvPr id="557" name="n_2mainValue【学校施設】&#10;有形固定資産減価償却率">
          <a:extLst>
            <a:ext uri="{FF2B5EF4-FFF2-40B4-BE49-F238E27FC236}">
              <a16:creationId xmlns:a16="http://schemas.microsoft.com/office/drawing/2014/main" id="{00000000-0008-0000-0E00-00002D020000}"/>
            </a:ext>
          </a:extLst>
        </xdr:cNvPr>
        <xdr:cNvSpPr txBox="1"/>
      </xdr:nvSpPr>
      <xdr:spPr>
        <a:xfrm>
          <a:off x="12675244" y="980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8544</xdr:rowOff>
    </xdr:from>
    <xdr:ext cx="405111" cy="259045"/>
    <xdr:sp macro="" textlink="">
      <xdr:nvSpPr>
        <xdr:cNvPr id="558" name="n_3mainValue【学校施設】&#10;有形固定資産減価償却率">
          <a:extLst>
            <a:ext uri="{FF2B5EF4-FFF2-40B4-BE49-F238E27FC236}">
              <a16:creationId xmlns:a16="http://schemas.microsoft.com/office/drawing/2014/main" id="{00000000-0008-0000-0E00-00002E020000}"/>
            </a:ext>
          </a:extLst>
        </xdr:cNvPr>
        <xdr:cNvSpPr txBox="1"/>
      </xdr:nvSpPr>
      <xdr:spPr>
        <a:xfrm>
          <a:off x="11900544" y="973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91820</xdr:rowOff>
    </xdr:from>
    <xdr:ext cx="405111" cy="259045"/>
    <xdr:sp macro="" textlink="">
      <xdr:nvSpPr>
        <xdr:cNvPr id="559" name="n_4mainValue【学校施設】&#10;有形固定資産減価償却率">
          <a:extLst>
            <a:ext uri="{FF2B5EF4-FFF2-40B4-BE49-F238E27FC236}">
              <a16:creationId xmlns:a16="http://schemas.microsoft.com/office/drawing/2014/main" id="{00000000-0008-0000-0E00-00002F020000}"/>
            </a:ext>
          </a:extLst>
        </xdr:cNvPr>
        <xdr:cNvSpPr txBox="1"/>
      </xdr:nvSpPr>
      <xdr:spPr>
        <a:xfrm>
          <a:off x="11102984" y="9647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00000000-0008-0000-0E00-000030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00000000-0008-0000-0E00-000031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00000000-0008-0000-0E00-000032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00000000-0008-0000-0E00-000038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00000000-0008-0000-0E00-000039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00000000-0008-0000-0E00-00003A020000}"/>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00000000-0008-0000-0E00-00003B020000}"/>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00000000-0008-0000-0E00-00003C020000}"/>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00000000-0008-0000-0E00-000043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149733</xdr:rowOff>
    </xdr:from>
    <xdr:to>
      <xdr:col>116</xdr:col>
      <xdr:colOff>62864</xdr:colOff>
      <xdr:row>62</xdr:row>
      <xdr:rowOff>116586</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flipV="1">
          <a:off x="19509104" y="9369933"/>
          <a:ext cx="0" cy="1140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120413</xdr:rowOff>
    </xdr:from>
    <xdr:ext cx="469744" cy="259045"/>
    <xdr:sp macro="" textlink="">
      <xdr:nvSpPr>
        <xdr:cNvPr id="581" name="【学校施設】&#10;一人当たり面積最小値テキスト">
          <a:extLst>
            <a:ext uri="{FF2B5EF4-FFF2-40B4-BE49-F238E27FC236}">
              <a16:creationId xmlns:a16="http://schemas.microsoft.com/office/drawing/2014/main" id="{00000000-0008-0000-0E00-000045020000}"/>
            </a:ext>
          </a:extLst>
        </xdr:cNvPr>
        <xdr:cNvSpPr txBox="1"/>
      </xdr:nvSpPr>
      <xdr:spPr>
        <a:xfrm>
          <a:off x="19547840" y="1051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116586</xdr:rowOff>
    </xdr:from>
    <xdr:to>
      <xdr:col>116</xdr:col>
      <xdr:colOff>152400</xdr:colOff>
      <xdr:row>62</xdr:row>
      <xdr:rowOff>116586</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9443700" y="105102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96410</xdr:rowOff>
    </xdr:from>
    <xdr:ext cx="469744" cy="259045"/>
    <xdr:sp macro="" textlink="">
      <xdr:nvSpPr>
        <xdr:cNvPr id="583" name="【学校施設】&#10;一人当たり面積最大値テキスト">
          <a:extLst>
            <a:ext uri="{FF2B5EF4-FFF2-40B4-BE49-F238E27FC236}">
              <a16:creationId xmlns:a16="http://schemas.microsoft.com/office/drawing/2014/main" id="{00000000-0008-0000-0E00-000047020000}"/>
            </a:ext>
          </a:extLst>
        </xdr:cNvPr>
        <xdr:cNvSpPr txBox="1"/>
      </xdr:nvSpPr>
      <xdr:spPr>
        <a:xfrm>
          <a:off x="19547840" y="914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149733</xdr:rowOff>
    </xdr:from>
    <xdr:to>
      <xdr:col>116</xdr:col>
      <xdr:colOff>152400</xdr:colOff>
      <xdr:row>55</xdr:row>
      <xdr:rowOff>149733</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9443700" y="93699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57358</xdr:rowOff>
    </xdr:from>
    <xdr:ext cx="469744" cy="259045"/>
    <xdr:sp macro="" textlink="">
      <xdr:nvSpPr>
        <xdr:cNvPr id="585" name="【学校施設】&#10;一人当たり面積平均値テキスト">
          <a:extLst>
            <a:ext uri="{FF2B5EF4-FFF2-40B4-BE49-F238E27FC236}">
              <a16:creationId xmlns:a16="http://schemas.microsoft.com/office/drawing/2014/main" id="{00000000-0008-0000-0E00-000049020000}"/>
            </a:ext>
          </a:extLst>
        </xdr:cNvPr>
        <xdr:cNvSpPr txBox="1"/>
      </xdr:nvSpPr>
      <xdr:spPr>
        <a:xfrm>
          <a:off x="19547840" y="101157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78931</xdr:rowOff>
    </xdr:from>
    <xdr:to>
      <xdr:col>116</xdr:col>
      <xdr:colOff>114300</xdr:colOff>
      <xdr:row>61</xdr:row>
      <xdr:rowOff>9081</xdr:rowOff>
    </xdr:to>
    <xdr:sp macro="" textlink="">
      <xdr:nvSpPr>
        <xdr:cNvPr id="586" name="フローチャート: 判断 585">
          <a:extLst>
            <a:ext uri="{FF2B5EF4-FFF2-40B4-BE49-F238E27FC236}">
              <a16:creationId xmlns:a16="http://schemas.microsoft.com/office/drawing/2014/main" id="{00000000-0008-0000-0E00-00004A020000}"/>
            </a:ext>
          </a:extLst>
        </xdr:cNvPr>
        <xdr:cNvSpPr/>
      </xdr:nvSpPr>
      <xdr:spPr>
        <a:xfrm>
          <a:off x="19458940" y="101373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111506</xdr:rowOff>
    </xdr:from>
    <xdr:to>
      <xdr:col>112</xdr:col>
      <xdr:colOff>38100</xdr:colOff>
      <xdr:row>61</xdr:row>
      <xdr:rowOff>41656</xdr:rowOff>
    </xdr:to>
    <xdr:sp macro="" textlink="">
      <xdr:nvSpPr>
        <xdr:cNvPr id="587" name="フローチャート: 判断 586">
          <a:extLst>
            <a:ext uri="{FF2B5EF4-FFF2-40B4-BE49-F238E27FC236}">
              <a16:creationId xmlns:a16="http://schemas.microsoft.com/office/drawing/2014/main" id="{00000000-0008-0000-0E00-00004B020000}"/>
            </a:ext>
          </a:extLst>
        </xdr:cNvPr>
        <xdr:cNvSpPr/>
      </xdr:nvSpPr>
      <xdr:spPr>
        <a:xfrm>
          <a:off x="18735040" y="101699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112649</xdr:rowOff>
    </xdr:from>
    <xdr:to>
      <xdr:col>107</xdr:col>
      <xdr:colOff>101600</xdr:colOff>
      <xdr:row>61</xdr:row>
      <xdr:rowOff>42799</xdr:rowOff>
    </xdr:to>
    <xdr:sp macro="" textlink="">
      <xdr:nvSpPr>
        <xdr:cNvPr id="588" name="フローチャート: 判断 587">
          <a:extLst>
            <a:ext uri="{FF2B5EF4-FFF2-40B4-BE49-F238E27FC236}">
              <a16:creationId xmlns:a16="http://schemas.microsoft.com/office/drawing/2014/main" id="{00000000-0008-0000-0E00-00004C020000}"/>
            </a:ext>
          </a:extLst>
        </xdr:cNvPr>
        <xdr:cNvSpPr/>
      </xdr:nvSpPr>
      <xdr:spPr>
        <a:xfrm>
          <a:off x="17937480" y="101710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135509</xdr:rowOff>
    </xdr:from>
    <xdr:to>
      <xdr:col>102</xdr:col>
      <xdr:colOff>165100</xdr:colOff>
      <xdr:row>61</xdr:row>
      <xdr:rowOff>65659</xdr:rowOff>
    </xdr:to>
    <xdr:sp macro="" textlink="">
      <xdr:nvSpPr>
        <xdr:cNvPr id="589" name="フローチャート: 判断 588">
          <a:extLst>
            <a:ext uri="{FF2B5EF4-FFF2-40B4-BE49-F238E27FC236}">
              <a16:creationId xmlns:a16="http://schemas.microsoft.com/office/drawing/2014/main" id="{00000000-0008-0000-0E00-00004D020000}"/>
            </a:ext>
          </a:extLst>
        </xdr:cNvPr>
        <xdr:cNvSpPr/>
      </xdr:nvSpPr>
      <xdr:spPr>
        <a:xfrm>
          <a:off x="17162780" y="101939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123507</xdr:rowOff>
    </xdr:from>
    <xdr:to>
      <xdr:col>98</xdr:col>
      <xdr:colOff>38100</xdr:colOff>
      <xdr:row>61</xdr:row>
      <xdr:rowOff>53657</xdr:rowOff>
    </xdr:to>
    <xdr:sp macro="" textlink="">
      <xdr:nvSpPr>
        <xdr:cNvPr id="590" name="フローチャート: 判断 589">
          <a:extLst>
            <a:ext uri="{FF2B5EF4-FFF2-40B4-BE49-F238E27FC236}">
              <a16:creationId xmlns:a16="http://schemas.microsoft.com/office/drawing/2014/main" id="{00000000-0008-0000-0E00-00004E020000}"/>
            </a:ext>
          </a:extLst>
        </xdr:cNvPr>
        <xdr:cNvSpPr/>
      </xdr:nvSpPr>
      <xdr:spPr>
        <a:xfrm>
          <a:off x="16388080" y="10181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0000000-0008-0000-0E00-00004F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E00-000051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88074</xdr:rowOff>
    </xdr:from>
    <xdr:to>
      <xdr:col>116</xdr:col>
      <xdr:colOff>114300</xdr:colOff>
      <xdr:row>58</xdr:row>
      <xdr:rowOff>18224</xdr:rowOff>
    </xdr:to>
    <xdr:sp macro="" textlink="">
      <xdr:nvSpPr>
        <xdr:cNvPr id="596" name="楕円 595">
          <a:extLst>
            <a:ext uri="{FF2B5EF4-FFF2-40B4-BE49-F238E27FC236}">
              <a16:creationId xmlns:a16="http://schemas.microsoft.com/office/drawing/2014/main" id="{00000000-0008-0000-0E00-000054020000}"/>
            </a:ext>
          </a:extLst>
        </xdr:cNvPr>
        <xdr:cNvSpPr/>
      </xdr:nvSpPr>
      <xdr:spPr>
        <a:xfrm>
          <a:off x="19458940" y="9643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110951</xdr:rowOff>
    </xdr:from>
    <xdr:ext cx="469744" cy="259045"/>
    <xdr:sp macro="" textlink="">
      <xdr:nvSpPr>
        <xdr:cNvPr id="597" name="【学校施設】&#10;一人当たり面積該当値テキスト">
          <a:extLst>
            <a:ext uri="{FF2B5EF4-FFF2-40B4-BE49-F238E27FC236}">
              <a16:creationId xmlns:a16="http://schemas.microsoft.com/office/drawing/2014/main" id="{00000000-0008-0000-0E00-000055020000}"/>
            </a:ext>
          </a:extLst>
        </xdr:cNvPr>
        <xdr:cNvSpPr txBox="1"/>
      </xdr:nvSpPr>
      <xdr:spPr>
        <a:xfrm>
          <a:off x="19547840" y="949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116649</xdr:rowOff>
    </xdr:from>
    <xdr:to>
      <xdr:col>112</xdr:col>
      <xdr:colOff>38100</xdr:colOff>
      <xdr:row>58</xdr:row>
      <xdr:rowOff>46799</xdr:rowOff>
    </xdr:to>
    <xdr:sp macro="" textlink="">
      <xdr:nvSpPr>
        <xdr:cNvPr id="598" name="楕円 597">
          <a:extLst>
            <a:ext uri="{FF2B5EF4-FFF2-40B4-BE49-F238E27FC236}">
              <a16:creationId xmlns:a16="http://schemas.microsoft.com/office/drawing/2014/main" id="{00000000-0008-0000-0E00-000056020000}"/>
            </a:ext>
          </a:extLst>
        </xdr:cNvPr>
        <xdr:cNvSpPr/>
      </xdr:nvSpPr>
      <xdr:spPr>
        <a:xfrm>
          <a:off x="18735040" y="96721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138874</xdr:rowOff>
    </xdr:from>
    <xdr:to>
      <xdr:col>116</xdr:col>
      <xdr:colOff>63500</xdr:colOff>
      <xdr:row>57</xdr:row>
      <xdr:rowOff>167449</xdr:rowOff>
    </xdr:to>
    <xdr:cxnSp macro="">
      <xdr:nvCxnSpPr>
        <xdr:cNvPr id="599" name="直線コネクタ 598">
          <a:extLst>
            <a:ext uri="{FF2B5EF4-FFF2-40B4-BE49-F238E27FC236}">
              <a16:creationId xmlns:a16="http://schemas.microsoft.com/office/drawing/2014/main" id="{00000000-0008-0000-0E00-000057020000}"/>
            </a:ext>
          </a:extLst>
        </xdr:cNvPr>
        <xdr:cNvCxnSpPr/>
      </xdr:nvCxnSpPr>
      <xdr:spPr>
        <a:xfrm flipV="1">
          <a:off x="18778220" y="9694354"/>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140653</xdr:rowOff>
    </xdr:from>
    <xdr:to>
      <xdr:col>107</xdr:col>
      <xdr:colOff>101600</xdr:colOff>
      <xdr:row>58</xdr:row>
      <xdr:rowOff>70803</xdr:rowOff>
    </xdr:to>
    <xdr:sp macro="" textlink="">
      <xdr:nvSpPr>
        <xdr:cNvPr id="600" name="楕円 599">
          <a:extLst>
            <a:ext uri="{FF2B5EF4-FFF2-40B4-BE49-F238E27FC236}">
              <a16:creationId xmlns:a16="http://schemas.microsoft.com/office/drawing/2014/main" id="{00000000-0008-0000-0E00-000058020000}"/>
            </a:ext>
          </a:extLst>
        </xdr:cNvPr>
        <xdr:cNvSpPr/>
      </xdr:nvSpPr>
      <xdr:spPr>
        <a:xfrm>
          <a:off x="17937480" y="96961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167449</xdr:rowOff>
    </xdr:from>
    <xdr:to>
      <xdr:col>111</xdr:col>
      <xdr:colOff>177800</xdr:colOff>
      <xdr:row>58</xdr:row>
      <xdr:rowOff>20003</xdr:rowOff>
    </xdr:to>
    <xdr:cxnSp macro="">
      <xdr:nvCxnSpPr>
        <xdr:cNvPr id="601" name="直線コネクタ 600">
          <a:extLst>
            <a:ext uri="{FF2B5EF4-FFF2-40B4-BE49-F238E27FC236}">
              <a16:creationId xmlns:a16="http://schemas.microsoft.com/office/drawing/2014/main" id="{00000000-0008-0000-0E00-000059020000}"/>
            </a:ext>
          </a:extLst>
        </xdr:cNvPr>
        <xdr:cNvCxnSpPr/>
      </xdr:nvCxnSpPr>
      <xdr:spPr>
        <a:xfrm flipV="1">
          <a:off x="17988280" y="9722929"/>
          <a:ext cx="789940" cy="2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164656</xdr:rowOff>
    </xdr:from>
    <xdr:to>
      <xdr:col>102</xdr:col>
      <xdr:colOff>165100</xdr:colOff>
      <xdr:row>58</xdr:row>
      <xdr:rowOff>94806</xdr:rowOff>
    </xdr:to>
    <xdr:sp macro="" textlink="">
      <xdr:nvSpPr>
        <xdr:cNvPr id="602" name="楕円 601">
          <a:extLst>
            <a:ext uri="{FF2B5EF4-FFF2-40B4-BE49-F238E27FC236}">
              <a16:creationId xmlns:a16="http://schemas.microsoft.com/office/drawing/2014/main" id="{00000000-0008-0000-0E00-00005A020000}"/>
            </a:ext>
          </a:extLst>
        </xdr:cNvPr>
        <xdr:cNvSpPr/>
      </xdr:nvSpPr>
      <xdr:spPr>
        <a:xfrm>
          <a:off x="17162780" y="97201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20003</xdr:rowOff>
    </xdr:from>
    <xdr:to>
      <xdr:col>107</xdr:col>
      <xdr:colOff>50800</xdr:colOff>
      <xdr:row>58</xdr:row>
      <xdr:rowOff>44006</xdr:rowOff>
    </xdr:to>
    <xdr:cxnSp macro="">
      <xdr:nvCxnSpPr>
        <xdr:cNvPr id="603" name="直線コネクタ 602">
          <a:extLst>
            <a:ext uri="{FF2B5EF4-FFF2-40B4-BE49-F238E27FC236}">
              <a16:creationId xmlns:a16="http://schemas.microsoft.com/office/drawing/2014/main" id="{00000000-0008-0000-0E00-00005B020000}"/>
            </a:ext>
          </a:extLst>
        </xdr:cNvPr>
        <xdr:cNvCxnSpPr/>
      </xdr:nvCxnSpPr>
      <xdr:spPr>
        <a:xfrm flipV="1">
          <a:off x="17213580" y="9743123"/>
          <a:ext cx="7747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44641</xdr:rowOff>
    </xdr:from>
    <xdr:to>
      <xdr:col>98</xdr:col>
      <xdr:colOff>38100</xdr:colOff>
      <xdr:row>58</xdr:row>
      <xdr:rowOff>146241</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16388080" y="97677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44006</xdr:rowOff>
    </xdr:from>
    <xdr:to>
      <xdr:col>102</xdr:col>
      <xdr:colOff>114300</xdr:colOff>
      <xdr:row>58</xdr:row>
      <xdr:rowOff>95441</xdr:rowOff>
    </xdr:to>
    <xdr:cxnSp macro="">
      <xdr:nvCxnSpPr>
        <xdr:cNvPr id="605" name="直線コネクタ 604">
          <a:extLst>
            <a:ext uri="{FF2B5EF4-FFF2-40B4-BE49-F238E27FC236}">
              <a16:creationId xmlns:a16="http://schemas.microsoft.com/office/drawing/2014/main" id="{00000000-0008-0000-0E00-00005D020000}"/>
            </a:ext>
          </a:extLst>
        </xdr:cNvPr>
        <xdr:cNvCxnSpPr/>
      </xdr:nvCxnSpPr>
      <xdr:spPr>
        <a:xfrm flipV="1">
          <a:off x="16431260" y="9767126"/>
          <a:ext cx="78232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32783</xdr:rowOff>
    </xdr:from>
    <xdr:ext cx="469744" cy="259045"/>
    <xdr:sp macro="" textlink="">
      <xdr:nvSpPr>
        <xdr:cNvPr id="606" name="n_1aveValue【学校施設】&#10;一人当たり面積">
          <a:extLst>
            <a:ext uri="{FF2B5EF4-FFF2-40B4-BE49-F238E27FC236}">
              <a16:creationId xmlns:a16="http://schemas.microsoft.com/office/drawing/2014/main" id="{00000000-0008-0000-0E00-00005E020000}"/>
            </a:ext>
          </a:extLst>
        </xdr:cNvPr>
        <xdr:cNvSpPr txBox="1"/>
      </xdr:nvSpPr>
      <xdr:spPr>
        <a:xfrm>
          <a:off x="18561127" y="1025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33926</xdr:rowOff>
    </xdr:from>
    <xdr:ext cx="469744" cy="259045"/>
    <xdr:sp macro="" textlink="">
      <xdr:nvSpPr>
        <xdr:cNvPr id="607" name="n_2aveValue【学校施設】&#10;一人当たり面積">
          <a:extLst>
            <a:ext uri="{FF2B5EF4-FFF2-40B4-BE49-F238E27FC236}">
              <a16:creationId xmlns:a16="http://schemas.microsoft.com/office/drawing/2014/main" id="{00000000-0008-0000-0E00-00005F020000}"/>
            </a:ext>
          </a:extLst>
        </xdr:cNvPr>
        <xdr:cNvSpPr txBox="1"/>
      </xdr:nvSpPr>
      <xdr:spPr>
        <a:xfrm>
          <a:off x="17776267" y="1025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56786</xdr:rowOff>
    </xdr:from>
    <xdr:ext cx="469744" cy="259045"/>
    <xdr:sp macro="" textlink="">
      <xdr:nvSpPr>
        <xdr:cNvPr id="608" name="n_3aveValue【学校施設】&#10;一人当たり面積">
          <a:extLst>
            <a:ext uri="{FF2B5EF4-FFF2-40B4-BE49-F238E27FC236}">
              <a16:creationId xmlns:a16="http://schemas.microsoft.com/office/drawing/2014/main" id="{00000000-0008-0000-0E00-000060020000}"/>
            </a:ext>
          </a:extLst>
        </xdr:cNvPr>
        <xdr:cNvSpPr txBox="1"/>
      </xdr:nvSpPr>
      <xdr:spPr>
        <a:xfrm>
          <a:off x="17001567" y="10282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44784</xdr:rowOff>
    </xdr:from>
    <xdr:ext cx="469744" cy="259045"/>
    <xdr:sp macro="" textlink="">
      <xdr:nvSpPr>
        <xdr:cNvPr id="609" name="n_4aveValue【学校施設】&#10;一人当たり面積">
          <a:extLst>
            <a:ext uri="{FF2B5EF4-FFF2-40B4-BE49-F238E27FC236}">
              <a16:creationId xmlns:a16="http://schemas.microsoft.com/office/drawing/2014/main" id="{00000000-0008-0000-0E00-000061020000}"/>
            </a:ext>
          </a:extLst>
        </xdr:cNvPr>
        <xdr:cNvSpPr txBox="1"/>
      </xdr:nvSpPr>
      <xdr:spPr>
        <a:xfrm>
          <a:off x="16226867" y="10270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63326</xdr:rowOff>
    </xdr:from>
    <xdr:ext cx="469744" cy="259045"/>
    <xdr:sp macro="" textlink="">
      <xdr:nvSpPr>
        <xdr:cNvPr id="610" name="n_1mainValue【学校施設】&#10;一人当たり面積">
          <a:extLst>
            <a:ext uri="{FF2B5EF4-FFF2-40B4-BE49-F238E27FC236}">
              <a16:creationId xmlns:a16="http://schemas.microsoft.com/office/drawing/2014/main" id="{00000000-0008-0000-0E00-000062020000}"/>
            </a:ext>
          </a:extLst>
        </xdr:cNvPr>
        <xdr:cNvSpPr txBox="1"/>
      </xdr:nvSpPr>
      <xdr:spPr>
        <a:xfrm>
          <a:off x="18561127" y="945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87330</xdr:rowOff>
    </xdr:from>
    <xdr:ext cx="469744" cy="259045"/>
    <xdr:sp macro="" textlink="">
      <xdr:nvSpPr>
        <xdr:cNvPr id="611" name="n_2mainValue【学校施設】&#10;一人当たり面積">
          <a:extLst>
            <a:ext uri="{FF2B5EF4-FFF2-40B4-BE49-F238E27FC236}">
              <a16:creationId xmlns:a16="http://schemas.microsoft.com/office/drawing/2014/main" id="{00000000-0008-0000-0E00-000063020000}"/>
            </a:ext>
          </a:extLst>
        </xdr:cNvPr>
        <xdr:cNvSpPr txBox="1"/>
      </xdr:nvSpPr>
      <xdr:spPr>
        <a:xfrm>
          <a:off x="17776267" y="9475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111333</xdr:rowOff>
    </xdr:from>
    <xdr:ext cx="469744" cy="259045"/>
    <xdr:sp macro="" textlink="">
      <xdr:nvSpPr>
        <xdr:cNvPr id="612" name="n_3mainValue【学校施設】&#10;一人当たり面積">
          <a:extLst>
            <a:ext uri="{FF2B5EF4-FFF2-40B4-BE49-F238E27FC236}">
              <a16:creationId xmlns:a16="http://schemas.microsoft.com/office/drawing/2014/main" id="{00000000-0008-0000-0E00-000064020000}"/>
            </a:ext>
          </a:extLst>
        </xdr:cNvPr>
        <xdr:cNvSpPr txBox="1"/>
      </xdr:nvSpPr>
      <xdr:spPr>
        <a:xfrm>
          <a:off x="17001567" y="9499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162768</xdr:rowOff>
    </xdr:from>
    <xdr:ext cx="469744" cy="259045"/>
    <xdr:sp macro="" textlink="">
      <xdr:nvSpPr>
        <xdr:cNvPr id="613" name="n_4mainValue【学校施設】&#10;一人当たり面積">
          <a:extLst>
            <a:ext uri="{FF2B5EF4-FFF2-40B4-BE49-F238E27FC236}">
              <a16:creationId xmlns:a16="http://schemas.microsoft.com/office/drawing/2014/main" id="{00000000-0008-0000-0E00-000065020000}"/>
            </a:ext>
          </a:extLst>
        </xdr:cNvPr>
        <xdr:cNvSpPr txBox="1"/>
      </xdr:nvSpPr>
      <xdr:spPr>
        <a:xfrm>
          <a:off x="16226867" y="9550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E00-00006B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00000000-0008-0000-0E00-00006E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00000000-0008-0000-0E00-000070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00000000-0008-0000-0E00-000072020000}"/>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00000000-0008-0000-0E00-000074020000}"/>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00000000-0008-0000-0E00-00007502000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00000000-0008-0000-0E00-00007E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56062</xdr:rowOff>
    </xdr:from>
    <xdr:to>
      <xdr:col>85</xdr:col>
      <xdr:colOff>126364</xdr:colOff>
      <xdr:row>86</xdr:row>
      <xdr:rowOff>131173</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flipV="1">
          <a:off x="14375764" y="13131982"/>
          <a:ext cx="0" cy="1416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135000</xdr:rowOff>
    </xdr:from>
    <xdr:ext cx="405111" cy="259045"/>
    <xdr:sp macro="" textlink="">
      <xdr:nvSpPr>
        <xdr:cNvPr id="640" name="【児童館】&#10;有形固定資産減価償却率最小値テキスト">
          <a:extLst>
            <a:ext uri="{FF2B5EF4-FFF2-40B4-BE49-F238E27FC236}">
              <a16:creationId xmlns:a16="http://schemas.microsoft.com/office/drawing/2014/main" id="{00000000-0008-0000-0E00-000080020000}"/>
            </a:ext>
          </a:extLst>
        </xdr:cNvPr>
        <xdr:cNvSpPr txBox="1"/>
      </xdr:nvSpPr>
      <xdr:spPr>
        <a:xfrm>
          <a:off x="14414500" y="1455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131173</xdr:rowOff>
    </xdr:from>
    <xdr:to>
      <xdr:col>86</xdr:col>
      <xdr:colOff>25400</xdr:colOff>
      <xdr:row>86</xdr:row>
      <xdr:rowOff>131173</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4287500" y="14548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2739</xdr:rowOff>
    </xdr:from>
    <xdr:ext cx="340478" cy="259045"/>
    <xdr:sp macro="" textlink="">
      <xdr:nvSpPr>
        <xdr:cNvPr id="642" name="【児童館】&#10;有形固定資産減価償却率最大値テキスト">
          <a:extLst>
            <a:ext uri="{FF2B5EF4-FFF2-40B4-BE49-F238E27FC236}">
              <a16:creationId xmlns:a16="http://schemas.microsoft.com/office/drawing/2014/main" id="{00000000-0008-0000-0E00-000082020000}"/>
            </a:ext>
          </a:extLst>
        </xdr:cNvPr>
        <xdr:cNvSpPr txBox="1"/>
      </xdr:nvSpPr>
      <xdr:spPr>
        <a:xfrm>
          <a:off x="14414500" y="129110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56062</xdr:rowOff>
    </xdr:from>
    <xdr:to>
      <xdr:col>86</xdr:col>
      <xdr:colOff>25400</xdr:colOff>
      <xdr:row>78</xdr:row>
      <xdr:rowOff>56062</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4287500" y="131319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127379</xdr:rowOff>
    </xdr:from>
    <xdr:ext cx="405111" cy="259045"/>
    <xdr:sp macro="" textlink="">
      <xdr:nvSpPr>
        <xdr:cNvPr id="644" name="【児童館】&#10;有形固定資産減価償却率平均値テキスト">
          <a:extLst>
            <a:ext uri="{FF2B5EF4-FFF2-40B4-BE49-F238E27FC236}">
              <a16:creationId xmlns:a16="http://schemas.microsoft.com/office/drawing/2014/main" id="{00000000-0008-0000-0E00-000084020000}"/>
            </a:ext>
          </a:extLst>
        </xdr:cNvPr>
        <xdr:cNvSpPr txBox="1"/>
      </xdr:nvSpPr>
      <xdr:spPr>
        <a:xfrm>
          <a:off x="14414500" y="13873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148952</xdr:rowOff>
    </xdr:from>
    <xdr:to>
      <xdr:col>85</xdr:col>
      <xdr:colOff>177800</xdr:colOff>
      <xdr:row>83</xdr:row>
      <xdr:rowOff>79102</xdr:rowOff>
    </xdr:to>
    <xdr:sp macro="" textlink="">
      <xdr:nvSpPr>
        <xdr:cNvPr id="645" name="フローチャート: 判断 644">
          <a:extLst>
            <a:ext uri="{FF2B5EF4-FFF2-40B4-BE49-F238E27FC236}">
              <a16:creationId xmlns:a16="http://schemas.microsoft.com/office/drawing/2014/main" id="{00000000-0008-0000-0E00-000085020000}"/>
            </a:ext>
          </a:extLst>
        </xdr:cNvPr>
        <xdr:cNvSpPr/>
      </xdr:nvSpPr>
      <xdr:spPr>
        <a:xfrm>
          <a:off x="14325600" y="1389543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127726</xdr:rowOff>
    </xdr:from>
    <xdr:to>
      <xdr:col>81</xdr:col>
      <xdr:colOff>101600</xdr:colOff>
      <xdr:row>83</xdr:row>
      <xdr:rowOff>57876</xdr:rowOff>
    </xdr:to>
    <xdr:sp macro="" textlink="">
      <xdr:nvSpPr>
        <xdr:cNvPr id="646" name="フローチャート: 判断 645">
          <a:extLst>
            <a:ext uri="{FF2B5EF4-FFF2-40B4-BE49-F238E27FC236}">
              <a16:creationId xmlns:a16="http://schemas.microsoft.com/office/drawing/2014/main" id="{00000000-0008-0000-0E00-000086020000}"/>
            </a:ext>
          </a:extLst>
        </xdr:cNvPr>
        <xdr:cNvSpPr/>
      </xdr:nvSpPr>
      <xdr:spPr>
        <a:xfrm>
          <a:off x="13578840" y="13874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144055</xdr:rowOff>
    </xdr:from>
    <xdr:to>
      <xdr:col>76</xdr:col>
      <xdr:colOff>165100</xdr:colOff>
      <xdr:row>83</xdr:row>
      <xdr:rowOff>74205</xdr:rowOff>
    </xdr:to>
    <xdr:sp macro="" textlink="">
      <xdr:nvSpPr>
        <xdr:cNvPr id="647" name="フローチャート: 判断 646">
          <a:extLst>
            <a:ext uri="{FF2B5EF4-FFF2-40B4-BE49-F238E27FC236}">
              <a16:creationId xmlns:a16="http://schemas.microsoft.com/office/drawing/2014/main" id="{00000000-0008-0000-0E00-000087020000}"/>
            </a:ext>
          </a:extLst>
        </xdr:cNvPr>
        <xdr:cNvSpPr/>
      </xdr:nvSpPr>
      <xdr:spPr>
        <a:xfrm>
          <a:off x="12804140" y="13890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142421</xdr:rowOff>
    </xdr:from>
    <xdr:to>
      <xdr:col>72</xdr:col>
      <xdr:colOff>38100</xdr:colOff>
      <xdr:row>83</xdr:row>
      <xdr:rowOff>72571</xdr:rowOff>
    </xdr:to>
    <xdr:sp macro="" textlink="">
      <xdr:nvSpPr>
        <xdr:cNvPr id="648" name="フローチャート: 判断 647">
          <a:extLst>
            <a:ext uri="{FF2B5EF4-FFF2-40B4-BE49-F238E27FC236}">
              <a16:creationId xmlns:a16="http://schemas.microsoft.com/office/drawing/2014/main" id="{00000000-0008-0000-0E00-000088020000}"/>
            </a:ext>
          </a:extLst>
        </xdr:cNvPr>
        <xdr:cNvSpPr/>
      </xdr:nvSpPr>
      <xdr:spPr>
        <a:xfrm>
          <a:off x="12029440" y="138889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122827</xdr:rowOff>
    </xdr:from>
    <xdr:to>
      <xdr:col>67</xdr:col>
      <xdr:colOff>101600</xdr:colOff>
      <xdr:row>83</xdr:row>
      <xdr:rowOff>52977</xdr:rowOff>
    </xdr:to>
    <xdr:sp macro="" textlink="">
      <xdr:nvSpPr>
        <xdr:cNvPr id="649" name="フローチャート: 判断 648">
          <a:extLst>
            <a:ext uri="{FF2B5EF4-FFF2-40B4-BE49-F238E27FC236}">
              <a16:creationId xmlns:a16="http://schemas.microsoft.com/office/drawing/2014/main" id="{00000000-0008-0000-0E00-000089020000}"/>
            </a:ext>
          </a:extLst>
        </xdr:cNvPr>
        <xdr:cNvSpPr/>
      </xdr:nvSpPr>
      <xdr:spPr>
        <a:xfrm>
          <a:off x="11231880" y="138693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170180</xdr:rowOff>
    </xdr:from>
    <xdr:to>
      <xdr:col>67</xdr:col>
      <xdr:colOff>101600</xdr:colOff>
      <xdr:row>80</xdr:row>
      <xdr:rowOff>100330</xdr:rowOff>
    </xdr:to>
    <xdr:sp macro="" textlink="">
      <xdr:nvSpPr>
        <xdr:cNvPr id="655" name="楕円 654">
          <a:extLst>
            <a:ext uri="{FF2B5EF4-FFF2-40B4-BE49-F238E27FC236}">
              <a16:creationId xmlns:a16="http://schemas.microsoft.com/office/drawing/2014/main" id="{00000000-0008-0000-0E00-00008F020000}"/>
            </a:ext>
          </a:extLst>
        </xdr:cNvPr>
        <xdr:cNvSpPr/>
      </xdr:nvSpPr>
      <xdr:spPr>
        <a:xfrm>
          <a:off x="11231880" y="13413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74403</xdr:rowOff>
    </xdr:from>
    <xdr:ext cx="405111" cy="259045"/>
    <xdr:sp macro="" textlink="">
      <xdr:nvSpPr>
        <xdr:cNvPr id="656" name="n_1aveValue【児童館】&#10;有形固定資産減価償却率">
          <a:extLst>
            <a:ext uri="{FF2B5EF4-FFF2-40B4-BE49-F238E27FC236}">
              <a16:creationId xmlns:a16="http://schemas.microsoft.com/office/drawing/2014/main" id="{00000000-0008-0000-0E00-000090020000}"/>
            </a:ext>
          </a:extLst>
        </xdr:cNvPr>
        <xdr:cNvSpPr txBox="1"/>
      </xdr:nvSpPr>
      <xdr:spPr>
        <a:xfrm>
          <a:off x="1343724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90732</xdr:rowOff>
    </xdr:from>
    <xdr:ext cx="405111" cy="259045"/>
    <xdr:sp macro="" textlink="">
      <xdr:nvSpPr>
        <xdr:cNvPr id="657" name="n_2aveValue【児童館】&#10;有形固定資産減価償却率">
          <a:extLst>
            <a:ext uri="{FF2B5EF4-FFF2-40B4-BE49-F238E27FC236}">
              <a16:creationId xmlns:a16="http://schemas.microsoft.com/office/drawing/2014/main" id="{00000000-0008-0000-0E00-000091020000}"/>
            </a:ext>
          </a:extLst>
        </xdr:cNvPr>
        <xdr:cNvSpPr txBox="1"/>
      </xdr:nvSpPr>
      <xdr:spPr>
        <a:xfrm>
          <a:off x="12675244" y="1366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89098</xdr:rowOff>
    </xdr:from>
    <xdr:ext cx="405111" cy="259045"/>
    <xdr:sp macro="" textlink="">
      <xdr:nvSpPr>
        <xdr:cNvPr id="658" name="n_3aveValue【児童館】&#10;有形固定資産減価償却率">
          <a:extLst>
            <a:ext uri="{FF2B5EF4-FFF2-40B4-BE49-F238E27FC236}">
              <a16:creationId xmlns:a16="http://schemas.microsoft.com/office/drawing/2014/main" id="{00000000-0008-0000-0E00-000092020000}"/>
            </a:ext>
          </a:extLst>
        </xdr:cNvPr>
        <xdr:cNvSpPr txBox="1"/>
      </xdr:nvSpPr>
      <xdr:spPr>
        <a:xfrm>
          <a:off x="11900544" y="1366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44104</xdr:rowOff>
    </xdr:from>
    <xdr:ext cx="405111" cy="259045"/>
    <xdr:sp macro="" textlink="">
      <xdr:nvSpPr>
        <xdr:cNvPr id="659" name="n_4aveValue【児童館】&#10;有形固定資産減価償却率">
          <a:extLst>
            <a:ext uri="{FF2B5EF4-FFF2-40B4-BE49-F238E27FC236}">
              <a16:creationId xmlns:a16="http://schemas.microsoft.com/office/drawing/2014/main" id="{00000000-0008-0000-0E00-000093020000}"/>
            </a:ext>
          </a:extLst>
        </xdr:cNvPr>
        <xdr:cNvSpPr txBox="1"/>
      </xdr:nvSpPr>
      <xdr:spPr>
        <a:xfrm>
          <a:off x="11102984" y="13958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116857</xdr:rowOff>
    </xdr:from>
    <xdr:ext cx="405111" cy="259045"/>
    <xdr:sp macro="" textlink="">
      <xdr:nvSpPr>
        <xdr:cNvPr id="660" name="n_4mainValue【児童館】&#10;有形固定資産減価償却率">
          <a:extLst>
            <a:ext uri="{FF2B5EF4-FFF2-40B4-BE49-F238E27FC236}">
              <a16:creationId xmlns:a16="http://schemas.microsoft.com/office/drawing/2014/main" id="{00000000-0008-0000-0E00-000094020000}"/>
            </a:ext>
          </a:extLst>
        </xdr:cNvPr>
        <xdr:cNvSpPr txBox="1"/>
      </xdr:nvSpPr>
      <xdr:spPr>
        <a:xfrm>
          <a:off x="11102984" y="1319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1" name="正方形/長方形 660">
          <a:extLst>
            <a:ext uri="{FF2B5EF4-FFF2-40B4-BE49-F238E27FC236}">
              <a16:creationId xmlns:a16="http://schemas.microsoft.com/office/drawing/2014/main" id="{00000000-0008-0000-0E00-000095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2" name="正方形/長方形 661">
          <a:extLst>
            <a:ext uri="{FF2B5EF4-FFF2-40B4-BE49-F238E27FC236}">
              <a16:creationId xmlns:a16="http://schemas.microsoft.com/office/drawing/2014/main" id="{00000000-0008-0000-0E00-000096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3" name="正方形/長方形 662">
          <a:extLst>
            <a:ext uri="{FF2B5EF4-FFF2-40B4-BE49-F238E27FC236}">
              <a16:creationId xmlns:a16="http://schemas.microsoft.com/office/drawing/2014/main" id="{00000000-0008-0000-0E00-000097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4" name="正方形/長方形 663">
          <a:extLst>
            <a:ext uri="{FF2B5EF4-FFF2-40B4-BE49-F238E27FC236}">
              <a16:creationId xmlns:a16="http://schemas.microsoft.com/office/drawing/2014/main" id="{00000000-0008-0000-0E00-000098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5" name="正方形/長方形 664">
          <a:extLst>
            <a:ext uri="{FF2B5EF4-FFF2-40B4-BE49-F238E27FC236}">
              <a16:creationId xmlns:a16="http://schemas.microsoft.com/office/drawing/2014/main" id="{00000000-0008-0000-0E00-000099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6" name="正方形/長方形 665">
          <a:extLst>
            <a:ext uri="{FF2B5EF4-FFF2-40B4-BE49-F238E27FC236}">
              <a16:creationId xmlns:a16="http://schemas.microsoft.com/office/drawing/2014/main" id="{00000000-0008-0000-0E00-00009A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7" name="正方形/長方形 666">
          <a:extLst>
            <a:ext uri="{FF2B5EF4-FFF2-40B4-BE49-F238E27FC236}">
              <a16:creationId xmlns:a16="http://schemas.microsoft.com/office/drawing/2014/main" id="{00000000-0008-0000-0E00-00009B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8" name="正方形/長方形 667">
          <a:extLst>
            <a:ext uri="{FF2B5EF4-FFF2-40B4-BE49-F238E27FC236}">
              <a16:creationId xmlns:a16="http://schemas.microsoft.com/office/drawing/2014/main" id="{00000000-0008-0000-0E00-00009C02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9" name="テキスト ボックス 668">
          <a:extLst>
            <a:ext uri="{FF2B5EF4-FFF2-40B4-BE49-F238E27FC236}">
              <a16:creationId xmlns:a16="http://schemas.microsoft.com/office/drawing/2014/main" id="{00000000-0008-0000-0E00-00009D02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79" name="直線コネクタ 678">
          <a:extLst>
            <a:ext uri="{FF2B5EF4-FFF2-40B4-BE49-F238E27FC236}">
              <a16:creationId xmlns:a16="http://schemas.microsoft.com/office/drawing/2014/main" id="{00000000-0008-0000-0E00-0000A7020000}"/>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80" name="テキスト ボックス 679">
          <a:extLst>
            <a:ext uri="{FF2B5EF4-FFF2-40B4-BE49-F238E27FC236}">
              <a16:creationId xmlns:a16="http://schemas.microsoft.com/office/drawing/2014/main" id="{00000000-0008-0000-0E00-0000A8020000}"/>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81" name="直線コネクタ 680">
          <a:extLst>
            <a:ext uri="{FF2B5EF4-FFF2-40B4-BE49-F238E27FC236}">
              <a16:creationId xmlns:a16="http://schemas.microsoft.com/office/drawing/2014/main" id="{00000000-0008-0000-0E00-0000A9020000}"/>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82" name="テキスト ボックス 681">
          <a:extLst>
            <a:ext uri="{FF2B5EF4-FFF2-40B4-BE49-F238E27FC236}">
              <a16:creationId xmlns:a16="http://schemas.microsoft.com/office/drawing/2014/main" id="{00000000-0008-0000-0E00-0000AA020000}"/>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3" name="直線コネクタ 682">
          <a:extLst>
            <a:ext uri="{FF2B5EF4-FFF2-40B4-BE49-F238E27FC236}">
              <a16:creationId xmlns:a16="http://schemas.microsoft.com/office/drawing/2014/main" id="{00000000-0008-0000-0E00-0000AB02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4" name="テキスト ボックス 683">
          <a:extLst>
            <a:ext uri="{FF2B5EF4-FFF2-40B4-BE49-F238E27FC236}">
              <a16:creationId xmlns:a16="http://schemas.microsoft.com/office/drawing/2014/main" id="{00000000-0008-0000-0E00-0000AC02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5" name="【児童館】&#10;一人当たり面積グラフ枠">
          <a:extLst>
            <a:ext uri="{FF2B5EF4-FFF2-40B4-BE49-F238E27FC236}">
              <a16:creationId xmlns:a16="http://schemas.microsoft.com/office/drawing/2014/main" id="{00000000-0008-0000-0E00-0000AD02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111579</xdr:rowOff>
    </xdr:from>
    <xdr:to>
      <xdr:col>116</xdr:col>
      <xdr:colOff>62864</xdr:colOff>
      <xdr:row>86</xdr:row>
      <xdr:rowOff>136071</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flipV="1">
          <a:off x="19509104" y="13019859"/>
          <a:ext cx="0" cy="1533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687" name="【児童館】&#10;一人当たり面積最小値テキスト">
          <a:extLst>
            <a:ext uri="{FF2B5EF4-FFF2-40B4-BE49-F238E27FC236}">
              <a16:creationId xmlns:a16="http://schemas.microsoft.com/office/drawing/2014/main" id="{00000000-0008-0000-0E00-0000AF020000}"/>
            </a:ext>
          </a:extLst>
        </xdr:cNvPr>
        <xdr:cNvSpPr txBox="1"/>
      </xdr:nvSpPr>
      <xdr:spPr>
        <a:xfrm>
          <a:off x="19547840" y="1455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9443700" y="14553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58256</xdr:rowOff>
    </xdr:from>
    <xdr:ext cx="469744" cy="259045"/>
    <xdr:sp macro="" textlink="">
      <xdr:nvSpPr>
        <xdr:cNvPr id="689" name="【児童館】&#10;一人当たり面積最大値テキスト">
          <a:extLst>
            <a:ext uri="{FF2B5EF4-FFF2-40B4-BE49-F238E27FC236}">
              <a16:creationId xmlns:a16="http://schemas.microsoft.com/office/drawing/2014/main" id="{00000000-0008-0000-0E00-0000B1020000}"/>
            </a:ext>
          </a:extLst>
        </xdr:cNvPr>
        <xdr:cNvSpPr txBox="1"/>
      </xdr:nvSpPr>
      <xdr:spPr>
        <a:xfrm>
          <a:off x="19547840" y="12798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111579</xdr:rowOff>
    </xdr:from>
    <xdr:to>
      <xdr:col>116</xdr:col>
      <xdr:colOff>152400</xdr:colOff>
      <xdr:row>77</xdr:row>
      <xdr:rowOff>111579</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9443700" y="13019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31041</xdr:rowOff>
    </xdr:from>
    <xdr:ext cx="469744" cy="259045"/>
    <xdr:sp macro="" textlink="">
      <xdr:nvSpPr>
        <xdr:cNvPr id="691" name="【児童館】&#10;一人当たり面積平均値テキスト">
          <a:extLst>
            <a:ext uri="{FF2B5EF4-FFF2-40B4-BE49-F238E27FC236}">
              <a16:creationId xmlns:a16="http://schemas.microsoft.com/office/drawing/2014/main" id="{00000000-0008-0000-0E00-0000B3020000}"/>
            </a:ext>
          </a:extLst>
        </xdr:cNvPr>
        <xdr:cNvSpPr txBox="1"/>
      </xdr:nvSpPr>
      <xdr:spPr>
        <a:xfrm>
          <a:off x="19547840" y="13777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692" name="フローチャート: 判断 691">
          <a:extLst>
            <a:ext uri="{FF2B5EF4-FFF2-40B4-BE49-F238E27FC236}">
              <a16:creationId xmlns:a16="http://schemas.microsoft.com/office/drawing/2014/main" id="{00000000-0008-0000-0E00-0000B4020000}"/>
            </a:ext>
          </a:extLst>
        </xdr:cNvPr>
        <xdr:cNvSpPr/>
      </xdr:nvSpPr>
      <xdr:spPr>
        <a:xfrm>
          <a:off x="19458940" y="1379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85271</xdr:rowOff>
    </xdr:from>
    <xdr:to>
      <xdr:col>112</xdr:col>
      <xdr:colOff>38100</xdr:colOff>
      <xdr:row>83</xdr:row>
      <xdr:rowOff>15421</xdr:rowOff>
    </xdr:to>
    <xdr:sp macro="" textlink="">
      <xdr:nvSpPr>
        <xdr:cNvPr id="693" name="フローチャート: 判断 692">
          <a:extLst>
            <a:ext uri="{FF2B5EF4-FFF2-40B4-BE49-F238E27FC236}">
              <a16:creationId xmlns:a16="http://schemas.microsoft.com/office/drawing/2014/main" id="{00000000-0008-0000-0E00-0000B5020000}"/>
            </a:ext>
          </a:extLst>
        </xdr:cNvPr>
        <xdr:cNvSpPr/>
      </xdr:nvSpPr>
      <xdr:spPr>
        <a:xfrm>
          <a:off x="18735040" y="138317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101600</xdr:rowOff>
    </xdr:from>
    <xdr:to>
      <xdr:col>107</xdr:col>
      <xdr:colOff>101600</xdr:colOff>
      <xdr:row>83</xdr:row>
      <xdr:rowOff>31750</xdr:rowOff>
    </xdr:to>
    <xdr:sp macro="" textlink="">
      <xdr:nvSpPr>
        <xdr:cNvPr id="694" name="フローチャート: 判断 693">
          <a:extLst>
            <a:ext uri="{FF2B5EF4-FFF2-40B4-BE49-F238E27FC236}">
              <a16:creationId xmlns:a16="http://schemas.microsoft.com/office/drawing/2014/main" id="{00000000-0008-0000-0E00-0000B6020000}"/>
            </a:ext>
          </a:extLst>
        </xdr:cNvPr>
        <xdr:cNvSpPr/>
      </xdr:nvSpPr>
      <xdr:spPr>
        <a:xfrm>
          <a:off x="1793748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52614</xdr:rowOff>
    </xdr:from>
    <xdr:to>
      <xdr:col>102</xdr:col>
      <xdr:colOff>165100</xdr:colOff>
      <xdr:row>82</xdr:row>
      <xdr:rowOff>154214</xdr:rowOff>
    </xdr:to>
    <xdr:sp macro="" textlink="">
      <xdr:nvSpPr>
        <xdr:cNvPr id="695" name="フローチャート: 判断 694">
          <a:extLst>
            <a:ext uri="{FF2B5EF4-FFF2-40B4-BE49-F238E27FC236}">
              <a16:creationId xmlns:a16="http://schemas.microsoft.com/office/drawing/2014/main" id="{00000000-0008-0000-0E00-0000B7020000}"/>
            </a:ext>
          </a:extLst>
        </xdr:cNvPr>
        <xdr:cNvSpPr/>
      </xdr:nvSpPr>
      <xdr:spPr>
        <a:xfrm>
          <a:off x="17162780" y="1379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117929</xdr:rowOff>
    </xdr:from>
    <xdr:to>
      <xdr:col>98</xdr:col>
      <xdr:colOff>38100</xdr:colOff>
      <xdr:row>83</xdr:row>
      <xdr:rowOff>48079</xdr:rowOff>
    </xdr:to>
    <xdr:sp macro="" textlink="">
      <xdr:nvSpPr>
        <xdr:cNvPr id="696" name="フローチャート: 判断 695">
          <a:extLst>
            <a:ext uri="{FF2B5EF4-FFF2-40B4-BE49-F238E27FC236}">
              <a16:creationId xmlns:a16="http://schemas.microsoft.com/office/drawing/2014/main" id="{00000000-0008-0000-0E00-0000B8020000}"/>
            </a:ext>
          </a:extLst>
        </xdr:cNvPr>
        <xdr:cNvSpPr/>
      </xdr:nvSpPr>
      <xdr:spPr>
        <a:xfrm>
          <a:off x="16388080" y="138644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81</xdr:row>
      <xdr:rowOff>109764</xdr:rowOff>
    </xdr:from>
    <xdr:to>
      <xdr:col>98</xdr:col>
      <xdr:colOff>38100</xdr:colOff>
      <xdr:row>82</xdr:row>
      <xdr:rowOff>39914</xdr:rowOff>
    </xdr:to>
    <xdr:sp macro="" textlink="">
      <xdr:nvSpPr>
        <xdr:cNvPr id="702" name="楕円 701">
          <a:extLst>
            <a:ext uri="{FF2B5EF4-FFF2-40B4-BE49-F238E27FC236}">
              <a16:creationId xmlns:a16="http://schemas.microsoft.com/office/drawing/2014/main" id="{00000000-0008-0000-0E00-0000BE020000}"/>
            </a:ext>
          </a:extLst>
        </xdr:cNvPr>
        <xdr:cNvSpPr/>
      </xdr:nvSpPr>
      <xdr:spPr>
        <a:xfrm>
          <a:off x="16388080" y="136886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81</xdr:row>
      <xdr:rowOff>31948</xdr:rowOff>
    </xdr:from>
    <xdr:ext cx="469744" cy="259045"/>
    <xdr:sp macro="" textlink="">
      <xdr:nvSpPr>
        <xdr:cNvPr id="703" name="n_1aveValue【児童館】&#10;一人当たり面積">
          <a:extLst>
            <a:ext uri="{FF2B5EF4-FFF2-40B4-BE49-F238E27FC236}">
              <a16:creationId xmlns:a16="http://schemas.microsoft.com/office/drawing/2014/main" id="{00000000-0008-0000-0E00-0000BF020000}"/>
            </a:ext>
          </a:extLst>
        </xdr:cNvPr>
        <xdr:cNvSpPr txBox="1"/>
      </xdr:nvSpPr>
      <xdr:spPr>
        <a:xfrm>
          <a:off x="1856112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704" name="n_2aveValue【児童館】&#10;一人当たり面積">
          <a:extLst>
            <a:ext uri="{FF2B5EF4-FFF2-40B4-BE49-F238E27FC236}">
              <a16:creationId xmlns:a16="http://schemas.microsoft.com/office/drawing/2014/main" id="{00000000-0008-0000-0E00-0000C0020000}"/>
            </a:ext>
          </a:extLst>
        </xdr:cNvPr>
        <xdr:cNvSpPr txBox="1"/>
      </xdr:nvSpPr>
      <xdr:spPr>
        <a:xfrm>
          <a:off x="177762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170741</xdr:rowOff>
    </xdr:from>
    <xdr:ext cx="469744" cy="259045"/>
    <xdr:sp macro="" textlink="">
      <xdr:nvSpPr>
        <xdr:cNvPr id="705" name="n_3aveValue【児童館】&#10;一人当たり面積">
          <a:extLst>
            <a:ext uri="{FF2B5EF4-FFF2-40B4-BE49-F238E27FC236}">
              <a16:creationId xmlns:a16="http://schemas.microsoft.com/office/drawing/2014/main" id="{00000000-0008-0000-0E00-0000C1020000}"/>
            </a:ext>
          </a:extLst>
        </xdr:cNvPr>
        <xdr:cNvSpPr txBox="1"/>
      </xdr:nvSpPr>
      <xdr:spPr>
        <a:xfrm>
          <a:off x="1700156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39206</xdr:rowOff>
    </xdr:from>
    <xdr:ext cx="469744" cy="259045"/>
    <xdr:sp macro="" textlink="">
      <xdr:nvSpPr>
        <xdr:cNvPr id="706" name="n_4aveValue【児童館】&#10;一人当たり面積">
          <a:extLst>
            <a:ext uri="{FF2B5EF4-FFF2-40B4-BE49-F238E27FC236}">
              <a16:creationId xmlns:a16="http://schemas.microsoft.com/office/drawing/2014/main" id="{00000000-0008-0000-0E00-0000C2020000}"/>
            </a:ext>
          </a:extLst>
        </xdr:cNvPr>
        <xdr:cNvSpPr txBox="1"/>
      </xdr:nvSpPr>
      <xdr:spPr>
        <a:xfrm>
          <a:off x="16226867" y="1395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56441</xdr:rowOff>
    </xdr:from>
    <xdr:ext cx="469744" cy="259045"/>
    <xdr:sp macro="" textlink="">
      <xdr:nvSpPr>
        <xdr:cNvPr id="707" name="n_4mainValue【児童館】&#10;一人当たり面積">
          <a:extLst>
            <a:ext uri="{FF2B5EF4-FFF2-40B4-BE49-F238E27FC236}">
              <a16:creationId xmlns:a16="http://schemas.microsoft.com/office/drawing/2014/main" id="{00000000-0008-0000-0E00-0000C3020000}"/>
            </a:ext>
          </a:extLst>
        </xdr:cNvPr>
        <xdr:cNvSpPr txBox="1"/>
      </xdr:nvSpPr>
      <xdr:spPr>
        <a:xfrm>
          <a:off x="16226867" y="1346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8" name="正方形/長方形 707">
          <a:extLst>
            <a:ext uri="{FF2B5EF4-FFF2-40B4-BE49-F238E27FC236}">
              <a16:creationId xmlns:a16="http://schemas.microsoft.com/office/drawing/2014/main" id="{00000000-0008-0000-0E00-0000C4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9" name="正方形/長方形 708">
          <a:extLst>
            <a:ext uri="{FF2B5EF4-FFF2-40B4-BE49-F238E27FC236}">
              <a16:creationId xmlns:a16="http://schemas.microsoft.com/office/drawing/2014/main" id="{00000000-0008-0000-0E00-0000C5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0" name="正方形/長方形 709">
          <a:extLst>
            <a:ext uri="{FF2B5EF4-FFF2-40B4-BE49-F238E27FC236}">
              <a16:creationId xmlns:a16="http://schemas.microsoft.com/office/drawing/2014/main" id="{00000000-0008-0000-0E00-0000C6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1" name="正方形/長方形 710">
          <a:extLst>
            <a:ext uri="{FF2B5EF4-FFF2-40B4-BE49-F238E27FC236}">
              <a16:creationId xmlns:a16="http://schemas.microsoft.com/office/drawing/2014/main" id="{00000000-0008-0000-0E00-0000C7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2" name="正方形/長方形 711">
          <a:extLst>
            <a:ext uri="{FF2B5EF4-FFF2-40B4-BE49-F238E27FC236}">
              <a16:creationId xmlns:a16="http://schemas.microsoft.com/office/drawing/2014/main" id="{00000000-0008-0000-0E00-0000C8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3" name="正方形/長方形 712">
          <a:extLst>
            <a:ext uri="{FF2B5EF4-FFF2-40B4-BE49-F238E27FC236}">
              <a16:creationId xmlns:a16="http://schemas.microsoft.com/office/drawing/2014/main" id="{00000000-0008-0000-0E00-0000C9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4" name="正方形/長方形 713">
          <a:extLst>
            <a:ext uri="{FF2B5EF4-FFF2-40B4-BE49-F238E27FC236}">
              <a16:creationId xmlns:a16="http://schemas.microsoft.com/office/drawing/2014/main" id="{00000000-0008-0000-0E00-0000CA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5" name="正方形/長方形 714">
          <a:extLst>
            <a:ext uri="{FF2B5EF4-FFF2-40B4-BE49-F238E27FC236}">
              <a16:creationId xmlns:a16="http://schemas.microsoft.com/office/drawing/2014/main" id="{00000000-0008-0000-0E00-0000CB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7" name="直線コネクタ 716">
          <a:extLst>
            <a:ext uri="{FF2B5EF4-FFF2-40B4-BE49-F238E27FC236}">
              <a16:creationId xmlns:a16="http://schemas.microsoft.com/office/drawing/2014/main" id="{00000000-0008-0000-0E00-0000CD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19" name="直線コネクタ 718">
          <a:extLst>
            <a:ext uri="{FF2B5EF4-FFF2-40B4-BE49-F238E27FC236}">
              <a16:creationId xmlns:a16="http://schemas.microsoft.com/office/drawing/2014/main" id="{00000000-0008-0000-0E00-0000CF02000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21" name="直線コネクタ 720">
          <a:extLst>
            <a:ext uri="{FF2B5EF4-FFF2-40B4-BE49-F238E27FC236}">
              <a16:creationId xmlns:a16="http://schemas.microsoft.com/office/drawing/2014/main" id="{00000000-0008-0000-0E00-0000D1020000}"/>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23" name="直線コネクタ 722">
          <a:extLst>
            <a:ext uri="{FF2B5EF4-FFF2-40B4-BE49-F238E27FC236}">
              <a16:creationId xmlns:a16="http://schemas.microsoft.com/office/drawing/2014/main" id="{00000000-0008-0000-0E00-0000D3020000}"/>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0" name="【公民館】&#10;有形固定資産減価償却率グラフ枠">
          <a:extLst>
            <a:ext uri="{FF2B5EF4-FFF2-40B4-BE49-F238E27FC236}">
              <a16:creationId xmlns:a16="http://schemas.microsoft.com/office/drawing/2014/main" id="{00000000-0008-0000-0E00-0000DA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flipV="1">
          <a:off x="14375764"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32" name="【公民館】&#10;有形固定資産減価償却率最小値テキスト">
          <a:extLst>
            <a:ext uri="{FF2B5EF4-FFF2-40B4-BE49-F238E27FC236}">
              <a16:creationId xmlns:a16="http://schemas.microsoft.com/office/drawing/2014/main" id="{00000000-0008-0000-0E00-0000DC020000}"/>
            </a:ext>
          </a:extLst>
        </xdr:cNvPr>
        <xdr:cNvSpPr txBox="1"/>
      </xdr:nvSpPr>
      <xdr:spPr>
        <a:xfrm>
          <a:off x="1441450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a:off x="1428750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34" name="【公民館】&#10;有形固定資産減価償却率最大値テキスト">
          <a:extLst>
            <a:ext uri="{FF2B5EF4-FFF2-40B4-BE49-F238E27FC236}">
              <a16:creationId xmlns:a16="http://schemas.microsoft.com/office/drawing/2014/main" id="{00000000-0008-0000-0E00-0000DE020000}"/>
            </a:ext>
          </a:extLst>
        </xdr:cNvPr>
        <xdr:cNvSpPr txBox="1"/>
      </xdr:nvSpPr>
      <xdr:spPr>
        <a:xfrm>
          <a:off x="1441450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36" name="【公民館】&#10;有形固定資産減価償却率平均値テキスト">
          <a:extLst>
            <a:ext uri="{FF2B5EF4-FFF2-40B4-BE49-F238E27FC236}">
              <a16:creationId xmlns:a16="http://schemas.microsoft.com/office/drawing/2014/main" id="{00000000-0008-0000-0E00-0000E0020000}"/>
            </a:ext>
          </a:extLst>
        </xdr:cNvPr>
        <xdr:cNvSpPr txBox="1"/>
      </xdr:nvSpPr>
      <xdr:spPr>
        <a:xfrm>
          <a:off x="14414500" y="175298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37" name="フローチャート: 判断 736">
          <a:extLst>
            <a:ext uri="{FF2B5EF4-FFF2-40B4-BE49-F238E27FC236}">
              <a16:creationId xmlns:a16="http://schemas.microsoft.com/office/drawing/2014/main" id="{00000000-0008-0000-0E00-0000E1020000}"/>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88900</xdr:rowOff>
    </xdr:from>
    <xdr:to>
      <xdr:col>81</xdr:col>
      <xdr:colOff>101600</xdr:colOff>
      <xdr:row>105</xdr:row>
      <xdr:rowOff>19050</xdr:rowOff>
    </xdr:to>
    <xdr:sp macro="" textlink="">
      <xdr:nvSpPr>
        <xdr:cNvPr id="738" name="フローチャート: 判断 737">
          <a:extLst>
            <a:ext uri="{FF2B5EF4-FFF2-40B4-BE49-F238E27FC236}">
              <a16:creationId xmlns:a16="http://schemas.microsoft.com/office/drawing/2014/main" id="{00000000-0008-0000-0E00-0000E2020000}"/>
            </a:ext>
          </a:extLst>
        </xdr:cNvPr>
        <xdr:cNvSpPr/>
      </xdr:nvSpPr>
      <xdr:spPr>
        <a:xfrm>
          <a:off x="13578840" y="17523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77470</xdr:rowOff>
    </xdr:from>
    <xdr:to>
      <xdr:col>76</xdr:col>
      <xdr:colOff>165100</xdr:colOff>
      <xdr:row>105</xdr:row>
      <xdr:rowOff>7620</xdr:rowOff>
    </xdr:to>
    <xdr:sp macro="" textlink="">
      <xdr:nvSpPr>
        <xdr:cNvPr id="739" name="フローチャート: 判断 738">
          <a:extLst>
            <a:ext uri="{FF2B5EF4-FFF2-40B4-BE49-F238E27FC236}">
              <a16:creationId xmlns:a16="http://schemas.microsoft.com/office/drawing/2014/main" id="{00000000-0008-0000-0E00-0000E3020000}"/>
            </a:ext>
          </a:extLst>
        </xdr:cNvPr>
        <xdr:cNvSpPr/>
      </xdr:nvSpPr>
      <xdr:spPr>
        <a:xfrm>
          <a:off x="12804140" y="17512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50800</xdr:rowOff>
    </xdr:from>
    <xdr:to>
      <xdr:col>72</xdr:col>
      <xdr:colOff>38100</xdr:colOff>
      <xdr:row>104</xdr:row>
      <xdr:rowOff>152400</xdr:rowOff>
    </xdr:to>
    <xdr:sp macro="" textlink="">
      <xdr:nvSpPr>
        <xdr:cNvPr id="740" name="フローチャート: 判断 739">
          <a:extLst>
            <a:ext uri="{FF2B5EF4-FFF2-40B4-BE49-F238E27FC236}">
              <a16:creationId xmlns:a16="http://schemas.microsoft.com/office/drawing/2014/main" id="{00000000-0008-0000-0E00-0000E4020000}"/>
            </a:ext>
          </a:extLst>
        </xdr:cNvPr>
        <xdr:cNvSpPr/>
      </xdr:nvSpPr>
      <xdr:spPr>
        <a:xfrm>
          <a:off x="12029440" y="17485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31750</xdr:rowOff>
    </xdr:from>
    <xdr:to>
      <xdr:col>67</xdr:col>
      <xdr:colOff>101600</xdr:colOff>
      <xdr:row>104</xdr:row>
      <xdr:rowOff>133350</xdr:rowOff>
    </xdr:to>
    <xdr:sp macro="" textlink="">
      <xdr:nvSpPr>
        <xdr:cNvPr id="741" name="フローチャート: 判断 740">
          <a:extLst>
            <a:ext uri="{FF2B5EF4-FFF2-40B4-BE49-F238E27FC236}">
              <a16:creationId xmlns:a16="http://schemas.microsoft.com/office/drawing/2014/main" id="{00000000-0008-0000-0E00-0000E5020000}"/>
            </a:ext>
          </a:extLst>
        </xdr:cNvPr>
        <xdr:cNvSpPr/>
      </xdr:nvSpPr>
      <xdr:spPr>
        <a:xfrm>
          <a:off x="11231880" y="1746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0000000-0008-0000-0E00-0000E6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00000000-0008-0000-0E00-0000E8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00000000-0008-0000-0E00-0000EA02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35561</xdr:rowOff>
    </xdr:from>
    <xdr:to>
      <xdr:col>85</xdr:col>
      <xdr:colOff>177800</xdr:colOff>
      <xdr:row>104</xdr:row>
      <xdr:rowOff>137161</xdr:rowOff>
    </xdr:to>
    <xdr:sp macro="" textlink="">
      <xdr:nvSpPr>
        <xdr:cNvPr id="747" name="楕円 746">
          <a:extLst>
            <a:ext uri="{FF2B5EF4-FFF2-40B4-BE49-F238E27FC236}">
              <a16:creationId xmlns:a16="http://schemas.microsoft.com/office/drawing/2014/main" id="{00000000-0008-0000-0E00-0000EB020000}"/>
            </a:ext>
          </a:extLst>
        </xdr:cNvPr>
        <xdr:cNvSpPr/>
      </xdr:nvSpPr>
      <xdr:spPr>
        <a:xfrm>
          <a:off x="14325600" y="1747012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58438</xdr:rowOff>
    </xdr:from>
    <xdr:ext cx="405111" cy="259045"/>
    <xdr:sp macro="" textlink="">
      <xdr:nvSpPr>
        <xdr:cNvPr id="748" name="【公民館】&#10;有形固定資産減価償却率該当値テキスト">
          <a:extLst>
            <a:ext uri="{FF2B5EF4-FFF2-40B4-BE49-F238E27FC236}">
              <a16:creationId xmlns:a16="http://schemas.microsoft.com/office/drawing/2014/main" id="{00000000-0008-0000-0E00-0000EC020000}"/>
            </a:ext>
          </a:extLst>
        </xdr:cNvPr>
        <xdr:cNvSpPr txBox="1"/>
      </xdr:nvSpPr>
      <xdr:spPr>
        <a:xfrm>
          <a:off x="14414500" y="17325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19050</xdr:rowOff>
    </xdr:from>
    <xdr:to>
      <xdr:col>81</xdr:col>
      <xdr:colOff>101600</xdr:colOff>
      <xdr:row>104</xdr:row>
      <xdr:rowOff>120650</xdr:rowOff>
    </xdr:to>
    <xdr:sp macro="" textlink="">
      <xdr:nvSpPr>
        <xdr:cNvPr id="749" name="楕円 748">
          <a:extLst>
            <a:ext uri="{FF2B5EF4-FFF2-40B4-BE49-F238E27FC236}">
              <a16:creationId xmlns:a16="http://schemas.microsoft.com/office/drawing/2014/main" id="{00000000-0008-0000-0E00-0000ED020000}"/>
            </a:ext>
          </a:extLst>
        </xdr:cNvPr>
        <xdr:cNvSpPr/>
      </xdr:nvSpPr>
      <xdr:spPr>
        <a:xfrm>
          <a:off x="13578840" y="1745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69850</xdr:rowOff>
    </xdr:from>
    <xdr:to>
      <xdr:col>85</xdr:col>
      <xdr:colOff>127000</xdr:colOff>
      <xdr:row>104</xdr:row>
      <xdr:rowOff>86361</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3629640" y="17504410"/>
          <a:ext cx="74676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168911</xdr:rowOff>
    </xdr:from>
    <xdr:to>
      <xdr:col>76</xdr:col>
      <xdr:colOff>165100</xdr:colOff>
      <xdr:row>104</xdr:row>
      <xdr:rowOff>99061</xdr:rowOff>
    </xdr:to>
    <xdr:sp macro="" textlink="">
      <xdr:nvSpPr>
        <xdr:cNvPr id="751" name="楕円 750">
          <a:extLst>
            <a:ext uri="{FF2B5EF4-FFF2-40B4-BE49-F238E27FC236}">
              <a16:creationId xmlns:a16="http://schemas.microsoft.com/office/drawing/2014/main" id="{00000000-0008-0000-0E00-0000EF020000}"/>
            </a:ext>
          </a:extLst>
        </xdr:cNvPr>
        <xdr:cNvSpPr/>
      </xdr:nvSpPr>
      <xdr:spPr>
        <a:xfrm>
          <a:off x="12804140" y="174358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48261</xdr:rowOff>
    </xdr:from>
    <xdr:to>
      <xdr:col>81</xdr:col>
      <xdr:colOff>50800</xdr:colOff>
      <xdr:row>104</xdr:row>
      <xdr:rowOff>69850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854940" y="17482821"/>
          <a:ext cx="7747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142239</xdr:rowOff>
    </xdr:from>
    <xdr:to>
      <xdr:col>72</xdr:col>
      <xdr:colOff>38100</xdr:colOff>
      <xdr:row>104</xdr:row>
      <xdr:rowOff>72389</xdr:rowOff>
    </xdr:to>
    <xdr:sp macro="" textlink="">
      <xdr:nvSpPr>
        <xdr:cNvPr id="753" name="楕円 752">
          <a:extLst>
            <a:ext uri="{FF2B5EF4-FFF2-40B4-BE49-F238E27FC236}">
              <a16:creationId xmlns:a16="http://schemas.microsoft.com/office/drawing/2014/main" id="{00000000-0008-0000-0E00-0000F1020000}"/>
            </a:ext>
          </a:extLst>
        </xdr:cNvPr>
        <xdr:cNvSpPr/>
      </xdr:nvSpPr>
      <xdr:spPr>
        <a:xfrm>
          <a:off x="12029440" y="174091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21589</xdr:rowOff>
    </xdr:from>
    <xdr:to>
      <xdr:col>76</xdr:col>
      <xdr:colOff>114300</xdr:colOff>
      <xdr:row>104</xdr:row>
      <xdr:rowOff>48261</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072620" y="17456149"/>
          <a:ext cx="78232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115570</xdr:rowOff>
    </xdr:from>
    <xdr:to>
      <xdr:col>67</xdr:col>
      <xdr:colOff>101600</xdr:colOff>
      <xdr:row>104</xdr:row>
      <xdr:rowOff>45720</xdr:rowOff>
    </xdr:to>
    <xdr:sp macro="" textlink="">
      <xdr:nvSpPr>
        <xdr:cNvPr id="755" name="楕円 754">
          <a:extLst>
            <a:ext uri="{FF2B5EF4-FFF2-40B4-BE49-F238E27FC236}">
              <a16:creationId xmlns:a16="http://schemas.microsoft.com/office/drawing/2014/main" id="{00000000-0008-0000-0E00-0000F3020000}"/>
            </a:ext>
          </a:extLst>
        </xdr:cNvPr>
        <xdr:cNvSpPr/>
      </xdr:nvSpPr>
      <xdr:spPr>
        <a:xfrm>
          <a:off x="11231880" y="17382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166370</xdr:rowOff>
    </xdr:from>
    <xdr:to>
      <xdr:col>71</xdr:col>
      <xdr:colOff>177800</xdr:colOff>
      <xdr:row>104</xdr:row>
      <xdr:rowOff>21589</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1282680" y="17433290"/>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10177</xdr:rowOff>
    </xdr:from>
    <xdr:ext cx="405111" cy="259045"/>
    <xdr:sp macro="" textlink="">
      <xdr:nvSpPr>
        <xdr:cNvPr id="757" name="n_1aveValue【公民館】&#10;有形固定資産減価償却率">
          <a:extLst>
            <a:ext uri="{FF2B5EF4-FFF2-40B4-BE49-F238E27FC236}">
              <a16:creationId xmlns:a16="http://schemas.microsoft.com/office/drawing/2014/main" id="{00000000-0008-0000-0E00-0000F5020000}"/>
            </a:ext>
          </a:extLst>
        </xdr:cNvPr>
        <xdr:cNvSpPr txBox="1"/>
      </xdr:nvSpPr>
      <xdr:spPr>
        <a:xfrm>
          <a:off x="13437244"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170197</xdr:rowOff>
    </xdr:from>
    <xdr:ext cx="405111" cy="259045"/>
    <xdr:sp macro="" textlink="">
      <xdr:nvSpPr>
        <xdr:cNvPr id="758" name="n_2aveValue【公民館】&#10;有形固定資産減価償却率">
          <a:extLst>
            <a:ext uri="{FF2B5EF4-FFF2-40B4-BE49-F238E27FC236}">
              <a16:creationId xmlns:a16="http://schemas.microsoft.com/office/drawing/2014/main" id="{00000000-0008-0000-0E00-0000F6020000}"/>
            </a:ext>
          </a:extLst>
        </xdr:cNvPr>
        <xdr:cNvSpPr txBox="1"/>
      </xdr:nvSpPr>
      <xdr:spPr>
        <a:xfrm>
          <a:off x="126752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143527</xdr:rowOff>
    </xdr:from>
    <xdr:ext cx="405111" cy="259045"/>
    <xdr:sp macro="" textlink="">
      <xdr:nvSpPr>
        <xdr:cNvPr id="759" name="n_3aveValue【公民館】&#10;有形固定資産減価償却率">
          <a:extLst>
            <a:ext uri="{FF2B5EF4-FFF2-40B4-BE49-F238E27FC236}">
              <a16:creationId xmlns:a16="http://schemas.microsoft.com/office/drawing/2014/main" id="{00000000-0008-0000-0E00-0000F7020000}"/>
            </a:ext>
          </a:extLst>
        </xdr:cNvPr>
        <xdr:cNvSpPr txBox="1"/>
      </xdr:nvSpPr>
      <xdr:spPr>
        <a:xfrm>
          <a:off x="11900544" y="1757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124477</xdr:rowOff>
    </xdr:from>
    <xdr:ext cx="405111" cy="259045"/>
    <xdr:sp macro="" textlink="">
      <xdr:nvSpPr>
        <xdr:cNvPr id="760" name="n_4aveValue【公民館】&#10;有形固定資産減価償却率">
          <a:extLst>
            <a:ext uri="{FF2B5EF4-FFF2-40B4-BE49-F238E27FC236}">
              <a16:creationId xmlns:a16="http://schemas.microsoft.com/office/drawing/2014/main" id="{00000000-0008-0000-0E00-0000F8020000}"/>
            </a:ext>
          </a:extLst>
        </xdr:cNvPr>
        <xdr:cNvSpPr txBox="1"/>
      </xdr:nvSpPr>
      <xdr:spPr>
        <a:xfrm>
          <a:off x="11102984" y="1755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137177</xdr:rowOff>
    </xdr:from>
    <xdr:ext cx="405111" cy="259045"/>
    <xdr:sp macro="" textlink="">
      <xdr:nvSpPr>
        <xdr:cNvPr id="761" name="n_1mainValue【公民館】&#10;有形固定資産減価償却率">
          <a:extLst>
            <a:ext uri="{FF2B5EF4-FFF2-40B4-BE49-F238E27FC236}">
              <a16:creationId xmlns:a16="http://schemas.microsoft.com/office/drawing/2014/main" id="{00000000-0008-0000-0E00-0000F9020000}"/>
            </a:ext>
          </a:extLst>
        </xdr:cNvPr>
        <xdr:cNvSpPr txBox="1"/>
      </xdr:nvSpPr>
      <xdr:spPr>
        <a:xfrm>
          <a:off x="13437244" y="17236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115588</xdr:rowOff>
    </xdr:from>
    <xdr:ext cx="405111" cy="259045"/>
    <xdr:sp macro="" textlink="">
      <xdr:nvSpPr>
        <xdr:cNvPr id="762" name="n_2mainValue【公民館】&#10;有形固定資産減価償却率">
          <a:extLst>
            <a:ext uri="{FF2B5EF4-FFF2-40B4-BE49-F238E27FC236}">
              <a16:creationId xmlns:a16="http://schemas.microsoft.com/office/drawing/2014/main" id="{00000000-0008-0000-0E00-0000FA020000}"/>
            </a:ext>
          </a:extLst>
        </xdr:cNvPr>
        <xdr:cNvSpPr txBox="1"/>
      </xdr:nvSpPr>
      <xdr:spPr>
        <a:xfrm>
          <a:off x="12675244" y="17214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88916</xdr:rowOff>
    </xdr:from>
    <xdr:ext cx="405111" cy="259045"/>
    <xdr:sp macro="" textlink="">
      <xdr:nvSpPr>
        <xdr:cNvPr id="763" name="n_3mainValue【公民館】&#10;有形固定資産減価償却率">
          <a:extLst>
            <a:ext uri="{FF2B5EF4-FFF2-40B4-BE49-F238E27FC236}">
              <a16:creationId xmlns:a16="http://schemas.microsoft.com/office/drawing/2014/main" id="{00000000-0008-0000-0E00-0000FB020000}"/>
            </a:ext>
          </a:extLst>
        </xdr:cNvPr>
        <xdr:cNvSpPr txBox="1"/>
      </xdr:nvSpPr>
      <xdr:spPr>
        <a:xfrm>
          <a:off x="11900544" y="1718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62247</xdr:rowOff>
    </xdr:from>
    <xdr:ext cx="405111" cy="259045"/>
    <xdr:sp macro="" textlink="">
      <xdr:nvSpPr>
        <xdr:cNvPr id="764" name="n_4mainValue【公民館】&#10;有形固定資産減価償却率">
          <a:extLst>
            <a:ext uri="{FF2B5EF4-FFF2-40B4-BE49-F238E27FC236}">
              <a16:creationId xmlns:a16="http://schemas.microsoft.com/office/drawing/2014/main" id="{00000000-0008-0000-0E00-0000FC020000}"/>
            </a:ext>
          </a:extLst>
        </xdr:cNvPr>
        <xdr:cNvSpPr txBox="1"/>
      </xdr:nvSpPr>
      <xdr:spPr>
        <a:xfrm>
          <a:off x="11102984" y="1716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5" name="正方形/長方形 764">
          <a:extLst>
            <a:ext uri="{FF2B5EF4-FFF2-40B4-BE49-F238E27FC236}">
              <a16:creationId xmlns:a16="http://schemas.microsoft.com/office/drawing/2014/main" id="{00000000-0008-0000-0E00-0000FD02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6" name="正方形/長方形 765">
          <a:extLst>
            <a:ext uri="{FF2B5EF4-FFF2-40B4-BE49-F238E27FC236}">
              <a16:creationId xmlns:a16="http://schemas.microsoft.com/office/drawing/2014/main" id="{00000000-0008-0000-0E00-0000FE02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7" name="正方形/長方形 766">
          <a:extLst>
            <a:ext uri="{FF2B5EF4-FFF2-40B4-BE49-F238E27FC236}">
              <a16:creationId xmlns:a16="http://schemas.microsoft.com/office/drawing/2014/main" id="{00000000-0008-0000-0E00-0000FF02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8" name="正方形/長方形 767">
          <a:extLst>
            <a:ext uri="{FF2B5EF4-FFF2-40B4-BE49-F238E27FC236}">
              <a16:creationId xmlns:a16="http://schemas.microsoft.com/office/drawing/2014/main" id="{00000000-0008-0000-0E00-000000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9" name="正方形/長方形 768">
          <a:extLst>
            <a:ext uri="{FF2B5EF4-FFF2-40B4-BE49-F238E27FC236}">
              <a16:creationId xmlns:a16="http://schemas.microsoft.com/office/drawing/2014/main" id="{00000000-0008-0000-0E00-000001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0" name="正方形/長方形 769">
          <a:extLst>
            <a:ext uri="{FF2B5EF4-FFF2-40B4-BE49-F238E27FC236}">
              <a16:creationId xmlns:a16="http://schemas.microsoft.com/office/drawing/2014/main" id="{00000000-0008-0000-0E00-000002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1" name="正方形/長方形 770">
          <a:extLst>
            <a:ext uri="{FF2B5EF4-FFF2-40B4-BE49-F238E27FC236}">
              <a16:creationId xmlns:a16="http://schemas.microsoft.com/office/drawing/2014/main" id="{00000000-0008-0000-0E00-000003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2" name="正方形/長方形 771">
          <a:extLst>
            <a:ext uri="{FF2B5EF4-FFF2-40B4-BE49-F238E27FC236}">
              <a16:creationId xmlns:a16="http://schemas.microsoft.com/office/drawing/2014/main" id="{00000000-0008-0000-0E00-000004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3" name="テキスト ボックス 772">
          <a:extLst>
            <a:ext uri="{FF2B5EF4-FFF2-40B4-BE49-F238E27FC236}">
              <a16:creationId xmlns:a16="http://schemas.microsoft.com/office/drawing/2014/main" id="{00000000-0008-0000-0E00-000005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4" name="直線コネクタ 773">
          <a:extLst>
            <a:ext uri="{FF2B5EF4-FFF2-40B4-BE49-F238E27FC236}">
              <a16:creationId xmlns:a16="http://schemas.microsoft.com/office/drawing/2014/main" id="{00000000-0008-0000-0E00-000006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75" name="直線コネクタ 774">
          <a:extLst>
            <a:ext uri="{FF2B5EF4-FFF2-40B4-BE49-F238E27FC236}">
              <a16:creationId xmlns:a16="http://schemas.microsoft.com/office/drawing/2014/main" id="{00000000-0008-0000-0E00-00000703000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77" name="直線コネクタ 776">
          <a:extLst>
            <a:ext uri="{FF2B5EF4-FFF2-40B4-BE49-F238E27FC236}">
              <a16:creationId xmlns:a16="http://schemas.microsoft.com/office/drawing/2014/main" id="{00000000-0008-0000-0E00-00000903000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79" name="直線コネクタ 778">
          <a:extLst>
            <a:ext uri="{FF2B5EF4-FFF2-40B4-BE49-F238E27FC236}">
              <a16:creationId xmlns:a16="http://schemas.microsoft.com/office/drawing/2014/main" id="{00000000-0008-0000-0E00-00000B030000}"/>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80" name="テキスト ボックス 779">
          <a:extLst>
            <a:ext uri="{FF2B5EF4-FFF2-40B4-BE49-F238E27FC236}">
              <a16:creationId xmlns:a16="http://schemas.microsoft.com/office/drawing/2014/main" id="{00000000-0008-0000-0E00-00000C030000}"/>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81" name="直線コネクタ 780">
          <a:extLst>
            <a:ext uri="{FF2B5EF4-FFF2-40B4-BE49-F238E27FC236}">
              <a16:creationId xmlns:a16="http://schemas.microsoft.com/office/drawing/2014/main" id="{00000000-0008-0000-0E00-00000D03000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82" name="テキスト ボックス 781">
          <a:extLst>
            <a:ext uri="{FF2B5EF4-FFF2-40B4-BE49-F238E27FC236}">
              <a16:creationId xmlns:a16="http://schemas.microsoft.com/office/drawing/2014/main" id="{00000000-0008-0000-0E00-00000E03000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4" name="テキスト ボックス 783">
          <a:extLst>
            <a:ext uri="{FF2B5EF4-FFF2-40B4-BE49-F238E27FC236}">
              <a16:creationId xmlns:a16="http://schemas.microsoft.com/office/drawing/2014/main" id="{00000000-0008-0000-0E00-00001003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5" name="【公民館】&#10;一人当たり面積グラフ枠">
          <a:extLst>
            <a:ext uri="{FF2B5EF4-FFF2-40B4-BE49-F238E27FC236}">
              <a16:creationId xmlns:a16="http://schemas.microsoft.com/office/drawing/2014/main" id="{00000000-0008-0000-0E00-000011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30480</xdr:rowOff>
    </xdr:from>
    <xdr:to>
      <xdr:col>116</xdr:col>
      <xdr:colOff>62864</xdr:colOff>
      <xdr:row>108</xdr:row>
      <xdr:rowOff>25908</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flipV="1">
          <a:off x="19509104" y="16962120"/>
          <a:ext cx="0" cy="1168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87" name="【公民館】&#10;一人当たり面積最小値テキスト">
          <a:extLst>
            <a:ext uri="{FF2B5EF4-FFF2-40B4-BE49-F238E27FC236}">
              <a16:creationId xmlns:a16="http://schemas.microsoft.com/office/drawing/2014/main" id="{00000000-0008-0000-0E00-000013030000}"/>
            </a:ext>
          </a:extLst>
        </xdr:cNvPr>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148607</xdr:rowOff>
    </xdr:from>
    <xdr:ext cx="469744" cy="259045"/>
    <xdr:sp macro="" textlink="">
      <xdr:nvSpPr>
        <xdr:cNvPr id="789" name="【公民館】&#10;一人当たり面積最大値テキスト">
          <a:extLst>
            <a:ext uri="{FF2B5EF4-FFF2-40B4-BE49-F238E27FC236}">
              <a16:creationId xmlns:a16="http://schemas.microsoft.com/office/drawing/2014/main" id="{00000000-0008-0000-0E00-000015030000}"/>
            </a:ext>
          </a:extLst>
        </xdr:cNvPr>
        <xdr:cNvSpPr txBox="1"/>
      </xdr:nvSpPr>
      <xdr:spPr>
        <a:xfrm>
          <a:off x="19547840" y="1674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30480</xdr:rowOff>
    </xdr:from>
    <xdr:to>
      <xdr:col>116</xdr:col>
      <xdr:colOff>152400</xdr:colOff>
      <xdr:row>101</xdr:row>
      <xdr:rowOff>30480</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9443700" y="1696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127271</xdr:rowOff>
    </xdr:from>
    <xdr:ext cx="469744" cy="259045"/>
    <xdr:sp macro="" textlink="">
      <xdr:nvSpPr>
        <xdr:cNvPr id="791" name="【公民館】&#10;一人当たり面積平均値テキスト">
          <a:extLst>
            <a:ext uri="{FF2B5EF4-FFF2-40B4-BE49-F238E27FC236}">
              <a16:creationId xmlns:a16="http://schemas.microsoft.com/office/drawing/2014/main" id="{00000000-0008-0000-0E00-000017030000}"/>
            </a:ext>
          </a:extLst>
        </xdr:cNvPr>
        <xdr:cNvSpPr txBox="1"/>
      </xdr:nvSpPr>
      <xdr:spPr>
        <a:xfrm>
          <a:off x="19547840" y="177294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148844</xdr:rowOff>
    </xdr:from>
    <xdr:to>
      <xdr:col>116</xdr:col>
      <xdr:colOff>114300</xdr:colOff>
      <xdr:row>106</xdr:row>
      <xdr:rowOff>78994</xdr:rowOff>
    </xdr:to>
    <xdr:sp macro="" textlink="">
      <xdr:nvSpPr>
        <xdr:cNvPr id="792" name="フローチャート: 判断 791">
          <a:extLst>
            <a:ext uri="{FF2B5EF4-FFF2-40B4-BE49-F238E27FC236}">
              <a16:creationId xmlns:a16="http://schemas.microsoft.com/office/drawing/2014/main" id="{00000000-0008-0000-0E00-000018030000}"/>
            </a:ext>
          </a:extLst>
        </xdr:cNvPr>
        <xdr:cNvSpPr/>
      </xdr:nvSpPr>
      <xdr:spPr>
        <a:xfrm>
          <a:off x="19458940" y="177510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162561</xdr:rowOff>
    </xdr:from>
    <xdr:to>
      <xdr:col>112</xdr:col>
      <xdr:colOff>38100</xdr:colOff>
      <xdr:row>106</xdr:row>
      <xdr:rowOff>92711</xdr:rowOff>
    </xdr:to>
    <xdr:sp macro="" textlink="">
      <xdr:nvSpPr>
        <xdr:cNvPr id="793" name="フローチャート: 判断 792">
          <a:extLst>
            <a:ext uri="{FF2B5EF4-FFF2-40B4-BE49-F238E27FC236}">
              <a16:creationId xmlns:a16="http://schemas.microsoft.com/office/drawing/2014/main" id="{00000000-0008-0000-0E00-000019030000}"/>
            </a:ext>
          </a:extLst>
        </xdr:cNvPr>
        <xdr:cNvSpPr/>
      </xdr:nvSpPr>
      <xdr:spPr>
        <a:xfrm>
          <a:off x="18735040" y="17764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151130</xdr:rowOff>
    </xdr:from>
    <xdr:to>
      <xdr:col>107</xdr:col>
      <xdr:colOff>101600</xdr:colOff>
      <xdr:row>106</xdr:row>
      <xdr:rowOff>81280</xdr:rowOff>
    </xdr:to>
    <xdr:sp macro="" textlink="">
      <xdr:nvSpPr>
        <xdr:cNvPr id="794" name="フローチャート: 判断 793">
          <a:extLst>
            <a:ext uri="{FF2B5EF4-FFF2-40B4-BE49-F238E27FC236}">
              <a16:creationId xmlns:a16="http://schemas.microsoft.com/office/drawing/2014/main" id="{00000000-0008-0000-0E00-00001A030000}"/>
            </a:ext>
          </a:extLst>
        </xdr:cNvPr>
        <xdr:cNvSpPr/>
      </xdr:nvSpPr>
      <xdr:spPr>
        <a:xfrm>
          <a:off x="1793748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153415</xdr:rowOff>
    </xdr:from>
    <xdr:to>
      <xdr:col>102</xdr:col>
      <xdr:colOff>165100</xdr:colOff>
      <xdr:row>106</xdr:row>
      <xdr:rowOff>83565</xdr:rowOff>
    </xdr:to>
    <xdr:sp macro="" textlink="">
      <xdr:nvSpPr>
        <xdr:cNvPr id="795" name="フローチャート: 判断 794">
          <a:extLst>
            <a:ext uri="{FF2B5EF4-FFF2-40B4-BE49-F238E27FC236}">
              <a16:creationId xmlns:a16="http://schemas.microsoft.com/office/drawing/2014/main" id="{00000000-0008-0000-0E00-00001B030000}"/>
            </a:ext>
          </a:extLst>
        </xdr:cNvPr>
        <xdr:cNvSpPr/>
      </xdr:nvSpPr>
      <xdr:spPr>
        <a:xfrm>
          <a:off x="17162780" y="17755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114554</xdr:rowOff>
    </xdr:from>
    <xdr:to>
      <xdr:col>98</xdr:col>
      <xdr:colOff>38100</xdr:colOff>
      <xdr:row>106</xdr:row>
      <xdr:rowOff>44704</xdr:rowOff>
    </xdr:to>
    <xdr:sp macro="" textlink="">
      <xdr:nvSpPr>
        <xdr:cNvPr id="796" name="フローチャート: 判断 795">
          <a:extLst>
            <a:ext uri="{FF2B5EF4-FFF2-40B4-BE49-F238E27FC236}">
              <a16:creationId xmlns:a16="http://schemas.microsoft.com/office/drawing/2014/main" id="{00000000-0008-0000-0E00-00001C030000}"/>
            </a:ext>
          </a:extLst>
        </xdr:cNvPr>
        <xdr:cNvSpPr/>
      </xdr:nvSpPr>
      <xdr:spPr>
        <a:xfrm>
          <a:off x="16388080" y="17716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7" name="テキスト ボックス 796">
          <a:extLst>
            <a:ext uri="{FF2B5EF4-FFF2-40B4-BE49-F238E27FC236}">
              <a16:creationId xmlns:a16="http://schemas.microsoft.com/office/drawing/2014/main" id="{00000000-0008-0000-0E00-00001D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8" name="テキスト ボックス 797">
          <a:extLst>
            <a:ext uri="{FF2B5EF4-FFF2-40B4-BE49-F238E27FC236}">
              <a16:creationId xmlns:a16="http://schemas.microsoft.com/office/drawing/2014/main" id="{00000000-0008-0000-0E00-00001E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9" name="テキスト ボックス 798">
          <a:extLst>
            <a:ext uri="{FF2B5EF4-FFF2-40B4-BE49-F238E27FC236}">
              <a16:creationId xmlns:a16="http://schemas.microsoft.com/office/drawing/2014/main" id="{00000000-0008-0000-0E00-00001F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0" name="テキスト ボックス 799">
          <a:extLst>
            <a:ext uri="{FF2B5EF4-FFF2-40B4-BE49-F238E27FC236}">
              <a16:creationId xmlns:a16="http://schemas.microsoft.com/office/drawing/2014/main" id="{00000000-0008-0000-0E00-000020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1" name="テキスト ボックス 800">
          <a:extLst>
            <a:ext uri="{FF2B5EF4-FFF2-40B4-BE49-F238E27FC236}">
              <a16:creationId xmlns:a16="http://schemas.microsoft.com/office/drawing/2014/main" id="{00000000-0008-0000-0E00-000021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151130</xdr:rowOff>
    </xdr:from>
    <xdr:to>
      <xdr:col>116</xdr:col>
      <xdr:colOff>114300</xdr:colOff>
      <xdr:row>101</xdr:row>
      <xdr:rowOff>81280</xdr:rowOff>
    </xdr:to>
    <xdr:sp macro="" textlink="">
      <xdr:nvSpPr>
        <xdr:cNvPr id="802" name="楕円 801">
          <a:extLst>
            <a:ext uri="{FF2B5EF4-FFF2-40B4-BE49-F238E27FC236}">
              <a16:creationId xmlns:a16="http://schemas.microsoft.com/office/drawing/2014/main" id="{00000000-0008-0000-0E00-000022030000}"/>
            </a:ext>
          </a:extLst>
        </xdr:cNvPr>
        <xdr:cNvSpPr/>
      </xdr:nvSpPr>
      <xdr:spPr>
        <a:xfrm>
          <a:off x="19458940" y="16915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104157</xdr:rowOff>
    </xdr:from>
    <xdr:ext cx="469744" cy="259045"/>
    <xdr:sp macro="" textlink="">
      <xdr:nvSpPr>
        <xdr:cNvPr id="803" name="【公民館】&#10;一人当たり面積該当値テキスト">
          <a:extLst>
            <a:ext uri="{FF2B5EF4-FFF2-40B4-BE49-F238E27FC236}">
              <a16:creationId xmlns:a16="http://schemas.microsoft.com/office/drawing/2014/main" id="{00000000-0008-0000-0E00-000023030000}"/>
            </a:ext>
          </a:extLst>
        </xdr:cNvPr>
        <xdr:cNvSpPr txBox="1"/>
      </xdr:nvSpPr>
      <xdr:spPr>
        <a:xfrm>
          <a:off x="19547840" y="1686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2539</xdr:rowOff>
    </xdr:from>
    <xdr:to>
      <xdr:col>112</xdr:col>
      <xdr:colOff>38100</xdr:colOff>
      <xdr:row>101</xdr:row>
      <xdr:rowOff>104139</xdr:rowOff>
    </xdr:to>
    <xdr:sp macro="" textlink="">
      <xdr:nvSpPr>
        <xdr:cNvPr id="804" name="楕円 803">
          <a:extLst>
            <a:ext uri="{FF2B5EF4-FFF2-40B4-BE49-F238E27FC236}">
              <a16:creationId xmlns:a16="http://schemas.microsoft.com/office/drawing/2014/main" id="{00000000-0008-0000-0E00-000024030000}"/>
            </a:ext>
          </a:extLst>
        </xdr:cNvPr>
        <xdr:cNvSpPr/>
      </xdr:nvSpPr>
      <xdr:spPr>
        <a:xfrm>
          <a:off x="18735040" y="169341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30480</xdr:rowOff>
    </xdr:from>
    <xdr:to>
      <xdr:col>116</xdr:col>
      <xdr:colOff>63500</xdr:colOff>
      <xdr:row>101</xdr:row>
      <xdr:rowOff>53339</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flipV="1">
          <a:off x="18778220" y="16962120"/>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23113</xdr:rowOff>
    </xdr:from>
    <xdr:to>
      <xdr:col>107</xdr:col>
      <xdr:colOff>101600</xdr:colOff>
      <xdr:row>101</xdr:row>
      <xdr:rowOff>124713</xdr:rowOff>
    </xdr:to>
    <xdr:sp macro="" textlink="">
      <xdr:nvSpPr>
        <xdr:cNvPr id="806" name="楕円 805">
          <a:extLst>
            <a:ext uri="{FF2B5EF4-FFF2-40B4-BE49-F238E27FC236}">
              <a16:creationId xmlns:a16="http://schemas.microsoft.com/office/drawing/2014/main" id="{00000000-0008-0000-0E00-000026030000}"/>
            </a:ext>
          </a:extLst>
        </xdr:cNvPr>
        <xdr:cNvSpPr/>
      </xdr:nvSpPr>
      <xdr:spPr>
        <a:xfrm>
          <a:off x="17937480" y="1695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53339</xdr:rowOff>
    </xdr:from>
    <xdr:to>
      <xdr:col>111</xdr:col>
      <xdr:colOff>177800</xdr:colOff>
      <xdr:row>101</xdr:row>
      <xdr:rowOff>73913</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flipV="1">
          <a:off x="17988280" y="16984979"/>
          <a:ext cx="78994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43687</xdr:rowOff>
    </xdr:from>
    <xdr:to>
      <xdr:col>102</xdr:col>
      <xdr:colOff>165100</xdr:colOff>
      <xdr:row>101</xdr:row>
      <xdr:rowOff>145287</xdr:rowOff>
    </xdr:to>
    <xdr:sp macro="" textlink="">
      <xdr:nvSpPr>
        <xdr:cNvPr id="808" name="楕円 807">
          <a:extLst>
            <a:ext uri="{FF2B5EF4-FFF2-40B4-BE49-F238E27FC236}">
              <a16:creationId xmlns:a16="http://schemas.microsoft.com/office/drawing/2014/main" id="{00000000-0008-0000-0E00-000028030000}"/>
            </a:ext>
          </a:extLst>
        </xdr:cNvPr>
        <xdr:cNvSpPr/>
      </xdr:nvSpPr>
      <xdr:spPr>
        <a:xfrm>
          <a:off x="17162780" y="1697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73913</xdr:rowOff>
    </xdr:from>
    <xdr:to>
      <xdr:col>107</xdr:col>
      <xdr:colOff>50800</xdr:colOff>
      <xdr:row>101</xdr:row>
      <xdr:rowOff>94487</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flipV="1">
          <a:off x="17213580" y="17005553"/>
          <a:ext cx="7747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59689</xdr:rowOff>
    </xdr:from>
    <xdr:to>
      <xdr:col>98</xdr:col>
      <xdr:colOff>38100</xdr:colOff>
      <xdr:row>101</xdr:row>
      <xdr:rowOff>161289</xdr:rowOff>
    </xdr:to>
    <xdr:sp macro="" textlink="">
      <xdr:nvSpPr>
        <xdr:cNvPr id="810" name="楕円 809">
          <a:extLst>
            <a:ext uri="{FF2B5EF4-FFF2-40B4-BE49-F238E27FC236}">
              <a16:creationId xmlns:a16="http://schemas.microsoft.com/office/drawing/2014/main" id="{00000000-0008-0000-0E00-00002A030000}"/>
            </a:ext>
          </a:extLst>
        </xdr:cNvPr>
        <xdr:cNvSpPr/>
      </xdr:nvSpPr>
      <xdr:spPr>
        <a:xfrm>
          <a:off x="16388080" y="169913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94487</xdr:rowOff>
    </xdr:from>
    <xdr:to>
      <xdr:col>102</xdr:col>
      <xdr:colOff>114300</xdr:colOff>
      <xdr:row>101</xdr:row>
      <xdr:rowOff>110489</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flipV="1">
          <a:off x="16431260" y="17026127"/>
          <a:ext cx="7823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812" name="n_1aveValue【公民館】&#10;一人当たり面積">
          <a:extLst>
            <a:ext uri="{FF2B5EF4-FFF2-40B4-BE49-F238E27FC236}">
              <a16:creationId xmlns:a16="http://schemas.microsoft.com/office/drawing/2014/main" id="{00000000-0008-0000-0E00-00002C030000}"/>
            </a:ext>
          </a:extLst>
        </xdr:cNvPr>
        <xdr:cNvSpPr txBox="1"/>
      </xdr:nvSpPr>
      <xdr:spPr>
        <a:xfrm>
          <a:off x="18561127" y="1785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72407</xdr:rowOff>
    </xdr:from>
    <xdr:ext cx="469744" cy="259045"/>
    <xdr:sp macro="" textlink="">
      <xdr:nvSpPr>
        <xdr:cNvPr id="813" name="n_2aveValue【公民館】&#10;一人当たり面積">
          <a:extLst>
            <a:ext uri="{FF2B5EF4-FFF2-40B4-BE49-F238E27FC236}">
              <a16:creationId xmlns:a16="http://schemas.microsoft.com/office/drawing/2014/main" id="{00000000-0008-0000-0E00-00002D030000}"/>
            </a:ext>
          </a:extLst>
        </xdr:cNvPr>
        <xdr:cNvSpPr txBox="1"/>
      </xdr:nvSpPr>
      <xdr:spPr>
        <a:xfrm>
          <a:off x="1777626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74692</xdr:rowOff>
    </xdr:from>
    <xdr:ext cx="469744" cy="259045"/>
    <xdr:sp macro="" textlink="">
      <xdr:nvSpPr>
        <xdr:cNvPr id="814" name="n_3aveValue【公民館】&#10;一人当たり面積">
          <a:extLst>
            <a:ext uri="{FF2B5EF4-FFF2-40B4-BE49-F238E27FC236}">
              <a16:creationId xmlns:a16="http://schemas.microsoft.com/office/drawing/2014/main" id="{00000000-0008-0000-0E00-00002E030000}"/>
            </a:ext>
          </a:extLst>
        </xdr:cNvPr>
        <xdr:cNvSpPr txBox="1"/>
      </xdr:nvSpPr>
      <xdr:spPr>
        <a:xfrm>
          <a:off x="17001567" y="1784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35831</xdr:rowOff>
    </xdr:from>
    <xdr:ext cx="469744" cy="259045"/>
    <xdr:sp macro="" textlink="">
      <xdr:nvSpPr>
        <xdr:cNvPr id="815" name="n_4aveValue【公民館】&#10;一人当たり面積">
          <a:extLst>
            <a:ext uri="{FF2B5EF4-FFF2-40B4-BE49-F238E27FC236}">
              <a16:creationId xmlns:a16="http://schemas.microsoft.com/office/drawing/2014/main" id="{00000000-0008-0000-0E00-00002F030000}"/>
            </a:ext>
          </a:extLst>
        </xdr:cNvPr>
        <xdr:cNvSpPr txBox="1"/>
      </xdr:nvSpPr>
      <xdr:spPr>
        <a:xfrm>
          <a:off x="16226867" y="1780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120666</xdr:rowOff>
    </xdr:from>
    <xdr:ext cx="469744" cy="259045"/>
    <xdr:sp macro="" textlink="">
      <xdr:nvSpPr>
        <xdr:cNvPr id="816" name="n_1mainValue【公民館】&#10;一人当たり面積">
          <a:extLst>
            <a:ext uri="{FF2B5EF4-FFF2-40B4-BE49-F238E27FC236}">
              <a16:creationId xmlns:a16="http://schemas.microsoft.com/office/drawing/2014/main" id="{00000000-0008-0000-0E00-000030030000}"/>
            </a:ext>
          </a:extLst>
        </xdr:cNvPr>
        <xdr:cNvSpPr txBox="1"/>
      </xdr:nvSpPr>
      <xdr:spPr>
        <a:xfrm>
          <a:off x="18561127" y="1671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141240</xdr:rowOff>
    </xdr:from>
    <xdr:ext cx="469744" cy="259045"/>
    <xdr:sp macro="" textlink="">
      <xdr:nvSpPr>
        <xdr:cNvPr id="817" name="n_2mainValue【公民館】&#10;一人当たり面積">
          <a:extLst>
            <a:ext uri="{FF2B5EF4-FFF2-40B4-BE49-F238E27FC236}">
              <a16:creationId xmlns:a16="http://schemas.microsoft.com/office/drawing/2014/main" id="{00000000-0008-0000-0E00-000031030000}"/>
            </a:ext>
          </a:extLst>
        </xdr:cNvPr>
        <xdr:cNvSpPr txBox="1"/>
      </xdr:nvSpPr>
      <xdr:spPr>
        <a:xfrm>
          <a:off x="17776267" y="16737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161814</xdr:rowOff>
    </xdr:from>
    <xdr:ext cx="469744" cy="259045"/>
    <xdr:sp macro="" textlink="">
      <xdr:nvSpPr>
        <xdr:cNvPr id="818" name="n_3mainValue【公民館】&#10;一人当たり面積">
          <a:extLst>
            <a:ext uri="{FF2B5EF4-FFF2-40B4-BE49-F238E27FC236}">
              <a16:creationId xmlns:a16="http://schemas.microsoft.com/office/drawing/2014/main" id="{00000000-0008-0000-0E00-000032030000}"/>
            </a:ext>
          </a:extLst>
        </xdr:cNvPr>
        <xdr:cNvSpPr txBox="1"/>
      </xdr:nvSpPr>
      <xdr:spPr>
        <a:xfrm>
          <a:off x="17001567" y="16758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6366</xdr:rowOff>
    </xdr:from>
    <xdr:ext cx="469744" cy="259045"/>
    <xdr:sp macro="" textlink="">
      <xdr:nvSpPr>
        <xdr:cNvPr id="819" name="n_4mainValue【公民館】&#10;一人当たり面積">
          <a:extLst>
            <a:ext uri="{FF2B5EF4-FFF2-40B4-BE49-F238E27FC236}">
              <a16:creationId xmlns:a16="http://schemas.microsoft.com/office/drawing/2014/main" id="{00000000-0008-0000-0E00-000033030000}"/>
            </a:ext>
          </a:extLst>
        </xdr:cNvPr>
        <xdr:cNvSpPr txBox="1"/>
      </xdr:nvSpPr>
      <xdr:spPr>
        <a:xfrm>
          <a:off x="16226867" y="1677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0" name="正方形/長方形 819">
          <a:extLst>
            <a:ext uri="{FF2B5EF4-FFF2-40B4-BE49-F238E27FC236}">
              <a16:creationId xmlns:a16="http://schemas.microsoft.com/office/drawing/2014/main" id="{00000000-0008-0000-0E00-000034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1" name="正方形/長方形 820">
          <a:extLst>
            <a:ext uri="{FF2B5EF4-FFF2-40B4-BE49-F238E27FC236}">
              <a16:creationId xmlns:a16="http://schemas.microsoft.com/office/drawing/2014/main" id="{00000000-0008-0000-0E00-000035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類似団体に比べて有形固定資産減価償却率が高い施設は、認定こども園・幼稚園・保育所、橋りょう・トンネルである。このうち認定こども園・幼稚園・保育所は、児童館から認定こども園となった１園は築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年と比較的に新しいが、４園中２園が</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を超える減価償却となっており、引き続き子ども達の安全に配慮し、日常の点検を行いながら維持修繕・改修を行っていく。一方、類似団体に比べて有形固定資産減価償却率が低い施設は、道路、公営住宅、学校施設、公民館である。公営住宅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となる２住宅について３年前に除却した。その他の公営住宅は、今年度改定した町営住宅等長寿命化計画に基づき計画的に維持修繕、改修等を行っていく。公民館は、７施設中３施設が比較的新しい施設であり、他の４施設は、減価償却がほぼ終了する施設である。この４施設のうち１施設は除却、２施設は改築の予定である。学校施設は、特に老朽化の著しい中学校が２校あったため、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４月に町内の４つの中学校を１校に再編統合した。小学校は、計画的に大規模な修繕等を行いながら、施設の維持管理を行っている。建設から年数が経過した施設については、公共施設等総合管理計画や個別施設計画に基づき適切に対応していく。なお、児童館は、令和元年度まで町内に１施設あったが、一昨年度認定こども園になったため、該当施設がなく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21,681
21,469
180.26
14,222,002
13,287,482
681,081
6,806,473
12,973,112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F00-000037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20955</xdr:rowOff>
    </xdr:from>
    <xdr:to>
      <xdr:col>24</xdr:col>
      <xdr:colOff>62865</xdr:colOff>
      <xdr:row>42</xdr:row>
      <xdr:rowOff>121920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flipV="1">
          <a:off x="4086225" y="58883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125747</xdr:rowOff>
    </xdr:from>
    <xdr:ext cx="405111" cy="259045"/>
    <xdr:sp macro="" textlink="">
      <xdr:nvSpPr>
        <xdr:cNvPr id="57" name="【図書館】&#10;有形固定資産減価償却率最小値テキスト">
          <a:extLst>
            <a:ext uri="{FF2B5EF4-FFF2-40B4-BE49-F238E27FC236}">
              <a16:creationId xmlns:a16="http://schemas.microsoft.com/office/drawing/2014/main" id="{00000000-0008-0000-0F00-000039000000}"/>
            </a:ext>
          </a:extLst>
        </xdr:cNvPr>
        <xdr:cNvSpPr txBox="1"/>
      </xdr:nvSpPr>
      <xdr:spPr>
        <a:xfrm>
          <a:off x="4124960"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121920</xdr:rowOff>
    </xdr:from>
    <xdr:to>
      <xdr:col>24</xdr:col>
      <xdr:colOff>152400</xdr:colOff>
      <xdr:row>42</xdr:row>
      <xdr:rowOff>121920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4020820" y="716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139082</xdr:rowOff>
    </xdr:from>
    <xdr:ext cx="405111" cy="259045"/>
    <xdr:sp macro="" textlink="">
      <xdr:nvSpPr>
        <xdr:cNvPr id="59" name="【図書館】&#10;有形固定資産減価償却率最大値テキスト">
          <a:extLst>
            <a:ext uri="{FF2B5EF4-FFF2-40B4-BE49-F238E27FC236}">
              <a16:creationId xmlns:a16="http://schemas.microsoft.com/office/drawing/2014/main" id="{00000000-0008-0000-0F00-00003B000000}"/>
            </a:ext>
          </a:extLst>
        </xdr:cNvPr>
        <xdr:cNvSpPr txBox="1"/>
      </xdr:nvSpPr>
      <xdr:spPr>
        <a:xfrm>
          <a:off x="412496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20955</xdr:rowOff>
    </xdr:from>
    <xdr:to>
      <xdr:col>24</xdr:col>
      <xdr:colOff>152400</xdr:colOff>
      <xdr:row>35</xdr:row>
      <xdr:rowOff>20955</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020820" y="5888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51452</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F00-00003D000000}"/>
            </a:ext>
          </a:extLst>
        </xdr:cNvPr>
        <xdr:cNvSpPr txBox="1"/>
      </xdr:nvSpPr>
      <xdr:spPr>
        <a:xfrm>
          <a:off x="4124960" y="658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73025</xdr:rowOff>
    </xdr:from>
    <xdr:to>
      <xdr:col>24</xdr:col>
      <xdr:colOff>114300</xdr:colOff>
      <xdr:row>40</xdr:row>
      <xdr:rowOff>3175</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4036060" y="6610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52070</xdr:rowOff>
    </xdr:from>
    <xdr:to>
      <xdr:col>20</xdr:col>
      <xdr:colOff>38100</xdr:colOff>
      <xdr:row>39</xdr:row>
      <xdr:rowOff>153670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331216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39</xdr:row>
      <xdr:rowOff>144797</xdr:rowOff>
    </xdr:from>
    <xdr:ext cx="405111" cy="259045"/>
    <xdr:sp macro="" textlink="">
      <xdr:nvSpPr>
        <xdr:cNvPr id="64" name="n_1aveValue【図書館】&#10;有形固定資産減価償却率">
          <a:extLst>
            <a:ext uri="{FF2B5EF4-FFF2-40B4-BE49-F238E27FC236}">
              <a16:creationId xmlns:a16="http://schemas.microsoft.com/office/drawing/2014/main" id="{00000000-0008-0000-0F00-000040000000}"/>
            </a:ext>
          </a:extLst>
        </xdr:cNvPr>
        <xdr:cNvSpPr txBox="1"/>
      </xdr:nvSpPr>
      <xdr:spPr>
        <a:xfrm>
          <a:off x="317056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13970</xdr:rowOff>
    </xdr:from>
    <xdr:to>
      <xdr:col>15</xdr:col>
      <xdr:colOff>101600</xdr:colOff>
      <xdr:row>39</xdr:row>
      <xdr:rowOff>115570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146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39</xdr:row>
      <xdr:rowOff>106697</xdr:rowOff>
    </xdr:from>
    <xdr:ext cx="405111" cy="259045"/>
    <xdr:sp macro="" textlink="">
      <xdr:nvSpPr>
        <xdr:cNvPr id="66" name="n_2aveValue【図書館】&#10;有形固定資産減価償却率">
          <a:extLst>
            <a:ext uri="{FF2B5EF4-FFF2-40B4-BE49-F238E27FC236}">
              <a16:creationId xmlns:a16="http://schemas.microsoft.com/office/drawing/2014/main" id="{00000000-0008-0000-0F00-000042000000}"/>
            </a:ext>
          </a:extLst>
        </xdr:cNvPr>
        <xdr:cNvSpPr txBox="1"/>
      </xdr:nvSpPr>
      <xdr:spPr>
        <a:xfrm>
          <a:off x="238570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10160</xdr:rowOff>
    </xdr:from>
    <xdr:to>
      <xdr:col>10</xdr:col>
      <xdr:colOff>165100</xdr:colOff>
      <xdr:row>39</xdr:row>
      <xdr:rowOff>111760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7399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39</xdr:row>
      <xdr:rowOff>102887</xdr:rowOff>
    </xdr:from>
    <xdr:ext cx="405111" cy="259045"/>
    <xdr:sp macro="" textlink="">
      <xdr:nvSpPr>
        <xdr:cNvPr id="68" name="n_3aveValue【図書館】&#10;有形固定資産減価償却率">
          <a:extLst>
            <a:ext uri="{FF2B5EF4-FFF2-40B4-BE49-F238E27FC236}">
              <a16:creationId xmlns:a16="http://schemas.microsoft.com/office/drawing/2014/main" id="{00000000-0008-0000-0F00-000044000000}"/>
            </a:ext>
          </a:extLst>
        </xdr:cNvPr>
        <xdr:cNvSpPr txBox="1"/>
      </xdr:nvSpPr>
      <xdr:spPr>
        <a:xfrm>
          <a:off x="161100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126365</xdr:rowOff>
    </xdr:from>
    <xdr:to>
      <xdr:col>6</xdr:col>
      <xdr:colOff>38100</xdr:colOff>
      <xdr:row>39</xdr:row>
      <xdr:rowOff>56515</xdr:rowOff>
    </xdr:to>
    <xdr:sp macro="" textlink="">
      <xdr:nvSpPr>
        <xdr:cNvPr id="69" name="フローチャート: 判断 68">
          <a:extLst>
            <a:ext uri="{FF2B5EF4-FFF2-40B4-BE49-F238E27FC236}">
              <a16:creationId xmlns:a16="http://schemas.microsoft.com/office/drawing/2014/main" id="{00000000-0008-0000-0F00-000045000000}"/>
            </a:ext>
          </a:extLst>
        </xdr:cNvPr>
        <xdr:cNvSpPr/>
      </xdr:nvSpPr>
      <xdr:spPr>
        <a:xfrm>
          <a:off x="965200" y="6496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39</xdr:row>
      <xdr:rowOff>47642</xdr:rowOff>
    </xdr:from>
    <xdr:ext cx="405111" cy="259045"/>
    <xdr:sp macro="" textlink="">
      <xdr:nvSpPr>
        <xdr:cNvPr id="70" name="n_4aveValue【図書館】&#10;有形固定資産減価償却率">
          <a:extLst>
            <a:ext uri="{FF2B5EF4-FFF2-40B4-BE49-F238E27FC236}">
              <a16:creationId xmlns:a16="http://schemas.microsoft.com/office/drawing/2014/main" id="{00000000-0008-0000-0F00-000046000000}"/>
            </a:ext>
          </a:extLst>
        </xdr:cNvPr>
        <xdr:cNvSpPr txBox="1"/>
      </xdr:nvSpPr>
      <xdr:spPr>
        <a:xfrm>
          <a:off x="83630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F00-00004A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00000000-0008-0000-0F00-00004B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141605</xdr:rowOff>
    </xdr:from>
    <xdr:to>
      <xdr:col>24</xdr:col>
      <xdr:colOff>114300</xdr:colOff>
      <xdr:row>35</xdr:row>
      <xdr:rowOff>71755</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4036060" y="5841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94632</xdr:rowOff>
    </xdr:from>
    <xdr:ext cx="405111" cy="259045"/>
    <xdr:sp macro="" textlink="">
      <xdr:nvSpPr>
        <xdr:cNvPr id="77" name="【図書館】&#10;有形固定資産減価償却率該当値テキスト">
          <a:extLst>
            <a:ext uri="{FF2B5EF4-FFF2-40B4-BE49-F238E27FC236}">
              <a16:creationId xmlns:a16="http://schemas.microsoft.com/office/drawing/2014/main" id="{00000000-0008-0000-0F00-00004D000000}"/>
            </a:ext>
          </a:extLst>
        </xdr:cNvPr>
        <xdr:cNvSpPr txBox="1"/>
      </xdr:nvSpPr>
      <xdr:spPr>
        <a:xfrm>
          <a:off x="4124960" y="5794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78740</xdr:rowOff>
    </xdr:from>
    <xdr:to>
      <xdr:col>20</xdr:col>
      <xdr:colOff>38100</xdr:colOff>
      <xdr:row>35</xdr:row>
      <xdr:rowOff>8890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3312160" y="5778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129540</xdr:rowOff>
    </xdr:from>
    <xdr:to>
      <xdr:col>24</xdr:col>
      <xdr:colOff>63500</xdr:colOff>
      <xdr:row>35</xdr:row>
      <xdr:rowOff>20955</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3355340" y="5829300"/>
          <a:ext cx="73152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50165</xdr:rowOff>
    </xdr:from>
    <xdr:to>
      <xdr:col>15</xdr:col>
      <xdr:colOff>101600</xdr:colOff>
      <xdr:row>34</xdr:row>
      <xdr:rowOff>151765</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2514600" y="574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100965</xdr:rowOff>
    </xdr:from>
    <xdr:to>
      <xdr:col>19</xdr:col>
      <xdr:colOff>177800</xdr:colOff>
      <xdr:row>34</xdr:row>
      <xdr:rowOff>129540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565400" y="580072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160655</xdr:rowOff>
    </xdr:from>
    <xdr:to>
      <xdr:col>10</xdr:col>
      <xdr:colOff>165100</xdr:colOff>
      <xdr:row>34</xdr:row>
      <xdr:rowOff>90805</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739900" y="5692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40005</xdr:rowOff>
    </xdr:from>
    <xdr:to>
      <xdr:col>15</xdr:col>
      <xdr:colOff>50800</xdr:colOff>
      <xdr:row>34</xdr:row>
      <xdr:rowOff>100965</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790700" y="5739765"/>
          <a:ext cx="7747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99695</xdr:rowOff>
    </xdr:from>
    <xdr:to>
      <xdr:col>6</xdr:col>
      <xdr:colOff>38100</xdr:colOff>
      <xdr:row>34</xdr:row>
      <xdr:rowOff>29845</xdr:rowOff>
    </xdr:to>
    <xdr:sp macro="" textlink="">
      <xdr:nvSpPr>
        <xdr:cNvPr id="84" name="楕円 83">
          <a:extLst>
            <a:ext uri="{FF2B5EF4-FFF2-40B4-BE49-F238E27FC236}">
              <a16:creationId xmlns:a16="http://schemas.microsoft.com/office/drawing/2014/main" id="{00000000-0008-0000-0F00-000054000000}"/>
            </a:ext>
          </a:extLst>
        </xdr:cNvPr>
        <xdr:cNvSpPr/>
      </xdr:nvSpPr>
      <xdr:spPr>
        <a:xfrm>
          <a:off x="965200" y="56318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150495</xdr:rowOff>
    </xdr:from>
    <xdr:to>
      <xdr:col>10</xdr:col>
      <xdr:colOff>114300</xdr:colOff>
      <xdr:row>34</xdr:row>
      <xdr:rowOff>40005</xdr:rowOff>
    </xdr:to>
    <xdr:cxnSp macro="">
      <xdr:nvCxnSpPr>
        <xdr:cNvPr id="85" name="直線コネクタ 84">
          <a:extLst>
            <a:ext uri="{FF2B5EF4-FFF2-40B4-BE49-F238E27FC236}">
              <a16:creationId xmlns:a16="http://schemas.microsoft.com/office/drawing/2014/main" id="{00000000-0008-0000-0F00-000055000000}"/>
            </a:ext>
          </a:extLst>
        </xdr:cNvPr>
        <xdr:cNvCxnSpPr/>
      </xdr:nvCxnSpPr>
      <xdr:spPr>
        <a:xfrm>
          <a:off x="1008380" y="5682615"/>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25417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F00-000056000000}"/>
            </a:ext>
          </a:extLst>
        </xdr:cNvPr>
        <xdr:cNvSpPr txBox="1"/>
      </xdr:nvSpPr>
      <xdr:spPr>
        <a:xfrm>
          <a:off x="3170564" y="555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168292</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F00-000057000000}"/>
            </a:ext>
          </a:extLst>
        </xdr:cNvPr>
        <xdr:cNvSpPr txBox="1"/>
      </xdr:nvSpPr>
      <xdr:spPr>
        <a:xfrm>
          <a:off x="2385704" y="55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107332</xdr:rowOff>
    </xdr:from>
    <xdr:ext cx="340478" cy="259045"/>
    <xdr:sp macro="" textlink="">
      <xdr:nvSpPr>
        <xdr:cNvPr id="88" name="n_3mainValue【図書館】&#10;有形固定資産減価償却率">
          <a:extLst>
            <a:ext uri="{FF2B5EF4-FFF2-40B4-BE49-F238E27FC236}">
              <a16:creationId xmlns:a16="http://schemas.microsoft.com/office/drawing/2014/main" id="{00000000-0008-0000-0F00-000058000000}"/>
            </a:ext>
          </a:extLst>
        </xdr:cNvPr>
        <xdr:cNvSpPr txBox="1"/>
      </xdr:nvSpPr>
      <xdr:spPr>
        <a:xfrm>
          <a:off x="1643321" y="54718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46372</xdr:rowOff>
    </xdr:from>
    <xdr:ext cx="340478" cy="259045"/>
    <xdr:sp macro="" textlink="">
      <xdr:nvSpPr>
        <xdr:cNvPr id="89" name="n_4mainValue【図書館】&#10;有形固定資産減価償却率">
          <a:extLst>
            <a:ext uri="{FF2B5EF4-FFF2-40B4-BE49-F238E27FC236}">
              <a16:creationId xmlns:a16="http://schemas.microsoft.com/office/drawing/2014/main" id="{00000000-0008-0000-0F00-000059000000}"/>
            </a:ext>
          </a:extLst>
        </xdr:cNvPr>
        <xdr:cNvSpPr txBox="1"/>
      </xdr:nvSpPr>
      <xdr:spPr>
        <a:xfrm>
          <a:off x="845761" y="54108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F00-00006200000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110490</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9219565" y="564261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57167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9258300" y="542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110490</xdr:rowOff>
    </xdr:from>
    <xdr:to>
      <xdr:col>55</xdr:col>
      <xdr:colOff>88900</xdr:colOff>
      <xdr:row>33</xdr:row>
      <xdr:rowOff>110490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9154160" y="5642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133367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9258300" y="6503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154940</xdr:rowOff>
    </xdr:from>
    <xdr:to>
      <xdr:col>55</xdr:col>
      <xdr:colOff>50800</xdr:colOff>
      <xdr:row>39</xdr:row>
      <xdr:rowOff>85090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919226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170180</xdr:rowOff>
    </xdr:from>
    <xdr:to>
      <xdr:col>50</xdr:col>
      <xdr:colOff>165100</xdr:colOff>
      <xdr:row>39</xdr:row>
      <xdr:rowOff>100330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844550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39</xdr:row>
      <xdr:rowOff>91457</xdr:rowOff>
    </xdr:from>
    <xdr:ext cx="469744" cy="259045"/>
    <xdr:sp macro="" textlink="">
      <xdr:nvSpPr>
        <xdr:cNvPr id="121" name="n_1aveValue【図書館】&#10;一人当たり面積">
          <a:extLst>
            <a:ext uri="{FF2B5EF4-FFF2-40B4-BE49-F238E27FC236}">
              <a16:creationId xmlns:a16="http://schemas.microsoft.com/office/drawing/2014/main" id="{00000000-0008-0000-0F00-000079000000}"/>
            </a:ext>
          </a:extLst>
        </xdr:cNvPr>
        <xdr:cNvSpPr txBox="1"/>
      </xdr:nvSpPr>
      <xdr:spPr>
        <a:xfrm>
          <a:off x="8271587" y="662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670800" y="654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39</xdr:row>
      <xdr:rowOff>91457</xdr:rowOff>
    </xdr:from>
    <xdr:ext cx="469744" cy="259045"/>
    <xdr:sp macro="" textlink="">
      <xdr:nvSpPr>
        <xdr:cNvPr id="123" name="n_2aveValue【図書館】&#10;一人当たり面積">
          <a:extLst>
            <a:ext uri="{FF2B5EF4-FFF2-40B4-BE49-F238E27FC236}">
              <a16:creationId xmlns:a16="http://schemas.microsoft.com/office/drawing/2014/main" id="{00000000-0008-0000-0F00-00007B000000}"/>
            </a:ext>
          </a:extLst>
        </xdr:cNvPr>
        <xdr:cNvSpPr txBox="1"/>
      </xdr:nvSpPr>
      <xdr:spPr>
        <a:xfrm>
          <a:off x="7509587" y="662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162560</xdr:rowOff>
    </xdr:from>
    <xdr:to>
      <xdr:col>41</xdr:col>
      <xdr:colOff>101600</xdr:colOff>
      <xdr:row>39</xdr:row>
      <xdr:rowOff>92710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8732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39</xdr:row>
      <xdr:rowOff>83837</xdr:rowOff>
    </xdr:from>
    <xdr:ext cx="469744" cy="259045"/>
    <xdr:sp macro="" textlink="">
      <xdr:nvSpPr>
        <xdr:cNvPr id="125" name="n_3aveValue【図書館】&#10;一人当たり面積">
          <a:extLst>
            <a:ext uri="{FF2B5EF4-FFF2-40B4-BE49-F238E27FC236}">
              <a16:creationId xmlns:a16="http://schemas.microsoft.com/office/drawing/2014/main" id="{00000000-0008-0000-0F00-00007D000000}"/>
            </a:ext>
          </a:extLst>
        </xdr:cNvPr>
        <xdr:cNvSpPr txBox="1"/>
      </xdr:nvSpPr>
      <xdr:spPr>
        <a:xfrm>
          <a:off x="671202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6350</xdr:rowOff>
    </xdr:from>
    <xdr:to>
      <xdr:col>36</xdr:col>
      <xdr:colOff>165100</xdr:colOff>
      <xdr:row>39</xdr:row>
      <xdr:rowOff>107950</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09854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39</xdr:row>
      <xdr:rowOff>99077</xdr:rowOff>
    </xdr:from>
    <xdr:ext cx="469744" cy="259045"/>
    <xdr:sp macro="" textlink="">
      <xdr:nvSpPr>
        <xdr:cNvPr id="127" name="n_4aveValue【図書館】&#10;一人当たり面積">
          <a:extLst>
            <a:ext uri="{FF2B5EF4-FFF2-40B4-BE49-F238E27FC236}">
              <a16:creationId xmlns:a16="http://schemas.microsoft.com/office/drawing/2014/main" id="{00000000-0008-0000-0F00-00007F000000}"/>
            </a:ext>
          </a:extLst>
        </xdr:cNvPr>
        <xdr:cNvSpPr txBox="1"/>
      </xdr:nvSpPr>
      <xdr:spPr>
        <a:xfrm>
          <a:off x="5937327" y="663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86360</xdr:rowOff>
    </xdr:from>
    <xdr:to>
      <xdr:col>55</xdr:col>
      <xdr:colOff>50800</xdr:colOff>
      <xdr:row>39</xdr:row>
      <xdr:rowOff>16510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192260" y="6456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109237</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F00-000086000000}"/>
            </a:ext>
          </a:extLst>
        </xdr:cNvPr>
        <xdr:cNvSpPr txBox="1"/>
      </xdr:nvSpPr>
      <xdr:spPr>
        <a:xfrm>
          <a:off x="9258300"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101600</xdr:rowOff>
    </xdr:from>
    <xdr:to>
      <xdr:col>50</xdr:col>
      <xdr:colOff>165100</xdr:colOff>
      <xdr:row>39</xdr:row>
      <xdr:rowOff>31750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445500" y="6471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137160</xdr:rowOff>
    </xdr:from>
    <xdr:to>
      <xdr:col>55</xdr:col>
      <xdr:colOff>0</xdr:colOff>
      <xdr:row>38</xdr:row>
      <xdr:rowOff>152400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8496300" y="6507480"/>
          <a:ext cx="7239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109220</xdr:rowOff>
    </xdr:from>
    <xdr:to>
      <xdr:col>46</xdr:col>
      <xdr:colOff>38100</xdr:colOff>
      <xdr:row>39</xdr:row>
      <xdr:rowOff>39370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670800" y="6479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152400</xdr:rowOff>
    </xdr:from>
    <xdr:to>
      <xdr:col>50</xdr:col>
      <xdr:colOff>114300</xdr:colOff>
      <xdr:row>38</xdr:row>
      <xdr:rowOff>160020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7713980" y="652272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116840</xdr:rowOff>
    </xdr:from>
    <xdr:to>
      <xdr:col>41</xdr:col>
      <xdr:colOff>101600</xdr:colOff>
      <xdr:row>39</xdr:row>
      <xdr:rowOff>46990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873240" y="6487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160020</xdr:rowOff>
    </xdr:from>
    <xdr:to>
      <xdr:col>45</xdr:col>
      <xdr:colOff>177800</xdr:colOff>
      <xdr:row>38</xdr:row>
      <xdr:rowOff>167640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6924040" y="653034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124460</xdr:rowOff>
    </xdr:from>
    <xdr:to>
      <xdr:col>36</xdr:col>
      <xdr:colOff>165100</xdr:colOff>
      <xdr:row>39</xdr:row>
      <xdr:rowOff>54610</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6098540" y="6494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167640</xdr:rowOff>
    </xdr:from>
    <xdr:to>
      <xdr:col>41</xdr:col>
      <xdr:colOff>50800</xdr:colOff>
      <xdr:row>39</xdr:row>
      <xdr:rowOff>3810</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flipV="1">
          <a:off x="6149340" y="653796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48277</xdr:rowOff>
    </xdr:from>
    <xdr:ext cx="469744" cy="259045"/>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8271587"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55897</xdr:rowOff>
    </xdr:from>
    <xdr:ext cx="469744" cy="259045"/>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7509587"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63517</xdr:rowOff>
    </xdr:from>
    <xdr:ext cx="469744" cy="259045"/>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6712027"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71137</xdr:rowOff>
    </xdr:from>
    <xdr:ext cx="469744" cy="25904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5937327"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0000000-0008-0000-0F00-0000A8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169164</xdr:rowOff>
    </xdr:from>
    <xdr:to>
      <xdr:col>24</xdr:col>
      <xdr:colOff>62865</xdr:colOff>
      <xdr:row>63</xdr:row>
      <xdr:rowOff>109728</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flipV="1">
          <a:off x="4086225" y="9389364"/>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113555</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00000000-0008-0000-0F00-0000AA000000}"/>
            </a:ext>
          </a:extLst>
        </xdr:cNvPr>
        <xdr:cNvSpPr txBox="1"/>
      </xdr:nvSpPr>
      <xdr:spPr>
        <a:xfrm>
          <a:off x="4124960" y="1067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109728</xdr:rowOff>
    </xdr:from>
    <xdr:to>
      <xdr:col>24</xdr:col>
      <xdr:colOff>152400</xdr:colOff>
      <xdr:row>63</xdr:row>
      <xdr:rowOff>109728</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4020820" y="106710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115841</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00000000-0008-0000-0F00-0000AC000000}"/>
            </a:ext>
          </a:extLst>
        </xdr:cNvPr>
        <xdr:cNvSpPr txBox="1"/>
      </xdr:nvSpPr>
      <xdr:spPr>
        <a:xfrm>
          <a:off x="4124960" y="9168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169164</xdr:rowOff>
    </xdr:from>
    <xdr:to>
      <xdr:col>24</xdr:col>
      <xdr:colOff>152400</xdr:colOff>
      <xdr:row>55</xdr:row>
      <xdr:rowOff>169164</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020820" y="9389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159529</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00000000-0008-0000-0F00-0000AE000000}"/>
            </a:ext>
          </a:extLst>
        </xdr:cNvPr>
        <xdr:cNvSpPr txBox="1"/>
      </xdr:nvSpPr>
      <xdr:spPr>
        <a:xfrm>
          <a:off x="4124960" y="98826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136652</xdr:rowOff>
    </xdr:from>
    <xdr:to>
      <xdr:col>24</xdr:col>
      <xdr:colOff>114300</xdr:colOff>
      <xdr:row>60</xdr:row>
      <xdr:rowOff>66802</xdr:rowOff>
    </xdr:to>
    <xdr:sp macro="" textlink="">
      <xdr:nvSpPr>
        <xdr:cNvPr id="175" name="フローチャート: 判断 174">
          <a:extLst>
            <a:ext uri="{FF2B5EF4-FFF2-40B4-BE49-F238E27FC236}">
              <a16:creationId xmlns:a16="http://schemas.microsoft.com/office/drawing/2014/main" id="{00000000-0008-0000-0F00-0000AF000000}"/>
            </a:ext>
          </a:extLst>
        </xdr:cNvPr>
        <xdr:cNvSpPr/>
      </xdr:nvSpPr>
      <xdr:spPr>
        <a:xfrm>
          <a:off x="4036060" y="100274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93218</xdr:rowOff>
    </xdr:from>
    <xdr:to>
      <xdr:col>20</xdr:col>
      <xdr:colOff>38100</xdr:colOff>
      <xdr:row>60</xdr:row>
      <xdr:rowOff>23368</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3312160" y="99839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58</xdr:row>
      <xdr:rowOff>39895</xdr:rowOff>
    </xdr:from>
    <xdr:ext cx="405111" cy="259045"/>
    <xdr:sp macro="" textlink="">
      <xdr:nvSpPr>
        <xdr:cNvPr id="177" name="n_1aveValue【体育館・プール】&#10;有形固定資産減価償却率">
          <a:extLst>
            <a:ext uri="{FF2B5EF4-FFF2-40B4-BE49-F238E27FC236}">
              <a16:creationId xmlns:a16="http://schemas.microsoft.com/office/drawing/2014/main" id="{00000000-0008-0000-0F00-0000B1000000}"/>
            </a:ext>
          </a:extLst>
        </xdr:cNvPr>
        <xdr:cNvSpPr txBox="1"/>
      </xdr:nvSpPr>
      <xdr:spPr>
        <a:xfrm>
          <a:off x="3170564" y="976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52070</xdr:rowOff>
    </xdr:from>
    <xdr:to>
      <xdr:col>15</xdr:col>
      <xdr:colOff>101600</xdr:colOff>
      <xdr:row>59</xdr:row>
      <xdr:rowOff>153670</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25146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57</xdr:row>
      <xdr:rowOff>170197</xdr:rowOff>
    </xdr:from>
    <xdr:ext cx="405111" cy="259045"/>
    <xdr:sp macro="" textlink="">
      <xdr:nvSpPr>
        <xdr:cNvPr id="179" name="n_2aveValue【体育館・プール】&#10;有形固定資産減価償却率">
          <a:extLst>
            <a:ext uri="{FF2B5EF4-FFF2-40B4-BE49-F238E27FC236}">
              <a16:creationId xmlns:a16="http://schemas.microsoft.com/office/drawing/2014/main" id="{00000000-0008-0000-0F00-0000B3000000}"/>
            </a:ext>
          </a:extLst>
        </xdr:cNvPr>
        <xdr:cNvSpPr txBox="1"/>
      </xdr:nvSpPr>
      <xdr:spPr>
        <a:xfrm>
          <a:off x="238570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97790</xdr:rowOff>
    </xdr:from>
    <xdr:to>
      <xdr:col>10</xdr:col>
      <xdr:colOff>165100</xdr:colOff>
      <xdr:row>60</xdr:row>
      <xdr:rowOff>27940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739900" y="9988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58</xdr:row>
      <xdr:rowOff>44467</xdr:rowOff>
    </xdr:from>
    <xdr:ext cx="405111" cy="259045"/>
    <xdr:sp macro="" textlink="">
      <xdr:nvSpPr>
        <xdr:cNvPr id="181" name="n_3aveValue【体育館・プール】&#10;有形固定資産減価償却率">
          <a:extLst>
            <a:ext uri="{FF2B5EF4-FFF2-40B4-BE49-F238E27FC236}">
              <a16:creationId xmlns:a16="http://schemas.microsoft.com/office/drawing/2014/main" id="{00000000-0008-0000-0F00-0000B5000000}"/>
            </a:ext>
          </a:extLst>
        </xdr:cNvPr>
        <xdr:cNvSpPr txBox="1"/>
      </xdr:nvSpPr>
      <xdr:spPr>
        <a:xfrm>
          <a:off x="161100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31496</xdr:rowOff>
    </xdr:from>
    <xdr:to>
      <xdr:col>6</xdr:col>
      <xdr:colOff>38100</xdr:colOff>
      <xdr:row>59</xdr:row>
      <xdr:rowOff>133096</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965200" y="99222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57</xdr:row>
      <xdr:rowOff>149623</xdr:rowOff>
    </xdr:from>
    <xdr:ext cx="405111" cy="259045"/>
    <xdr:sp macro="" textlink="">
      <xdr:nvSpPr>
        <xdr:cNvPr id="183" name="n_4aveValue【体育館・プール】&#10;有形固定資産減価償却率">
          <a:extLst>
            <a:ext uri="{FF2B5EF4-FFF2-40B4-BE49-F238E27FC236}">
              <a16:creationId xmlns:a16="http://schemas.microsoft.com/office/drawing/2014/main" id="{00000000-0008-0000-0F00-0000B7000000}"/>
            </a:ext>
          </a:extLst>
        </xdr:cNvPr>
        <xdr:cNvSpPr txBox="1"/>
      </xdr:nvSpPr>
      <xdr:spPr>
        <a:xfrm>
          <a:off x="836304" y="970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170942</xdr:rowOff>
    </xdr:from>
    <xdr:to>
      <xdr:col>24</xdr:col>
      <xdr:colOff>114300</xdr:colOff>
      <xdr:row>62</xdr:row>
      <xdr:rowOff>101092</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036060" y="10396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149369</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124960" y="1037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143510</xdr:rowOff>
    </xdr:from>
    <xdr:to>
      <xdr:col>20</xdr:col>
      <xdr:colOff>38100</xdr:colOff>
      <xdr:row>62</xdr:row>
      <xdr:rowOff>73660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312160" y="10369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22860</xdr:rowOff>
    </xdr:from>
    <xdr:to>
      <xdr:col>24</xdr:col>
      <xdr:colOff>63500</xdr:colOff>
      <xdr:row>62</xdr:row>
      <xdr:rowOff>50292</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355340" y="10416540"/>
          <a:ext cx="7315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116078</xdr:rowOff>
    </xdr:from>
    <xdr:to>
      <xdr:col>15</xdr:col>
      <xdr:colOff>101600</xdr:colOff>
      <xdr:row>62</xdr:row>
      <xdr:rowOff>46228</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514600" y="10342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166878</xdr:rowOff>
    </xdr:from>
    <xdr:to>
      <xdr:col>19</xdr:col>
      <xdr:colOff>177800</xdr:colOff>
      <xdr:row>62</xdr:row>
      <xdr:rowOff>22860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565400" y="10392918"/>
          <a:ext cx="78994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84074</xdr:rowOff>
    </xdr:from>
    <xdr:to>
      <xdr:col>10</xdr:col>
      <xdr:colOff>165100</xdr:colOff>
      <xdr:row>62</xdr:row>
      <xdr:rowOff>14224</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739900" y="103101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134874</xdr:rowOff>
    </xdr:from>
    <xdr:to>
      <xdr:col>15</xdr:col>
      <xdr:colOff>50800</xdr:colOff>
      <xdr:row>61</xdr:row>
      <xdr:rowOff>166878</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790700" y="10360914"/>
          <a:ext cx="7747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168656</xdr:rowOff>
    </xdr:from>
    <xdr:to>
      <xdr:col>6</xdr:col>
      <xdr:colOff>38100</xdr:colOff>
      <xdr:row>63</xdr:row>
      <xdr:rowOff>98806</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965200" y="105623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134874</xdr:rowOff>
    </xdr:from>
    <xdr:to>
      <xdr:col>10</xdr:col>
      <xdr:colOff>114300</xdr:colOff>
      <xdr:row>63</xdr:row>
      <xdr:rowOff>48006</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flipV="1">
          <a:off x="1008380" y="10360914"/>
          <a:ext cx="782320" cy="24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64787</xdr:rowOff>
    </xdr:from>
    <xdr:ext cx="405111" cy="259045"/>
    <xdr:sp macro="" textlink="">
      <xdr:nvSpPr>
        <xdr:cNvPr id="199" name="n_1main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17056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37355</xdr:rowOff>
    </xdr:from>
    <xdr:ext cx="405111" cy="259045"/>
    <xdr:sp macro="" textlink="">
      <xdr:nvSpPr>
        <xdr:cNvPr id="200" name="n_2main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385704" y="1043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5351</xdr:rowOff>
    </xdr:from>
    <xdr:ext cx="405111" cy="259045"/>
    <xdr:sp macro="" textlink="">
      <xdr:nvSpPr>
        <xdr:cNvPr id="201" name="n_3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611004" y="10399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89933</xdr:rowOff>
    </xdr:from>
    <xdr:ext cx="405111" cy="259045"/>
    <xdr:sp macro="" textlink="">
      <xdr:nvSpPr>
        <xdr:cNvPr id="202" name="n_4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836304" y="1065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F00-0000D3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F00-0000E1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137160</xdr:rowOff>
    </xdr:from>
    <xdr:to>
      <xdr:col>54</xdr:col>
      <xdr:colOff>189865</xdr:colOff>
      <xdr:row>63</xdr:row>
      <xdr:rowOff>70485</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flipV="1">
          <a:off x="9219565" y="9357360"/>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74312</xdr:rowOff>
    </xdr:from>
    <xdr:ext cx="469744" cy="259045"/>
    <xdr:sp macro="" textlink="">
      <xdr:nvSpPr>
        <xdr:cNvPr id="227" name="【体育館・プール】&#10;一人当たり面積最小値テキスト">
          <a:extLst>
            <a:ext uri="{FF2B5EF4-FFF2-40B4-BE49-F238E27FC236}">
              <a16:creationId xmlns:a16="http://schemas.microsoft.com/office/drawing/2014/main" id="{00000000-0008-0000-0F00-0000E3000000}"/>
            </a:ext>
          </a:extLst>
        </xdr:cNvPr>
        <xdr:cNvSpPr txBox="1"/>
      </xdr:nvSpPr>
      <xdr:spPr>
        <a:xfrm>
          <a:off x="9258300" y="1063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70485</xdr:rowOff>
    </xdr:from>
    <xdr:to>
      <xdr:col>55</xdr:col>
      <xdr:colOff>88900</xdr:colOff>
      <xdr:row>63</xdr:row>
      <xdr:rowOff>70485</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9154160" y="10631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83837</xdr:rowOff>
    </xdr:from>
    <xdr:ext cx="469744" cy="259045"/>
    <xdr:sp macro="" textlink="">
      <xdr:nvSpPr>
        <xdr:cNvPr id="229" name="【体育館・プール】&#10;一人当たり面積最大値テキスト">
          <a:extLst>
            <a:ext uri="{FF2B5EF4-FFF2-40B4-BE49-F238E27FC236}">
              <a16:creationId xmlns:a16="http://schemas.microsoft.com/office/drawing/2014/main" id="{00000000-0008-0000-0F00-0000E5000000}"/>
            </a:ext>
          </a:extLst>
        </xdr:cNvPr>
        <xdr:cNvSpPr txBox="1"/>
      </xdr:nvSpPr>
      <xdr:spPr>
        <a:xfrm>
          <a:off x="9258300" y="913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137160</xdr:rowOff>
    </xdr:from>
    <xdr:to>
      <xdr:col>55</xdr:col>
      <xdr:colOff>88900</xdr:colOff>
      <xdr:row>55</xdr:row>
      <xdr:rowOff>137160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9154160" y="9357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80662</xdr:rowOff>
    </xdr:from>
    <xdr:ext cx="469744" cy="259045"/>
    <xdr:sp macro="" textlink="">
      <xdr:nvSpPr>
        <xdr:cNvPr id="231" name="【体育館・プール】&#10;一人当たり面積平均値テキスト">
          <a:extLst>
            <a:ext uri="{FF2B5EF4-FFF2-40B4-BE49-F238E27FC236}">
              <a16:creationId xmlns:a16="http://schemas.microsoft.com/office/drawing/2014/main" id="{00000000-0008-0000-0F00-0000E7000000}"/>
            </a:ext>
          </a:extLst>
        </xdr:cNvPr>
        <xdr:cNvSpPr txBox="1"/>
      </xdr:nvSpPr>
      <xdr:spPr>
        <a:xfrm>
          <a:off x="9258300" y="10139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57785</xdr:rowOff>
    </xdr:from>
    <xdr:to>
      <xdr:col>55</xdr:col>
      <xdr:colOff>50800</xdr:colOff>
      <xdr:row>61</xdr:row>
      <xdr:rowOff>159385</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9192260" y="1028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80645</xdr:rowOff>
    </xdr:from>
    <xdr:to>
      <xdr:col>50</xdr:col>
      <xdr:colOff>165100</xdr:colOff>
      <xdr:row>62</xdr:row>
      <xdr:rowOff>10795</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8445500" y="10306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27322</xdr:rowOff>
    </xdr:from>
    <xdr:ext cx="469744" cy="259045"/>
    <xdr:sp macro="" textlink="">
      <xdr:nvSpPr>
        <xdr:cNvPr id="234" name="n_1aveValue【体育館・プール】&#10;一人当たり面積">
          <a:extLst>
            <a:ext uri="{FF2B5EF4-FFF2-40B4-BE49-F238E27FC236}">
              <a16:creationId xmlns:a16="http://schemas.microsoft.com/office/drawing/2014/main" id="{00000000-0008-0000-0F00-0000EA000000}"/>
            </a:ext>
          </a:extLst>
        </xdr:cNvPr>
        <xdr:cNvSpPr txBox="1"/>
      </xdr:nvSpPr>
      <xdr:spPr>
        <a:xfrm>
          <a:off x="8271587"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90170</xdr:rowOff>
    </xdr:from>
    <xdr:to>
      <xdr:col>46</xdr:col>
      <xdr:colOff>38100</xdr:colOff>
      <xdr:row>62</xdr:row>
      <xdr:rowOff>20320</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7670800" y="1031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36847</xdr:rowOff>
    </xdr:from>
    <xdr:ext cx="469744" cy="259045"/>
    <xdr:sp macro="" textlink="">
      <xdr:nvSpPr>
        <xdr:cNvPr id="236" name="n_2aveValue【体育館・プール】&#10;一人当たり面積">
          <a:extLst>
            <a:ext uri="{FF2B5EF4-FFF2-40B4-BE49-F238E27FC236}">
              <a16:creationId xmlns:a16="http://schemas.microsoft.com/office/drawing/2014/main" id="{00000000-0008-0000-0F00-0000EC000000}"/>
            </a:ext>
          </a:extLst>
        </xdr:cNvPr>
        <xdr:cNvSpPr txBox="1"/>
      </xdr:nvSpPr>
      <xdr:spPr>
        <a:xfrm>
          <a:off x="750958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139700</xdr:rowOff>
    </xdr:from>
    <xdr:to>
      <xdr:col>41</xdr:col>
      <xdr:colOff>101600</xdr:colOff>
      <xdr:row>62</xdr:row>
      <xdr:rowOff>69850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687324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86377</xdr:rowOff>
    </xdr:from>
    <xdr:ext cx="469744" cy="259045"/>
    <xdr:sp macro="" textlink="">
      <xdr:nvSpPr>
        <xdr:cNvPr id="238" name="n_3aveValue【体育館・プール】&#10;一人当たり面積">
          <a:extLst>
            <a:ext uri="{FF2B5EF4-FFF2-40B4-BE49-F238E27FC236}">
              <a16:creationId xmlns:a16="http://schemas.microsoft.com/office/drawing/2014/main" id="{00000000-0008-0000-0F00-0000EE000000}"/>
            </a:ext>
          </a:extLst>
        </xdr:cNvPr>
        <xdr:cNvSpPr txBox="1"/>
      </xdr:nvSpPr>
      <xdr:spPr>
        <a:xfrm>
          <a:off x="671202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74930</xdr:rowOff>
    </xdr:from>
    <xdr:to>
      <xdr:col>36</xdr:col>
      <xdr:colOff>165100</xdr:colOff>
      <xdr:row>62</xdr:row>
      <xdr:rowOff>5080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60</xdr:row>
      <xdr:rowOff>21607</xdr:rowOff>
    </xdr:from>
    <xdr:ext cx="469744" cy="259045"/>
    <xdr:sp macro="" textlink="">
      <xdr:nvSpPr>
        <xdr:cNvPr id="240" name="n_4aveValue【体育館・プール】&#10;一人当たり面積">
          <a:extLst>
            <a:ext uri="{FF2B5EF4-FFF2-40B4-BE49-F238E27FC236}">
              <a16:creationId xmlns:a16="http://schemas.microsoft.com/office/drawing/2014/main" id="{00000000-0008-0000-0F00-0000F0000000}"/>
            </a:ext>
          </a:extLst>
        </xdr:cNvPr>
        <xdr:cNvSpPr txBox="1"/>
      </xdr:nvSpPr>
      <xdr:spPr>
        <a:xfrm>
          <a:off x="593732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132080</xdr:rowOff>
    </xdr:from>
    <xdr:to>
      <xdr:col>55</xdr:col>
      <xdr:colOff>50800</xdr:colOff>
      <xdr:row>62</xdr:row>
      <xdr:rowOff>62230</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192260" y="103581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110507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9258300" y="1033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139700</xdr:rowOff>
    </xdr:from>
    <xdr:to>
      <xdr:col>50</xdr:col>
      <xdr:colOff>165100</xdr:colOff>
      <xdr:row>62</xdr:row>
      <xdr:rowOff>69850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445500" y="10365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11430</xdr:rowOff>
    </xdr:from>
    <xdr:to>
      <xdr:col>55</xdr:col>
      <xdr:colOff>0</xdr:colOff>
      <xdr:row>62</xdr:row>
      <xdr:rowOff>19050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496300" y="1040511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145415</xdr:rowOff>
    </xdr:from>
    <xdr:to>
      <xdr:col>46</xdr:col>
      <xdr:colOff>38100</xdr:colOff>
      <xdr:row>62</xdr:row>
      <xdr:rowOff>75565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670800" y="103714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19050</xdr:rowOff>
    </xdr:from>
    <xdr:to>
      <xdr:col>50</xdr:col>
      <xdr:colOff>114300</xdr:colOff>
      <xdr:row>62</xdr:row>
      <xdr:rowOff>24765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713980" y="10412730"/>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151130</xdr:rowOff>
    </xdr:from>
    <xdr:to>
      <xdr:col>41</xdr:col>
      <xdr:colOff>101600</xdr:colOff>
      <xdr:row>62</xdr:row>
      <xdr:rowOff>81280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6873240" y="10377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24765</xdr:rowOff>
    </xdr:from>
    <xdr:to>
      <xdr:col>45</xdr:col>
      <xdr:colOff>177800</xdr:colOff>
      <xdr:row>62</xdr:row>
      <xdr:rowOff>30480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6924040" y="10418445"/>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88265</xdr:rowOff>
    </xdr:from>
    <xdr:to>
      <xdr:col>36</xdr:col>
      <xdr:colOff>165100</xdr:colOff>
      <xdr:row>63</xdr:row>
      <xdr:rowOff>18415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098540" y="10481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30480</xdr:rowOff>
    </xdr:from>
    <xdr:to>
      <xdr:col>41</xdr:col>
      <xdr:colOff>50800</xdr:colOff>
      <xdr:row>62</xdr:row>
      <xdr:rowOff>139065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149340" y="10424160"/>
          <a:ext cx="7747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60977</xdr:rowOff>
    </xdr:from>
    <xdr:ext cx="469744" cy="259045"/>
    <xdr:sp macro="" textlink="">
      <xdr:nvSpPr>
        <xdr:cNvPr id="256" name="n_1mainValue【体育館・プール】&#10;一人当たり面積">
          <a:extLst>
            <a:ext uri="{FF2B5EF4-FFF2-40B4-BE49-F238E27FC236}">
              <a16:creationId xmlns:a16="http://schemas.microsoft.com/office/drawing/2014/main" id="{00000000-0008-0000-0F00-000000010000}"/>
            </a:ext>
          </a:extLst>
        </xdr:cNvPr>
        <xdr:cNvSpPr txBox="1"/>
      </xdr:nvSpPr>
      <xdr:spPr>
        <a:xfrm>
          <a:off x="827158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66692</xdr:rowOff>
    </xdr:from>
    <xdr:ext cx="469744" cy="259045"/>
    <xdr:sp macro="" textlink="">
      <xdr:nvSpPr>
        <xdr:cNvPr id="257" name="n_2mainValue【体育館・プール】&#10;一人当たり面積">
          <a:extLst>
            <a:ext uri="{FF2B5EF4-FFF2-40B4-BE49-F238E27FC236}">
              <a16:creationId xmlns:a16="http://schemas.microsoft.com/office/drawing/2014/main" id="{00000000-0008-0000-0F00-000001010000}"/>
            </a:ext>
          </a:extLst>
        </xdr:cNvPr>
        <xdr:cNvSpPr txBox="1"/>
      </xdr:nvSpPr>
      <xdr:spPr>
        <a:xfrm>
          <a:off x="7509587" y="1046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mainValue【体育館・プール】&#10;一人当たり面積">
          <a:extLst>
            <a:ext uri="{FF2B5EF4-FFF2-40B4-BE49-F238E27FC236}">
              <a16:creationId xmlns:a16="http://schemas.microsoft.com/office/drawing/2014/main" id="{00000000-0008-0000-0F00-000002010000}"/>
            </a:ext>
          </a:extLst>
        </xdr:cNvPr>
        <xdr:cNvSpPr txBox="1"/>
      </xdr:nvSpPr>
      <xdr:spPr>
        <a:xfrm>
          <a:off x="6712027"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9542</xdr:rowOff>
    </xdr:from>
    <xdr:ext cx="469744" cy="259045"/>
    <xdr:sp macro="" textlink="">
      <xdr:nvSpPr>
        <xdr:cNvPr id="259" name="n_4mainValue【体育館・プール】&#10;一人当たり面積">
          <a:extLst>
            <a:ext uri="{FF2B5EF4-FFF2-40B4-BE49-F238E27FC236}">
              <a16:creationId xmlns:a16="http://schemas.microsoft.com/office/drawing/2014/main" id="{00000000-0008-0000-0F00-000003010000}"/>
            </a:ext>
          </a:extLst>
        </xdr:cNvPr>
        <xdr:cNvSpPr txBox="1"/>
      </xdr:nvSpPr>
      <xdr:spPr>
        <a:xfrm>
          <a:off x="5937327" y="1057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00000000-0008-0000-0F00-00002B01000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142875</xdr:rowOff>
    </xdr:from>
    <xdr:to>
      <xdr:col>24</xdr:col>
      <xdr:colOff>62865</xdr:colOff>
      <xdr:row>107</xdr:row>
      <xdr:rowOff>83820</xdr:rowOff>
    </xdr:to>
    <xdr:cxnSp macro="">
      <xdr:nvCxnSpPr>
        <xdr:cNvPr id="300" name="直線コネクタ 299">
          <a:extLst>
            <a:ext uri="{FF2B5EF4-FFF2-40B4-BE49-F238E27FC236}">
              <a16:creationId xmlns:a16="http://schemas.microsoft.com/office/drawing/2014/main" id="{00000000-0008-0000-0F00-00002C010000}"/>
            </a:ext>
          </a:extLst>
        </xdr:cNvPr>
        <xdr:cNvCxnSpPr/>
      </xdr:nvCxnSpPr>
      <xdr:spPr>
        <a:xfrm flipV="1">
          <a:off x="4086225" y="16906875"/>
          <a:ext cx="0" cy="111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87647</xdr:rowOff>
    </xdr:from>
    <xdr:ext cx="405111" cy="259045"/>
    <xdr:sp macro="" textlink="">
      <xdr:nvSpPr>
        <xdr:cNvPr id="301" name="【市民会館】&#10;有形固定資産減価償却率最小値テキスト">
          <a:extLst>
            <a:ext uri="{FF2B5EF4-FFF2-40B4-BE49-F238E27FC236}">
              <a16:creationId xmlns:a16="http://schemas.microsoft.com/office/drawing/2014/main" id="{00000000-0008-0000-0F00-00002D010000}"/>
            </a:ext>
          </a:extLst>
        </xdr:cNvPr>
        <xdr:cNvSpPr txBox="1"/>
      </xdr:nvSpPr>
      <xdr:spPr>
        <a:xfrm>
          <a:off x="4124960"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83820</xdr:rowOff>
    </xdr:from>
    <xdr:to>
      <xdr:col>24</xdr:col>
      <xdr:colOff>152400</xdr:colOff>
      <xdr:row>107</xdr:row>
      <xdr:rowOff>83820</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a:off x="4020820" y="18021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89552</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00000000-0008-0000-0F00-00002F010000}"/>
            </a:ext>
          </a:extLst>
        </xdr:cNvPr>
        <xdr:cNvSpPr txBox="1"/>
      </xdr:nvSpPr>
      <xdr:spPr>
        <a:xfrm>
          <a:off x="4124960" y="16685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142875</xdr:rowOff>
    </xdr:from>
    <xdr:to>
      <xdr:col>24</xdr:col>
      <xdr:colOff>152400</xdr:colOff>
      <xdr:row>100</xdr:row>
      <xdr:rowOff>142875</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a:off x="4020820" y="1690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99713</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00000000-0008-0000-0F00-000031010000}"/>
            </a:ext>
          </a:extLst>
        </xdr:cNvPr>
        <xdr:cNvSpPr txBox="1"/>
      </xdr:nvSpPr>
      <xdr:spPr>
        <a:xfrm>
          <a:off x="4124960" y="1736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76836</xdr:rowOff>
    </xdr:from>
    <xdr:to>
      <xdr:col>24</xdr:col>
      <xdr:colOff>114300</xdr:colOff>
      <xdr:row>105</xdr:row>
      <xdr:rowOff>6986</xdr:rowOff>
    </xdr:to>
    <xdr:sp macro="" textlink="">
      <xdr:nvSpPr>
        <xdr:cNvPr id="306" name="フローチャート: 判断 305">
          <a:extLst>
            <a:ext uri="{FF2B5EF4-FFF2-40B4-BE49-F238E27FC236}">
              <a16:creationId xmlns:a16="http://schemas.microsoft.com/office/drawing/2014/main" id="{00000000-0008-0000-0F00-000032010000}"/>
            </a:ext>
          </a:extLst>
        </xdr:cNvPr>
        <xdr:cNvSpPr/>
      </xdr:nvSpPr>
      <xdr:spPr>
        <a:xfrm>
          <a:off x="4036060" y="175113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57786</xdr:rowOff>
    </xdr:from>
    <xdr:to>
      <xdr:col>20</xdr:col>
      <xdr:colOff>38100</xdr:colOff>
      <xdr:row>104</xdr:row>
      <xdr:rowOff>159386</xdr:rowOff>
    </xdr:to>
    <xdr:sp macro="" textlink="">
      <xdr:nvSpPr>
        <xdr:cNvPr id="307" name="フローチャート: 判断 306">
          <a:extLst>
            <a:ext uri="{FF2B5EF4-FFF2-40B4-BE49-F238E27FC236}">
              <a16:creationId xmlns:a16="http://schemas.microsoft.com/office/drawing/2014/main" id="{00000000-0008-0000-0F00-000033010000}"/>
            </a:ext>
          </a:extLst>
        </xdr:cNvPr>
        <xdr:cNvSpPr/>
      </xdr:nvSpPr>
      <xdr:spPr>
        <a:xfrm>
          <a:off x="3312160" y="174923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4463</xdr:rowOff>
    </xdr:from>
    <xdr:ext cx="405111" cy="259045"/>
    <xdr:sp macro="" textlink="">
      <xdr:nvSpPr>
        <xdr:cNvPr id="308" name="n_1aveValue【市民会館】&#10;有形固定資産減価償却率">
          <a:extLst>
            <a:ext uri="{FF2B5EF4-FFF2-40B4-BE49-F238E27FC236}">
              <a16:creationId xmlns:a16="http://schemas.microsoft.com/office/drawing/2014/main" id="{00000000-0008-0000-0F00-000034010000}"/>
            </a:ext>
          </a:extLst>
        </xdr:cNvPr>
        <xdr:cNvSpPr txBox="1"/>
      </xdr:nvSpPr>
      <xdr:spPr>
        <a:xfrm>
          <a:off x="3170564" y="1727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29211</xdr:rowOff>
    </xdr:from>
    <xdr:to>
      <xdr:col>15</xdr:col>
      <xdr:colOff>101600</xdr:colOff>
      <xdr:row>104</xdr:row>
      <xdr:rowOff>130811</xdr:rowOff>
    </xdr:to>
    <xdr:sp macro="" textlink="">
      <xdr:nvSpPr>
        <xdr:cNvPr id="309" name="フローチャート: 判断 308">
          <a:extLst>
            <a:ext uri="{FF2B5EF4-FFF2-40B4-BE49-F238E27FC236}">
              <a16:creationId xmlns:a16="http://schemas.microsoft.com/office/drawing/2014/main" id="{00000000-0008-0000-0F00-000035010000}"/>
            </a:ext>
          </a:extLst>
        </xdr:cNvPr>
        <xdr:cNvSpPr/>
      </xdr:nvSpPr>
      <xdr:spPr>
        <a:xfrm>
          <a:off x="251460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102</xdr:row>
      <xdr:rowOff>147338</xdr:rowOff>
    </xdr:from>
    <xdr:ext cx="405111" cy="259045"/>
    <xdr:sp macro="" textlink="">
      <xdr:nvSpPr>
        <xdr:cNvPr id="310" name="n_2aveValue【市民会館】&#10;有形固定資産減価償却率">
          <a:extLst>
            <a:ext uri="{FF2B5EF4-FFF2-40B4-BE49-F238E27FC236}">
              <a16:creationId xmlns:a16="http://schemas.microsoft.com/office/drawing/2014/main" id="{00000000-0008-0000-0F00-000036010000}"/>
            </a:ext>
          </a:extLst>
        </xdr:cNvPr>
        <xdr:cNvSpPr txBox="1"/>
      </xdr:nvSpPr>
      <xdr:spPr>
        <a:xfrm>
          <a:off x="2385704" y="17246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158750</xdr:rowOff>
    </xdr:from>
    <xdr:to>
      <xdr:col>10</xdr:col>
      <xdr:colOff>165100</xdr:colOff>
      <xdr:row>104</xdr:row>
      <xdr:rowOff>88900</xdr:rowOff>
    </xdr:to>
    <xdr:sp macro="" textlink="">
      <xdr:nvSpPr>
        <xdr:cNvPr id="311" name="フローチャート: 判断 310">
          <a:extLst>
            <a:ext uri="{FF2B5EF4-FFF2-40B4-BE49-F238E27FC236}">
              <a16:creationId xmlns:a16="http://schemas.microsoft.com/office/drawing/2014/main" id="{00000000-0008-0000-0F00-000037010000}"/>
            </a:ext>
          </a:extLst>
        </xdr:cNvPr>
        <xdr:cNvSpPr/>
      </xdr:nvSpPr>
      <xdr:spPr>
        <a:xfrm>
          <a:off x="1739900" y="17425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102</xdr:row>
      <xdr:rowOff>105427</xdr:rowOff>
    </xdr:from>
    <xdr:ext cx="405111" cy="259045"/>
    <xdr:sp macro="" textlink="">
      <xdr:nvSpPr>
        <xdr:cNvPr id="312" name="n_3aveValue【市民会館】&#10;有形固定資産減価償却率">
          <a:extLst>
            <a:ext uri="{FF2B5EF4-FFF2-40B4-BE49-F238E27FC236}">
              <a16:creationId xmlns:a16="http://schemas.microsoft.com/office/drawing/2014/main" id="{00000000-0008-0000-0F00-000038010000}"/>
            </a:ext>
          </a:extLst>
        </xdr:cNvPr>
        <xdr:cNvSpPr txBox="1"/>
      </xdr:nvSpPr>
      <xdr:spPr>
        <a:xfrm>
          <a:off x="1611004" y="1720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111125</xdr:rowOff>
    </xdr:from>
    <xdr:to>
      <xdr:col>6</xdr:col>
      <xdr:colOff>38100</xdr:colOff>
      <xdr:row>104</xdr:row>
      <xdr:rowOff>41275</xdr:rowOff>
    </xdr:to>
    <xdr:sp macro="" textlink="">
      <xdr:nvSpPr>
        <xdr:cNvPr id="313" name="フローチャート: 判断 312">
          <a:extLst>
            <a:ext uri="{FF2B5EF4-FFF2-40B4-BE49-F238E27FC236}">
              <a16:creationId xmlns:a16="http://schemas.microsoft.com/office/drawing/2014/main" id="{00000000-0008-0000-0F00-000039010000}"/>
            </a:ext>
          </a:extLst>
        </xdr:cNvPr>
        <xdr:cNvSpPr/>
      </xdr:nvSpPr>
      <xdr:spPr>
        <a:xfrm>
          <a:off x="965200" y="17378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102</xdr:row>
      <xdr:rowOff>57802</xdr:rowOff>
    </xdr:from>
    <xdr:ext cx="405111" cy="259045"/>
    <xdr:sp macro="" textlink="">
      <xdr:nvSpPr>
        <xdr:cNvPr id="314" name="n_4aveValue【市民会館】&#10;有形固定資産減価償却率">
          <a:extLst>
            <a:ext uri="{FF2B5EF4-FFF2-40B4-BE49-F238E27FC236}">
              <a16:creationId xmlns:a16="http://schemas.microsoft.com/office/drawing/2014/main" id="{00000000-0008-0000-0F00-00003A010000}"/>
            </a:ext>
          </a:extLst>
        </xdr:cNvPr>
        <xdr:cNvSpPr txBox="1"/>
      </xdr:nvSpPr>
      <xdr:spPr>
        <a:xfrm>
          <a:off x="836304" y="1715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F00-00003B01000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F00-00003D01000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F00-00003F01000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80645</xdr:rowOff>
    </xdr:from>
    <xdr:to>
      <xdr:col>24</xdr:col>
      <xdr:colOff>114300</xdr:colOff>
      <xdr:row>106</xdr:row>
      <xdr:rowOff>10795</xdr:rowOff>
    </xdr:to>
    <xdr:sp macro="" textlink="">
      <xdr:nvSpPr>
        <xdr:cNvPr id="320" name="楕円 319">
          <a:extLst>
            <a:ext uri="{FF2B5EF4-FFF2-40B4-BE49-F238E27FC236}">
              <a16:creationId xmlns:a16="http://schemas.microsoft.com/office/drawing/2014/main" id="{00000000-0008-0000-0F00-000040010000}"/>
            </a:ext>
          </a:extLst>
        </xdr:cNvPr>
        <xdr:cNvSpPr/>
      </xdr:nvSpPr>
      <xdr:spPr>
        <a:xfrm>
          <a:off x="4036060" y="17682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59072</xdr:rowOff>
    </xdr:from>
    <xdr:ext cx="405111" cy="259045"/>
    <xdr:sp macro="" textlink="">
      <xdr:nvSpPr>
        <xdr:cNvPr id="321" name="【市民会館】&#10;有形固定資産減価償却率該当値テキスト">
          <a:extLst>
            <a:ext uri="{FF2B5EF4-FFF2-40B4-BE49-F238E27FC236}">
              <a16:creationId xmlns:a16="http://schemas.microsoft.com/office/drawing/2014/main" id="{00000000-0008-0000-0F00-000041010000}"/>
            </a:ext>
          </a:extLst>
        </xdr:cNvPr>
        <xdr:cNvSpPr txBox="1"/>
      </xdr:nvSpPr>
      <xdr:spPr>
        <a:xfrm>
          <a:off x="4124960" y="1766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27305</xdr:rowOff>
    </xdr:from>
    <xdr:to>
      <xdr:col>20</xdr:col>
      <xdr:colOff>38100</xdr:colOff>
      <xdr:row>105</xdr:row>
      <xdr:rowOff>128905</xdr:rowOff>
    </xdr:to>
    <xdr:sp macro="" textlink="">
      <xdr:nvSpPr>
        <xdr:cNvPr id="322" name="楕円 321">
          <a:extLst>
            <a:ext uri="{FF2B5EF4-FFF2-40B4-BE49-F238E27FC236}">
              <a16:creationId xmlns:a16="http://schemas.microsoft.com/office/drawing/2014/main" id="{00000000-0008-0000-0F00-000042010000}"/>
            </a:ext>
          </a:extLst>
        </xdr:cNvPr>
        <xdr:cNvSpPr/>
      </xdr:nvSpPr>
      <xdr:spPr>
        <a:xfrm>
          <a:off x="3312160" y="176295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78105</xdr:rowOff>
    </xdr:from>
    <xdr:to>
      <xdr:col>24</xdr:col>
      <xdr:colOff>63500</xdr:colOff>
      <xdr:row>105</xdr:row>
      <xdr:rowOff>131445</xdr:rowOff>
    </xdr:to>
    <xdr:cxnSp macro="">
      <xdr:nvCxnSpPr>
        <xdr:cNvPr id="323" name="直線コネクタ 322">
          <a:extLst>
            <a:ext uri="{FF2B5EF4-FFF2-40B4-BE49-F238E27FC236}">
              <a16:creationId xmlns:a16="http://schemas.microsoft.com/office/drawing/2014/main" id="{00000000-0008-0000-0F00-000043010000}"/>
            </a:ext>
          </a:extLst>
        </xdr:cNvPr>
        <xdr:cNvCxnSpPr/>
      </xdr:nvCxnSpPr>
      <xdr:spPr>
        <a:xfrm>
          <a:off x="3355340" y="17680305"/>
          <a:ext cx="7315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147320</xdr:rowOff>
    </xdr:from>
    <xdr:to>
      <xdr:col>15</xdr:col>
      <xdr:colOff>101600</xdr:colOff>
      <xdr:row>105</xdr:row>
      <xdr:rowOff>77470</xdr:rowOff>
    </xdr:to>
    <xdr:sp macro="" textlink="">
      <xdr:nvSpPr>
        <xdr:cNvPr id="324" name="楕円 323">
          <a:extLst>
            <a:ext uri="{FF2B5EF4-FFF2-40B4-BE49-F238E27FC236}">
              <a16:creationId xmlns:a16="http://schemas.microsoft.com/office/drawing/2014/main" id="{00000000-0008-0000-0F00-000044010000}"/>
            </a:ext>
          </a:extLst>
        </xdr:cNvPr>
        <xdr:cNvSpPr/>
      </xdr:nvSpPr>
      <xdr:spPr>
        <a:xfrm>
          <a:off x="2514600" y="17581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26670</xdr:rowOff>
    </xdr:from>
    <xdr:to>
      <xdr:col>19</xdr:col>
      <xdr:colOff>177800</xdr:colOff>
      <xdr:row>105</xdr:row>
      <xdr:rowOff>78105</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2565400" y="17628870"/>
          <a:ext cx="78994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133986</xdr:rowOff>
    </xdr:from>
    <xdr:to>
      <xdr:col>10</xdr:col>
      <xdr:colOff>165100</xdr:colOff>
      <xdr:row>105</xdr:row>
      <xdr:rowOff>64136</xdr:rowOff>
    </xdr:to>
    <xdr:sp macro="" textlink="">
      <xdr:nvSpPr>
        <xdr:cNvPr id="326" name="楕円 325">
          <a:extLst>
            <a:ext uri="{FF2B5EF4-FFF2-40B4-BE49-F238E27FC236}">
              <a16:creationId xmlns:a16="http://schemas.microsoft.com/office/drawing/2014/main" id="{00000000-0008-0000-0F00-000046010000}"/>
            </a:ext>
          </a:extLst>
        </xdr:cNvPr>
        <xdr:cNvSpPr/>
      </xdr:nvSpPr>
      <xdr:spPr>
        <a:xfrm>
          <a:off x="1739900" y="17568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13336</xdr:rowOff>
    </xdr:from>
    <xdr:to>
      <xdr:col>15</xdr:col>
      <xdr:colOff>50800</xdr:colOff>
      <xdr:row>105</xdr:row>
      <xdr:rowOff>26670</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1790700" y="17615536"/>
          <a:ext cx="7747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84455</xdr:rowOff>
    </xdr:from>
    <xdr:to>
      <xdr:col>6</xdr:col>
      <xdr:colOff>38100</xdr:colOff>
      <xdr:row>105</xdr:row>
      <xdr:rowOff>14605</xdr:rowOff>
    </xdr:to>
    <xdr:sp macro="" textlink="">
      <xdr:nvSpPr>
        <xdr:cNvPr id="328" name="楕円 327">
          <a:extLst>
            <a:ext uri="{FF2B5EF4-FFF2-40B4-BE49-F238E27FC236}">
              <a16:creationId xmlns:a16="http://schemas.microsoft.com/office/drawing/2014/main" id="{00000000-0008-0000-0F00-000048010000}"/>
            </a:ext>
          </a:extLst>
        </xdr:cNvPr>
        <xdr:cNvSpPr/>
      </xdr:nvSpPr>
      <xdr:spPr>
        <a:xfrm>
          <a:off x="965200" y="17519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135255</xdr:rowOff>
    </xdr:from>
    <xdr:to>
      <xdr:col>10</xdr:col>
      <xdr:colOff>114300</xdr:colOff>
      <xdr:row>105</xdr:row>
      <xdr:rowOff>13336</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1008380" y="17569815"/>
          <a:ext cx="78232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120032</xdr:rowOff>
    </xdr:from>
    <xdr:ext cx="405111" cy="259045"/>
    <xdr:sp macro="" textlink="">
      <xdr:nvSpPr>
        <xdr:cNvPr id="330" name="n_1mainValue【市民会館】&#10;有形固定資産減価償却率">
          <a:extLst>
            <a:ext uri="{FF2B5EF4-FFF2-40B4-BE49-F238E27FC236}">
              <a16:creationId xmlns:a16="http://schemas.microsoft.com/office/drawing/2014/main" id="{00000000-0008-0000-0F00-00004A010000}"/>
            </a:ext>
          </a:extLst>
        </xdr:cNvPr>
        <xdr:cNvSpPr txBox="1"/>
      </xdr:nvSpPr>
      <xdr:spPr>
        <a:xfrm>
          <a:off x="3170564" y="1772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68597</xdr:rowOff>
    </xdr:from>
    <xdr:ext cx="405111" cy="259045"/>
    <xdr:sp macro="" textlink="">
      <xdr:nvSpPr>
        <xdr:cNvPr id="331" name="n_2mainValue【市民会館】&#10;有形固定資産減価償却率">
          <a:extLst>
            <a:ext uri="{FF2B5EF4-FFF2-40B4-BE49-F238E27FC236}">
              <a16:creationId xmlns:a16="http://schemas.microsoft.com/office/drawing/2014/main" id="{00000000-0008-0000-0F00-00004B010000}"/>
            </a:ext>
          </a:extLst>
        </xdr:cNvPr>
        <xdr:cNvSpPr txBox="1"/>
      </xdr:nvSpPr>
      <xdr:spPr>
        <a:xfrm>
          <a:off x="2385704" y="1767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55263</xdr:rowOff>
    </xdr:from>
    <xdr:ext cx="405111" cy="259045"/>
    <xdr:sp macro="" textlink="">
      <xdr:nvSpPr>
        <xdr:cNvPr id="332" name="n_3mainValue【市民会館】&#10;有形固定資産減価償却率">
          <a:extLst>
            <a:ext uri="{FF2B5EF4-FFF2-40B4-BE49-F238E27FC236}">
              <a16:creationId xmlns:a16="http://schemas.microsoft.com/office/drawing/2014/main" id="{00000000-0008-0000-0F00-00004C010000}"/>
            </a:ext>
          </a:extLst>
        </xdr:cNvPr>
        <xdr:cNvSpPr txBox="1"/>
      </xdr:nvSpPr>
      <xdr:spPr>
        <a:xfrm>
          <a:off x="1611004" y="1765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5732</xdr:rowOff>
    </xdr:from>
    <xdr:ext cx="405111" cy="259045"/>
    <xdr:sp macro="" textlink="">
      <xdr:nvSpPr>
        <xdr:cNvPr id="333" name="n_4mainValue【市民会館】&#10;有形固定資産減価償却率">
          <a:extLst>
            <a:ext uri="{FF2B5EF4-FFF2-40B4-BE49-F238E27FC236}">
              <a16:creationId xmlns:a16="http://schemas.microsoft.com/office/drawing/2014/main" id="{00000000-0008-0000-0F00-00004D010000}"/>
            </a:ext>
          </a:extLst>
        </xdr:cNvPr>
        <xdr:cNvSpPr txBox="1"/>
      </xdr:nvSpPr>
      <xdr:spPr>
        <a:xfrm>
          <a:off x="836304" y="1760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00000000-0008-0000-0F00-00004E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00000000-0008-0000-0F00-00004F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00000000-0008-0000-0F00-000050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00000000-0008-0000-0F00-000051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00000000-0008-0000-0F00-000052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00000000-0008-0000-0F00-000053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00000000-0008-0000-0F00-000054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00000000-0008-0000-0F00-00005501000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00000000-0008-0000-0F00-00005E010000}"/>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00000000-0008-0000-0F00-00006401000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26670</xdr:rowOff>
    </xdr:from>
    <xdr:to>
      <xdr:col>54</xdr:col>
      <xdr:colOff>189865</xdr:colOff>
      <xdr:row>108</xdr:row>
      <xdr:rowOff>30480</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flipV="1">
          <a:off x="9219565" y="16790670"/>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58" name="【市民会館】&#10;一人当たり面積最小値テキスト">
          <a:extLst>
            <a:ext uri="{FF2B5EF4-FFF2-40B4-BE49-F238E27FC236}">
              <a16:creationId xmlns:a16="http://schemas.microsoft.com/office/drawing/2014/main" id="{00000000-0008-0000-0F00-000066010000}"/>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144797</xdr:rowOff>
    </xdr:from>
    <xdr:ext cx="469744" cy="259045"/>
    <xdr:sp macro="" textlink="">
      <xdr:nvSpPr>
        <xdr:cNvPr id="360" name="【市民会館】&#10;一人当たり面積最大値テキスト">
          <a:extLst>
            <a:ext uri="{FF2B5EF4-FFF2-40B4-BE49-F238E27FC236}">
              <a16:creationId xmlns:a16="http://schemas.microsoft.com/office/drawing/2014/main" id="{00000000-0008-0000-0F00-000068010000}"/>
            </a:ext>
          </a:extLst>
        </xdr:cNvPr>
        <xdr:cNvSpPr txBox="1"/>
      </xdr:nvSpPr>
      <xdr:spPr>
        <a:xfrm>
          <a:off x="9258300" y="1657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26670</xdr:rowOff>
    </xdr:from>
    <xdr:to>
      <xdr:col>55</xdr:col>
      <xdr:colOff>88900</xdr:colOff>
      <xdr:row>100</xdr:row>
      <xdr:rowOff>26670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9154160" y="16790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135907</xdr:rowOff>
    </xdr:from>
    <xdr:ext cx="469744" cy="259045"/>
    <xdr:sp macro="" textlink="">
      <xdr:nvSpPr>
        <xdr:cNvPr id="362" name="【市民会館】&#10;一人当たり面積平均値テキスト">
          <a:extLst>
            <a:ext uri="{FF2B5EF4-FFF2-40B4-BE49-F238E27FC236}">
              <a16:creationId xmlns:a16="http://schemas.microsoft.com/office/drawing/2014/main" id="{00000000-0008-0000-0F00-00006A010000}"/>
            </a:ext>
          </a:extLst>
        </xdr:cNvPr>
        <xdr:cNvSpPr txBox="1"/>
      </xdr:nvSpPr>
      <xdr:spPr>
        <a:xfrm>
          <a:off x="9258300" y="17402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113030</xdr:rowOff>
    </xdr:from>
    <xdr:to>
      <xdr:col>55</xdr:col>
      <xdr:colOff>50800</xdr:colOff>
      <xdr:row>105</xdr:row>
      <xdr:rowOff>43180</xdr:rowOff>
    </xdr:to>
    <xdr:sp macro="" textlink="">
      <xdr:nvSpPr>
        <xdr:cNvPr id="363" name="フローチャート: 判断 362">
          <a:extLst>
            <a:ext uri="{FF2B5EF4-FFF2-40B4-BE49-F238E27FC236}">
              <a16:creationId xmlns:a16="http://schemas.microsoft.com/office/drawing/2014/main" id="{00000000-0008-0000-0F00-00006B010000}"/>
            </a:ext>
          </a:extLst>
        </xdr:cNvPr>
        <xdr:cNvSpPr/>
      </xdr:nvSpPr>
      <xdr:spPr>
        <a:xfrm>
          <a:off x="9192260" y="1754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135889</xdr:rowOff>
    </xdr:from>
    <xdr:to>
      <xdr:col>50</xdr:col>
      <xdr:colOff>165100</xdr:colOff>
      <xdr:row>105</xdr:row>
      <xdr:rowOff>66039</xdr:rowOff>
    </xdr:to>
    <xdr:sp macro="" textlink="">
      <xdr:nvSpPr>
        <xdr:cNvPr id="364" name="フローチャート: 判断 363">
          <a:extLst>
            <a:ext uri="{FF2B5EF4-FFF2-40B4-BE49-F238E27FC236}">
              <a16:creationId xmlns:a16="http://schemas.microsoft.com/office/drawing/2014/main" id="{00000000-0008-0000-0F00-00006C010000}"/>
            </a:ext>
          </a:extLst>
        </xdr:cNvPr>
        <xdr:cNvSpPr/>
      </xdr:nvSpPr>
      <xdr:spPr>
        <a:xfrm>
          <a:off x="8445500" y="175704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103</xdr:row>
      <xdr:rowOff>82566</xdr:rowOff>
    </xdr:from>
    <xdr:ext cx="469744" cy="259045"/>
    <xdr:sp macro="" textlink="">
      <xdr:nvSpPr>
        <xdr:cNvPr id="365" name="n_1aveValue【市民会館】&#10;一人当たり面積">
          <a:extLst>
            <a:ext uri="{FF2B5EF4-FFF2-40B4-BE49-F238E27FC236}">
              <a16:creationId xmlns:a16="http://schemas.microsoft.com/office/drawing/2014/main" id="{00000000-0008-0000-0F00-00006D010000}"/>
            </a:ext>
          </a:extLst>
        </xdr:cNvPr>
        <xdr:cNvSpPr txBox="1"/>
      </xdr:nvSpPr>
      <xdr:spPr>
        <a:xfrm>
          <a:off x="8271587" y="1734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147320</xdr:rowOff>
    </xdr:from>
    <xdr:to>
      <xdr:col>46</xdr:col>
      <xdr:colOff>38100</xdr:colOff>
      <xdr:row>105</xdr:row>
      <xdr:rowOff>77470</xdr:rowOff>
    </xdr:to>
    <xdr:sp macro="" textlink="">
      <xdr:nvSpPr>
        <xdr:cNvPr id="366" name="フローチャート: 判断 365">
          <a:extLst>
            <a:ext uri="{FF2B5EF4-FFF2-40B4-BE49-F238E27FC236}">
              <a16:creationId xmlns:a16="http://schemas.microsoft.com/office/drawing/2014/main" id="{00000000-0008-0000-0F00-00006E010000}"/>
            </a:ext>
          </a:extLst>
        </xdr:cNvPr>
        <xdr:cNvSpPr/>
      </xdr:nvSpPr>
      <xdr:spPr>
        <a:xfrm>
          <a:off x="7670800" y="17581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103</xdr:row>
      <xdr:rowOff>93997</xdr:rowOff>
    </xdr:from>
    <xdr:ext cx="469744" cy="259045"/>
    <xdr:sp macro="" textlink="">
      <xdr:nvSpPr>
        <xdr:cNvPr id="367" name="n_2aveValue【市民会館】&#10;一人当たり面積">
          <a:extLst>
            <a:ext uri="{FF2B5EF4-FFF2-40B4-BE49-F238E27FC236}">
              <a16:creationId xmlns:a16="http://schemas.microsoft.com/office/drawing/2014/main" id="{00000000-0008-0000-0F00-00006F010000}"/>
            </a:ext>
          </a:extLst>
        </xdr:cNvPr>
        <xdr:cNvSpPr txBox="1"/>
      </xdr:nvSpPr>
      <xdr:spPr>
        <a:xfrm>
          <a:off x="7509587" y="1736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104</xdr:row>
      <xdr:rowOff>143511</xdr:rowOff>
    </xdr:from>
    <xdr:to>
      <xdr:col>41</xdr:col>
      <xdr:colOff>101600</xdr:colOff>
      <xdr:row>105</xdr:row>
      <xdr:rowOff>73661</xdr:rowOff>
    </xdr:to>
    <xdr:sp macro="" textlink="">
      <xdr:nvSpPr>
        <xdr:cNvPr id="368" name="フローチャート: 判断 367">
          <a:extLst>
            <a:ext uri="{FF2B5EF4-FFF2-40B4-BE49-F238E27FC236}">
              <a16:creationId xmlns:a16="http://schemas.microsoft.com/office/drawing/2014/main" id="{00000000-0008-0000-0F00-000070010000}"/>
            </a:ext>
          </a:extLst>
        </xdr:cNvPr>
        <xdr:cNvSpPr/>
      </xdr:nvSpPr>
      <xdr:spPr>
        <a:xfrm>
          <a:off x="6873240" y="17578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103</xdr:row>
      <xdr:rowOff>90188</xdr:rowOff>
    </xdr:from>
    <xdr:ext cx="469744" cy="259045"/>
    <xdr:sp macro="" textlink="">
      <xdr:nvSpPr>
        <xdr:cNvPr id="369" name="n_3aveValue【市民会館】&#10;一人当たり面積">
          <a:extLst>
            <a:ext uri="{FF2B5EF4-FFF2-40B4-BE49-F238E27FC236}">
              <a16:creationId xmlns:a16="http://schemas.microsoft.com/office/drawing/2014/main" id="{00000000-0008-0000-0F00-000071010000}"/>
            </a:ext>
          </a:extLst>
        </xdr:cNvPr>
        <xdr:cNvSpPr txBox="1"/>
      </xdr:nvSpPr>
      <xdr:spPr>
        <a:xfrm>
          <a:off x="6712027" y="1735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104</xdr:row>
      <xdr:rowOff>135889</xdr:rowOff>
    </xdr:from>
    <xdr:to>
      <xdr:col>36</xdr:col>
      <xdr:colOff>165100</xdr:colOff>
      <xdr:row>105</xdr:row>
      <xdr:rowOff>66039</xdr:rowOff>
    </xdr:to>
    <xdr:sp macro="" textlink="">
      <xdr:nvSpPr>
        <xdr:cNvPr id="370" name="フローチャート: 判断 369">
          <a:extLst>
            <a:ext uri="{FF2B5EF4-FFF2-40B4-BE49-F238E27FC236}">
              <a16:creationId xmlns:a16="http://schemas.microsoft.com/office/drawing/2014/main" id="{00000000-0008-0000-0F00-000072010000}"/>
            </a:ext>
          </a:extLst>
        </xdr:cNvPr>
        <xdr:cNvSpPr/>
      </xdr:nvSpPr>
      <xdr:spPr>
        <a:xfrm>
          <a:off x="6098540" y="175704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103</xdr:row>
      <xdr:rowOff>82566</xdr:rowOff>
    </xdr:from>
    <xdr:ext cx="469744" cy="259045"/>
    <xdr:sp macro="" textlink="">
      <xdr:nvSpPr>
        <xdr:cNvPr id="371" name="n_4aveValue【市民会館】&#10;一人当たり面積">
          <a:extLst>
            <a:ext uri="{FF2B5EF4-FFF2-40B4-BE49-F238E27FC236}">
              <a16:creationId xmlns:a16="http://schemas.microsoft.com/office/drawing/2014/main" id="{00000000-0008-0000-0F00-000073010000}"/>
            </a:ext>
          </a:extLst>
        </xdr:cNvPr>
        <xdr:cNvSpPr txBox="1"/>
      </xdr:nvSpPr>
      <xdr:spPr>
        <a:xfrm>
          <a:off x="5937327" y="1734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F00-00007401000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F00-00007601000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000000-0008-0000-0F00-00007801000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135889</xdr:rowOff>
    </xdr:from>
    <xdr:to>
      <xdr:col>55</xdr:col>
      <xdr:colOff>50800</xdr:colOff>
      <xdr:row>105</xdr:row>
      <xdr:rowOff>66039</xdr:rowOff>
    </xdr:to>
    <xdr:sp macro="" textlink="">
      <xdr:nvSpPr>
        <xdr:cNvPr id="377" name="楕円 376">
          <a:extLst>
            <a:ext uri="{FF2B5EF4-FFF2-40B4-BE49-F238E27FC236}">
              <a16:creationId xmlns:a16="http://schemas.microsoft.com/office/drawing/2014/main" id="{00000000-0008-0000-0F00-000079010000}"/>
            </a:ext>
          </a:extLst>
        </xdr:cNvPr>
        <xdr:cNvSpPr/>
      </xdr:nvSpPr>
      <xdr:spPr>
        <a:xfrm>
          <a:off x="9192260" y="175704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114316</xdr:rowOff>
    </xdr:from>
    <xdr:ext cx="469744" cy="259045"/>
    <xdr:sp macro="" textlink="">
      <xdr:nvSpPr>
        <xdr:cNvPr id="378" name="【市民会館】&#10;一人当たり面積該当値テキスト">
          <a:extLst>
            <a:ext uri="{FF2B5EF4-FFF2-40B4-BE49-F238E27FC236}">
              <a16:creationId xmlns:a16="http://schemas.microsoft.com/office/drawing/2014/main" id="{00000000-0008-0000-0F00-00007A010000}"/>
            </a:ext>
          </a:extLst>
        </xdr:cNvPr>
        <xdr:cNvSpPr txBox="1"/>
      </xdr:nvSpPr>
      <xdr:spPr>
        <a:xfrm>
          <a:off x="9258300" y="1754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147320</xdr:rowOff>
    </xdr:from>
    <xdr:to>
      <xdr:col>50</xdr:col>
      <xdr:colOff>165100</xdr:colOff>
      <xdr:row>105</xdr:row>
      <xdr:rowOff>77470</xdr:rowOff>
    </xdr:to>
    <xdr:sp macro="" textlink="">
      <xdr:nvSpPr>
        <xdr:cNvPr id="379" name="楕円 378">
          <a:extLst>
            <a:ext uri="{FF2B5EF4-FFF2-40B4-BE49-F238E27FC236}">
              <a16:creationId xmlns:a16="http://schemas.microsoft.com/office/drawing/2014/main" id="{00000000-0008-0000-0F00-00007B010000}"/>
            </a:ext>
          </a:extLst>
        </xdr:cNvPr>
        <xdr:cNvSpPr/>
      </xdr:nvSpPr>
      <xdr:spPr>
        <a:xfrm>
          <a:off x="8445500" y="17581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15239</xdr:rowOff>
    </xdr:from>
    <xdr:to>
      <xdr:col>55</xdr:col>
      <xdr:colOff>0</xdr:colOff>
      <xdr:row>105</xdr:row>
      <xdr:rowOff>26670</xdr:rowOff>
    </xdr:to>
    <xdr:cxnSp macro="">
      <xdr:nvCxnSpPr>
        <xdr:cNvPr id="380" name="直線コネクタ 379">
          <a:extLst>
            <a:ext uri="{FF2B5EF4-FFF2-40B4-BE49-F238E27FC236}">
              <a16:creationId xmlns:a16="http://schemas.microsoft.com/office/drawing/2014/main" id="{00000000-0008-0000-0F00-00007C010000}"/>
            </a:ext>
          </a:extLst>
        </xdr:cNvPr>
        <xdr:cNvCxnSpPr/>
      </xdr:nvCxnSpPr>
      <xdr:spPr>
        <a:xfrm flipV="1">
          <a:off x="8496300" y="17617439"/>
          <a:ext cx="7239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158750</xdr:rowOff>
    </xdr:from>
    <xdr:to>
      <xdr:col>46</xdr:col>
      <xdr:colOff>38100</xdr:colOff>
      <xdr:row>105</xdr:row>
      <xdr:rowOff>88900</xdr:rowOff>
    </xdr:to>
    <xdr:sp macro="" textlink="">
      <xdr:nvSpPr>
        <xdr:cNvPr id="381" name="楕円 380">
          <a:extLst>
            <a:ext uri="{FF2B5EF4-FFF2-40B4-BE49-F238E27FC236}">
              <a16:creationId xmlns:a16="http://schemas.microsoft.com/office/drawing/2014/main" id="{00000000-0008-0000-0F00-00007D010000}"/>
            </a:ext>
          </a:extLst>
        </xdr:cNvPr>
        <xdr:cNvSpPr/>
      </xdr:nvSpPr>
      <xdr:spPr>
        <a:xfrm>
          <a:off x="7670800" y="17593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26670</xdr:rowOff>
    </xdr:from>
    <xdr:to>
      <xdr:col>50</xdr:col>
      <xdr:colOff>114300</xdr:colOff>
      <xdr:row>105</xdr:row>
      <xdr:rowOff>38100</xdr:rowOff>
    </xdr:to>
    <xdr:cxnSp macro="">
      <xdr:nvCxnSpPr>
        <xdr:cNvPr id="382" name="直線コネクタ 381">
          <a:extLst>
            <a:ext uri="{FF2B5EF4-FFF2-40B4-BE49-F238E27FC236}">
              <a16:creationId xmlns:a16="http://schemas.microsoft.com/office/drawing/2014/main" id="{00000000-0008-0000-0F00-00007E010000}"/>
            </a:ext>
          </a:extLst>
        </xdr:cNvPr>
        <xdr:cNvCxnSpPr/>
      </xdr:nvCxnSpPr>
      <xdr:spPr>
        <a:xfrm flipV="1">
          <a:off x="7713980" y="1762887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170180</xdr:rowOff>
    </xdr:from>
    <xdr:to>
      <xdr:col>41</xdr:col>
      <xdr:colOff>101600</xdr:colOff>
      <xdr:row>105</xdr:row>
      <xdr:rowOff>100330</xdr:rowOff>
    </xdr:to>
    <xdr:sp macro="" textlink="">
      <xdr:nvSpPr>
        <xdr:cNvPr id="383" name="楕円 382">
          <a:extLst>
            <a:ext uri="{FF2B5EF4-FFF2-40B4-BE49-F238E27FC236}">
              <a16:creationId xmlns:a16="http://schemas.microsoft.com/office/drawing/2014/main" id="{00000000-0008-0000-0F00-00007F010000}"/>
            </a:ext>
          </a:extLst>
        </xdr:cNvPr>
        <xdr:cNvSpPr/>
      </xdr:nvSpPr>
      <xdr:spPr>
        <a:xfrm>
          <a:off x="6873240" y="1760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38100</xdr:rowOff>
    </xdr:from>
    <xdr:to>
      <xdr:col>45</xdr:col>
      <xdr:colOff>177800</xdr:colOff>
      <xdr:row>105</xdr:row>
      <xdr:rowOff>49530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flipV="1">
          <a:off x="6924040" y="1764030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6350</xdr:rowOff>
    </xdr:from>
    <xdr:to>
      <xdr:col>36</xdr:col>
      <xdr:colOff>165100</xdr:colOff>
      <xdr:row>105</xdr:row>
      <xdr:rowOff>107950</xdr:rowOff>
    </xdr:to>
    <xdr:sp macro="" textlink="">
      <xdr:nvSpPr>
        <xdr:cNvPr id="385" name="楕円 384">
          <a:extLst>
            <a:ext uri="{FF2B5EF4-FFF2-40B4-BE49-F238E27FC236}">
              <a16:creationId xmlns:a16="http://schemas.microsoft.com/office/drawing/2014/main" id="{00000000-0008-0000-0F00-000081010000}"/>
            </a:ext>
          </a:extLst>
        </xdr:cNvPr>
        <xdr:cNvSpPr/>
      </xdr:nvSpPr>
      <xdr:spPr>
        <a:xfrm>
          <a:off x="6098540" y="1760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49530</xdr:rowOff>
    </xdr:from>
    <xdr:to>
      <xdr:col>41</xdr:col>
      <xdr:colOff>50800</xdr:colOff>
      <xdr:row>105</xdr:row>
      <xdr:rowOff>57150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flipV="1">
          <a:off x="6149340" y="1765173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68597</xdr:rowOff>
    </xdr:from>
    <xdr:ext cx="469744" cy="259045"/>
    <xdr:sp macro="" textlink="">
      <xdr:nvSpPr>
        <xdr:cNvPr id="387" name="n_1mainValue【市民会館】&#10;一人当たり面積">
          <a:extLst>
            <a:ext uri="{FF2B5EF4-FFF2-40B4-BE49-F238E27FC236}">
              <a16:creationId xmlns:a16="http://schemas.microsoft.com/office/drawing/2014/main" id="{00000000-0008-0000-0F00-000083010000}"/>
            </a:ext>
          </a:extLst>
        </xdr:cNvPr>
        <xdr:cNvSpPr txBox="1"/>
      </xdr:nvSpPr>
      <xdr:spPr>
        <a:xfrm>
          <a:off x="8271587"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80027</xdr:rowOff>
    </xdr:from>
    <xdr:ext cx="469744" cy="259045"/>
    <xdr:sp macro="" textlink="">
      <xdr:nvSpPr>
        <xdr:cNvPr id="388" name="n_2mainValue【市民会館】&#10;一人当たり面積">
          <a:extLst>
            <a:ext uri="{FF2B5EF4-FFF2-40B4-BE49-F238E27FC236}">
              <a16:creationId xmlns:a16="http://schemas.microsoft.com/office/drawing/2014/main" id="{00000000-0008-0000-0F00-000084010000}"/>
            </a:ext>
          </a:extLst>
        </xdr:cNvPr>
        <xdr:cNvSpPr txBox="1"/>
      </xdr:nvSpPr>
      <xdr:spPr>
        <a:xfrm>
          <a:off x="7509587" y="1768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91457</xdr:rowOff>
    </xdr:from>
    <xdr:ext cx="469744" cy="259045"/>
    <xdr:sp macro="" textlink="">
      <xdr:nvSpPr>
        <xdr:cNvPr id="389" name="n_3mainValue【市民会館】&#10;一人当たり面積">
          <a:extLst>
            <a:ext uri="{FF2B5EF4-FFF2-40B4-BE49-F238E27FC236}">
              <a16:creationId xmlns:a16="http://schemas.microsoft.com/office/drawing/2014/main" id="{00000000-0008-0000-0F00-000085010000}"/>
            </a:ext>
          </a:extLst>
        </xdr:cNvPr>
        <xdr:cNvSpPr txBox="1"/>
      </xdr:nvSpPr>
      <xdr:spPr>
        <a:xfrm>
          <a:off x="6712027" y="1769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99077</xdr:rowOff>
    </xdr:from>
    <xdr:ext cx="469744" cy="259045"/>
    <xdr:sp macro="" textlink="">
      <xdr:nvSpPr>
        <xdr:cNvPr id="390" name="n_4mainValue【市民会館】&#10;一人当たり面積">
          <a:extLst>
            <a:ext uri="{FF2B5EF4-FFF2-40B4-BE49-F238E27FC236}">
              <a16:creationId xmlns:a16="http://schemas.microsoft.com/office/drawing/2014/main" id="{00000000-0008-0000-0F00-000086010000}"/>
            </a:ext>
          </a:extLst>
        </xdr:cNvPr>
        <xdr:cNvSpPr txBox="1"/>
      </xdr:nvSpPr>
      <xdr:spPr>
        <a:xfrm>
          <a:off x="5937327" y="1770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00000000-0008-0000-0F00-00009E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11430</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flipV="1">
          <a:off x="14375764" y="571119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一般廃棄物処理施設】&#10;有形固定資産減価償却率最小値テキスト">
          <a:extLst>
            <a:ext uri="{FF2B5EF4-FFF2-40B4-BE49-F238E27FC236}">
              <a16:creationId xmlns:a16="http://schemas.microsoft.com/office/drawing/2014/main" id="{00000000-0008-0000-0F00-0000A0010000}"/>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129557</xdr:rowOff>
    </xdr:from>
    <xdr:ext cx="405111" cy="259045"/>
    <xdr:sp macro="" textlink="">
      <xdr:nvSpPr>
        <xdr:cNvPr id="418" name="【一般廃棄物処理施設】&#10;有形固定資産減価償却率最大値テキスト">
          <a:extLst>
            <a:ext uri="{FF2B5EF4-FFF2-40B4-BE49-F238E27FC236}">
              <a16:creationId xmlns:a16="http://schemas.microsoft.com/office/drawing/2014/main" id="{00000000-0008-0000-0F00-0000A2010000}"/>
            </a:ext>
          </a:extLst>
        </xdr:cNvPr>
        <xdr:cNvSpPr txBox="1"/>
      </xdr:nvSpPr>
      <xdr:spPr>
        <a:xfrm>
          <a:off x="14414500" y="549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11430</xdr:rowOff>
    </xdr:from>
    <xdr:to>
      <xdr:col>86</xdr:col>
      <xdr:colOff>25400</xdr:colOff>
      <xdr:row>34</xdr:row>
      <xdr:rowOff>11430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428750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9542</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00000000-0008-0000-0F00-0000A4010000}"/>
            </a:ext>
          </a:extLst>
        </xdr:cNvPr>
        <xdr:cNvSpPr txBox="1"/>
      </xdr:nvSpPr>
      <xdr:spPr>
        <a:xfrm>
          <a:off x="14414500" y="6379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31115</xdr:rowOff>
    </xdr:from>
    <xdr:to>
      <xdr:col>85</xdr:col>
      <xdr:colOff>177800</xdr:colOff>
      <xdr:row>38</xdr:row>
      <xdr:rowOff>132715</xdr:rowOff>
    </xdr:to>
    <xdr:sp macro="" textlink="">
      <xdr:nvSpPr>
        <xdr:cNvPr id="421" name="フローチャート: 判断 420">
          <a:extLst>
            <a:ext uri="{FF2B5EF4-FFF2-40B4-BE49-F238E27FC236}">
              <a16:creationId xmlns:a16="http://schemas.microsoft.com/office/drawing/2014/main" id="{00000000-0008-0000-0F00-0000A5010000}"/>
            </a:ext>
          </a:extLst>
        </xdr:cNvPr>
        <xdr:cNvSpPr/>
      </xdr:nvSpPr>
      <xdr:spPr>
        <a:xfrm>
          <a:off x="14325600" y="64014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105410</xdr:rowOff>
    </xdr:from>
    <xdr:to>
      <xdr:col>81</xdr:col>
      <xdr:colOff>101600</xdr:colOff>
      <xdr:row>38</xdr:row>
      <xdr:rowOff>35560</xdr:rowOff>
    </xdr:to>
    <xdr:sp macro="" textlink="">
      <xdr:nvSpPr>
        <xdr:cNvPr id="422" name="フローチャート: 判断 421">
          <a:extLst>
            <a:ext uri="{FF2B5EF4-FFF2-40B4-BE49-F238E27FC236}">
              <a16:creationId xmlns:a16="http://schemas.microsoft.com/office/drawing/2014/main" id="{00000000-0008-0000-0F00-0000A6010000}"/>
            </a:ext>
          </a:extLst>
        </xdr:cNvPr>
        <xdr:cNvSpPr/>
      </xdr:nvSpPr>
      <xdr:spPr>
        <a:xfrm>
          <a:off x="13578840" y="6308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38</xdr:row>
      <xdr:rowOff>26687</xdr:rowOff>
    </xdr:from>
    <xdr:ext cx="405111" cy="259045"/>
    <xdr:sp macro="" textlink="">
      <xdr:nvSpPr>
        <xdr:cNvPr id="423" name="n_1aveValue【一般廃棄物処理施設】&#10;有形固定資産減価償却率">
          <a:extLst>
            <a:ext uri="{FF2B5EF4-FFF2-40B4-BE49-F238E27FC236}">
              <a16:creationId xmlns:a16="http://schemas.microsoft.com/office/drawing/2014/main" id="{00000000-0008-0000-0F00-0000A7010000}"/>
            </a:ext>
          </a:extLst>
        </xdr:cNvPr>
        <xdr:cNvSpPr txBox="1"/>
      </xdr:nvSpPr>
      <xdr:spPr>
        <a:xfrm>
          <a:off x="134372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67310</xdr:rowOff>
    </xdr:from>
    <xdr:to>
      <xdr:col>76</xdr:col>
      <xdr:colOff>165100</xdr:colOff>
      <xdr:row>37</xdr:row>
      <xdr:rowOff>168910</xdr:rowOff>
    </xdr:to>
    <xdr:sp macro="" textlink="">
      <xdr:nvSpPr>
        <xdr:cNvPr id="424" name="フローチャート: 判断 423">
          <a:extLst>
            <a:ext uri="{FF2B5EF4-FFF2-40B4-BE49-F238E27FC236}">
              <a16:creationId xmlns:a16="http://schemas.microsoft.com/office/drawing/2014/main" id="{00000000-0008-0000-0F00-0000A8010000}"/>
            </a:ext>
          </a:extLst>
        </xdr:cNvPr>
        <xdr:cNvSpPr/>
      </xdr:nvSpPr>
      <xdr:spPr>
        <a:xfrm>
          <a:off x="128041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37</xdr:row>
      <xdr:rowOff>160037</xdr:rowOff>
    </xdr:from>
    <xdr:ext cx="405111" cy="259045"/>
    <xdr:sp macro="" textlink="">
      <xdr:nvSpPr>
        <xdr:cNvPr id="425" name="n_2aveValue【一般廃棄物処理施設】&#10;有形固定資産減価償却率">
          <a:extLst>
            <a:ext uri="{FF2B5EF4-FFF2-40B4-BE49-F238E27FC236}">
              <a16:creationId xmlns:a16="http://schemas.microsoft.com/office/drawing/2014/main" id="{00000000-0008-0000-0F00-0000A9010000}"/>
            </a:ext>
          </a:extLst>
        </xdr:cNvPr>
        <xdr:cNvSpPr txBox="1"/>
      </xdr:nvSpPr>
      <xdr:spPr>
        <a:xfrm>
          <a:off x="126752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63500</xdr:rowOff>
    </xdr:from>
    <xdr:to>
      <xdr:col>72</xdr:col>
      <xdr:colOff>38100</xdr:colOff>
      <xdr:row>37</xdr:row>
      <xdr:rowOff>165100</xdr:rowOff>
    </xdr:to>
    <xdr:sp macro="" textlink="">
      <xdr:nvSpPr>
        <xdr:cNvPr id="426" name="フローチャート: 判断 425">
          <a:extLst>
            <a:ext uri="{FF2B5EF4-FFF2-40B4-BE49-F238E27FC236}">
              <a16:creationId xmlns:a16="http://schemas.microsoft.com/office/drawing/2014/main" id="{00000000-0008-0000-0F00-0000AA010000}"/>
            </a:ext>
          </a:extLst>
        </xdr:cNvPr>
        <xdr:cNvSpPr/>
      </xdr:nvSpPr>
      <xdr:spPr>
        <a:xfrm>
          <a:off x="12029440" y="62661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36</xdr:row>
      <xdr:rowOff>10177</xdr:rowOff>
    </xdr:from>
    <xdr:ext cx="405111" cy="259045"/>
    <xdr:sp macro="" textlink="">
      <xdr:nvSpPr>
        <xdr:cNvPr id="427" name="n_3aveValue【一般廃棄物処理施設】&#10;有形固定資産減価償却率">
          <a:extLst>
            <a:ext uri="{FF2B5EF4-FFF2-40B4-BE49-F238E27FC236}">
              <a16:creationId xmlns:a16="http://schemas.microsoft.com/office/drawing/2014/main" id="{00000000-0008-0000-0F00-0000AB010000}"/>
            </a:ext>
          </a:extLst>
        </xdr:cNvPr>
        <xdr:cNvSpPr txBox="1"/>
      </xdr:nvSpPr>
      <xdr:spPr>
        <a:xfrm>
          <a:off x="119005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147320</xdr:rowOff>
    </xdr:from>
    <xdr:to>
      <xdr:col>67</xdr:col>
      <xdr:colOff>101600</xdr:colOff>
      <xdr:row>38</xdr:row>
      <xdr:rowOff>77470</xdr:rowOff>
    </xdr:to>
    <xdr:sp macro="" textlink="">
      <xdr:nvSpPr>
        <xdr:cNvPr id="428" name="フローチャート: 判断 427">
          <a:extLst>
            <a:ext uri="{FF2B5EF4-FFF2-40B4-BE49-F238E27FC236}">
              <a16:creationId xmlns:a16="http://schemas.microsoft.com/office/drawing/2014/main" id="{00000000-0008-0000-0F00-0000AC010000}"/>
            </a:ext>
          </a:extLst>
        </xdr:cNvPr>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38</xdr:row>
      <xdr:rowOff>68597</xdr:rowOff>
    </xdr:from>
    <xdr:ext cx="405111" cy="259045"/>
    <xdr:sp macro="" textlink="">
      <xdr:nvSpPr>
        <xdr:cNvPr id="429" name="n_4aveValue【一般廃棄物処理施設】&#10;有形固定資産減価償却率">
          <a:extLst>
            <a:ext uri="{FF2B5EF4-FFF2-40B4-BE49-F238E27FC236}">
              <a16:creationId xmlns:a16="http://schemas.microsoft.com/office/drawing/2014/main" id="{00000000-0008-0000-0F00-0000AD010000}"/>
            </a:ext>
          </a:extLst>
        </xdr:cNvPr>
        <xdr:cNvSpPr txBox="1"/>
      </xdr:nvSpPr>
      <xdr:spPr>
        <a:xfrm>
          <a:off x="1110298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160655</xdr:rowOff>
    </xdr:from>
    <xdr:to>
      <xdr:col>85</xdr:col>
      <xdr:colOff>177800</xdr:colOff>
      <xdr:row>37</xdr:row>
      <xdr:rowOff>90805</xdr:rowOff>
    </xdr:to>
    <xdr:sp macro="" textlink="">
      <xdr:nvSpPr>
        <xdr:cNvPr id="435" name="楕円 434">
          <a:extLst>
            <a:ext uri="{FF2B5EF4-FFF2-40B4-BE49-F238E27FC236}">
              <a16:creationId xmlns:a16="http://schemas.microsoft.com/office/drawing/2014/main" id="{00000000-0008-0000-0F00-0000B3010000}"/>
            </a:ext>
          </a:extLst>
        </xdr:cNvPr>
        <xdr:cNvSpPr/>
      </xdr:nvSpPr>
      <xdr:spPr>
        <a:xfrm>
          <a:off x="14325600" y="61956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12082</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00000000-0008-0000-0F00-0000B4010000}"/>
            </a:ext>
          </a:extLst>
        </xdr:cNvPr>
        <xdr:cNvSpPr txBox="1"/>
      </xdr:nvSpPr>
      <xdr:spPr>
        <a:xfrm>
          <a:off x="14414500"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97790</xdr:rowOff>
    </xdr:from>
    <xdr:to>
      <xdr:col>81</xdr:col>
      <xdr:colOff>101600</xdr:colOff>
      <xdr:row>37</xdr:row>
      <xdr:rowOff>27940</xdr:rowOff>
    </xdr:to>
    <xdr:sp macro="" textlink="">
      <xdr:nvSpPr>
        <xdr:cNvPr id="437" name="楕円 436">
          <a:extLst>
            <a:ext uri="{FF2B5EF4-FFF2-40B4-BE49-F238E27FC236}">
              <a16:creationId xmlns:a16="http://schemas.microsoft.com/office/drawing/2014/main" id="{00000000-0008-0000-0F00-0000B5010000}"/>
            </a:ext>
          </a:extLst>
        </xdr:cNvPr>
        <xdr:cNvSpPr/>
      </xdr:nvSpPr>
      <xdr:spPr>
        <a:xfrm>
          <a:off x="13578840" y="6132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148590</xdr:rowOff>
    </xdr:from>
    <xdr:to>
      <xdr:col>85</xdr:col>
      <xdr:colOff>127000</xdr:colOff>
      <xdr:row>37</xdr:row>
      <xdr:rowOff>40005</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3629640" y="6183630"/>
          <a:ext cx="7467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36830</xdr:rowOff>
    </xdr:from>
    <xdr:to>
      <xdr:col>76</xdr:col>
      <xdr:colOff>165100</xdr:colOff>
      <xdr:row>36</xdr:row>
      <xdr:rowOff>138430</xdr:rowOff>
    </xdr:to>
    <xdr:sp macro="" textlink="">
      <xdr:nvSpPr>
        <xdr:cNvPr id="439" name="楕円 438">
          <a:extLst>
            <a:ext uri="{FF2B5EF4-FFF2-40B4-BE49-F238E27FC236}">
              <a16:creationId xmlns:a16="http://schemas.microsoft.com/office/drawing/2014/main" id="{00000000-0008-0000-0F00-0000B7010000}"/>
            </a:ext>
          </a:extLst>
        </xdr:cNvPr>
        <xdr:cNvSpPr/>
      </xdr:nvSpPr>
      <xdr:spPr>
        <a:xfrm>
          <a:off x="1280414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87630</xdr:rowOff>
    </xdr:from>
    <xdr:to>
      <xdr:col>81</xdr:col>
      <xdr:colOff>50800</xdr:colOff>
      <xdr:row>36</xdr:row>
      <xdr:rowOff>148590</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2854940" y="6122670"/>
          <a:ext cx="7747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41" name="楕円 440">
          <a:extLst>
            <a:ext uri="{FF2B5EF4-FFF2-40B4-BE49-F238E27FC236}">
              <a16:creationId xmlns:a16="http://schemas.microsoft.com/office/drawing/2014/main" id="{00000000-0008-0000-0F00-0000B9010000}"/>
            </a:ext>
          </a:extLst>
        </xdr:cNvPr>
        <xdr:cNvSpPr/>
      </xdr:nvSpPr>
      <xdr:spPr>
        <a:xfrm>
          <a:off x="12029440" y="6365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87630</xdr:rowOff>
    </xdr:from>
    <xdr:to>
      <xdr:col>76</xdr:col>
      <xdr:colOff>114300</xdr:colOff>
      <xdr:row>38</xdr:row>
      <xdr:rowOff>41910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flipV="1">
          <a:off x="12072620" y="6122670"/>
          <a:ext cx="78232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162560</xdr:rowOff>
    </xdr:from>
    <xdr:to>
      <xdr:col>67</xdr:col>
      <xdr:colOff>101600</xdr:colOff>
      <xdr:row>37</xdr:row>
      <xdr:rowOff>92710</xdr:rowOff>
    </xdr:to>
    <xdr:sp macro="" textlink="">
      <xdr:nvSpPr>
        <xdr:cNvPr id="443" name="楕円 442">
          <a:extLst>
            <a:ext uri="{FF2B5EF4-FFF2-40B4-BE49-F238E27FC236}">
              <a16:creationId xmlns:a16="http://schemas.microsoft.com/office/drawing/2014/main" id="{00000000-0008-0000-0F00-0000BB010000}"/>
            </a:ext>
          </a:extLst>
        </xdr:cNvPr>
        <xdr:cNvSpPr/>
      </xdr:nvSpPr>
      <xdr:spPr>
        <a:xfrm>
          <a:off x="1123188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41910</xdr:rowOff>
    </xdr:from>
    <xdr:to>
      <xdr:col>71</xdr:col>
      <xdr:colOff>177800</xdr:colOff>
      <xdr:row>38</xdr:row>
      <xdr:rowOff>41910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1282680" y="6244590"/>
          <a:ext cx="78994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44467</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00000000-0008-0000-0F00-0000BD010000}"/>
            </a:ext>
          </a:extLst>
        </xdr:cNvPr>
        <xdr:cNvSpPr txBox="1"/>
      </xdr:nvSpPr>
      <xdr:spPr>
        <a:xfrm>
          <a:off x="134372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154957</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00000000-0008-0000-0F00-0000BE010000}"/>
            </a:ext>
          </a:extLst>
        </xdr:cNvPr>
        <xdr:cNvSpPr txBox="1"/>
      </xdr:nvSpPr>
      <xdr:spPr>
        <a:xfrm>
          <a:off x="12675244"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00000000-0008-0000-0F00-0000BF010000}"/>
            </a:ext>
          </a:extLst>
        </xdr:cNvPr>
        <xdr:cNvSpPr txBox="1"/>
      </xdr:nvSpPr>
      <xdr:spPr>
        <a:xfrm>
          <a:off x="119005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109237</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00000000-0008-0000-0F00-0000C0010000}"/>
            </a:ext>
          </a:extLst>
        </xdr:cNvPr>
        <xdr:cNvSpPr txBox="1"/>
      </xdr:nvSpPr>
      <xdr:spPr>
        <a:xfrm>
          <a:off x="1110298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F00-0000C1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F00-0000C2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一般廃棄物処理施設】&#10;一人当たり有形固定資産（償却資産）額グラフ枠">
          <a:extLst>
            <a:ext uri="{FF2B5EF4-FFF2-40B4-BE49-F238E27FC236}">
              <a16:creationId xmlns:a16="http://schemas.microsoft.com/office/drawing/2014/main" id="{00000000-0008-0000-0F00-0000D3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24531</xdr:rowOff>
    </xdr:from>
    <xdr:to>
      <xdr:col>116</xdr:col>
      <xdr:colOff>62864</xdr:colOff>
      <xdr:row>41</xdr:row>
      <xdr:rowOff>17135</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flipV="1">
          <a:off x="19509104" y="5724291"/>
          <a:ext cx="0" cy="1166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20962</xdr:rowOff>
    </xdr:from>
    <xdr:ext cx="378565" cy="259045"/>
    <xdr:sp macro="" textlink="">
      <xdr:nvSpPr>
        <xdr:cNvPr id="469" name="【一般廃棄物処理施設】&#10;一人当たり有形固定資産（償却資産）額最小値テキスト">
          <a:extLst>
            <a:ext uri="{FF2B5EF4-FFF2-40B4-BE49-F238E27FC236}">
              <a16:creationId xmlns:a16="http://schemas.microsoft.com/office/drawing/2014/main" id="{00000000-0008-0000-0F00-0000D5010000}"/>
            </a:ext>
          </a:extLst>
        </xdr:cNvPr>
        <xdr:cNvSpPr txBox="1"/>
      </xdr:nvSpPr>
      <xdr:spPr>
        <a:xfrm>
          <a:off x="19547840" y="6894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17135</xdr:rowOff>
    </xdr:from>
    <xdr:to>
      <xdr:col>116</xdr:col>
      <xdr:colOff>152400</xdr:colOff>
      <xdr:row>41</xdr:row>
      <xdr:rowOff>17135</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9443700" y="6890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142658</xdr:rowOff>
    </xdr:from>
    <xdr:ext cx="599010" cy="259045"/>
    <xdr:sp macro="" textlink="">
      <xdr:nvSpPr>
        <xdr:cNvPr id="471" name="【一般廃棄物処理施設】&#10;一人当たり有形固定資産（償却資産）額最大値テキスト">
          <a:extLst>
            <a:ext uri="{FF2B5EF4-FFF2-40B4-BE49-F238E27FC236}">
              <a16:creationId xmlns:a16="http://schemas.microsoft.com/office/drawing/2014/main" id="{00000000-0008-0000-0F00-0000D7010000}"/>
            </a:ext>
          </a:extLst>
        </xdr:cNvPr>
        <xdr:cNvSpPr txBox="1"/>
      </xdr:nvSpPr>
      <xdr:spPr>
        <a:xfrm>
          <a:off x="19547840" y="5507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24531</xdr:rowOff>
    </xdr:from>
    <xdr:to>
      <xdr:col>116</xdr:col>
      <xdr:colOff>152400</xdr:colOff>
      <xdr:row>34</xdr:row>
      <xdr:rowOff>24531</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9443700" y="5724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69148</xdr:rowOff>
    </xdr:from>
    <xdr:ext cx="534377" cy="259045"/>
    <xdr:sp macro="" textlink="">
      <xdr:nvSpPr>
        <xdr:cNvPr id="473" name="【一般廃棄物処理施設】&#10;一人当たり有形固定資産（償却資産）額平均値テキスト">
          <a:extLst>
            <a:ext uri="{FF2B5EF4-FFF2-40B4-BE49-F238E27FC236}">
              <a16:creationId xmlns:a16="http://schemas.microsoft.com/office/drawing/2014/main" id="{00000000-0008-0000-0F00-0000D9010000}"/>
            </a:ext>
          </a:extLst>
        </xdr:cNvPr>
        <xdr:cNvSpPr txBox="1"/>
      </xdr:nvSpPr>
      <xdr:spPr>
        <a:xfrm>
          <a:off x="19547840" y="62718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46271</xdr:rowOff>
    </xdr:from>
    <xdr:to>
      <xdr:col>116</xdr:col>
      <xdr:colOff>114300</xdr:colOff>
      <xdr:row>38</xdr:row>
      <xdr:rowOff>147871</xdr:rowOff>
    </xdr:to>
    <xdr:sp macro="" textlink="">
      <xdr:nvSpPr>
        <xdr:cNvPr id="474" name="フローチャート: 判断 473">
          <a:extLst>
            <a:ext uri="{FF2B5EF4-FFF2-40B4-BE49-F238E27FC236}">
              <a16:creationId xmlns:a16="http://schemas.microsoft.com/office/drawing/2014/main" id="{00000000-0008-0000-0F00-0000DA010000}"/>
            </a:ext>
          </a:extLst>
        </xdr:cNvPr>
        <xdr:cNvSpPr/>
      </xdr:nvSpPr>
      <xdr:spPr>
        <a:xfrm>
          <a:off x="19458940" y="641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1734</xdr:rowOff>
    </xdr:from>
    <xdr:to>
      <xdr:col>112</xdr:col>
      <xdr:colOff>38100</xdr:colOff>
      <xdr:row>38</xdr:row>
      <xdr:rowOff>103334</xdr:rowOff>
    </xdr:to>
    <xdr:sp macro="" textlink="">
      <xdr:nvSpPr>
        <xdr:cNvPr id="475" name="フローチャート: 判断 474">
          <a:extLst>
            <a:ext uri="{FF2B5EF4-FFF2-40B4-BE49-F238E27FC236}">
              <a16:creationId xmlns:a16="http://schemas.microsoft.com/office/drawing/2014/main" id="{00000000-0008-0000-0F00-0000DB010000}"/>
            </a:ext>
          </a:extLst>
        </xdr:cNvPr>
        <xdr:cNvSpPr/>
      </xdr:nvSpPr>
      <xdr:spPr>
        <a:xfrm>
          <a:off x="18735040" y="6372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36</xdr:row>
      <xdr:rowOff>119861</xdr:rowOff>
    </xdr:from>
    <xdr:ext cx="534377" cy="259045"/>
    <xdr:sp macro="" textlink="">
      <xdr:nvSpPr>
        <xdr:cNvPr id="476" name="n_1aveValue【一般廃棄物処理施設】&#10;一人当たり有形固定資産（償却資産）額">
          <a:extLst>
            <a:ext uri="{FF2B5EF4-FFF2-40B4-BE49-F238E27FC236}">
              <a16:creationId xmlns:a16="http://schemas.microsoft.com/office/drawing/2014/main" id="{00000000-0008-0000-0F00-0000DC010000}"/>
            </a:ext>
          </a:extLst>
        </xdr:cNvPr>
        <xdr:cNvSpPr txBox="1"/>
      </xdr:nvSpPr>
      <xdr:spPr>
        <a:xfrm>
          <a:off x="18528811" y="61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171430</xdr:rowOff>
    </xdr:from>
    <xdr:to>
      <xdr:col>107</xdr:col>
      <xdr:colOff>101600</xdr:colOff>
      <xdr:row>38</xdr:row>
      <xdr:rowOff>101580</xdr:rowOff>
    </xdr:to>
    <xdr:sp macro="" textlink="">
      <xdr:nvSpPr>
        <xdr:cNvPr id="477" name="フローチャート: 判断 476">
          <a:extLst>
            <a:ext uri="{FF2B5EF4-FFF2-40B4-BE49-F238E27FC236}">
              <a16:creationId xmlns:a16="http://schemas.microsoft.com/office/drawing/2014/main" id="{00000000-0008-0000-0F00-0000DD010000}"/>
            </a:ext>
          </a:extLst>
        </xdr:cNvPr>
        <xdr:cNvSpPr/>
      </xdr:nvSpPr>
      <xdr:spPr>
        <a:xfrm>
          <a:off x="17937480" y="6374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118107</xdr:rowOff>
    </xdr:from>
    <xdr:ext cx="534377" cy="259045"/>
    <xdr:sp macro="" textlink="">
      <xdr:nvSpPr>
        <xdr:cNvPr id="478" name="n_2aveValue【一般廃棄物処理施設】&#10;一人当たり有形固定資産（償却資産）額">
          <a:extLst>
            <a:ext uri="{FF2B5EF4-FFF2-40B4-BE49-F238E27FC236}">
              <a16:creationId xmlns:a16="http://schemas.microsoft.com/office/drawing/2014/main" id="{00000000-0008-0000-0F00-0000DE010000}"/>
            </a:ext>
          </a:extLst>
        </xdr:cNvPr>
        <xdr:cNvSpPr txBox="1"/>
      </xdr:nvSpPr>
      <xdr:spPr>
        <a:xfrm>
          <a:off x="17766811" y="615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27052</xdr:rowOff>
    </xdr:from>
    <xdr:to>
      <xdr:col>102</xdr:col>
      <xdr:colOff>165100</xdr:colOff>
      <xdr:row>38</xdr:row>
      <xdr:rowOff>128652</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17162780" y="639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145178</xdr:rowOff>
    </xdr:from>
    <xdr:ext cx="534377" cy="259045"/>
    <xdr:sp macro="" textlink="">
      <xdr:nvSpPr>
        <xdr:cNvPr id="480" name="n_3aveValue【一般廃棄物処理施設】&#10;一人当たり有形固定資産（償却資産）額">
          <a:extLst>
            <a:ext uri="{FF2B5EF4-FFF2-40B4-BE49-F238E27FC236}">
              <a16:creationId xmlns:a16="http://schemas.microsoft.com/office/drawing/2014/main" id="{00000000-0008-0000-0F00-0000E0010000}"/>
            </a:ext>
          </a:extLst>
        </xdr:cNvPr>
        <xdr:cNvSpPr txBox="1"/>
      </xdr:nvSpPr>
      <xdr:spPr>
        <a:xfrm>
          <a:off x="16969251" y="618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91254</xdr:rowOff>
    </xdr:from>
    <xdr:to>
      <xdr:col>98</xdr:col>
      <xdr:colOff>38100</xdr:colOff>
      <xdr:row>39</xdr:row>
      <xdr:rowOff>21404</xdr:rowOff>
    </xdr:to>
    <xdr:sp macro="" textlink="">
      <xdr:nvSpPr>
        <xdr:cNvPr id="481" name="フローチャート: 判断 480">
          <a:extLst>
            <a:ext uri="{FF2B5EF4-FFF2-40B4-BE49-F238E27FC236}">
              <a16:creationId xmlns:a16="http://schemas.microsoft.com/office/drawing/2014/main" id="{00000000-0008-0000-0F00-0000E1010000}"/>
            </a:ext>
          </a:extLst>
        </xdr:cNvPr>
        <xdr:cNvSpPr/>
      </xdr:nvSpPr>
      <xdr:spPr>
        <a:xfrm>
          <a:off x="16388080" y="64615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37</xdr:row>
      <xdr:rowOff>37931</xdr:rowOff>
    </xdr:from>
    <xdr:ext cx="534377" cy="259045"/>
    <xdr:sp macro="" textlink="">
      <xdr:nvSpPr>
        <xdr:cNvPr id="482" name="n_4aveValue【一般廃棄物処理施設】&#10;一人当たり有形固定資産（償却資産）額">
          <a:extLst>
            <a:ext uri="{FF2B5EF4-FFF2-40B4-BE49-F238E27FC236}">
              <a16:creationId xmlns:a16="http://schemas.microsoft.com/office/drawing/2014/main" id="{00000000-0008-0000-0F00-0000E2010000}"/>
            </a:ext>
          </a:extLst>
        </xdr:cNvPr>
        <xdr:cNvSpPr txBox="1"/>
      </xdr:nvSpPr>
      <xdr:spPr>
        <a:xfrm>
          <a:off x="16194551" y="624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171196</xdr:rowOff>
    </xdr:from>
    <xdr:to>
      <xdr:col>116</xdr:col>
      <xdr:colOff>114300</xdr:colOff>
      <xdr:row>39</xdr:row>
      <xdr:rowOff>101346</xdr:rowOff>
    </xdr:to>
    <xdr:sp macro="" textlink="">
      <xdr:nvSpPr>
        <xdr:cNvPr id="488" name="楕円 487">
          <a:extLst>
            <a:ext uri="{FF2B5EF4-FFF2-40B4-BE49-F238E27FC236}">
              <a16:creationId xmlns:a16="http://schemas.microsoft.com/office/drawing/2014/main" id="{00000000-0008-0000-0F00-0000E8010000}"/>
            </a:ext>
          </a:extLst>
        </xdr:cNvPr>
        <xdr:cNvSpPr/>
      </xdr:nvSpPr>
      <xdr:spPr>
        <a:xfrm>
          <a:off x="19458940" y="6541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149623</xdr:rowOff>
    </xdr:from>
    <xdr:ext cx="534377" cy="259045"/>
    <xdr:sp macro="" textlink="">
      <xdr:nvSpPr>
        <xdr:cNvPr id="489" name="【一般廃棄物処理施設】&#10;一人当たり有形固定資産（償却資産）額該当値テキスト">
          <a:extLst>
            <a:ext uri="{FF2B5EF4-FFF2-40B4-BE49-F238E27FC236}">
              <a16:creationId xmlns:a16="http://schemas.microsoft.com/office/drawing/2014/main" id="{00000000-0008-0000-0F00-0000E9010000}"/>
            </a:ext>
          </a:extLst>
        </xdr:cNvPr>
        <xdr:cNvSpPr txBox="1"/>
      </xdr:nvSpPr>
      <xdr:spPr>
        <a:xfrm>
          <a:off x="19547840" y="65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154279</xdr:rowOff>
    </xdr:from>
    <xdr:to>
      <xdr:col>112</xdr:col>
      <xdr:colOff>38100</xdr:colOff>
      <xdr:row>39</xdr:row>
      <xdr:rowOff>84429</xdr:rowOff>
    </xdr:to>
    <xdr:sp macro="" textlink="">
      <xdr:nvSpPr>
        <xdr:cNvPr id="490" name="楕円 489">
          <a:extLst>
            <a:ext uri="{FF2B5EF4-FFF2-40B4-BE49-F238E27FC236}">
              <a16:creationId xmlns:a16="http://schemas.microsoft.com/office/drawing/2014/main" id="{00000000-0008-0000-0F00-0000EA010000}"/>
            </a:ext>
          </a:extLst>
        </xdr:cNvPr>
        <xdr:cNvSpPr/>
      </xdr:nvSpPr>
      <xdr:spPr>
        <a:xfrm>
          <a:off x="18735040" y="65245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33629</xdr:rowOff>
    </xdr:from>
    <xdr:to>
      <xdr:col>116</xdr:col>
      <xdr:colOff>63500</xdr:colOff>
      <xdr:row>39</xdr:row>
      <xdr:rowOff>50546</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a:off x="18778220" y="6571589"/>
          <a:ext cx="73152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151981</xdr:rowOff>
    </xdr:from>
    <xdr:to>
      <xdr:col>107</xdr:col>
      <xdr:colOff>101600</xdr:colOff>
      <xdr:row>39</xdr:row>
      <xdr:rowOff>82131</xdr:rowOff>
    </xdr:to>
    <xdr:sp macro="" textlink="">
      <xdr:nvSpPr>
        <xdr:cNvPr id="492" name="楕円 491">
          <a:extLst>
            <a:ext uri="{FF2B5EF4-FFF2-40B4-BE49-F238E27FC236}">
              <a16:creationId xmlns:a16="http://schemas.microsoft.com/office/drawing/2014/main" id="{00000000-0008-0000-0F00-0000EC010000}"/>
            </a:ext>
          </a:extLst>
        </xdr:cNvPr>
        <xdr:cNvSpPr/>
      </xdr:nvSpPr>
      <xdr:spPr>
        <a:xfrm>
          <a:off x="17937480" y="65223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31331</xdr:rowOff>
    </xdr:from>
    <xdr:to>
      <xdr:col>111</xdr:col>
      <xdr:colOff>177800</xdr:colOff>
      <xdr:row>39</xdr:row>
      <xdr:rowOff>33629</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17988280" y="6569291"/>
          <a:ext cx="78994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97437</xdr:rowOff>
    </xdr:from>
    <xdr:to>
      <xdr:col>102</xdr:col>
      <xdr:colOff>165100</xdr:colOff>
      <xdr:row>40</xdr:row>
      <xdr:rowOff>27587</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17162780" y="66353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31331</xdr:rowOff>
    </xdr:from>
    <xdr:to>
      <xdr:col>107</xdr:col>
      <xdr:colOff>50800</xdr:colOff>
      <xdr:row>39</xdr:row>
      <xdr:rowOff>148237</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flipV="1">
          <a:off x="17213580" y="6569291"/>
          <a:ext cx="774700" cy="11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53049</xdr:rowOff>
    </xdr:from>
    <xdr:to>
      <xdr:col>98</xdr:col>
      <xdr:colOff>38100</xdr:colOff>
      <xdr:row>39</xdr:row>
      <xdr:rowOff>154649</xdr:rowOff>
    </xdr:to>
    <xdr:sp macro="" textlink="">
      <xdr:nvSpPr>
        <xdr:cNvPr id="496" name="楕円 495">
          <a:extLst>
            <a:ext uri="{FF2B5EF4-FFF2-40B4-BE49-F238E27FC236}">
              <a16:creationId xmlns:a16="http://schemas.microsoft.com/office/drawing/2014/main" id="{00000000-0008-0000-0F00-0000F0010000}"/>
            </a:ext>
          </a:extLst>
        </xdr:cNvPr>
        <xdr:cNvSpPr/>
      </xdr:nvSpPr>
      <xdr:spPr>
        <a:xfrm>
          <a:off x="16388080" y="65910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103849</xdr:rowOff>
    </xdr:from>
    <xdr:to>
      <xdr:col>102</xdr:col>
      <xdr:colOff>114300</xdr:colOff>
      <xdr:row>39</xdr:row>
      <xdr:rowOff>148237</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16431260" y="6641809"/>
          <a:ext cx="782320" cy="4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75556</xdr:rowOff>
    </xdr:from>
    <xdr:ext cx="534377" cy="259045"/>
    <xdr:sp macro="" textlink="">
      <xdr:nvSpPr>
        <xdr:cNvPr id="498" name="n_1mainValue【一般廃棄物処理施設】&#10;一人当たり有形固定資産（償却資産）額">
          <a:extLst>
            <a:ext uri="{FF2B5EF4-FFF2-40B4-BE49-F238E27FC236}">
              <a16:creationId xmlns:a16="http://schemas.microsoft.com/office/drawing/2014/main" id="{00000000-0008-0000-0F00-0000F2010000}"/>
            </a:ext>
          </a:extLst>
        </xdr:cNvPr>
        <xdr:cNvSpPr txBox="1"/>
      </xdr:nvSpPr>
      <xdr:spPr>
        <a:xfrm>
          <a:off x="18528811" y="661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73258</xdr:rowOff>
    </xdr:from>
    <xdr:ext cx="534377" cy="259045"/>
    <xdr:sp macro="" textlink="">
      <xdr:nvSpPr>
        <xdr:cNvPr id="499" name="n_2mainValue【一般廃棄物処理施設】&#10;一人当たり有形固定資産（償却資産）額">
          <a:extLst>
            <a:ext uri="{FF2B5EF4-FFF2-40B4-BE49-F238E27FC236}">
              <a16:creationId xmlns:a16="http://schemas.microsoft.com/office/drawing/2014/main" id="{00000000-0008-0000-0F00-0000F3010000}"/>
            </a:ext>
          </a:extLst>
        </xdr:cNvPr>
        <xdr:cNvSpPr txBox="1"/>
      </xdr:nvSpPr>
      <xdr:spPr>
        <a:xfrm>
          <a:off x="17766811" y="661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18714</xdr:rowOff>
    </xdr:from>
    <xdr:ext cx="534377" cy="259045"/>
    <xdr:sp macro="" textlink="">
      <xdr:nvSpPr>
        <xdr:cNvPr id="500" name="n_3mainValue【一般廃棄物処理施設】&#10;一人当たり有形固定資産（償却資産）額">
          <a:extLst>
            <a:ext uri="{FF2B5EF4-FFF2-40B4-BE49-F238E27FC236}">
              <a16:creationId xmlns:a16="http://schemas.microsoft.com/office/drawing/2014/main" id="{00000000-0008-0000-0F00-0000F4010000}"/>
            </a:ext>
          </a:extLst>
        </xdr:cNvPr>
        <xdr:cNvSpPr txBox="1"/>
      </xdr:nvSpPr>
      <xdr:spPr>
        <a:xfrm>
          <a:off x="16969251" y="672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145776</xdr:rowOff>
    </xdr:from>
    <xdr:ext cx="534377" cy="259045"/>
    <xdr:sp macro="" textlink="">
      <xdr:nvSpPr>
        <xdr:cNvPr id="501" name="n_4mainValue【一般廃棄物処理施設】&#10;一人当たり有形固定資産（償却資産）額">
          <a:extLst>
            <a:ext uri="{FF2B5EF4-FFF2-40B4-BE49-F238E27FC236}">
              <a16:creationId xmlns:a16="http://schemas.microsoft.com/office/drawing/2014/main" id="{00000000-0008-0000-0F00-0000F5010000}"/>
            </a:ext>
          </a:extLst>
        </xdr:cNvPr>
        <xdr:cNvSpPr txBox="1"/>
      </xdr:nvSpPr>
      <xdr:spPr>
        <a:xfrm>
          <a:off x="16194551" y="668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保健センター・保健所】&#10;有形固定資産減価償却率グラフ枠">
          <a:extLst>
            <a:ext uri="{FF2B5EF4-FFF2-40B4-BE49-F238E27FC236}">
              <a16:creationId xmlns:a16="http://schemas.microsoft.com/office/drawing/2014/main" id="{00000000-0008-0000-0F00-00000D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95250</xdr:rowOff>
    </xdr:from>
    <xdr:to>
      <xdr:col>85</xdr:col>
      <xdr:colOff>126364</xdr:colOff>
      <xdr:row>64</xdr:row>
      <xdr:rowOff>76200</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flipV="1">
          <a:off x="14375764" y="93154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7" name="【保健センター・保健所】&#10;有形固定資産減価償却率最小値テキスト">
          <a:extLst>
            <a:ext uri="{FF2B5EF4-FFF2-40B4-BE49-F238E27FC236}">
              <a16:creationId xmlns:a16="http://schemas.microsoft.com/office/drawing/2014/main" id="{00000000-0008-0000-0F00-00000F020000}"/>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41927</xdr:rowOff>
    </xdr:from>
    <xdr:ext cx="405111" cy="259045"/>
    <xdr:sp macro="" textlink="">
      <xdr:nvSpPr>
        <xdr:cNvPr id="529" name="【保健センター・保健所】&#10;有形固定資産減価償却率最大値テキスト">
          <a:extLst>
            <a:ext uri="{FF2B5EF4-FFF2-40B4-BE49-F238E27FC236}">
              <a16:creationId xmlns:a16="http://schemas.microsoft.com/office/drawing/2014/main" id="{00000000-0008-0000-0F00-000011020000}"/>
            </a:ext>
          </a:extLst>
        </xdr:cNvPr>
        <xdr:cNvSpPr txBox="1"/>
      </xdr:nvSpPr>
      <xdr:spPr>
        <a:xfrm>
          <a:off x="14414500" y="9094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95250</xdr:rowOff>
    </xdr:from>
    <xdr:to>
      <xdr:col>86</xdr:col>
      <xdr:colOff>25400</xdr:colOff>
      <xdr:row>55</xdr:row>
      <xdr:rowOff>95250</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428750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116857</xdr:rowOff>
    </xdr:from>
    <xdr:ext cx="405111" cy="259045"/>
    <xdr:sp macro="" textlink="">
      <xdr:nvSpPr>
        <xdr:cNvPr id="531" name="【保健センター・保健所】&#10;有形固定資産減価償却率平均値テキスト">
          <a:extLst>
            <a:ext uri="{FF2B5EF4-FFF2-40B4-BE49-F238E27FC236}">
              <a16:creationId xmlns:a16="http://schemas.microsoft.com/office/drawing/2014/main" id="{00000000-0008-0000-0F00-000013020000}"/>
            </a:ext>
          </a:extLst>
        </xdr:cNvPr>
        <xdr:cNvSpPr txBox="1"/>
      </xdr:nvSpPr>
      <xdr:spPr>
        <a:xfrm>
          <a:off x="14414500" y="9839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93980</xdr:rowOff>
    </xdr:from>
    <xdr:to>
      <xdr:col>85</xdr:col>
      <xdr:colOff>177800</xdr:colOff>
      <xdr:row>60</xdr:row>
      <xdr:rowOff>24130</xdr:rowOff>
    </xdr:to>
    <xdr:sp macro="" textlink="">
      <xdr:nvSpPr>
        <xdr:cNvPr id="532" name="フローチャート: 判断 531">
          <a:extLst>
            <a:ext uri="{FF2B5EF4-FFF2-40B4-BE49-F238E27FC236}">
              <a16:creationId xmlns:a16="http://schemas.microsoft.com/office/drawing/2014/main" id="{00000000-0008-0000-0F00-000014020000}"/>
            </a:ext>
          </a:extLst>
        </xdr:cNvPr>
        <xdr:cNvSpPr/>
      </xdr:nvSpPr>
      <xdr:spPr>
        <a:xfrm>
          <a:off x="14325600" y="99847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52070</xdr:rowOff>
    </xdr:from>
    <xdr:to>
      <xdr:col>81</xdr:col>
      <xdr:colOff>101600</xdr:colOff>
      <xdr:row>59</xdr:row>
      <xdr:rowOff>153670</xdr:rowOff>
    </xdr:to>
    <xdr:sp macro="" textlink="">
      <xdr:nvSpPr>
        <xdr:cNvPr id="533" name="フローチャート: 判断 532">
          <a:extLst>
            <a:ext uri="{FF2B5EF4-FFF2-40B4-BE49-F238E27FC236}">
              <a16:creationId xmlns:a16="http://schemas.microsoft.com/office/drawing/2014/main" id="{00000000-0008-0000-0F00-000015020000}"/>
            </a:ext>
          </a:extLst>
        </xdr:cNvPr>
        <xdr:cNvSpPr/>
      </xdr:nvSpPr>
      <xdr:spPr>
        <a:xfrm>
          <a:off x="1357884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57</xdr:row>
      <xdr:rowOff>170197</xdr:rowOff>
    </xdr:from>
    <xdr:ext cx="405111" cy="259045"/>
    <xdr:sp macro="" textlink="">
      <xdr:nvSpPr>
        <xdr:cNvPr id="534" name="n_1aveValue【保健センター・保健所】&#10;有形固定資産減価償却率">
          <a:extLst>
            <a:ext uri="{FF2B5EF4-FFF2-40B4-BE49-F238E27FC236}">
              <a16:creationId xmlns:a16="http://schemas.microsoft.com/office/drawing/2014/main" id="{00000000-0008-0000-0F00-000016020000}"/>
            </a:ext>
          </a:extLst>
        </xdr:cNvPr>
        <xdr:cNvSpPr txBox="1"/>
      </xdr:nvSpPr>
      <xdr:spPr>
        <a:xfrm>
          <a:off x="134372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17780</xdr:rowOff>
    </xdr:from>
    <xdr:to>
      <xdr:col>76</xdr:col>
      <xdr:colOff>165100</xdr:colOff>
      <xdr:row>59</xdr:row>
      <xdr:rowOff>119380</xdr:rowOff>
    </xdr:to>
    <xdr:sp macro="" textlink="">
      <xdr:nvSpPr>
        <xdr:cNvPr id="535" name="フローチャート: 判断 534">
          <a:extLst>
            <a:ext uri="{FF2B5EF4-FFF2-40B4-BE49-F238E27FC236}">
              <a16:creationId xmlns:a16="http://schemas.microsoft.com/office/drawing/2014/main" id="{00000000-0008-0000-0F00-000017020000}"/>
            </a:ext>
          </a:extLst>
        </xdr:cNvPr>
        <xdr:cNvSpPr/>
      </xdr:nvSpPr>
      <xdr:spPr>
        <a:xfrm>
          <a:off x="12804140" y="990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57</xdr:row>
      <xdr:rowOff>135907</xdr:rowOff>
    </xdr:from>
    <xdr:ext cx="405111" cy="259045"/>
    <xdr:sp macro="" textlink="">
      <xdr:nvSpPr>
        <xdr:cNvPr id="536" name="n_2aveValue【保健センター・保健所】&#10;有形固定資産減価償却率">
          <a:extLst>
            <a:ext uri="{FF2B5EF4-FFF2-40B4-BE49-F238E27FC236}">
              <a16:creationId xmlns:a16="http://schemas.microsoft.com/office/drawing/2014/main" id="{00000000-0008-0000-0F00-000018020000}"/>
            </a:ext>
          </a:extLst>
        </xdr:cNvPr>
        <xdr:cNvSpPr txBox="1"/>
      </xdr:nvSpPr>
      <xdr:spPr>
        <a:xfrm>
          <a:off x="126752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156845</xdr:rowOff>
    </xdr:from>
    <xdr:to>
      <xdr:col>72</xdr:col>
      <xdr:colOff>38100</xdr:colOff>
      <xdr:row>59</xdr:row>
      <xdr:rowOff>86995</xdr:rowOff>
    </xdr:to>
    <xdr:sp macro="" textlink="">
      <xdr:nvSpPr>
        <xdr:cNvPr id="537" name="フローチャート: 判断 536">
          <a:extLst>
            <a:ext uri="{FF2B5EF4-FFF2-40B4-BE49-F238E27FC236}">
              <a16:creationId xmlns:a16="http://schemas.microsoft.com/office/drawing/2014/main" id="{00000000-0008-0000-0F00-000019020000}"/>
            </a:ext>
          </a:extLst>
        </xdr:cNvPr>
        <xdr:cNvSpPr/>
      </xdr:nvSpPr>
      <xdr:spPr>
        <a:xfrm>
          <a:off x="12029440" y="98799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57</xdr:row>
      <xdr:rowOff>103522</xdr:rowOff>
    </xdr:from>
    <xdr:ext cx="405111" cy="259045"/>
    <xdr:sp macro="" textlink="">
      <xdr:nvSpPr>
        <xdr:cNvPr id="538" name="n_3aveValue【保健センター・保健所】&#10;有形固定資産減価償却率">
          <a:extLst>
            <a:ext uri="{FF2B5EF4-FFF2-40B4-BE49-F238E27FC236}">
              <a16:creationId xmlns:a16="http://schemas.microsoft.com/office/drawing/2014/main" id="{00000000-0008-0000-0F00-00001A020000}"/>
            </a:ext>
          </a:extLst>
        </xdr:cNvPr>
        <xdr:cNvSpPr txBox="1"/>
      </xdr:nvSpPr>
      <xdr:spPr>
        <a:xfrm>
          <a:off x="1190054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130175</xdr:rowOff>
    </xdr:from>
    <xdr:to>
      <xdr:col>67</xdr:col>
      <xdr:colOff>101600</xdr:colOff>
      <xdr:row>59</xdr:row>
      <xdr:rowOff>60325</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1231880" y="98532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57</xdr:row>
      <xdr:rowOff>76852</xdr:rowOff>
    </xdr:from>
    <xdr:ext cx="405111" cy="259045"/>
    <xdr:sp macro="" textlink="">
      <xdr:nvSpPr>
        <xdr:cNvPr id="540" name="n_4aveValue【保健センター・保健所】&#10;有形固定資産減価償却率">
          <a:extLst>
            <a:ext uri="{FF2B5EF4-FFF2-40B4-BE49-F238E27FC236}">
              <a16:creationId xmlns:a16="http://schemas.microsoft.com/office/drawing/2014/main" id="{00000000-0008-0000-0F00-00001C020000}"/>
            </a:ext>
          </a:extLst>
        </xdr:cNvPr>
        <xdr:cNvSpPr txBox="1"/>
      </xdr:nvSpPr>
      <xdr:spPr>
        <a:xfrm>
          <a:off x="1110298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114935</xdr:rowOff>
    </xdr:from>
    <xdr:to>
      <xdr:col>85</xdr:col>
      <xdr:colOff>177800</xdr:colOff>
      <xdr:row>61</xdr:row>
      <xdr:rowOff>45085</xdr:rowOff>
    </xdr:to>
    <xdr:sp macro="" textlink="">
      <xdr:nvSpPr>
        <xdr:cNvPr id="546" name="楕円 545">
          <a:extLst>
            <a:ext uri="{FF2B5EF4-FFF2-40B4-BE49-F238E27FC236}">
              <a16:creationId xmlns:a16="http://schemas.microsoft.com/office/drawing/2014/main" id="{00000000-0008-0000-0F00-000022020000}"/>
            </a:ext>
          </a:extLst>
        </xdr:cNvPr>
        <xdr:cNvSpPr/>
      </xdr:nvSpPr>
      <xdr:spPr>
        <a:xfrm>
          <a:off x="14325600" y="101733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93362</xdr:rowOff>
    </xdr:from>
    <xdr:ext cx="405111" cy="259045"/>
    <xdr:sp macro="" textlink="">
      <xdr:nvSpPr>
        <xdr:cNvPr id="547" name="【保健センター・保健所】&#10;有形固定資産減価償却率該当値テキスト">
          <a:extLst>
            <a:ext uri="{FF2B5EF4-FFF2-40B4-BE49-F238E27FC236}">
              <a16:creationId xmlns:a16="http://schemas.microsoft.com/office/drawing/2014/main" id="{00000000-0008-0000-0F00-000023020000}"/>
            </a:ext>
          </a:extLst>
        </xdr:cNvPr>
        <xdr:cNvSpPr txBox="1"/>
      </xdr:nvSpPr>
      <xdr:spPr>
        <a:xfrm>
          <a:off x="14414500"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103505</xdr:rowOff>
    </xdr:from>
    <xdr:to>
      <xdr:col>81</xdr:col>
      <xdr:colOff>101600</xdr:colOff>
      <xdr:row>61</xdr:row>
      <xdr:rowOff>33655</xdr:rowOff>
    </xdr:to>
    <xdr:sp macro="" textlink="">
      <xdr:nvSpPr>
        <xdr:cNvPr id="548" name="楕円 547">
          <a:extLst>
            <a:ext uri="{FF2B5EF4-FFF2-40B4-BE49-F238E27FC236}">
              <a16:creationId xmlns:a16="http://schemas.microsoft.com/office/drawing/2014/main" id="{00000000-0008-0000-0F00-000024020000}"/>
            </a:ext>
          </a:extLst>
        </xdr:cNvPr>
        <xdr:cNvSpPr/>
      </xdr:nvSpPr>
      <xdr:spPr>
        <a:xfrm>
          <a:off x="13578840" y="10161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154305</xdr:rowOff>
    </xdr:from>
    <xdr:to>
      <xdr:col>85</xdr:col>
      <xdr:colOff>127000</xdr:colOff>
      <xdr:row>60</xdr:row>
      <xdr:rowOff>165735</xdr:rowOff>
    </xdr:to>
    <xdr:cxnSp macro="">
      <xdr:nvCxnSpPr>
        <xdr:cNvPr id="549" name="直線コネクタ 548">
          <a:extLst>
            <a:ext uri="{FF2B5EF4-FFF2-40B4-BE49-F238E27FC236}">
              <a16:creationId xmlns:a16="http://schemas.microsoft.com/office/drawing/2014/main" id="{00000000-0008-0000-0F00-000025020000}"/>
            </a:ext>
          </a:extLst>
        </xdr:cNvPr>
        <xdr:cNvCxnSpPr/>
      </xdr:nvCxnSpPr>
      <xdr:spPr>
        <a:xfrm>
          <a:off x="13629640" y="10212705"/>
          <a:ext cx="7467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73025</xdr:rowOff>
    </xdr:from>
    <xdr:to>
      <xdr:col>76</xdr:col>
      <xdr:colOff>165100</xdr:colOff>
      <xdr:row>61</xdr:row>
      <xdr:rowOff>3175</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2804140" y="10131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123825</xdr:rowOff>
    </xdr:from>
    <xdr:to>
      <xdr:col>81</xdr:col>
      <xdr:colOff>50800</xdr:colOff>
      <xdr:row>60</xdr:row>
      <xdr:rowOff>154305</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2854940" y="1018222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44450</xdr:rowOff>
    </xdr:from>
    <xdr:to>
      <xdr:col>72</xdr:col>
      <xdr:colOff>38100</xdr:colOff>
      <xdr:row>60</xdr:row>
      <xdr:rowOff>146050</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2029440" y="10102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95250</xdr:rowOff>
    </xdr:from>
    <xdr:to>
      <xdr:col>76</xdr:col>
      <xdr:colOff>114300</xdr:colOff>
      <xdr:row>60</xdr:row>
      <xdr:rowOff>123825</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2072620" y="1015365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xdr:rowOff>
    </xdr:from>
    <xdr:to>
      <xdr:col>67</xdr:col>
      <xdr:colOff>101600</xdr:colOff>
      <xdr:row>60</xdr:row>
      <xdr:rowOff>115570</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123188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64770</xdr:rowOff>
    </xdr:from>
    <xdr:to>
      <xdr:col>71</xdr:col>
      <xdr:colOff>177800</xdr:colOff>
      <xdr:row>60</xdr:row>
      <xdr:rowOff>95250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1282680" y="1012317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24782</xdr:rowOff>
    </xdr:from>
    <xdr:ext cx="405111" cy="259045"/>
    <xdr:sp macro="" textlink="">
      <xdr:nvSpPr>
        <xdr:cNvPr id="556" name="n_1mainValue【保健センター・保健所】&#10;有形固定資産減価償却率">
          <a:extLst>
            <a:ext uri="{FF2B5EF4-FFF2-40B4-BE49-F238E27FC236}">
              <a16:creationId xmlns:a16="http://schemas.microsoft.com/office/drawing/2014/main" id="{00000000-0008-0000-0F00-00002C020000}"/>
            </a:ext>
          </a:extLst>
        </xdr:cNvPr>
        <xdr:cNvSpPr txBox="1"/>
      </xdr:nvSpPr>
      <xdr:spPr>
        <a:xfrm>
          <a:off x="13437244" y="1025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165752</xdr:rowOff>
    </xdr:from>
    <xdr:ext cx="405111" cy="259045"/>
    <xdr:sp macro="" textlink="">
      <xdr:nvSpPr>
        <xdr:cNvPr id="557" name="n_2mainValue【保健センター・保健所】&#10;有形固定資産減価償却率">
          <a:extLst>
            <a:ext uri="{FF2B5EF4-FFF2-40B4-BE49-F238E27FC236}">
              <a16:creationId xmlns:a16="http://schemas.microsoft.com/office/drawing/2014/main" id="{00000000-0008-0000-0F00-00002D020000}"/>
            </a:ext>
          </a:extLst>
        </xdr:cNvPr>
        <xdr:cNvSpPr txBox="1"/>
      </xdr:nvSpPr>
      <xdr:spPr>
        <a:xfrm>
          <a:off x="12675244"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137177</xdr:rowOff>
    </xdr:from>
    <xdr:ext cx="405111" cy="259045"/>
    <xdr:sp macro="" textlink="">
      <xdr:nvSpPr>
        <xdr:cNvPr id="558" name="n_3mainValue【保健センター・保健所】&#10;有形固定資産減価償却率">
          <a:extLst>
            <a:ext uri="{FF2B5EF4-FFF2-40B4-BE49-F238E27FC236}">
              <a16:creationId xmlns:a16="http://schemas.microsoft.com/office/drawing/2014/main" id="{00000000-0008-0000-0F00-00002E020000}"/>
            </a:ext>
          </a:extLst>
        </xdr:cNvPr>
        <xdr:cNvSpPr txBox="1"/>
      </xdr:nvSpPr>
      <xdr:spPr>
        <a:xfrm>
          <a:off x="11900544" y="1019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106697</xdr:rowOff>
    </xdr:from>
    <xdr:ext cx="405111" cy="259045"/>
    <xdr:sp macro="" textlink="">
      <xdr:nvSpPr>
        <xdr:cNvPr id="559" name="n_4mainValue【保健センター・保健所】&#10;有形固定資産減価償却率">
          <a:extLst>
            <a:ext uri="{FF2B5EF4-FFF2-40B4-BE49-F238E27FC236}">
              <a16:creationId xmlns:a16="http://schemas.microsoft.com/office/drawing/2014/main" id="{00000000-0008-0000-0F00-00002F020000}"/>
            </a:ext>
          </a:extLst>
        </xdr:cNvPr>
        <xdr:cNvSpPr txBox="1"/>
      </xdr:nvSpPr>
      <xdr:spPr>
        <a:xfrm>
          <a:off x="1110298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00000000-0008-0000-0F00-000031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00000000-0008-0000-0F00-000032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00000000-0008-0000-0F00-000033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00000000-0008-0000-0F00-000034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0000000-0008-0000-0F00-000035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3" name="テキスト ボックス 572">
          <a:extLst>
            <a:ext uri="{FF2B5EF4-FFF2-40B4-BE49-F238E27FC236}">
              <a16:creationId xmlns:a16="http://schemas.microsoft.com/office/drawing/2014/main" id="{00000000-0008-0000-0F00-00003D020000}"/>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保健センター・保健所】&#10;一人当たり面積グラフ枠">
          <a:extLst>
            <a:ext uri="{FF2B5EF4-FFF2-40B4-BE49-F238E27FC236}">
              <a16:creationId xmlns:a16="http://schemas.microsoft.com/office/drawing/2014/main" id="{00000000-0008-0000-0F00-000044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38862</xdr:rowOff>
    </xdr:from>
    <xdr:to>
      <xdr:col>116</xdr:col>
      <xdr:colOff>62864</xdr:colOff>
      <xdr:row>63</xdr:row>
      <xdr:rowOff>125730</xdr:rowOff>
    </xdr:to>
    <xdr:cxnSp macro="">
      <xdr:nvCxnSpPr>
        <xdr:cNvPr id="581" name="直線コネクタ 580">
          <a:extLst>
            <a:ext uri="{FF2B5EF4-FFF2-40B4-BE49-F238E27FC236}">
              <a16:creationId xmlns:a16="http://schemas.microsoft.com/office/drawing/2014/main" id="{00000000-0008-0000-0F00-000045020000}"/>
            </a:ext>
          </a:extLst>
        </xdr:cNvPr>
        <xdr:cNvCxnSpPr/>
      </xdr:nvCxnSpPr>
      <xdr:spPr>
        <a:xfrm flipV="1">
          <a:off x="19509104" y="9594342"/>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2" name="【保健センター・保健所】&#10;一人当たり面積最小値テキスト">
          <a:extLst>
            <a:ext uri="{FF2B5EF4-FFF2-40B4-BE49-F238E27FC236}">
              <a16:creationId xmlns:a16="http://schemas.microsoft.com/office/drawing/2014/main" id="{00000000-0008-0000-0F00-000046020000}"/>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3" name="直線コネクタ 582">
          <a:extLst>
            <a:ext uri="{FF2B5EF4-FFF2-40B4-BE49-F238E27FC236}">
              <a16:creationId xmlns:a16="http://schemas.microsoft.com/office/drawing/2014/main" id="{00000000-0008-0000-0F00-000047020000}"/>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156989</xdr:rowOff>
    </xdr:from>
    <xdr:ext cx="469744" cy="259045"/>
    <xdr:sp macro="" textlink="">
      <xdr:nvSpPr>
        <xdr:cNvPr id="584" name="【保健センター・保健所】&#10;一人当たり面積最大値テキスト">
          <a:extLst>
            <a:ext uri="{FF2B5EF4-FFF2-40B4-BE49-F238E27FC236}">
              <a16:creationId xmlns:a16="http://schemas.microsoft.com/office/drawing/2014/main" id="{00000000-0008-0000-0F00-000048020000}"/>
            </a:ext>
          </a:extLst>
        </xdr:cNvPr>
        <xdr:cNvSpPr txBox="1"/>
      </xdr:nvSpPr>
      <xdr:spPr>
        <a:xfrm>
          <a:off x="19547840" y="937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38862</xdr:rowOff>
    </xdr:from>
    <xdr:to>
      <xdr:col>116</xdr:col>
      <xdr:colOff>152400</xdr:colOff>
      <xdr:row>57</xdr:row>
      <xdr:rowOff>38862</xdr:rowOff>
    </xdr:to>
    <xdr:cxnSp macro="">
      <xdr:nvCxnSpPr>
        <xdr:cNvPr id="585" name="直線コネクタ 584">
          <a:extLst>
            <a:ext uri="{FF2B5EF4-FFF2-40B4-BE49-F238E27FC236}">
              <a16:creationId xmlns:a16="http://schemas.microsoft.com/office/drawing/2014/main" id="{00000000-0008-0000-0F00-000049020000}"/>
            </a:ext>
          </a:extLst>
        </xdr:cNvPr>
        <xdr:cNvCxnSpPr/>
      </xdr:nvCxnSpPr>
      <xdr:spPr>
        <a:xfrm>
          <a:off x="19443700" y="95943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28211</xdr:rowOff>
    </xdr:from>
    <xdr:ext cx="469744" cy="259045"/>
    <xdr:sp macro="" textlink="">
      <xdr:nvSpPr>
        <xdr:cNvPr id="586" name="【保健センター・保健所】&#10;一人当たり面積平均値テキスト">
          <a:extLst>
            <a:ext uri="{FF2B5EF4-FFF2-40B4-BE49-F238E27FC236}">
              <a16:creationId xmlns:a16="http://schemas.microsoft.com/office/drawing/2014/main" id="{00000000-0008-0000-0F00-00004A020000}"/>
            </a:ext>
          </a:extLst>
        </xdr:cNvPr>
        <xdr:cNvSpPr txBox="1"/>
      </xdr:nvSpPr>
      <xdr:spPr>
        <a:xfrm>
          <a:off x="19547840" y="10421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49784</xdr:rowOff>
    </xdr:from>
    <xdr:to>
      <xdr:col>116</xdr:col>
      <xdr:colOff>114300</xdr:colOff>
      <xdr:row>62</xdr:row>
      <xdr:rowOff>151384</xdr:rowOff>
    </xdr:to>
    <xdr:sp macro="" textlink="">
      <xdr:nvSpPr>
        <xdr:cNvPr id="587" name="フローチャート: 判断 586">
          <a:extLst>
            <a:ext uri="{FF2B5EF4-FFF2-40B4-BE49-F238E27FC236}">
              <a16:creationId xmlns:a16="http://schemas.microsoft.com/office/drawing/2014/main" id="{00000000-0008-0000-0F00-00004B020000}"/>
            </a:ext>
          </a:extLst>
        </xdr:cNvPr>
        <xdr:cNvSpPr/>
      </xdr:nvSpPr>
      <xdr:spPr>
        <a:xfrm>
          <a:off x="19458940" y="1044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88" name="フローチャート: 判断 587">
          <a:extLst>
            <a:ext uri="{FF2B5EF4-FFF2-40B4-BE49-F238E27FC236}">
              <a16:creationId xmlns:a16="http://schemas.microsoft.com/office/drawing/2014/main" id="{00000000-0008-0000-0F00-00004C020000}"/>
            </a:ext>
          </a:extLst>
        </xdr:cNvPr>
        <xdr:cNvSpPr/>
      </xdr:nvSpPr>
      <xdr:spPr>
        <a:xfrm>
          <a:off x="18735040" y="104251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62</xdr:row>
      <xdr:rowOff>124223</xdr:rowOff>
    </xdr:from>
    <xdr:ext cx="469744" cy="259045"/>
    <xdr:sp macro="" textlink="">
      <xdr:nvSpPr>
        <xdr:cNvPr id="589" name="n_1aveValue【保健センター・保健所】&#10;一人当たり面積">
          <a:extLst>
            <a:ext uri="{FF2B5EF4-FFF2-40B4-BE49-F238E27FC236}">
              <a16:creationId xmlns:a16="http://schemas.microsoft.com/office/drawing/2014/main" id="{00000000-0008-0000-0F00-00004D020000}"/>
            </a:ext>
          </a:extLst>
        </xdr:cNvPr>
        <xdr:cNvSpPr txBox="1"/>
      </xdr:nvSpPr>
      <xdr:spPr>
        <a:xfrm>
          <a:off x="18561127" y="10517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36068</xdr:rowOff>
    </xdr:from>
    <xdr:to>
      <xdr:col>107</xdr:col>
      <xdr:colOff>101600</xdr:colOff>
      <xdr:row>62</xdr:row>
      <xdr:rowOff>137668</xdr:rowOff>
    </xdr:to>
    <xdr:sp macro="" textlink="">
      <xdr:nvSpPr>
        <xdr:cNvPr id="590" name="フローチャート: 判断 589">
          <a:extLst>
            <a:ext uri="{FF2B5EF4-FFF2-40B4-BE49-F238E27FC236}">
              <a16:creationId xmlns:a16="http://schemas.microsoft.com/office/drawing/2014/main" id="{00000000-0008-0000-0F00-00004E020000}"/>
            </a:ext>
          </a:extLst>
        </xdr:cNvPr>
        <xdr:cNvSpPr/>
      </xdr:nvSpPr>
      <xdr:spPr>
        <a:xfrm>
          <a:off x="17937480" y="1042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62</xdr:row>
      <xdr:rowOff>128795</xdr:rowOff>
    </xdr:from>
    <xdr:ext cx="469744" cy="259045"/>
    <xdr:sp macro="" textlink="">
      <xdr:nvSpPr>
        <xdr:cNvPr id="591" name="n_2aveValue【保健センター・保健所】&#10;一人当たり面積">
          <a:extLst>
            <a:ext uri="{FF2B5EF4-FFF2-40B4-BE49-F238E27FC236}">
              <a16:creationId xmlns:a16="http://schemas.microsoft.com/office/drawing/2014/main" id="{00000000-0008-0000-0F00-00004F020000}"/>
            </a:ext>
          </a:extLst>
        </xdr:cNvPr>
        <xdr:cNvSpPr txBox="1"/>
      </xdr:nvSpPr>
      <xdr:spPr>
        <a:xfrm>
          <a:off x="17776267" y="1052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8636</xdr:rowOff>
    </xdr:from>
    <xdr:to>
      <xdr:col>102</xdr:col>
      <xdr:colOff>165100</xdr:colOff>
      <xdr:row>62</xdr:row>
      <xdr:rowOff>110236</xdr:rowOff>
    </xdr:to>
    <xdr:sp macro="" textlink="">
      <xdr:nvSpPr>
        <xdr:cNvPr id="592" name="フローチャート: 判断 591">
          <a:extLst>
            <a:ext uri="{FF2B5EF4-FFF2-40B4-BE49-F238E27FC236}">
              <a16:creationId xmlns:a16="http://schemas.microsoft.com/office/drawing/2014/main" id="{00000000-0008-0000-0F00-000050020000}"/>
            </a:ext>
          </a:extLst>
        </xdr:cNvPr>
        <xdr:cNvSpPr/>
      </xdr:nvSpPr>
      <xdr:spPr>
        <a:xfrm>
          <a:off x="17162780" y="104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62</xdr:row>
      <xdr:rowOff>101363</xdr:rowOff>
    </xdr:from>
    <xdr:ext cx="469744" cy="259045"/>
    <xdr:sp macro="" textlink="">
      <xdr:nvSpPr>
        <xdr:cNvPr id="593" name="n_3aveValue【保健センター・保健所】&#10;一人当たり面積">
          <a:extLst>
            <a:ext uri="{FF2B5EF4-FFF2-40B4-BE49-F238E27FC236}">
              <a16:creationId xmlns:a16="http://schemas.microsoft.com/office/drawing/2014/main" id="{00000000-0008-0000-0F00-000051020000}"/>
            </a:ext>
          </a:extLst>
        </xdr:cNvPr>
        <xdr:cNvSpPr txBox="1"/>
      </xdr:nvSpPr>
      <xdr:spPr>
        <a:xfrm>
          <a:off x="17001567" y="1049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129794</xdr:rowOff>
    </xdr:from>
    <xdr:to>
      <xdr:col>98</xdr:col>
      <xdr:colOff>38100</xdr:colOff>
      <xdr:row>62</xdr:row>
      <xdr:rowOff>59944</xdr:rowOff>
    </xdr:to>
    <xdr:sp macro="" textlink="">
      <xdr:nvSpPr>
        <xdr:cNvPr id="594" name="フローチャート: 判断 593">
          <a:extLst>
            <a:ext uri="{FF2B5EF4-FFF2-40B4-BE49-F238E27FC236}">
              <a16:creationId xmlns:a16="http://schemas.microsoft.com/office/drawing/2014/main" id="{00000000-0008-0000-0F00-000052020000}"/>
            </a:ext>
          </a:extLst>
        </xdr:cNvPr>
        <xdr:cNvSpPr/>
      </xdr:nvSpPr>
      <xdr:spPr>
        <a:xfrm>
          <a:off x="16388080" y="103558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60</xdr:row>
      <xdr:rowOff>76471</xdr:rowOff>
    </xdr:from>
    <xdr:ext cx="469744" cy="259045"/>
    <xdr:sp macro="" textlink="">
      <xdr:nvSpPr>
        <xdr:cNvPr id="595" name="n_4aveValue【保健センター・保健所】&#10;一人当たり面積">
          <a:extLst>
            <a:ext uri="{FF2B5EF4-FFF2-40B4-BE49-F238E27FC236}">
              <a16:creationId xmlns:a16="http://schemas.microsoft.com/office/drawing/2014/main" id="{00000000-0008-0000-0F00-000053020000}"/>
            </a:ext>
          </a:extLst>
        </xdr:cNvPr>
        <xdr:cNvSpPr txBox="1"/>
      </xdr:nvSpPr>
      <xdr:spPr>
        <a:xfrm>
          <a:off x="16226867" y="1013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F00-000054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F00-000056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134366</xdr:rowOff>
    </xdr:from>
    <xdr:to>
      <xdr:col>116</xdr:col>
      <xdr:colOff>114300</xdr:colOff>
      <xdr:row>62</xdr:row>
      <xdr:rowOff>64516</xdr:rowOff>
    </xdr:to>
    <xdr:sp macro="" textlink="">
      <xdr:nvSpPr>
        <xdr:cNvPr id="601" name="楕円 600">
          <a:extLst>
            <a:ext uri="{FF2B5EF4-FFF2-40B4-BE49-F238E27FC236}">
              <a16:creationId xmlns:a16="http://schemas.microsoft.com/office/drawing/2014/main" id="{00000000-0008-0000-0F00-000059020000}"/>
            </a:ext>
          </a:extLst>
        </xdr:cNvPr>
        <xdr:cNvSpPr/>
      </xdr:nvSpPr>
      <xdr:spPr>
        <a:xfrm>
          <a:off x="19458940" y="103604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157243</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00000000-0008-0000-0F00-00005A020000}"/>
            </a:ext>
          </a:extLst>
        </xdr:cNvPr>
        <xdr:cNvSpPr txBox="1"/>
      </xdr:nvSpPr>
      <xdr:spPr>
        <a:xfrm>
          <a:off x="19547840" y="1021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143510</xdr:rowOff>
    </xdr:from>
    <xdr:to>
      <xdr:col>112</xdr:col>
      <xdr:colOff>38100</xdr:colOff>
      <xdr:row>62</xdr:row>
      <xdr:rowOff>73660</xdr:rowOff>
    </xdr:to>
    <xdr:sp macro="" textlink="">
      <xdr:nvSpPr>
        <xdr:cNvPr id="603" name="楕円 602">
          <a:extLst>
            <a:ext uri="{FF2B5EF4-FFF2-40B4-BE49-F238E27FC236}">
              <a16:creationId xmlns:a16="http://schemas.microsoft.com/office/drawing/2014/main" id="{00000000-0008-0000-0F00-00005B020000}"/>
            </a:ext>
          </a:extLst>
        </xdr:cNvPr>
        <xdr:cNvSpPr/>
      </xdr:nvSpPr>
      <xdr:spPr>
        <a:xfrm>
          <a:off x="18735040" y="10369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13716</xdr:rowOff>
    </xdr:from>
    <xdr:to>
      <xdr:col>116</xdr:col>
      <xdr:colOff>63500</xdr:colOff>
      <xdr:row>62</xdr:row>
      <xdr:rowOff>22860</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flipV="1">
          <a:off x="18778220" y="10407396"/>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148082</xdr:rowOff>
    </xdr:from>
    <xdr:to>
      <xdr:col>107</xdr:col>
      <xdr:colOff>101600</xdr:colOff>
      <xdr:row>62</xdr:row>
      <xdr:rowOff>78232</xdr:rowOff>
    </xdr:to>
    <xdr:sp macro="" textlink="">
      <xdr:nvSpPr>
        <xdr:cNvPr id="605" name="楕円 604">
          <a:extLst>
            <a:ext uri="{FF2B5EF4-FFF2-40B4-BE49-F238E27FC236}">
              <a16:creationId xmlns:a16="http://schemas.microsoft.com/office/drawing/2014/main" id="{00000000-0008-0000-0F00-00005D020000}"/>
            </a:ext>
          </a:extLst>
        </xdr:cNvPr>
        <xdr:cNvSpPr/>
      </xdr:nvSpPr>
      <xdr:spPr>
        <a:xfrm>
          <a:off x="17937480" y="103741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22860</xdr:rowOff>
    </xdr:from>
    <xdr:to>
      <xdr:col>111</xdr:col>
      <xdr:colOff>177800</xdr:colOff>
      <xdr:row>62</xdr:row>
      <xdr:rowOff>27432</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flipV="1">
          <a:off x="17988280" y="1041654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152654</xdr:rowOff>
    </xdr:from>
    <xdr:to>
      <xdr:col>102</xdr:col>
      <xdr:colOff>165100</xdr:colOff>
      <xdr:row>62</xdr:row>
      <xdr:rowOff>82804</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17162780" y="10378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27432</xdr:rowOff>
    </xdr:from>
    <xdr:to>
      <xdr:col>107</xdr:col>
      <xdr:colOff>50800</xdr:colOff>
      <xdr:row>62</xdr:row>
      <xdr:rowOff>32004</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flipV="1">
          <a:off x="17213580" y="1042111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157226</xdr:rowOff>
    </xdr:from>
    <xdr:to>
      <xdr:col>98</xdr:col>
      <xdr:colOff>38100</xdr:colOff>
      <xdr:row>62</xdr:row>
      <xdr:rowOff>87376</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16388080" y="103832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32004</xdr:rowOff>
    </xdr:from>
    <xdr:to>
      <xdr:col>102</xdr:col>
      <xdr:colOff>114300</xdr:colOff>
      <xdr:row>62</xdr:row>
      <xdr:rowOff>36576</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flipV="1">
          <a:off x="16431260" y="1042568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90187</xdr:rowOff>
    </xdr:from>
    <xdr:ext cx="469744" cy="259045"/>
    <xdr:sp macro="" textlink="">
      <xdr:nvSpPr>
        <xdr:cNvPr id="611" name="n_1mainValue【保健センター・保健所】&#10;一人当たり面積">
          <a:extLst>
            <a:ext uri="{FF2B5EF4-FFF2-40B4-BE49-F238E27FC236}">
              <a16:creationId xmlns:a16="http://schemas.microsoft.com/office/drawing/2014/main" id="{00000000-0008-0000-0F00-000063020000}"/>
            </a:ext>
          </a:extLst>
        </xdr:cNvPr>
        <xdr:cNvSpPr txBox="1"/>
      </xdr:nvSpPr>
      <xdr:spPr>
        <a:xfrm>
          <a:off x="185611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94759</xdr:rowOff>
    </xdr:from>
    <xdr:ext cx="469744" cy="259045"/>
    <xdr:sp macro="" textlink="">
      <xdr:nvSpPr>
        <xdr:cNvPr id="612" name="n_2mainValue【保健センター・保健所】&#10;一人当たり面積">
          <a:extLst>
            <a:ext uri="{FF2B5EF4-FFF2-40B4-BE49-F238E27FC236}">
              <a16:creationId xmlns:a16="http://schemas.microsoft.com/office/drawing/2014/main" id="{00000000-0008-0000-0F00-000064020000}"/>
            </a:ext>
          </a:extLst>
        </xdr:cNvPr>
        <xdr:cNvSpPr txBox="1"/>
      </xdr:nvSpPr>
      <xdr:spPr>
        <a:xfrm>
          <a:off x="17776267" y="1015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99331</xdr:rowOff>
    </xdr:from>
    <xdr:ext cx="469744" cy="259045"/>
    <xdr:sp macro="" textlink="">
      <xdr:nvSpPr>
        <xdr:cNvPr id="613" name="n_3mainValue【保健センター・保健所】&#10;一人当たり面積">
          <a:extLst>
            <a:ext uri="{FF2B5EF4-FFF2-40B4-BE49-F238E27FC236}">
              <a16:creationId xmlns:a16="http://schemas.microsoft.com/office/drawing/2014/main" id="{00000000-0008-0000-0F00-000065020000}"/>
            </a:ext>
          </a:extLst>
        </xdr:cNvPr>
        <xdr:cNvSpPr txBox="1"/>
      </xdr:nvSpPr>
      <xdr:spPr>
        <a:xfrm>
          <a:off x="17001567" y="1015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78503</xdr:rowOff>
    </xdr:from>
    <xdr:ext cx="469744" cy="259045"/>
    <xdr:sp macro="" textlink="">
      <xdr:nvSpPr>
        <xdr:cNvPr id="614" name="n_4mainValue【保健センター・保健所】&#10;一人当たり面積">
          <a:extLst>
            <a:ext uri="{FF2B5EF4-FFF2-40B4-BE49-F238E27FC236}">
              <a16:creationId xmlns:a16="http://schemas.microsoft.com/office/drawing/2014/main" id="{00000000-0008-0000-0F00-000066020000}"/>
            </a:ext>
          </a:extLst>
        </xdr:cNvPr>
        <xdr:cNvSpPr txBox="1"/>
      </xdr:nvSpPr>
      <xdr:spPr>
        <a:xfrm>
          <a:off x="16226867" y="10472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8" name="【消防施設】&#10;有形固定資産減価償却率グラフ枠">
          <a:extLst>
            <a:ext uri="{FF2B5EF4-FFF2-40B4-BE49-F238E27FC236}">
              <a16:creationId xmlns:a16="http://schemas.microsoft.com/office/drawing/2014/main" id="{00000000-0008-0000-0F00-00007E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133350</xdr:rowOff>
    </xdr:from>
    <xdr:to>
      <xdr:col>85</xdr:col>
      <xdr:colOff>126364</xdr:colOff>
      <xdr:row>86</xdr:row>
      <xdr:rowOff>47625</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flipV="1">
          <a:off x="14375764" y="1320927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51452</xdr:rowOff>
    </xdr:from>
    <xdr:ext cx="405111" cy="259045"/>
    <xdr:sp macro="" textlink="">
      <xdr:nvSpPr>
        <xdr:cNvPr id="640" name="【消防施設】&#10;有形固定資産減価償却率最小値テキスト">
          <a:extLst>
            <a:ext uri="{FF2B5EF4-FFF2-40B4-BE49-F238E27FC236}">
              <a16:creationId xmlns:a16="http://schemas.microsoft.com/office/drawing/2014/main" id="{00000000-0008-0000-0F00-000080020000}"/>
            </a:ext>
          </a:extLst>
        </xdr:cNvPr>
        <xdr:cNvSpPr txBox="1"/>
      </xdr:nvSpPr>
      <xdr:spPr>
        <a:xfrm>
          <a:off x="14414500" y="1446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47625</xdr:rowOff>
    </xdr:from>
    <xdr:to>
      <xdr:col>86</xdr:col>
      <xdr:colOff>25400</xdr:colOff>
      <xdr:row>86</xdr:row>
      <xdr:rowOff>47625</xdr:rowOff>
    </xdr:to>
    <xdr:cxnSp macro="">
      <xdr:nvCxnSpPr>
        <xdr:cNvPr id="641" name="直線コネクタ 640">
          <a:extLst>
            <a:ext uri="{FF2B5EF4-FFF2-40B4-BE49-F238E27FC236}">
              <a16:creationId xmlns:a16="http://schemas.microsoft.com/office/drawing/2014/main" id="{00000000-0008-0000-0F00-000081020000}"/>
            </a:ext>
          </a:extLst>
        </xdr:cNvPr>
        <xdr:cNvCxnSpPr/>
      </xdr:nvCxnSpPr>
      <xdr:spPr>
        <a:xfrm>
          <a:off x="14287500" y="14464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80027</xdr:rowOff>
    </xdr:from>
    <xdr:ext cx="405111" cy="259045"/>
    <xdr:sp macro="" textlink="">
      <xdr:nvSpPr>
        <xdr:cNvPr id="642" name="【消防施設】&#10;有形固定資産減価償却率最大値テキスト">
          <a:extLst>
            <a:ext uri="{FF2B5EF4-FFF2-40B4-BE49-F238E27FC236}">
              <a16:creationId xmlns:a16="http://schemas.microsoft.com/office/drawing/2014/main" id="{00000000-0008-0000-0F00-000082020000}"/>
            </a:ext>
          </a:extLst>
        </xdr:cNvPr>
        <xdr:cNvSpPr txBox="1"/>
      </xdr:nvSpPr>
      <xdr:spPr>
        <a:xfrm>
          <a:off x="14414500" y="12988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133350</xdr:rowOff>
    </xdr:from>
    <xdr:to>
      <xdr:col>86</xdr:col>
      <xdr:colOff>25400</xdr:colOff>
      <xdr:row>78</xdr:row>
      <xdr:rowOff>133350</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a:off x="14287500" y="1320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60977</xdr:rowOff>
    </xdr:from>
    <xdr:ext cx="405111" cy="259045"/>
    <xdr:sp macro="" textlink="">
      <xdr:nvSpPr>
        <xdr:cNvPr id="644" name="【消防施設】&#10;有形固定資産減価償却率平均値テキスト">
          <a:extLst>
            <a:ext uri="{FF2B5EF4-FFF2-40B4-BE49-F238E27FC236}">
              <a16:creationId xmlns:a16="http://schemas.microsoft.com/office/drawing/2014/main" id="{00000000-0008-0000-0F00-000084020000}"/>
            </a:ext>
          </a:extLst>
        </xdr:cNvPr>
        <xdr:cNvSpPr txBox="1"/>
      </xdr:nvSpPr>
      <xdr:spPr>
        <a:xfrm>
          <a:off x="14414500" y="13639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82550</xdr:rowOff>
    </xdr:from>
    <xdr:to>
      <xdr:col>85</xdr:col>
      <xdr:colOff>177800</xdr:colOff>
      <xdr:row>82</xdr:row>
      <xdr:rowOff>12700</xdr:rowOff>
    </xdr:to>
    <xdr:sp macro="" textlink="">
      <xdr:nvSpPr>
        <xdr:cNvPr id="645" name="フローチャート: 判断 644">
          <a:extLst>
            <a:ext uri="{FF2B5EF4-FFF2-40B4-BE49-F238E27FC236}">
              <a16:creationId xmlns:a16="http://schemas.microsoft.com/office/drawing/2014/main" id="{00000000-0008-0000-0F00-000085020000}"/>
            </a:ext>
          </a:extLst>
        </xdr:cNvPr>
        <xdr:cNvSpPr/>
      </xdr:nvSpPr>
      <xdr:spPr>
        <a:xfrm>
          <a:off x="14325600" y="136613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52070</xdr:rowOff>
    </xdr:from>
    <xdr:to>
      <xdr:col>81</xdr:col>
      <xdr:colOff>101600</xdr:colOff>
      <xdr:row>81</xdr:row>
      <xdr:rowOff>153670</xdr:rowOff>
    </xdr:to>
    <xdr:sp macro="" textlink="">
      <xdr:nvSpPr>
        <xdr:cNvPr id="646" name="フローチャート: 判断 645">
          <a:extLst>
            <a:ext uri="{FF2B5EF4-FFF2-40B4-BE49-F238E27FC236}">
              <a16:creationId xmlns:a16="http://schemas.microsoft.com/office/drawing/2014/main" id="{00000000-0008-0000-0F00-000086020000}"/>
            </a:ext>
          </a:extLst>
        </xdr:cNvPr>
        <xdr:cNvSpPr/>
      </xdr:nvSpPr>
      <xdr:spPr>
        <a:xfrm>
          <a:off x="1357884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144797</xdr:rowOff>
    </xdr:from>
    <xdr:ext cx="405111" cy="259045"/>
    <xdr:sp macro="" textlink="">
      <xdr:nvSpPr>
        <xdr:cNvPr id="647" name="n_1aveValue【消防施設】&#10;有形固定資産減価償却率">
          <a:extLst>
            <a:ext uri="{FF2B5EF4-FFF2-40B4-BE49-F238E27FC236}">
              <a16:creationId xmlns:a16="http://schemas.microsoft.com/office/drawing/2014/main" id="{00000000-0008-0000-0F00-000087020000}"/>
            </a:ext>
          </a:extLst>
        </xdr:cNvPr>
        <xdr:cNvSpPr txBox="1"/>
      </xdr:nvSpPr>
      <xdr:spPr>
        <a:xfrm>
          <a:off x="13437244" y="1372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10161</xdr:rowOff>
    </xdr:from>
    <xdr:to>
      <xdr:col>76</xdr:col>
      <xdr:colOff>165100</xdr:colOff>
      <xdr:row>81</xdr:row>
      <xdr:rowOff>111761</xdr:rowOff>
    </xdr:to>
    <xdr:sp macro="" textlink="">
      <xdr:nvSpPr>
        <xdr:cNvPr id="648" name="フローチャート: 判断 647">
          <a:extLst>
            <a:ext uri="{FF2B5EF4-FFF2-40B4-BE49-F238E27FC236}">
              <a16:creationId xmlns:a16="http://schemas.microsoft.com/office/drawing/2014/main" id="{00000000-0008-0000-0F00-000088020000}"/>
            </a:ext>
          </a:extLst>
        </xdr:cNvPr>
        <xdr:cNvSpPr/>
      </xdr:nvSpPr>
      <xdr:spPr>
        <a:xfrm>
          <a:off x="12804140" y="1358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102888</xdr:rowOff>
    </xdr:from>
    <xdr:ext cx="405111" cy="259045"/>
    <xdr:sp macro="" textlink="">
      <xdr:nvSpPr>
        <xdr:cNvPr id="649" name="n_2aveValue【消防施設】&#10;有形固定資産減価償却率">
          <a:extLst>
            <a:ext uri="{FF2B5EF4-FFF2-40B4-BE49-F238E27FC236}">
              <a16:creationId xmlns:a16="http://schemas.microsoft.com/office/drawing/2014/main" id="{00000000-0008-0000-0F00-000089020000}"/>
            </a:ext>
          </a:extLst>
        </xdr:cNvPr>
        <xdr:cNvSpPr txBox="1"/>
      </xdr:nvSpPr>
      <xdr:spPr>
        <a:xfrm>
          <a:off x="12675244" y="1368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19686</xdr:rowOff>
    </xdr:from>
    <xdr:to>
      <xdr:col>72</xdr:col>
      <xdr:colOff>38100</xdr:colOff>
      <xdr:row>81</xdr:row>
      <xdr:rowOff>121286</xdr:rowOff>
    </xdr:to>
    <xdr:sp macro="" textlink="">
      <xdr:nvSpPr>
        <xdr:cNvPr id="650" name="フローチャート: 判断 649">
          <a:extLst>
            <a:ext uri="{FF2B5EF4-FFF2-40B4-BE49-F238E27FC236}">
              <a16:creationId xmlns:a16="http://schemas.microsoft.com/office/drawing/2014/main" id="{00000000-0008-0000-0F00-00008A020000}"/>
            </a:ext>
          </a:extLst>
        </xdr:cNvPr>
        <xdr:cNvSpPr/>
      </xdr:nvSpPr>
      <xdr:spPr>
        <a:xfrm>
          <a:off x="12029440" y="135985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81</xdr:row>
      <xdr:rowOff>112413</xdr:rowOff>
    </xdr:from>
    <xdr:ext cx="405111" cy="259045"/>
    <xdr:sp macro="" textlink="">
      <xdr:nvSpPr>
        <xdr:cNvPr id="651" name="n_3aveValue【消防施設】&#10;有形固定資産減価償却率">
          <a:extLst>
            <a:ext uri="{FF2B5EF4-FFF2-40B4-BE49-F238E27FC236}">
              <a16:creationId xmlns:a16="http://schemas.microsoft.com/office/drawing/2014/main" id="{00000000-0008-0000-0F00-00008B020000}"/>
            </a:ext>
          </a:extLst>
        </xdr:cNvPr>
        <xdr:cNvSpPr txBox="1"/>
      </xdr:nvSpPr>
      <xdr:spPr>
        <a:xfrm>
          <a:off x="11900544" y="1369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80</xdr:row>
      <xdr:rowOff>151130</xdr:rowOff>
    </xdr:from>
    <xdr:to>
      <xdr:col>67</xdr:col>
      <xdr:colOff>101600</xdr:colOff>
      <xdr:row>81</xdr:row>
      <xdr:rowOff>81280</xdr:rowOff>
    </xdr:to>
    <xdr:sp macro="" textlink="">
      <xdr:nvSpPr>
        <xdr:cNvPr id="652" name="フローチャート: 判断 651">
          <a:extLst>
            <a:ext uri="{FF2B5EF4-FFF2-40B4-BE49-F238E27FC236}">
              <a16:creationId xmlns:a16="http://schemas.microsoft.com/office/drawing/2014/main" id="{00000000-0008-0000-0F00-00008C020000}"/>
            </a:ext>
          </a:extLst>
        </xdr:cNvPr>
        <xdr:cNvSpPr/>
      </xdr:nvSpPr>
      <xdr:spPr>
        <a:xfrm>
          <a:off x="11231880" y="13562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81</xdr:row>
      <xdr:rowOff>72407</xdr:rowOff>
    </xdr:from>
    <xdr:ext cx="405111" cy="259045"/>
    <xdr:sp macro="" textlink="">
      <xdr:nvSpPr>
        <xdr:cNvPr id="653" name="n_4aveValue【消防施設】&#10;有形固定資産減価償却率">
          <a:extLst>
            <a:ext uri="{FF2B5EF4-FFF2-40B4-BE49-F238E27FC236}">
              <a16:creationId xmlns:a16="http://schemas.microsoft.com/office/drawing/2014/main" id="{00000000-0008-0000-0F00-00008D020000}"/>
            </a:ext>
          </a:extLst>
        </xdr:cNvPr>
        <xdr:cNvSpPr txBox="1"/>
      </xdr:nvSpPr>
      <xdr:spPr>
        <a:xfrm>
          <a:off x="11102984" y="1365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F00-00008E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50164</xdr:rowOff>
    </xdr:from>
    <xdr:to>
      <xdr:col>85</xdr:col>
      <xdr:colOff>177800</xdr:colOff>
      <xdr:row>79</xdr:row>
      <xdr:rowOff>151764</xdr:rowOff>
    </xdr:to>
    <xdr:sp macro="" textlink="">
      <xdr:nvSpPr>
        <xdr:cNvPr id="659" name="楕円 658">
          <a:extLst>
            <a:ext uri="{FF2B5EF4-FFF2-40B4-BE49-F238E27FC236}">
              <a16:creationId xmlns:a16="http://schemas.microsoft.com/office/drawing/2014/main" id="{00000000-0008-0000-0F00-000093020000}"/>
            </a:ext>
          </a:extLst>
        </xdr:cNvPr>
        <xdr:cNvSpPr/>
      </xdr:nvSpPr>
      <xdr:spPr>
        <a:xfrm>
          <a:off x="14325600" y="1329372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73041</xdr:rowOff>
    </xdr:from>
    <xdr:ext cx="405111" cy="259045"/>
    <xdr:sp macro="" textlink="">
      <xdr:nvSpPr>
        <xdr:cNvPr id="660" name="【消防施設】&#10;有形固定資産減価償却率該当値テキスト">
          <a:extLst>
            <a:ext uri="{FF2B5EF4-FFF2-40B4-BE49-F238E27FC236}">
              <a16:creationId xmlns:a16="http://schemas.microsoft.com/office/drawing/2014/main" id="{00000000-0008-0000-0F00-000094020000}"/>
            </a:ext>
          </a:extLst>
        </xdr:cNvPr>
        <xdr:cNvSpPr txBox="1"/>
      </xdr:nvSpPr>
      <xdr:spPr>
        <a:xfrm>
          <a:off x="14414500" y="1314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158750</xdr:rowOff>
    </xdr:from>
    <xdr:to>
      <xdr:col>81</xdr:col>
      <xdr:colOff>101600</xdr:colOff>
      <xdr:row>79</xdr:row>
      <xdr:rowOff>88900</xdr:rowOff>
    </xdr:to>
    <xdr:sp macro="" textlink="">
      <xdr:nvSpPr>
        <xdr:cNvPr id="661" name="楕円 660">
          <a:extLst>
            <a:ext uri="{FF2B5EF4-FFF2-40B4-BE49-F238E27FC236}">
              <a16:creationId xmlns:a16="http://schemas.microsoft.com/office/drawing/2014/main" id="{00000000-0008-0000-0F00-000095020000}"/>
            </a:ext>
          </a:extLst>
        </xdr:cNvPr>
        <xdr:cNvSpPr/>
      </xdr:nvSpPr>
      <xdr:spPr>
        <a:xfrm>
          <a:off x="13578840" y="13234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38100</xdr:rowOff>
    </xdr:from>
    <xdr:to>
      <xdr:col>85</xdr:col>
      <xdr:colOff>127000</xdr:colOff>
      <xdr:row>79</xdr:row>
      <xdr:rowOff>100964</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13629640" y="13281660"/>
          <a:ext cx="74676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116839</xdr:rowOff>
    </xdr:from>
    <xdr:to>
      <xdr:col>76</xdr:col>
      <xdr:colOff>165100</xdr:colOff>
      <xdr:row>79</xdr:row>
      <xdr:rowOff>46989</xdr:rowOff>
    </xdr:to>
    <xdr:sp macro="" textlink="">
      <xdr:nvSpPr>
        <xdr:cNvPr id="663" name="楕円 662">
          <a:extLst>
            <a:ext uri="{FF2B5EF4-FFF2-40B4-BE49-F238E27FC236}">
              <a16:creationId xmlns:a16="http://schemas.microsoft.com/office/drawing/2014/main" id="{00000000-0008-0000-0F00-000097020000}"/>
            </a:ext>
          </a:extLst>
        </xdr:cNvPr>
        <xdr:cNvSpPr/>
      </xdr:nvSpPr>
      <xdr:spPr>
        <a:xfrm>
          <a:off x="12804140" y="131927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167639</xdr:rowOff>
    </xdr:from>
    <xdr:to>
      <xdr:col>81</xdr:col>
      <xdr:colOff>50800</xdr:colOff>
      <xdr:row>79</xdr:row>
      <xdr:rowOff>38100</xdr:rowOff>
    </xdr:to>
    <xdr:cxnSp macro="">
      <xdr:nvCxnSpPr>
        <xdr:cNvPr id="664" name="直線コネクタ 663">
          <a:extLst>
            <a:ext uri="{FF2B5EF4-FFF2-40B4-BE49-F238E27FC236}">
              <a16:creationId xmlns:a16="http://schemas.microsoft.com/office/drawing/2014/main" id="{00000000-0008-0000-0F00-000098020000}"/>
            </a:ext>
          </a:extLst>
        </xdr:cNvPr>
        <xdr:cNvCxnSpPr/>
      </xdr:nvCxnSpPr>
      <xdr:spPr>
        <a:xfrm>
          <a:off x="12854940" y="13243559"/>
          <a:ext cx="77470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59689</xdr:rowOff>
    </xdr:from>
    <xdr:to>
      <xdr:col>72</xdr:col>
      <xdr:colOff>38100</xdr:colOff>
      <xdr:row>78</xdr:row>
      <xdr:rowOff>161289</xdr:rowOff>
    </xdr:to>
    <xdr:sp macro="" textlink="">
      <xdr:nvSpPr>
        <xdr:cNvPr id="665" name="楕円 664">
          <a:extLst>
            <a:ext uri="{FF2B5EF4-FFF2-40B4-BE49-F238E27FC236}">
              <a16:creationId xmlns:a16="http://schemas.microsoft.com/office/drawing/2014/main" id="{00000000-0008-0000-0F00-000099020000}"/>
            </a:ext>
          </a:extLst>
        </xdr:cNvPr>
        <xdr:cNvSpPr/>
      </xdr:nvSpPr>
      <xdr:spPr>
        <a:xfrm>
          <a:off x="12029440" y="131356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110489</xdr:rowOff>
    </xdr:from>
    <xdr:to>
      <xdr:col>76</xdr:col>
      <xdr:colOff>114300</xdr:colOff>
      <xdr:row>78</xdr:row>
      <xdr:rowOff>167639</xdr:rowOff>
    </xdr:to>
    <xdr:cxnSp macro="">
      <xdr:nvCxnSpPr>
        <xdr:cNvPr id="666" name="直線コネクタ 665">
          <a:extLst>
            <a:ext uri="{FF2B5EF4-FFF2-40B4-BE49-F238E27FC236}">
              <a16:creationId xmlns:a16="http://schemas.microsoft.com/office/drawing/2014/main" id="{00000000-0008-0000-0F00-00009A020000}"/>
            </a:ext>
          </a:extLst>
        </xdr:cNvPr>
        <xdr:cNvCxnSpPr/>
      </xdr:nvCxnSpPr>
      <xdr:spPr>
        <a:xfrm>
          <a:off x="12072620" y="13186409"/>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170180</xdr:rowOff>
    </xdr:from>
    <xdr:to>
      <xdr:col>67</xdr:col>
      <xdr:colOff>101600</xdr:colOff>
      <xdr:row>78</xdr:row>
      <xdr:rowOff>100330</xdr:rowOff>
    </xdr:to>
    <xdr:sp macro="" textlink="">
      <xdr:nvSpPr>
        <xdr:cNvPr id="667" name="楕円 666">
          <a:extLst>
            <a:ext uri="{FF2B5EF4-FFF2-40B4-BE49-F238E27FC236}">
              <a16:creationId xmlns:a16="http://schemas.microsoft.com/office/drawing/2014/main" id="{00000000-0008-0000-0F00-00009B020000}"/>
            </a:ext>
          </a:extLst>
        </xdr:cNvPr>
        <xdr:cNvSpPr/>
      </xdr:nvSpPr>
      <xdr:spPr>
        <a:xfrm>
          <a:off x="11231880" y="13078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49530</xdr:rowOff>
    </xdr:from>
    <xdr:to>
      <xdr:col>71</xdr:col>
      <xdr:colOff>177800</xdr:colOff>
      <xdr:row>78</xdr:row>
      <xdr:rowOff>110489</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1282680" y="13125450"/>
          <a:ext cx="78994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77</xdr:row>
      <xdr:rowOff>105427</xdr:rowOff>
    </xdr:from>
    <xdr:ext cx="405111" cy="259045"/>
    <xdr:sp macro="" textlink="">
      <xdr:nvSpPr>
        <xdr:cNvPr id="669" name="n_1mainValue【消防施設】&#10;有形固定資産減価償却率">
          <a:extLst>
            <a:ext uri="{FF2B5EF4-FFF2-40B4-BE49-F238E27FC236}">
              <a16:creationId xmlns:a16="http://schemas.microsoft.com/office/drawing/2014/main" id="{00000000-0008-0000-0F00-00009D020000}"/>
            </a:ext>
          </a:extLst>
        </xdr:cNvPr>
        <xdr:cNvSpPr txBox="1"/>
      </xdr:nvSpPr>
      <xdr:spPr>
        <a:xfrm>
          <a:off x="13437244" y="1301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63516</xdr:rowOff>
    </xdr:from>
    <xdr:ext cx="405111" cy="259045"/>
    <xdr:sp macro="" textlink="">
      <xdr:nvSpPr>
        <xdr:cNvPr id="670" name="n_2mainValue【消防施設】&#10;有形固定資産減価償却率">
          <a:extLst>
            <a:ext uri="{FF2B5EF4-FFF2-40B4-BE49-F238E27FC236}">
              <a16:creationId xmlns:a16="http://schemas.microsoft.com/office/drawing/2014/main" id="{00000000-0008-0000-0F00-00009E020000}"/>
            </a:ext>
          </a:extLst>
        </xdr:cNvPr>
        <xdr:cNvSpPr txBox="1"/>
      </xdr:nvSpPr>
      <xdr:spPr>
        <a:xfrm>
          <a:off x="12675244" y="12971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6366</xdr:rowOff>
    </xdr:from>
    <xdr:ext cx="405111" cy="259045"/>
    <xdr:sp macro="" textlink="">
      <xdr:nvSpPr>
        <xdr:cNvPr id="671" name="n_3mainValue【消防施設】&#10;有形固定資産減価償却率">
          <a:extLst>
            <a:ext uri="{FF2B5EF4-FFF2-40B4-BE49-F238E27FC236}">
              <a16:creationId xmlns:a16="http://schemas.microsoft.com/office/drawing/2014/main" id="{00000000-0008-0000-0F00-00009F020000}"/>
            </a:ext>
          </a:extLst>
        </xdr:cNvPr>
        <xdr:cNvSpPr txBox="1"/>
      </xdr:nvSpPr>
      <xdr:spPr>
        <a:xfrm>
          <a:off x="11900544" y="12914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116857</xdr:rowOff>
    </xdr:from>
    <xdr:ext cx="405111" cy="259045"/>
    <xdr:sp macro="" textlink="">
      <xdr:nvSpPr>
        <xdr:cNvPr id="672" name="n_4mainValue【消防施設】&#10;有形固定資産減価償却率">
          <a:extLst>
            <a:ext uri="{FF2B5EF4-FFF2-40B4-BE49-F238E27FC236}">
              <a16:creationId xmlns:a16="http://schemas.microsoft.com/office/drawing/2014/main" id="{00000000-0008-0000-0F00-0000A0020000}"/>
            </a:ext>
          </a:extLst>
        </xdr:cNvPr>
        <xdr:cNvSpPr txBox="1"/>
      </xdr:nvSpPr>
      <xdr:spPr>
        <a:xfrm>
          <a:off x="11102984" y="1285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00000000-0008-0000-0F00-0000A2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00000000-0008-0000-0F00-0000A3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00000000-0008-0000-0F00-0000A4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00000000-0008-0000-0F00-0000A5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00000000-0008-0000-0F00-0000A6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00000000-0008-0000-0F00-0000A7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00000000-0008-0000-0F00-0000A802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3" name="【消防施設】&#10;一人当たり面積グラフ枠">
          <a:extLst>
            <a:ext uri="{FF2B5EF4-FFF2-40B4-BE49-F238E27FC236}">
              <a16:creationId xmlns:a16="http://schemas.microsoft.com/office/drawing/2014/main" id="{00000000-0008-0000-0F00-0000B502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156972</xdr:rowOff>
    </xdr:from>
    <xdr:to>
      <xdr:col>116</xdr:col>
      <xdr:colOff>62864</xdr:colOff>
      <xdr:row>85</xdr:row>
      <xdr:rowOff>136398</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flipV="1">
          <a:off x="19509104" y="13232892"/>
          <a:ext cx="0" cy="1152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5" name="【消防施設】&#10;一人当たり面積最小値テキスト">
          <a:extLst>
            <a:ext uri="{FF2B5EF4-FFF2-40B4-BE49-F238E27FC236}">
              <a16:creationId xmlns:a16="http://schemas.microsoft.com/office/drawing/2014/main" id="{00000000-0008-0000-0F00-0000B7020000}"/>
            </a:ext>
          </a:extLst>
        </xdr:cNvPr>
        <xdr:cNvSpPr txBox="1"/>
      </xdr:nvSpPr>
      <xdr:spPr>
        <a:xfrm>
          <a:off x="19547840" y="1438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9443700" y="1438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103649</xdr:rowOff>
    </xdr:from>
    <xdr:ext cx="469744" cy="259045"/>
    <xdr:sp macro="" textlink="">
      <xdr:nvSpPr>
        <xdr:cNvPr id="697" name="【消防施設】&#10;一人当たり面積最大値テキスト">
          <a:extLst>
            <a:ext uri="{FF2B5EF4-FFF2-40B4-BE49-F238E27FC236}">
              <a16:creationId xmlns:a16="http://schemas.microsoft.com/office/drawing/2014/main" id="{00000000-0008-0000-0F00-0000B9020000}"/>
            </a:ext>
          </a:extLst>
        </xdr:cNvPr>
        <xdr:cNvSpPr txBox="1"/>
      </xdr:nvSpPr>
      <xdr:spPr>
        <a:xfrm>
          <a:off x="19547840" y="1301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156972</xdr:rowOff>
    </xdr:from>
    <xdr:to>
      <xdr:col>116</xdr:col>
      <xdr:colOff>152400</xdr:colOff>
      <xdr:row>78</xdr:row>
      <xdr:rowOff>156972</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9443700" y="132328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114316</xdr:rowOff>
    </xdr:from>
    <xdr:ext cx="469744" cy="259045"/>
    <xdr:sp macro="" textlink="">
      <xdr:nvSpPr>
        <xdr:cNvPr id="699" name="【消防施設】&#10;一人当たり面積平均値テキスト">
          <a:extLst>
            <a:ext uri="{FF2B5EF4-FFF2-40B4-BE49-F238E27FC236}">
              <a16:creationId xmlns:a16="http://schemas.microsoft.com/office/drawing/2014/main" id="{00000000-0008-0000-0F00-0000BB020000}"/>
            </a:ext>
          </a:extLst>
        </xdr:cNvPr>
        <xdr:cNvSpPr txBox="1"/>
      </xdr:nvSpPr>
      <xdr:spPr>
        <a:xfrm>
          <a:off x="19547840" y="140284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9458940" y="140500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145035</xdr:rowOff>
    </xdr:from>
    <xdr:to>
      <xdr:col>112</xdr:col>
      <xdr:colOff>38100</xdr:colOff>
      <xdr:row>84</xdr:row>
      <xdr:rowOff>75185</xdr:rowOff>
    </xdr:to>
    <xdr:sp macro="" textlink="">
      <xdr:nvSpPr>
        <xdr:cNvPr id="701" name="フローチャート: 判断 700">
          <a:extLst>
            <a:ext uri="{FF2B5EF4-FFF2-40B4-BE49-F238E27FC236}">
              <a16:creationId xmlns:a16="http://schemas.microsoft.com/office/drawing/2014/main" id="{00000000-0008-0000-0F00-0000BD020000}"/>
            </a:ext>
          </a:extLst>
        </xdr:cNvPr>
        <xdr:cNvSpPr/>
      </xdr:nvSpPr>
      <xdr:spPr>
        <a:xfrm>
          <a:off x="18735040" y="14059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66312</xdr:rowOff>
    </xdr:from>
    <xdr:ext cx="469744" cy="259045"/>
    <xdr:sp macro="" textlink="">
      <xdr:nvSpPr>
        <xdr:cNvPr id="702" name="n_1aveValue【消防施設】&#10;一人当たり面積">
          <a:extLst>
            <a:ext uri="{FF2B5EF4-FFF2-40B4-BE49-F238E27FC236}">
              <a16:creationId xmlns:a16="http://schemas.microsoft.com/office/drawing/2014/main" id="{00000000-0008-0000-0F00-0000BE020000}"/>
            </a:ext>
          </a:extLst>
        </xdr:cNvPr>
        <xdr:cNvSpPr txBox="1"/>
      </xdr:nvSpPr>
      <xdr:spPr>
        <a:xfrm>
          <a:off x="1856112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83</xdr:row>
      <xdr:rowOff>149606</xdr:rowOff>
    </xdr:from>
    <xdr:to>
      <xdr:col>107</xdr:col>
      <xdr:colOff>101600</xdr:colOff>
      <xdr:row>84</xdr:row>
      <xdr:rowOff>79756</xdr:rowOff>
    </xdr:to>
    <xdr:sp macro="" textlink="">
      <xdr:nvSpPr>
        <xdr:cNvPr id="703" name="フローチャート: 判断 702">
          <a:extLst>
            <a:ext uri="{FF2B5EF4-FFF2-40B4-BE49-F238E27FC236}">
              <a16:creationId xmlns:a16="http://schemas.microsoft.com/office/drawing/2014/main" id="{00000000-0008-0000-0F00-0000BF020000}"/>
            </a:ext>
          </a:extLst>
        </xdr:cNvPr>
        <xdr:cNvSpPr/>
      </xdr:nvSpPr>
      <xdr:spPr>
        <a:xfrm>
          <a:off x="17937480" y="14063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70883</xdr:rowOff>
    </xdr:from>
    <xdr:ext cx="469744" cy="259045"/>
    <xdr:sp macro="" textlink="">
      <xdr:nvSpPr>
        <xdr:cNvPr id="704" name="n_2aveValue【消防施設】&#10;一人当たり面積">
          <a:extLst>
            <a:ext uri="{FF2B5EF4-FFF2-40B4-BE49-F238E27FC236}">
              <a16:creationId xmlns:a16="http://schemas.microsoft.com/office/drawing/2014/main" id="{00000000-0008-0000-0F00-0000C0020000}"/>
            </a:ext>
          </a:extLst>
        </xdr:cNvPr>
        <xdr:cNvSpPr txBox="1"/>
      </xdr:nvSpPr>
      <xdr:spPr>
        <a:xfrm>
          <a:off x="17776267" y="1415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83</xdr:row>
      <xdr:rowOff>145035</xdr:rowOff>
    </xdr:from>
    <xdr:to>
      <xdr:col>102</xdr:col>
      <xdr:colOff>165100</xdr:colOff>
      <xdr:row>84</xdr:row>
      <xdr:rowOff>75185</xdr:rowOff>
    </xdr:to>
    <xdr:sp macro="" textlink="">
      <xdr:nvSpPr>
        <xdr:cNvPr id="705" name="フローチャート: 判断 704">
          <a:extLst>
            <a:ext uri="{FF2B5EF4-FFF2-40B4-BE49-F238E27FC236}">
              <a16:creationId xmlns:a16="http://schemas.microsoft.com/office/drawing/2014/main" id="{00000000-0008-0000-0F00-0000C1020000}"/>
            </a:ext>
          </a:extLst>
        </xdr:cNvPr>
        <xdr:cNvSpPr/>
      </xdr:nvSpPr>
      <xdr:spPr>
        <a:xfrm>
          <a:off x="1716278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66312</xdr:rowOff>
    </xdr:from>
    <xdr:ext cx="469744" cy="259045"/>
    <xdr:sp macro="" textlink="">
      <xdr:nvSpPr>
        <xdr:cNvPr id="706" name="n_3aveValue【消防施設】&#10;一人当たり面積">
          <a:extLst>
            <a:ext uri="{FF2B5EF4-FFF2-40B4-BE49-F238E27FC236}">
              <a16:creationId xmlns:a16="http://schemas.microsoft.com/office/drawing/2014/main" id="{00000000-0008-0000-0F00-0000C2020000}"/>
            </a:ext>
          </a:extLst>
        </xdr:cNvPr>
        <xdr:cNvSpPr txBox="1"/>
      </xdr:nvSpPr>
      <xdr:spPr>
        <a:xfrm>
          <a:off x="1700156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83</xdr:row>
      <xdr:rowOff>71882</xdr:rowOff>
    </xdr:from>
    <xdr:to>
      <xdr:col>98</xdr:col>
      <xdr:colOff>38100</xdr:colOff>
      <xdr:row>84</xdr:row>
      <xdr:rowOff>2032</xdr:rowOff>
    </xdr:to>
    <xdr:sp macro="" textlink="">
      <xdr:nvSpPr>
        <xdr:cNvPr id="707" name="フローチャート: 判断 706">
          <a:extLst>
            <a:ext uri="{FF2B5EF4-FFF2-40B4-BE49-F238E27FC236}">
              <a16:creationId xmlns:a16="http://schemas.microsoft.com/office/drawing/2014/main" id="{00000000-0008-0000-0F00-0000C3020000}"/>
            </a:ext>
          </a:extLst>
        </xdr:cNvPr>
        <xdr:cNvSpPr/>
      </xdr:nvSpPr>
      <xdr:spPr>
        <a:xfrm>
          <a:off x="16388080" y="139860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83</xdr:row>
      <xdr:rowOff>164609</xdr:rowOff>
    </xdr:from>
    <xdr:ext cx="469744" cy="259045"/>
    <xdr:sp macro="" textlink="">
      <xdr:nvSpPr>
        <xdr:cNvPr id="708" name="n_4aveValue【消防施設】&#10;一人当たり面積">
          <a:extLst>
            <a:ext uri="{FF2B5EF4-FFF2-40B4-BE49-F238E27FC236}">
              <a16:creationId xmlns:a16="http://schemas.microsoft.com/office/drawing/2014/main" id="{00000000-0008-0000-0F00-0000C4020000}"/>
            </a:ext>
          </a:extLst>
        </xdr:cNvPr>
        <xdr:cNvSpPr txBox="1"/>
      </xdr:nvSpPr>
      <xdr:spPr>
        <a:xfrm>
          <a:off x="16226867" y="1407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106172</xdr:rowOff>
    </xdr:from>
    <xdr:to>
      <xdr:col>116</xdr:col>
      <xdr:colOff>114300</xdr:colOff>
      <xdr:row>79</xdr:row>
      <xdr:rowOff>36322</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19458940" y="13182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59199</xdr:rowOff>
    </xdr:from>
    <xdr:ext cx="469744" cy="259045"/>
    <xdr:sp macro="" textlink="">
      <xdr:nvSpPr>
        <xdr:cNvPr id="715" name="【消防施設】&#10;一人当たり面積該当値テキスト">
          <a:extLst>
            <a:ext uri="{FF2B5EF4-FFF2-40B4-BE49-F238E27FC236}">
              <a16:creationId xmlns:a16="http://schemas.microsoft.com/office/drawing/2014/main" id="{00000000-0008-0000-0F00-0000CB020000}"/>
            </a:ext>
          </a:extLst>
        </xdr:cNvPr>
        <xdr:cNvSpPr txBox="1"/>
      </xdr:nvSpPr>
      <xdr:spPr>
        <a:xfrm>
          <a:off x="19547840" y="1313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129032</xdr:rowOff>
    </xdr:from>
    <xdr:to>
      <xdr:col>112</xdr:col>
      <xdr:colOff>38100</xdr:colOff>
      <xdr:row>79</xdr:row>
      <xdr:rowOff>59182</xdr:rowOff>
    </xdr:to>
    <xdr:sp macro="" textlink="">
      <xdr:nvSpPr>
        <xdr:cNvPr id="716" name="楕円 715">
          <a:extLst>
            <a:ext uri="{FF2B5EF4-FFF2-40B4-BE49-F238E27FC236}">
              <a16:creationId xmlns:a16="http://schemas.microsoft.com/office/drawing/2014/main" id="{00000000-0008-0000-0F00-0000CC020000}"/>
            </a:ext>
          </a:extLst>
        </xdr:cNvPr>
        <xdr:cNvSpPr/>
      </xdr:nvSpPr>
      <xdr:spPr>
        <a:xfrm>
          <a:off x="18735040" y="132049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156972</xdr:rowOff>
    </xdr:from>
    <xdr:to>
      <xdr:col>116</xdr:col>
      <xdr:colOff>63500</xdr:colOff>
      <xdr:row>79</xdr:row>
      <xdr:rowOff>8382</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flipV="1">
          <a:off x="18778220" y="13232892"/>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147320</xdr:rowOff>
    </xdr:from>
    <xdr:to>
      <xdr:col>107</xdr:col>
      <xdr:colOff>101600</xdr:colOff>
      <xdr:row>79</xdr:row>
      <xdr:rowOff>77470</xdr:rowOff>
    </xdr:to>
    <xdr:sp macro="" textlink="">
      <xdr:nvSpPr>
        <xdr:cNvPr id="718" name="楕円 717">
          <a:extLst>
            <a:ext uri="{FF2B5EF4-FFF2-40B4-BE49-F238E27FC236}">
              <a16:creationId xmlns:a16="http://schemas.microsoft.com/office/drawing/2014/main" id="{00000000-0008-0000-0F00-0000CE020000}"/>
            </a:ext>
          </a:extLst>
        </xdr:cNvPr>
        <xdr:cNvSpPr/>
      </xdr:nvSpPr>
      <xdr:spPr>
        <a:xfrm>
          <a:off x="17937480" y="13223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8382</xdr:rowOff>
    </xdr:from>
    <xdr:to>
      <xdr:col>111</xdr:col>
      <xdr:colOff>177800</xdr:colOff>
      <xdr:row>79</xdr:row>
      <xdr:rowOff>26670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flipV="1">
          <a:off x="17988280" y="13251942"/>
          <a:ext cx="78994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165608</xdr:rowOff>
    </xdr:from>
    <xdr:to>
      <xdr:col>102</xdr:col>
      <xdr:colOff>165100</xdr:colOff>
      <xdr:row>79</xdr:row>
      <xdr:rowOff>95758</xdr:rowOff>
    </xdr:to>
    <xdr:sp macro="" textlink="">
      <xdr:nvSpPr>
        <xdr:cNvPr id="720" name="楕円 719">
          <a:extLst>
            <a:ext uri="{FF2B5EF4-FFF2-40B4-BE49-F238E27FC236}">
              <a16:creationId xmlns:a16="http://schemas.microsoft.com/office/drawing/2014/main" id="{00000000-0008-0000-0F00-0000D0020000}"/>
            </a:ext>
          </a:extLst>
        </xdr:cNvPr>
        <xdr:cNvSpPr/>
      </xdr:nvSpPr>
      <xdr:spPr>
        <a:xfrm>
          <a:off x="17162780" y="132415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26670</xdr:rowOff>
    </xdr:from>
    <xdr:to>
      <xdr:col>107</xdr:col>
      <xdr:colOff>50800</xdr:colOff>
      <xdr:row>79</xdr:row>
      <xdr:rowOff>44958</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flipV="1">
          <a:off x="17213580" y="13270230"/>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12446</xdr:rowOff>
    </xdr:from>
    <xdr:to>
      <xdr:col>98</xdr:col>
      <xdr:colOff>38100</xdr:colOff>
      <xdr:row>79</xdr:row>
      <xdr:rowOff>114046</xdr:rowOff>
    </xdr:to>
    <xdr:sp macro="" textlink="">
      <xdr:nvSpPr>
        <xdr:cNvPr id="722" name="楕円 721">
          <a:extLst>
            <a:ext uri="{FF2B5EF4-FFF2-40B4-BE49-F238E27FC236}">
              <a16:creationId xmlns:a16="http://schemas.microsoft.com/office/drawing/2014/main" id="{00000000-0008-0000-0F00-0000D2020000}"/>
            </a:ext>
          </a:extLst>
        </xdr:cNvPr>
        <xdr:cNvSpPr/>
      </xdr:nvSpPr>
      <xdr:spPr>
        <a:xfrm>
          <a:off x="16388080" y="132560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44958</xdr:rowOff>
    </xdr:from>
    <xdr:to>
      <xdr:col>102</xdr:col>
      <xdr:colOff>114300</xdr:colOff>
      <xdr:row>79</xdr:row>
      <xdr:rowOff>63246</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flipV="1">
          <a:off x="16431260" y="13288518"/>
          <a:ext cx="7823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77</xdr:row>
      <xdr:rowOff>75709</xdr:rowOff>
    </xdr:from>
    <xdr:ext cx="469744" cy="259045"/>
    <xdr:sp macro="" textlink="">
      <xdr:nvSpPr>
        <xdr:cNvPr id="724" name="n_1mainValue【消防施設】&#10;一人当たり面積">
          <a:extLst>
            <a:ext uri="{FF2B5EF4-FFF2-40B4-BE49-F238E27FC236}">
              <a16:creationId xmlns:a16="http://schemas.microsoft.com/office/drawing/2014/main" id="{00000000-0008-0000-0F00-0000D4020000}"/>
            </a:ext>
          </a:extLst>
        </xdr:cNvPr>
        <xdr:cNvSpPr txBox="1"/>
      </xdr:nvSpPr>
      <xdr:spPr>
        <a:xfrm>
          <a:off x="18561127" y="12983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93997</xdr:rowOff>
    </xdr:from>
    <xdr:ext cx="469744" cy="259045"/>
    <xdr:sp macro="" textlink="">
      <xdr:nvSpPr>
        <xdr:cNvPr id="725" name="n_2mainValue【消防施設】&#10;一人当たり面積">
          <a:extLst>
            <a:ext uri="{FF2B5EF4-FFF2-40B4-BE49-F238E27FC236}">
              <a16:creationId xmlns:a16="http://schemas.microsoft.com/office/drawing/2014/main" id="{00000000-0008-0000-0F00-0000D5020000}"/>
            </a:ext>
          </a:extLst>
        </xdr:cNvPr>
        <xdr:cNvSpPr txBox="1"/>
      </xdr:nvSpPr>
      <xdr:spPr>
        <a:xfrm>
          <a:off x="17776267" y="1300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112285</xdr:rowOff>
    </xdr:from>
    <xdr:ext cx="469744" cy="259045"/>
    <xdr:sp macro="" textlink="">
      <xdr:nvSpPr>
        <xdr:cNvPr id="726" name="n_3mainValue【消防施設】&#10;一人当たり面積">
          <a:extLst>
            <a:ext uri="{FF2B5EF4-FFF2-40B4-BE49-F238E27FC236}">
              <a16:creationId xmlns:a16="http://schemas.microsoft.com/office/drawing/2014/main" id="{00000000-0008-0000-0F00-0000D6020000}"/>
            </a:ext>
          </a:extLst>
        </xdr:cNvPr>
        <xdr:cNvSpPr txBox="1"/>
      </xdr:nvSpPr>
      <xdr:spPr>
        <a:xfrm>
          <a:off x="17001567" y="13020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130573</xdr:rowOff>
    </xdr:from>
    <xdr:ext cx="469744" cy="259045"/>
    <xdr:sp macro="" textlink="">
      <xdr:nvSpPr>
        <xdr:cNvPr id="727" name="n_4mainValue【消防施設】&#10;一人当たり面積">
          <a:extLst>
            <a:ext uri="{FF2B5EF4-FFF2-40B4-BE49-F238E27FC236}">
              <a16:creationId xmlns:a16="http://schemas.microsoft.com/office/drawing/2014/main" id="{00000000-0008-0000-0F00-0000D7020000}"/>
            </a:ext>
          </a:extLst>
        </xdr:cNvPr>
        <xdr:cNvSpPr txBox="1"/>
      </xdr:nvSpPr>
      <xdr:spPr>
        <a:xfrm>
          <a:off x="16226867"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2" name="【庁舎】&#10;有形固定資産減価償却率グラフ枠">
          <a:extLst>
            <a:ext uri="{FF2B5EF4-FFF2-40B4-BE49-F238E27FC236}">
              <a16:creationId xmlns:a16="http://schemas.microsoft.com/office/drawing/2014/main" id="{00000000-0008-0000-0F00-0000F0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20682</xdr:rowOff>
    </xdr:from>
    <xdr:to>
      <xdr:col>85</xdr:col>
      <xdr:colOff>126364</xdr:colOff>
      <xdr:row>109</xdr:row>
      <xdr:rowOff>1088</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flipV="1">
          <a:off x="14375764" y="16784682"/>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4915</xdr:rowOff>
    </xdr:from>
    <xdr:ext cx="405111" cy="259045"/>
    <xdr:sp macro="" textlink="">
      <xdr:nvSpPr>
        <xdr:cNvPr id="754" name="【庁舎】&#10;有形固定資産減価償却率最小値テキスト">
          <a:extLst>
            <a:ext uri="{FF2B5EF4-FFF2-40B4-BE49-F238E27FC236}">
              <a16:creationId xmlns:a16="http://schemas.microsoft.com/office/drawing/2014/main" id="{00000000-0008-0000-0F00-0000F2020000}"/>
            </a:ext>
          </a:extLst>
        </xdr:cNvPr>
        <xdr:cNvSpPr txBox="1"/>
      </xdr:nvSpPr>
      <xdr:spPr>
        <a:xfrm>
          <a:off x="14414500" y="18277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1088</xdr:rowOff>
    </xdr:from>
    <xdr:to>
      <xdr:col>86</xdr:col>
      <xdr:colOff>25400</xdr:colOff>
      <xdr:row>109</xdr:row>
      <xdr:rowOff>1088</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4287500" y="18273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138809</xdr:rowOff>
    </xdr:from>
    <xdr:ext cx="340478" cy="259045"/>
    <xdr:sp macro="" textlink="">
      <xdr:nvSpPr>
        <xdr:cNvPr id="756" name="【庁舎】&#10;有形固定資産減価償却率最大値テキスト">
          <a:extLst>
            <a:ext uri="{FF2B5EF4-FFF2-40B4-BE49-F238E27FC236}">
              <a16:creationId xmlns:a16="http://schemas.microsoft.com/office/drawing/2014/main" id="{00000000-0008-0000-0F00-0000F4020000}"/>
            </a:ext>
          </a:extLst>
        </xdr:cNvPr>
        <xdr:cNvSpPr txBox="1"/>
      </xdr:nvSpPr>
      <xdr:spPr>
        <a:xfrm>
          <a:off x="14414500" y="165675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20682</xdr:rowOff>
    </xdr:from>
    <xdr:to>
      <xdr:col>86</xdr:col>
      <xdr:colOff>25400</xdr:colOff>
      <xdr:row>100</xdr:row>
      <xdr:rowOff>20682</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4287500" y="16784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56441</xdr:rowOff>
    </xdr:from>
    <xdr:ext cx="405111" cy="259045"/>
    <xdr:sp macro="" textlink="">
      <xdr:nvSpPr>
        <xdr:cNvPr id="758" name="【庁舎】&#10;有形固定資産減価償却率平均値テキスト">
          <a:extLst>
            <a:ext uri="{FF2B5EF4-FFF2-40B4-BE49-F238E27FC236}">
              <a16:creationId xmlns:a16="http://schemas.microsoft.com/office/drawing/2014/main" id="{00000000-0008-0000-0F00-0000F6020000}"/>
            </a:ext>
          </a:extLst>
        </xdr:cNvPr>
        <xdr:cNvSpPr txBox="1"/>
      </xdr:nvSpPr>
      <xdr:spPr>
        <a:xfrm>
          <a:off x="14414500" y="174910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33564</xdr:rowOff>
    </xdr:from>
    <xdr:to>
      <xdr:col>85</xdr:col>
      <xdr:colOff>177800</xdr:colOff>
      <xdr:row>105</xdr:row>
      <xdr:rowOff>135164</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4325600" y="1763576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123371</xdr:rowOff>
    </xdr:from>
    <xdr:to>
      <xdr:col>81</xdr:col>
      <xdr:colOff>101600</xdr:colOff>
      <xdr:row>105</xdr:row>
      <xdr:rowOff>53521</xdr:rowOff>
    </xdr:to>
    <xdr:sp macro="" textlink="">
      <xdr:nvSpPr>
        <xdr:cNvPr id="760" name="フローチャート: 判断 759">
          <a:extLst>
            <a:ext uri="{FF2B5EF4-FFF2-40B4-BE49-F238E27FC236}">
              <a16:creationId xmlns:a16="http://schemas.microsoft.com/office/drawing/2014/main" id="{00000000-0008-0000-0F00-0000F8020000}"/>
            </a:ext>
          </a:extLst>
        </xdr:cNvPr>
        <xdr:cNvSpPr/>
      </xdr:nvSpPr>
      <xdr:spPr>
        <a:xfrm>
          <a:off x="13578840" y="17557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70048</xdr:rowOff>
    </xdr:from>
    <xdr:ext cx="405111" cy="259045"/>
    <xdr:sp macro="" textlink="">
      <xdr:nvSpPr>
        <xdr:cNvPr id="761" name="n_1aveValue【庁舎】&#10;有形固定資産減価償却率">
          <a:extLst>
            <a:ext uri="{FF2B5EF4-FFF2-40B4-BE49-F238E27FC236}">
              <a16:creationId xmlns:a16="http://schemas.microsoft.com/office/drawing/2014/main" id="{00000000-0008-0000-0F00-0000F9020000}"/>
            </a:ext>
          </a:extLst>
        </xdr:cNvPr>
        <xdr:cNvSpPr txBox="1"/>
      </xdr:nvSpPr>
      <xdr:spPr>
        <a:xfrm>
          <a:off x="134372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89081</xdr:rowOff>
    </xdr:from>
    <xdr:to>
      <xdr:col>76</xdr:col>
      <xdr:colOff>165100</xdr:colOff>
      <xdr:row>105</xdr:row>
      <xdr:rowOff>19231</xdr:rowOff>
    </xdr:to>
    <xdr:sp macro="" textlink="">
      <xdr:nvSpPr>
        <xdr:cNvPr id="762" name="フローチャート: 判断 761">
          <a:extLst>
            <a:ext uri="{FF2B5EF4-FFF2-40B4-BE49-F238E27FC236}">
              <a16:creationId xmlns:a16="http://schemas.microsoft.com/office/drawing/2014/main" id="{00000000-0008-0000-0F00-0000FA020000}"/>
            </a:ext>
          </a:extLst>
        </xdr:cNvPr>
        <xdr:cNvSpPr/>
      </xdr:nvSpPr>
      <xdr:spPr>
        <a:xfrm>
          <a:off x="12804140" y="175236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35758</xdr:rowOff>
    </xdr:from>
    <xdr:ext cx="405111" cy="259045"/>
    <xdr:sp macro="" textlink="">
      <xdr:nvSpPr>
        <xdr:cNvPr id="763" name="n_2aveValue【庁舎】&#10;有形固定資産減価償却率">
          <a:extLst>
            <a:ext uri="{FF2B5EF4-FFF2-40B4-BE49-F238E27FC236}">
              <a16:creationId xmlns:a16="http://schemas.microsoft.com/office/drawing/2014/main" id="{00000000-0008-0000-0F00-0000FB020000}"/>
            </a:ext>
          </a:extLst>
        </xdr:cNvPr>
        <xdr:cNvSpPr txBox="1"/>
      </xdr:nvSpPr>
      <xdr:spPr>
        <a:xfrm>
          <a:off x="1267524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136434</xdr:rowOff>
    </xdr:from>
    <xdr:to>
      <xdr:col>72</xdr:col>
      <xdr:colOff>38100</xdr:colOff>
      <xdr:row>105</xdr:row>
      <xdr:rowOff>66584</xdr:rowOff>
    </xdr:to>
    <xdr:sp macro="" textlink="">
      <xdr:nvSpPr>
        <xdr:cNvPr id="764" name="フローチャート: 判断 763">
          <a:extLst>
            <a:ext uri="{FF2B5EF4-FFF2-40B4-BE49-F238E27FC236}">
              <a16:creationId xmlns:a16="http://schemas.microsoft.com/office/drawing/2014/main" id="{00000000-0008-0000-0F00-0000FC020000}"/>
            </a:ext>
          </a:extLst>
        </xdr:cNvPr>
        <xdr:cNvSpPr/>
      </xdr:nvSpPr>
      <xdr:spPr>
        <a:xfrm>
          <a:off x="12029440" y="17570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83111</xdr:rowOff>
    </xdr:from>
    <xdr:ext cx="405111" cy="259045"/>
    <xdr:sp macro="" textlink="">
      <xdr:nvSpPr>
        <xdr:cNvPr id="765" name="n_3aveValue【庁舎】&#10;有形固定資産減価償却率">
          <a:extLst>
            <a:ext uri="{FF2B5EF4-FFF2-40B4-BE49-F238E27FC236}">
              <a16:creationId xmlns:a16="http://schemas.microsoft.com/office/drawing/2014/main" id="{00000000-0008-0000-0F00-0000FD020000}"/>
            </a:ext>
          </a:extLst>
        </xdr:cNvPr>
        <xdr:cNvSpPr txBox="1"/>
      </xdr:nvSpPr>
      <xdr:spPr>
        <a:xfrm>
          <a:off x="11900544" y="1735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90714</xdr:rowOff>
    </xdr:from>
    <xdr:to>
      <xdr:col>67</xdr:col>
      <xdr:colOff>101600</xdr:colOff>
      <xdr:row>105</xdr:row>
      <xdr:rowOff>20864</xdr:rowOff>
    </xdr:to>
    <xdr:sp macro="" textlink="">
      <xdr:nvSpPr>
        <xdr:cNvPr id="766" name="フローチャート: 判断 765">
          <a:extLst>
            <a:ext uri="{FF2B5EF4-FFF2-40B4-BE49-F238E27FC236}">
              <a16:creationId xmlns:a16="http://schemas.microsoft.com/office/drawing/2014/main" id="{00000000-0008-0000-0F00-0000FE020000}"/>
            </a:ext>
          </a:extLst>
        </xdr:cNvPr>
        <xdr:cNvSpPr/>
      </xdr:nvSpPr>
      <xdr:spPr>
        <a:xfrm>
          <a:off x="1123188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103</xdr:row>
      <xdr:rowOff>37391</xdr:rowOff>
    </xdr:from>
    <xdr:ext cx="405111" cy="259045"/>
    <xdr:sp macro="" textlink="">
      <xdr:nvSpPr>
        <xdr:cNvPr id="767" name="n_4aveValue【庁舎】&#10;有形固定資産減価償却率">
          <a:extLst>
            <a:ext uri="{FF2B5EF4-FFF2-40B4-BE49-F238E27FC236}">
              <a16:creationId xmlns:a16="http://schemas.microsoft.com/office/drawing/2014/main" id="{00000000-0008-0000-0F00-0000FF020000}"/>
            </a:ext>
          </a:extLst>
        </xdr:cNvPr>
        <xdr:cNvSpPr txBox="1"/>
      </xdr:nvSpPr>
      <xdr:spPr>
        <a:xfrm>
          <a:off x="1110298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F00-00000103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F00-00000203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F00-00000303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F00-00000403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12337</xdr:rowOff>
    </xdr:from>
    <xdr:to>
      <xdr:col>85</xdr:col>
      <xdr:colOff>177800</xdr:colOff>
      <xdr:row>107</xdr:row>
      <xdr:rowOff>113937</xdr:rowOff>
    </xdr:to>
    <xdr:sp macro="" textlink="">
      <xdr:nvSpPr>
        <xdr:cNvPr id="773" name="楕円 772">
          <a:extLst>
            <a:ext uri="{FF2B5EF4-FFF2-40B4-BE49-F238E27FC236}">
              <a16:creationId xmlns:a16="http://schemas.microsoft.com/office/drawing/2014/main" id="{00000000-0008-0000-0F00-000005030000}"/>
            </a:ext>
          </a:extLst>
        </xdr:cNvPr>
        <xdr:cNvSpPr/>
      </xdr:nvSpPr>
      <xdr:spPr>
        <a:xfrm>
          <a:off x="14325600" y="1794981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162214</xdr:rowOff>
    </xdr:from>
    <xdr:ext cx="405111" cy="259045"/>
    <xdr:sp macro="" textlink="">
      <xdr:nvSpPr>
        <xdr:cNvPr id="774" name="【庁舎】&#10;有形固定資産減価償却率該当値テキスト">
          <a:extLst>
            <a:ext uri="{FF2B5EF4-FFF2-40B4-BE49-F238E27FC236}">
              <a16:creationId xmlns:a16="http://schemas.microsoft.com/office/drawing/2014/main" id="{00000000-0008-0000-0F00-000006030000}"/>
            </a:ext>
          </a:extLst>
        </xdr:cNvPr>
        <xdr:cNvSpPr txBox="1"/>
      </xdr:nvSpPr>
      <xdr:spPr>
        <a:xfrm>
          <a:off x="14414500" y="1793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136434</xdr:rowOff>
    </xdr:from>
    <xdr:to>
      <xdr:col>81</xdr:col>
      <xdr:colOff>101600</xdr:colOff>
      <xdr:row>107</xdr:row>
      <xdr:rowOff>66584</xdr:rowOff>
    </xdr:to>
    <xdr:sp macro="" textlink="">
      <xdr:nvSpPr>
        <xdr:cNvPr id="775" name="楕円 774">
          <a:extLst>
            <a:ext uri="{FF2B5EF4-FFF2-40B4-BE49-F238E27FC236}">
              <a16:creationId xmlns:a16="http://schemas.microsoft.com/office/drawing/2014/main" id="{00000000-0008-0000-0F00-000007030000}"/>
            </a:ext>
          </a:extLst>
        </xdr:cNvPr>
        <xdr:cNvSpPr/>
      </xdr:nvSpPr>
      <xdr:spPr>
        <a:xfrm>
          <a:off x="13578840" y="179062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15784</xdr:rowOff>
    </xdr:from>
    <xdr:to>
      <xdr:col>85</xdr:col>
      <xdr:colOff>127000</xdr:colOff>
      <xdr:row>107</xdr:row>
      <xdr:rowOff>63137</xdr:rowOff>
    </xdr:to>
    <xdr:cxnSp macro="">
      <xdr:nvCxnSpPr>
        <xdr:cNvPr id="776" name="直線コネクタ 775">
          <a:extLst>
            <a:ext uri="{FF2B5EF4-FFF2-40B4-BE49-F238E27FC236}">
              <a16:creationId xmlns:a16="http://schemas.microsoft.com/office/drawing/2014/main" id="{00000000-0008-0000-0F00-000008030000}"/>
            </a:ext>
          </a:extLst>
        </xdr:cNvPr>
        <xdr:cNvCxnSpPr/>
      </xdr:nvCxnSpPr>
      <xdr:spPr>
        <a:xfrm>
          <a:off x="13629640" y="17953264"/>
          <a:ext cx="74676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138068</xdr:rowOff>
    </xdr:from>
    <xdr:to>
      <xdr:col>76</xdr:col>
      <xdr:colOff>165100</xdr:colOff>
      <xdr:row>108</xdr:row>
      <xdr:rowOff>68218</xdr:rowOff>
    </xdr:to>
    <xdr:sp macro="" textlink="">
      <xdr:nvSpPr>
        <xdr:cNvPr id="777" name="楕円 776">
          <a:extLst>
            <a:ext uri="{FF2B5EF4-FFF2-40B4-BE49-F238E27FC236}">
              <a16:creationId xmlns:a16="http://schemas.microsoft.com/office/drawing/2014/main" id="{00000000-0008-0000-0F00-000009030000}"/>
            </a:ext>
          </a:extLst>
        </xdr:cNvPr>
        <xdr:cNvSpPr/>
      </xdr:nvSpPr>
      <xdr:spPr>
        <a:xfrm>
          <a:off x="12804140" y="180755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15784</xdr:rowOff>
    </xdr:from>
    <xdr:to>
      <xdr:col>81</xdr:col>
      <xdr:colOff>50800</xdr:colOff>
      <xdr:row>108</xdr:row>
      <xdr:rowOff>17418</xdr:rowOff>
    </xdr:to>
    <xdr:cxnSp macro="">
      <xdr:nvCxnSpPr>
        <xdr:cNvPr id="778" name="直線コネクタ 777">
          <a:extLst>
            <a:ext uri="{FF2B5EF4-FFF2-40B4-BE49-F238E27FC236}">
              <a16:creationId xmlns:a16="http://schemas.microsoft.com/office/drawing/2014/main" id="{00000000-0008-0000-0F00-00000A030000}"/>
            </a:ext>
          </a:extLst>
        </xdr:cNvPr>
        <xdr:cNvCxnSpPr/>
      </xdr:nvCxnSpPr>
      <xdr:spPr>
        <a:xfrm flipV="1">
          <a:off x="12854940" y="17953264"/>
          <a:ext cx="774700" cy="169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110308</xdr:rowOff>
    </xdr:from>
    <xdr:to>
      <xdr:col>72</xdr:col>
      <xdr:colOff>38100</xdr:colOff>
      <xdr:row>108</xdr:row>
      <xdr:rowOff>40458</xdr:rowOff>
    </xdr:to>
    <xdr:sp macro="" textlink="">
      <xdr:nvSpPr>
        <xdr:cNvPr id="779" name="楕円 778">
          <a:extLst>
            <a:ext uri="{FF2B5EF4-FFF2-40B4-BE49-F238E27FC236}">
              <a16:creationId xmlns:a16="http://schemas.microsoft.com/office/drawing/2014/main" id="{00000000-0008-0000-0F00-00000B030000}"/>
            </a:ext>
          </a:extLst>
        </xdr:cNvPr>
        <xdr:cNvSpPr/>
      </xdr:nvSpPr>
      <xdr:spPr>
        <a:xfrm>
          <a:off x="12029440" y="180477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161108</xdr:rowOff>
    </xdr:from>
    <xdr:to>
      <xdr:col>76</xdr:col>
      <xdr:colOff>114300</xdr:colOff>
      <xdr:row>108</xdr:row>
      <xdr:rowOff>17418</xdr:rowOff>
    </xdr:to>
    <xdr:cxnSp macro="">
      <xdr:nvCxnSpPr>
        <xdr:cNvPr id="780" name="直線コネクタ 779">
          <a:extLst>
            <a:ext uri="{FF2B5EF4-FFF2-40B4-BE49-F238E27FC236}">
              <a16:creationId xmlns:a16="http://schemas.microsoft.com/office/drawing/2014/main" id="{00000000-0008-0000-0F00-00000C030000}"/>
            </a:ext>
          </a:extLst>
        </xdr:cNvPr>
        <xdr:cNvCxnSpPr/>
      </xdr:nvCxnSpPr>
      <xdr:spPr>
        <a:xfrm>
          <a:off x="12072620" y="18098588"/>
          <a:ext cx="782320" cy="2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128270</xdr:rowOff>
    </xdr:from>
    <xdr:to>
      <xdr:col>67</xdr:col>
      <xdr:colOff>101600</xdr:colOff>
      <xdr:row>108</xdr:row>
      <xdr:rowOff>58420</xdr:rowOff>
    </xdr:to>
    <xdr:sp macro="" textlink="">
      <xdr:nvSpPr>
        <xdr:cNvPr id="781" name="楕円 780">
          <a:extLst>
            <a:ext uri="{FF2B5EF4-FFF2-40B4-BE49-F238E27FC236}">
              <a16:creationId xmlns:a16="http://schemas.microsoft.com/office/drawing/2014/main" id="{00000000-0008-0000-0F00-00000D030000}"/>
            </a:ext>
          </a:extLst>
        </xdr:cNvPr>
        <xdr:cNvSpPr/>
      </xdr:nvSpPr>
      <xdr:spPr>
        <a:xfrm>
          <a:off x="11231880" y="18065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161108</xdr:rowOff>
    </xdr:from>
    <xdr:to>
      <xdr:col>71</xdr:col>
      <xdr:colOff>177800</xdr:colOff>
      <xdr:row>108</xdr:row>
      <xdr:rowOff>7620</xdr:rowOff>
    </xdr:to>
    <xdr:cxnSp macro="">
      <xdr:nvCxnSpPr>
        <xdr:cNvPr id="782" name="直線コネクタ 781">
          <a:extLst>
            <a:ext uri="{FF2B5EF4-FFF2-40B4-BE49-F238E27FC236}">
              <a16:creationId xmlns:a16="http://schemas.microsoft.com/office/drawing/2014/main" id="{00000000-0008-0000-0F00-00000E030000}"/>
            </a:ext>
          </a:extLst>
        </xdr:cNvPr>
        <xdr:cNvCxnSpPr/>
      </xdr:nvCxnSpPr>
      <xdr:spPr>
        <a:xfrm flipV="1">
          <a:off x="11282680" y="18098588"/>
          <a:ext cx="78994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107</xdr:row>
      <xdr:rowOff>57711</xdr:rowOff>
    </xdr:from>
    <xdr:ext cx="405111" cy="259045"/>
    <xdr:sp macro="" textlink="">
      <xdr:nvSpPr>
        <xdr:cNvPr id="783" name="n_1mainValue【庁舎】&#10;有形固定資産減価償却率">
          <a:extLst>
            <a:ext uri="{FF2B5EF4-FFF2-40B4-BE49-F238E27FC236}">
              <a16:creationId xmlns:a16="http://schemas.microsoft.com/office/drawing/2014/main" id="{00000000-0008-0000-0F00-00000F030000}"/>
            </a:ext>
          </a:extLst>
        </xdr:cNvPr>
        <xdr:cNvSpPr txBox="1"/>
      </xdr:nvSpPr>
      <xdr:spPr>
        <a:xfrm>
          <a:off x="13437244" y="1799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59345</xdr:rowOff>
    </xdr:from>
    <xdr:ext cx="405111" cy="259045"/>
    <xdr:sp macro="" textlink="">
      <xdr:nvSpPr>
        <xdr:cNvPr id="784" name="n_2mainValue【庁舎】&#10;有形固定資産減価償却率">
          <a:extLst>
            <a:ext uri="{FF2B5EF4-FFF2-40B4-BE49-F238E27FC236}">
              <a16:creationId xmlns:a16="http://schemas.microsoft.com/office/drawing/2014/main" id="{00000000-0008-0000-0F00-000010030000}"/>
            </a:ext>
          </a:extLst>
        </xdr:cNvPr>
        <xdr:cNvSpPr txBox="1"/>
      </xdr:nvSpPr>
      <xdr:spPr>
        <a:xfrm>
          <a:off x="12675244" y="18164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31585</xdr:rowOff>
    </xdr:from>
    <xdr:ext cx="405111" cy="259045"/>
    <xdr:sp macro="" textlink="">
      <xdr:nvSpPr>
        <xdr:cNvPr id="785" name="n_3mainValue【庁舎】&#10;有形固定資産減価償却率">
          <a:extLst>
            <a:ext uri="{FF2B5EF4-FFF2-40B4-BE49-F238E27FC236}">
              <a16:creationId xmlns:a16="http://schemas.microsoft.com/office/drawing/2014/main" id="{00000000-0008-0000-0F00-000011030000}"/>
            </a:ext>
          </a:extLst>
        </xdr:cNvPr>
        <xdr:cNvSpPr txBox="1"/>
      </xdr:nvSpPr>
      <xdr:spPr>
        <a:xfrm>
          <a:off x="11900544" y="1813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49547</xdr:rowOff>
    </xdr:from>
    <xdr:ext cx="405111" cy="259045"/>
    <xdr:sp macro="" textlink="">
      <xdr:nvSpPr>
        <xdr:cNvPr id="786" name="n_4mainValue【庁舎】&#10;有形固定資産減価償却率">
          <a:extLst>
            <a:ext uri="{FF2B5EF4-FFF2-40B4-BE49-F238E27FC236}">
              <a16:creationId xmlns:a16="http://schemas.microsoft.com/office/drawing/2014/main" id="{00000000-0008-0000-0F00-000012030000}"/>
            </a:ext>
          </a:extLst>
        </xdr:cNvPr>
        <xdr:cNvSpPr txBox="1"/>
      </xdr:nvSpPr>
      <xdr:spPr>
        <a:xfrm>
          <a:off x="11102984" y="181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a:extLst>
            <a:ext uri="{FF2B5EF4-FFF2-40B4-BE49-F238E27FC236}">
              <a16:creationId xmlns:a16="http://schemas.microsoft.com/office/drawing/2014/main" id="{00000000-0008-0000-0F00-000017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a:extLst>
            <a:ext uri="{FF2B5EF4-FFF2-40B4-BE49-F238E27FC236}">
              <a16:creationId xmlns:a16="http://schemas.microsoft.com/office/drawing/2014/main" id="{00000000-0008-0000-0F00-000018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a:extLst>
            <a:ext uri="{FF2B5EF4-FFF2-40B4-BE49-F238E27FC236}">
              <a16:creationId xmlns:a16="http://schemas.microsoft.com/office/drawing/2014/main" id="{00000000-0008-0000-0F00-000019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a:extLst>
            <a:ext uri="{FF2B5EF4-FFF2-40B4-BE49-F238E27FC236}">
              <a16:creationId xmlns:a16="http://schemas.microsoft.com/office/drawing/2014/main" id="{00000000-0008-0000-0F00-00001A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庁舎】&#10;一人当たり面積グラフ枠">
          <a:extLst>
            <a:ext uri="{FF2B5EF4-FFF2-40B4-BE49-F238E27FC236}">
              <a16:creationId xmlns:a16="http://schemas.microsoft.com/office/drawing/2014/main" id="{00000000-0008-0000-0F00-00002B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77832</xdr:rowOff>
    </xdr:from>
    <xdr:to>
      <xdr:col>116</xdr:col>
      <xdr:colOff>62864</xdr:colOff>
      <xdr:row>108</xdr:row>
      <xdr:rowOff>53339</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flipV="1">
          <a:off x="19509104" y="16841832"/>
          <a:ext cx="0" cy="1316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57166</xdr:rowOff>
    </xdr:from>
    <xdr:ext cx="469744" cy="259045"/>
    <xdr:sp macro="" textlink="">
      <xdr:nvSpPr>
        <xdr:cNvPr id="813" name="【庁舎】&#10;一人当たり面積最小値テキスト">
          <a:extLst>
            <a:ext uri="{FF2B5EF4-FFF2-40B4-BE49-F238E27FC236}">
              <a16:creationId xmlns:a16="http://schemas.microsoft.com/office/drawing/2014/main" id="{00000000-0008-0000-0F00-00002D030000}"/>
            </a:ext>
          </a:extLst>
        </xdr:cNvPr>
        <xdr:cNvSpPr txBox="1"/>
      </xdr:nvSpPr>
      <xdr:spPr>
        <a:xfrm>
          <a:off x="1954784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53339</xdr:rowOff>
    </xdr:from>
    <xdr:to>
      <xdr:col>116</xdr:col>
      <xdr:colOff>152400</xdr:colOff>
      <xdr:row>108</xdr:row>
      <xdr:rowOff>53339</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944370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24509</xdr:rowOff>
    </xdr:from>
    <xdr:ext cx="469744" cy="259045"/>
    <xdr:sp macro="" textlink="">
      <xdr:nvSpPr>
        <xdr:cNvPr id="815" name="【庁舎】&#10;一人当たり面積最大値テキスト">
          <a:extLst>
            <a:ext uri="{FF2B5EF4-FFF2-40B4-BE49-F238E27FC236}">
              <a16:creationId xmlns:a16="http://schemas.microsoft.com/office/drawing/2014/main" id="{00000000-0008-0000-0F00-00002F030000}"/>
            </a:ext>
          </a:extLst>
        </xdr:cNvPr>
        <xdr:cNvSpPr txBox="1"/>
      </xdr:nvSpPr>
      <xdr:spPr>
        <a:xfrm>
          <a:off x="19547840" y="1662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77832</xdr:rowOff>
    </xdr:from>
    <xdr:to>
      <xdr:col>116</xdr:col>
      <xdr:colOff>152400</xdr:colOff>
      <xdr:row>100</xdr:row>
      <xdr:rowOff>77832</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a:off x="19443700" y="168418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110326</xdr:rowOff>
    </xdr:from>
    <xdr:ext cx="469744" cy="259045"/>
    <xdr:sp macro="" textlink="">
      <xdr:nvSpPr>
        <xdr:cNvPr id="817" name="【庁舎】&#10;一人当たり面積平均値テキスト">
          <a:extLst>
            <a:ext uri="{FF2B5EF4-FFF2-40B4-BE49-F238E27FC236}">
              <a16:creationId xmlns:a16="http://schemas.microsoft.com/office/drawing/2014/main" id="{00000000-0008-0000-0F00-000031030000}"/>
            </a:ext>
          </a:extLst>
        </xdr:cNvPr>
        <xdr:cNvSpPr txBox="1"/>
      </xdr:nvSpPr>
      <xdr:spPr>
        <a:xfrm>
          <a:off x="19547840" y="17712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87449</xdr:rowOff>
    </xdr:from>
    <xdr:to>
      <xdr:col>116</xdr:col>
      <xdr:colOff>114300</xdr:colOff>
      <xdr:row>107</xdr:row>
      <xdr:rowOff>17599</xdr:rowOff>
    </xdr:to>
    <xdr:sp macro="" textlink="">
      <xdr:nvSpPr>
        <xdr:cNvPr id="818" name="フローチャート: 判断 817">
          <a:extLst>
            <a:ext uri="{FF2B5EF4-FFF2-40B4-BE49-F238E27FC236}">
              <a16:creationId xmlns:a16="http://schemas.microsoft.com/office/drawing/2014/main" id="{00000000-0008-0000-0F00-000032030000}"/>
            </a:ext>
          </a:extLst>
        </xdr:cNvPr>
        <xdr:cNvSpPr/>
      </xdr:nvSpPr>
      <xdr:spPr>
        <a:xfrm>
          <a:off x="19458940" y="178572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79284</xdr:rowOff>
    </xdr:from>
    <xdr:to>
      <xdr:col>112</xdr:col>
      <xdr:colOff>38100</xdr:colOff>
      <xdr:row>107</xdr:row>
      <xdr:rowOff>9434</xdr:rowOff>
    </xdr:to>
    <xdr:sp macro="" textlink="">
      <xdr:nvSpPr>
        <xdr:cNvPr id="819" name="フローチャート: 判断 818">
          <a:extLst>
            <a:ext uri="{FF2B5EF4-FFF2-40B4-BE49-F238E27FC236}">
              <a16:creationId xmlns:a16="http://schemas.microsoft.com/office/drawing/2014/main" id="{00000000-0008-0000-0F00-000033030000}"/>
            </a:ext>
          </a:extLst>
        </xdr:cNvPr>
        <xdr:cNvSpPr/>
      </xdr:nvSpPr>
      <xdr:spPr>
        <a:xfrm>
          <a:off x="18735040" y="178491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25961</xdr:rowOff>
    </xdr:from>
    <xdr:ext cx="469744" cy="259045"/>
    <xdr:sp macro="" textlink="">
      <xdr:nvSpPr>
        <xdr:cNvPr id="820" name="n_1aveValue【庁舎】&#10;一人当たり面積">
          <a:extLst>
            <a:ext uri="{FF2B5EF4-FFF2-40B4-BE49-F238E27FC236}">
              <a16:creationId xmlns:a16="http://schemas.microsoft.com/office/drawing/2014/main" id="{00000000-0008-0000-0F00-000034030000}"/>
            </a:ext>
          </a:extLst>
        </xdr:cNvPr>
        <xdr:cNvSpPr txBox="1"/>
      </xdr:nvSpPr>
      <xdr:spPr>
        <a:xfrm>
          <a:off x="18561127" y="1762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84182</xdr:rowOff>
    </xdr:from>
    <xdr:to>
      <xdr:col>107</xdr:col>
      <xdr:colOff>101600</xdr:colOff>
      <xdr:row>107</xdr:row>
      <xdr:rowOff>14332</xdr:rowOff>
    </xdr:to>
    <xdr:sp macro="" textlink="">
      <xdr:nvSpPr>
        <xdr:cNvPr id="821" name="フローチャート: 判断 820">
          <a:extLst>
            <a:ext uri="{FF2B5EF4-FFF2-40B4-BE49-F238E27FC236}">
              <a16:creationId xmlns:a16="http://schemas.microsoft.com/office/drawing/2014/main" id="{00000000-0008-0000-0F00-000035030000}"/>
            </a:ext>
          </a:extLst>
        </xdr:cNvPr>
        <xdr:cNvSpPr/>
      </xdr:nvSpPr>
      <xdr:spPr>
        <a:xfrm>
          <a:off x="1793748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30859</xdr:rowOff>
    </xdr:from>
    <xdr:ext cx="469744" cy="259045"/>
    <xdr:sp macro="" textlink="">
      <xdr:nvSpPr>
        <xdr:cNvPr id="822" name="n_2aveValue【庁舎】&#10;一人当たり面積">
          <a:extLst>
            <a:ext uri="{FF2B5EF4-FFF2-40B4-BE49-F238E27FC236}">
              <a16:creationId xmlns:a16="http://schemas.microsoft.com/office/drawing/2014/main" id="{00000000-0008-0000-0F00-000036030000}"/>
            </a:ext>
          </a:extLst>
        </xdr:cNvPr>
        <xdr:cNvSpPr txBox="1"/>
      </xdr:nvSpPr>
      <xdr:spPr>
        <a:xfrm>
          <a:off x="17776267" y="1763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102144</xdr:rowOff>
    </xdr:from>
    <xdr:to>
      <xdr:col>102</xdr:col>
      <xdr:colOff>165100</xdr:colOff>
      <xdr:row>107</xdr:row>
      <xdr:rowOff>32294</xdr:rowOff>
    </xdr:to>
    <xdr:sp macro="" textlink="">
      <xdr:nvSpPr>
        <xdr:cNvPr id="823" name="フローチャート: 判断 822">
          <a:extLst>
            <a:ext uri="{FF2B5EF4-FFF2-40B4-BE49-F238E27FC236}">
              <a16:creationId xmlns:a16="http://schemas.microsoft.com/office/drawing/2014/main" id="{00000000-0008-0000-0F00-000037030000}"/>
            </a:ext>
          </a:extLst>
        </xdr:cNvPr>
        <xdr:cNvSpPr/>
      </xdr:nvSpPr>
      <xdr:spPr>
        <a:xfrm>
          <a:off x="17162780" y="178719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48821</xdr:rowOff>
    </xdr:from>
    <xdr:ext cx="469744" cy="259045"/>
    <xdr:sp macro="" textlink="">
      <xdr:nvSpPr>
        <xdr:cNvPr id="824" name="n_3aveValue【庁舎】&#10;一人当たり面積">
          <a:extLst>
            <a:ext uri="{FF2B5EF4-FFF2-40B4-BE49-F238E27FC236}">
              <a16:creationId xmlns:a16="http://schemas.microsoft.com/office/drawing/2014/main" id="{00000000-0008-0000-0F00-000038030000}"/>
            </a:ext>
          </a:extLst>
        </xdr:cNvPr>
        <xdr:cNvSpPr txBox="1"/>
      </xdr:nvSpPr>
      <xdr:spPr>
        <a:xfrm>
          <a:off x="17001567" y="1765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59689</xdr:rowOff>
    </xdr:from>
    <xdr:to>
      <xdr:col>98</xdr:col>
      <xdr:colOff>38100</xdr:colOff>
      <xdr:row>106</xdr:row>
      <xdr:rowOff>161289</xdr:rowOff>
    </xdr:to>
    <xdr:sp macro="" textlink="">
      <xdr:nvSpPr>
        <xdr:cNvPr id="825" name="フローチャート: 判断 824">
          <a:extLst>
            <a:ext uri="{FF2B5EF4-FFF2-40B4-BE49-F238E27FC236}">
              <a16:creationId xmlns:a16="http://schemas.microsoft.com/office/drawing/2014/main" id="{00000000-0008-0000-0F00-000039030000}"/>
            </a:ext>
          </a:extLst>
        </xdr:cNvPr>
        <xdr:cNvSpPr/>
      </xdr:nvSpPr>
      <xdr:spPr>
        <a:xfrm>
          <a:off x="16388080" y="178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105</xdr:row>
      <xdr:rowOff>6366</xdr:rowOff>
    </xdr:from>
    <xdr:ext cx="469744" cy="259045"/>
    <xdr:sp macro="" textlink="">
      <xdr:nvSpPr>
        <xdr:cNvPr id="826" name="n_4aveValue【庁舎】&#10;一人当たり面積">
          <a:extLst>
            <a:ext uri="{FF2B5EF4-FFF2-40B4-BE49-F238E27FC236}">
              <a16:creationId xmlns:a16="http://schemas.microsoft.com/office/drawing/2014/main" id="{00000000-0008-0000-0F00-00003A030000}"/>
            </a:ext>
          </a:extLst>
        </xdr:cNvPr>
        <xdr:cNvSpPr txBox="1"/>
      </xdr:nvSpPr>
      <xdr:spPr>
        <a:xfrm>
          <a:off x="1622686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F00-00003B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F00-00003C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F00-00003D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F00-00003E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10705</xdr:rowOff>
    </xdr:from>
    <xdr:to>
      <xdr:col>116</xdr:col>
      <xdr:colOff>114300</xdr:colOff>
      <xdr:row>107</xdr:row>
      <xdr:rowOff>112305</xdr:rowOff>
    </xdr:to>
    <xdr:sp macro="" textlink="">
      <xdr:nvSpPr>
        <xdr:cNvPr id="832" name="楕円 831">
          <a:extLst>
            <a:ext uri="{FF2B5EF4-FFF2-40B4-BE49-F238E27FC236}">
              <a16:creationId xmlns:a16="http://schemas.microsoft.com/office/drawing/2014/main" id="{00000000-0008-0000-0F00-000040030000}"/>
            </a:ext>
          </a:extLst>
        </xdr:cNvPr>
        <xdr:cNvSpPr/>
      </xdr:nvSpPr>
      <xdr:spPr>
        <a:xfrm>
          <a:off x="19458940" y="1794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160582</xdr:rowOff>
    </xdr:from>
    <xdr:ext cx="469744" cy="259045"/>
    <xdr:sp macro="" textlink="">
      <xdr:nvSpPr>
        <xdr:cNvPr id="833" name="【庁舎】&#10;一人当たり面積該当値テキスト">
          <a:extLst>
            <a:ext uri="{FF2B5EF4-FFF2-40B4-BE49-F238E27FC236}">
              <a16:creationId xmlns:a16="http://schemas.microsoft.com/office/drawing/2014/main" id="{00000000-0008-0000-0F00-000041030000}"/>
            </a:ext>
          </a:extLst>
        </xdr:cNvPr>
        <xdr:cNvSpPr txBox="1"/>
      </xdr:nvSpPr>
      <xdr:spPr>
        <a:xfrm>
          <a:off x="19547840" y="1793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15602</xdr:rowOff>
    </xdr:from>
    <xdr:to>
      <xdr:col>112</xdr:col>
      <xdr:colOff>38100</xdr:colOff>
      <xdr:row>107</xdr:row>
      <xdr:rowOff>117202</xdr:rowOff>
    </xdr:to>
    <xdr:sp macro="" textlink="">
      <xdr:nvSpPr>
        <xdr:cNvPr id="834" name="楕円 833">
          <a:extLst>
            <a:ext uri="{FF2B5EF4-FFF2-40B4-BE49-F238E27FC236}">
              <a16:creationId xmlns:a16="http://schemas.microsoft.com/office/drawing/2014/main" id="{00000000-0008-0000-0F00-000042030000}"/>
            </a:ext>
          </a:extLst>
        </xdr:cNvPr>
        <xdr:cNvSpPr/>
      </xdr:nvSpPr>
      <xdr:spPr>
        <a:xfrm>
          <a:off x="18735040" y="179530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61505</xdr:rowOff>
    </xdr:from>
    <xdr:to>
      <xdr:col>116</xdr:col>
      <xdr:colOff>63500</xdr:colOff>
      <xdr:row>107</xdr:row>
      <xdr:rowOff>66402</xdr:rowOff>
    </xdr:to>
    <xdr:cxnSp macro="">
      <xdr:nvCxnSpPr>
        <xdr:cNvPr id="835" name="直線コネクタ 834">
          <a:extLst>
            <a:ext uri="{FF2B5EF4-FFF2-40B4-BE49-F238E27FC236}">
              <a16:creationId xmlns:a16="http://schemas.microsoft.com/office/drawing/2014/main" id="{00000000-0008-0000-0F00-000043030000}"/>
            </a:ext>
          </a:extLst>
        </xdr:cNvPr>
        <xdr:cNvCxnSpPr/>
      </xdr:nvCxnSpPr>
      <xdr:spPr>
        <a:xfrm flipV="1">
          <a:off x="18778220" y="17998985"/>
          <a:ext cx="73152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22134</xdr:rowOff>
    </xdr:from>
    <xdr:to>
      <xdr:col>107</xdr:col>
      <xdr:colOff>101600</xdr:colOff>
      <xdr:row>107</xdr:row>
      <xdr:rowOff>123734</xdr:rowOff>
    </xdr:to>
    <xdr:sp macro="" textlink="">
      <xdr:nvSpPr>
        <xdr:cNvPr id="836" name="楕円 835">
          <a:extLst>
            <a:ext uri="{FF2B5EF4-FFF2-40B4-BE49-F238E27FC236}">
              <a16:creationId xmlns:a16="http://schemas.microsoft.com/office/drawing/2014/main" id="{00000000-0008-0000-0F00-000044030000}"/>
            </a:ext>
          </a:extLst>
        </xdr:cNvPr>
        <xdr:cNvSpPr/>
      </xdr:nvSpPr>
      <xdr:spPr>
        <a:xfrm>
          <a:off x="17937480" y="1795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66402</xdr:rowOff>
    </xdr:from>
    <xdr:to>
      <xdr:col>111</xdr:col>
      <xdr:colOff>177800</xdr:colOff>
      <xdr:row>107</xdr:row>
      <xdr:rowOff>72934</xdr:rowOff>
    </xdr:to>
    <xdr:cxnSp macro="">
      <xdr:nvCxnSpPr>
        <xdr:cNvPr id="837" name="直線コネクタ 836">
          <a:extLst>
            <a:ext uri="{FF2B5EF4-FFF2-40B4-BE49-F238E27FC236}">
              <a16:creationId xmlns:a16="http://schemas.microsoft.com/office/drawing/2014/main" id="{00000000-0008-0000-0F00-000045030000}"/>
            </a:ext>
          </a:extLst>
        </xdr:cNvPr>
        <xdr:cNvCxnSpPr/>
      </xdr:nvCxnSpPr>
      <xdr:spPr>
        <a:xfrm flipV="1">
          <a:off x="17988280" y="18003882"/>
          <a:ext cx="78994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27032</xdr:rowOff>
    </xdr:from>
    <xdr:to>
      <xdr:col>102</xdr:col>
      <xdr:colOff>165100</xdr:colOff>
      <xdr:row>107</xdr:row>
      <xdr:rowOff>128632</xdr:rowOff>
    </xdr:to>
    <xdr:sp macro="" textlink="">
      <xdr:nvSpPr>
        <xdr:cNvPr id="838" name="楕円 837">
          <a:extLst>
            <a:ext uri="{FF2B5EF4-FFF2-40B4-BE49-F238E27FC236}">
              <a16:creationId xmlns:a16="http://schemas.microsoft.com/office/drawing/2014/main" id="{00000000-0008-0000-0F00-000046030000}"/>
            </a:ext>
          </a:extLst>
        </xdr:cNvPr>
        <xdr:cNvSpPr/>
      </xdr:nvSpPr>
      <xdr:spPr>
        <a:xfrm>
          <a:off x="17162780" y="179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72934</xdr:rowOff>
    </xdr:from>
    <xdr:to>
      <xdr:col>107</xdr:col>
      <xdr:colOff>50800</xdr:colOff>
      <xdr:row>107</xdr:row>
      <xdr:rowOff>77832</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flipV="1">
          <a:off x="17213580" y="18010414"/>
          <a:ext cx="7747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30299</xdr:rowOff>
    </xdr:from>
    <xdr:to>
      <xdr:col>98</xdr:col>
      <xdr:colOff>38100</xdr:colOff>
      <xdr:row>107</xdr:row>
      <xdr:rowOff>131899</xdr:rowOff>
    </xdr:to>
    <xdr:sp macro="" textlink="">
      <xdr:nvSpPr>
        <xdr:cNvPr id="840" name="楕円 839">
          <a:extLst>
            <a:ext uri="{FF2B5EF4-FFF2-40B4-BE49-F238E27FC236}">
              <a16:creationId xmlns:a16="http://schemas.microsoft.com/office/drawing/2014/main" id="{00000000-0008-0000-0F00-000048030000}"/>
            </a:ext>
          </a:extLst>
        </xdr:cNvPr>
        <xdr:cNvSpPr/>
      </xdr:nvSpPr>
      <xdr:spPr>
        <a:xfrm>
          <a:off x="16388080" y="179677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77832</xdr:rowOff>
    </xdr:from>
    <xdr:to>
      <xdr:col>102</xdr:col>
      <xdr:colOff>114300</xdr:colOff>
      <xdr:row>107</xdr:row>
      <xdr:rowOff>81099</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flipV="1">
          <a:off x="16431260" y="18015312"/>
          <a:ext cx="7823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108329</xdr:rowOff>
    </xdr:from>
    <xdr:ext cx="469744" cy="259045"/>
    <xdr:sp macro="" textlink="">
      <xdr:nvSpPr>
        <xdr:cNvPr id="842" name="n_1mainValue【庁舎】&#10;一人当たり面積">
          <a:extLst>
            <a:ext uri="{FF2B5EF4-FFF2-40B4-BE49-F238E27FC236}">
              <a16:creationId xmlns:a16="http://schemas.microsoft.com/office/drawing/2014/main" id="{00000000-0008-0000-0F00-00004A030000}"/>
            </a:ext>
          </a:extLst>
        </xdr:cNvPr>
        <xdr:cNvSpPr txBox="1"/>
      </xdr:nvSpPr>
      <xdr:spPr>
        <a:xfrm>
          <a:off x="18561127" y="1804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114861</xdr:rowOff>
    </xdr:from>
    <xdr:ext cx="469744" cy="259045"/>
    <xdr:sp macro="" textlink="">
      <xdr:nvSpPr>
        <xdr:cNvPr id="843" name="n_2mainValue【庁舎】&#10;一人当たり面積">
          <a:extLst>
            <a:ext uri="{FF2B5EF4-FFF2-40B4-BE49-F238E27FC236}">
              <a16:creationId xmlns:a16="http://schemas.microsoft.com/office/drawing/2014/main" id="{00000000-0008-0000-0F00-00004B030000}"/>
            </a:ext>
          </a:extLst>
        </xdr:cNvPr>
        <xdr:cNvSpPr txBox="1"/>
      </xdr:nvSpPr>
      <xdr:spPr>
        <a:xfrm>
          <a:off x="17776267" y="18052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119759</xdr:rowOff>
    </xdr:from>
    <xdr:ext cx="469744" cy="259045"/>
    <xdr:sp macro="" textlink="">
      <xdr:nvSpPr>
        <xdr:cNvPr id="844" name="n_3mainValue【庁舎】&#10;一人当たり面積">
          <a:extLst>
            <a:ext uri="{FF2B5EF4-FFF2-40B4-BE49-F238E27FC236}">
              <a16:creationId xmlns:a16="http://schemas.microsoft.com/office/drawing/2014/main" id="{00000000-0008-0000-0F00-00004C030000}"/>
            </a:ext>
          </a:extLst>
        </xdr:cNvPr>
        <xdr:cNvSpPr txBox="1"/>
      </xdr:nvSpPr>
      <xdr:spPr>
        <a:xfrm>
          <a:off x="17001567" y="1805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123026</xdr:rowOff>
    </xdr:from>
    <xdr:ext cx="469744" cy="259045"/>
    <xdr:sp macro="" textlink="">
      <xdr:nvSpPr>
        <xdr:cNvPr id="845" name="n_4mainValue【庁舎】&#10;一人当たり面積">
          <a:extLst>
            <a:ext uri="{FF2B5EF4-FFF2-40B4-BE49-F238E27FC236}">
              <a16:creationId xmlns:a16="http://schemas.microsoft.com/office/drawing/2014/main" id="{00000000-0008-0000-0F00-00004D030000}"/>
            </a:ext>
          </a:extLst>
        </xdr:cNvPr>
        <xdr:cNvSpPr txBox="1"/>
      </xdr:nvSpPr>
      <xdr:spPr>
        <a:xfrm>
          <a:off x="16226867" y="1806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一般廃棄物処理施設の令和２年度の各数値は、正しくは、有形固定資産減価償却率が</a:t>
          </a:r>
          <a:r>
            <a:rPr kumimoji="1" lang="en-US" altLang="ja-JP" sz="1300">
              <a:latin typeface="ＭＳ Ｐゴシック" panose="020B0600070205080204" pitchFamily="50" charset="-128"/>
              <a:ea typeface="ＭＳ Ｐゴシック" panose="020B0600070205080204" pitchFamily="50" charset="-128"/>
            </a:rPr>
            <a:t>58.4</a:t>
          </a:r>
          <a:r>
            <a:rPr kumimoji="1" lang="ja-JP" altLang="en-US" sz="1300">
              <a:latin typeface="ＭＳ Ｐゴシック" panose="020B0600070205080204" pitchFamily="50" charset="-128"/>
              <a:ea typeface="ＭＳ Ｐゴシック" panose="020B0600070205080204" pitchFamily="50" charset="-128"/>
            </a:rPr>
            <a:t>％、一人当たり有形固定資産（償却資産）額が</a:t>
          </a:r>
          <a:r>
            <a:rPr kumimoji="1" lang="en-US" altLang="ja-JP" sz="1300">
              <a:latin typeface="ＭＳ Ｐゴシック" panose="020B0600070205080204" pitchFamily="50" charset="-128"/>
              <a:ea typeface="ＭＳ Ｐゴシック" panose="020B0600070205080204" pitchFamily="50" charset="-128"/>
            </a:rPr>
            <a:t>43,215</a:t>
          </a:r>
          <a:r>
            <a:rPr kumimoji="1" lang="ja-JP" altLang="en-US" sz="1300">
              <a:latin typeface="ＭＳ Ｐゴシック" panose="020B0600070205080204" pitchFamily="50" charset="-128"/>
              <a:ea typeface="ＭＳ Ｐゴシック" panose="020B0600070205080204" pitchFamily="50" charset="-128"/>
            </a:rPr>
            <a:t>円である。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に比べて有形固定資産減価償却率が高い施設は、体育館・プール、市民会館、保健センター・保健所、庁舎である。体育館は、町内に２施設あり、規模が大きな町営体育館は減価償却が終了しており、個別施設計画に基づき令和７年度までに施設の存廃について決定する。市民会館は、町内に１施設あり築</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年超の建物で、現在も計画的に維持修繕や設備等の更新を行っており、適正な管理に努めている。保健センターは、町内に１施設あり築</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年となっている。健診事業などを行う施設であるため、空調設備やトイレなど定期的な修繕・更新を行っている。庁舎は、築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年以上経過し老朽化している。計画的な修繕や設備の更新を行っているが建替え工事に着手している。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有形固定資産減価償却率が低い施設は、図書館、一般廃棄物処理施設、消防施設である。現在の図書館は、令和元年度に完成しており、旧図書館の除却が完了した。建設から年数が経過した施設は、公共施設等総合管理計画や個別施設計画に基づき適切に対応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77</v>
      </c>
      <c r="C2" s="176"/>
      <c r="D2" s="177"/>
    </row>
    <row r="3" spans="1:119" ht="18.75" customHeight="1" thickBot="1" x14ac:dyDescent="0.2">
      <c r="A3" s="175"/>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14222002</v>
      </c>
      <c r="BO4" s="462"/>
      <c r="BP4" s="462"/>
      <c r="BQ4" s="462"/>
      <c r="BR4" s="462"/>
      <c r="BS4" s="462"/>
      <c r="BT4" s="462"/>
      <c r="BU4" s="463"/>
      <c r="BV4" s="461">
        <v>12771839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10</v>
      </c>
      <c r="CU4" s="602"/>
      <c r="CV4" s="602"/>
      <c r="CW4" s="602"/>
      <c r="CX4" s="602"/>
      <c r="CY4" s="602"/>
      <c r="CZ4" s="602"/>
      <c r="DA4" s="603"/>
      <c r="DB4" s="601">
        <v>11.2</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13287482</v>
      </c>
      <c r="BO5" s="433"/>
      <c r="BP5" s="433"/>
      <c r="BQ5" s="433"/>
      <c r="BR5" s="433"/>
      <c r="BS5" s="433"/>
      <c r="BT5" s="433"/>
      <c r="BU5" s="434"/>
      <c r="BV5" s="432">
        <v>11996936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90.9</v>
      </c>
      <c r="CU5" s="430"/>
      <c r="CV5" s="430"/>
      <c r="CW5" s="430"/>
      <c r="CX5" s="430"/>
      <c r="CY5" s="430"/>
      <c r="CZ5" s="430"/>
      <c r="DA5" s="431"/>
      <c r="DB5" s="429">
        <v>92.9</v>
      </c>
      <c r="DC5" s="430"/>
      <c r="DD5" s="430"/>
      <c r="DE5" s="430"/>
      <c r="DF5" s="430"/>
      <c r="DG5" s="430"/>
      <c r="DH5" s="430"/>
      <c r="DI5" s="431"/>
    </row>
    <row r="6" spans="1:119" ht="18.75" customHeight="1" x14ac:dyDescent="0.15">
      <c r="A6" s="175"/>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934520</v>
      </c>
      <c r="BO6" s="433"/>
      <c r="BP6" s="433"/>
      <c r="BQ6" s="433"/>
      <c r="BR6" s="433"/>
      <c r="BS6" s="433"/>
      <c r="BT6" s="433"/>
      <c r="BU6" s="434"/>
      <c r="BV6" s="432">
        <v>774903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91.4</v>
      </c>
      <c r="CU6" s="576"/>
      <c r="CV6" s="576"/>
      <c r="CW6" s="576"/>
      <c r="CX6" s="576"/>
      <c r="CY6" s="576"/>
      <c r="CZ6" s="576"/>
      <c r="DA6" s="577"/>
      <c r="DB6" s="575">
        <v>94.1</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253439</v>
      </c>
      <c r="BO7" s="433"/>
      <c r="BP7" s="433"/>
      <c r="BQ7" s="433"/>
      <c r="BR7" s="433"/>
      <c r="BS7" s="433"/>
      <c r="BT7" s="433"/>
      <c r="BU7" s="434"/>
      <c r="BV7" s="432">
        <v>22986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6806473</v>
      </c>
      <c r="CU7" s="433"/>
      <c r="CV7" s="433"/>
      <c r="CW7" s="433"/>
      <c r="CX7" s="433"/>
      <c r="CY7" s="433"/>
      <c r="CZ7" s="433"/>
      <c r="DA7" s="434"/>
      <c r="DB7" s="432">
        <v>6732422</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681081</v>
      </c>
      <c r="BO8" s="433"/>
      <c r="BP8" s="433"/>
      <c r="BQ8" s="433"/>
      <c r="BR8" s="433"/>
      <c r="BS8" s="433"/>
      <c r="BT8" s="433"/>
      <c r="BU8" s="434"/>
      <c r="BV8" s="432">
        <v>751917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0.39</v>
      </c>
      <c r="CU8" s="536"/>
      <c r="CV8" s="536"/>
      <c r="CW8" s="536"/>
      <c r="CX8" s="536"/>
      <c r="CY8" s="536"/>
      <c r="CZ8" s="536"/>
      <c r="DA8" s="537"/>
      <c r="DB8" s="535">
        <v>0.4</v>
      </c>
      <c r="DC8" s="536"/>
      <c r="DD8" s="536"/>
      <c r="DE8" s="536"/>
      <c r="DF8" s="536"/>
      <c r="DG8" s="536"/>
      <c r="DH8" s="536"/>
      <c r="DI8" s="537"/>
    </row>
    <row r="9" spans="1:119" ht="18.75" customHeight="1" thickBot="1" x14ac:dyDescent="0.2">
      <c r="A9" s="175"/>
      <c r="B9" s="564" t="s">
        <v>106</v>
      </c>
      <c r="C9" s="565"/>
      <c r="D9" s="565"/>
      <c r="E9" s="565"/>
      <c r="F9" s="565"/>
      <c r="G9" s="565"/>
      <c r="H9" s="565"/>
      <c r="I9" s="565"/>
      <c r="J9" s="565"/>
      <c r="K9" s="483"/>
      <c r="L9" s="566" t="s">
        <v>107</v>
      </c>
      <c r="M9" s="567"/>
      <c r="N9" s="567"/>
      <c r="O9" s="567"/>
      <c r="P9" s="567"/>
      <c r="Q9" s="568"/>
      <c r="R9" s="569">
        <v>22463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-70836</v>
      </c>
      <c r="BO9" s="433"/>
      <c r="BP9" s="433"/>
      <c r="BQ9" s="433"/>
      <c r="BR9" s="433"/>
      <c r="BS9" s="433"/>
      <c r="BT9" s="433"/>
      <c r="BU9" s="434"/>
      <c r="BV9" s="432">
        <v>-8131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12.7</v>
      </c>
      <c r="CU9" s="430"/>
      <c r="CV9" s="430"/>
      <c r="CW9" s="430"/>
      <c r="CX9" s="430"/>
      <c r="CY9" s="430"/>
      <c r="CZ9" s="430"/>
      <c r="DA9" s="431"/>
      <c r="DB9" s="429">
        <v>12.6</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112</v>
      </c>
      <c r="M10" s="389"/>
      <c r="N10" s="389"/>
      <c r="O10" s="389"/>
      <c r="P10" s="389"/>
      <c r="Q10" s="390"/>
      <c r="R10" s="385">
        <v>23882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379506</v>
      </c>
      <c r="BO10" s="433"/>
      <c r="BP10" s="433"/>
      <c r="BQ10" s="433"/>
      <c r="BR10" s="433"/>
      <c r="BS10" s="433"/>
      <c r="BT10" s="433"/>
      <c r="BU10" s="434"/>
      <c r="BV10" s="432">
        <v>410756</v>
      </c>
      <c r="BW10" s="433"/>
      <c r="BX10" s="433"/>
      <c r="BY10" s="433"/>
      <c r="BZ10" s="433"/>
      <c r="CA10" s="433"/>
      <c r="CB10" s="433"/>
      <c r="CC10" s="434"/>
      <c r="CD10" s="178" t="s">
        <v>115</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119</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75"/>
      <c r="B12" s="538" t="s">
        <v>123</v>
      </c>
      <c r="C12" s="539"/>
      <c r="D12" s="539"/>
      <c r="E12" s="539"/>
      <c r="F12" s="539"/>
      <c r="G12" s="539"/>
      <c r="H12" s="539"/>
      <c r="I12" s="539"/>
      <c r="J12" s="539"/>
      <c r="K12" s="540"/>
      <c r="L12" s="547" t="s">
        <v>124</v>
      </c>
      <c r="M12" s="548"/>
      <c r="N12" s="548"/>
      <c r="O12" s="548"/>
      <c r="P12" s="548"/>
      <c r="Q12" s="549"/>
      <c r="R12" s="550">
        <v>21681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119</v>
      </c>
      <c r="AV12" s="491"/>
      <c r="AW12" s="491"/>
      <c r="AX12" s="491"/>
      <c r="AY12" s="446" t="s">
        <v>128</v>
      </c>
      <c r="AZ12" s="447"/>
      <c r="BA12" s="447"/>
      <c r="BB12" s="447"/>
      <c r="BC12" s="447"/>
      <c r="BD12" s="447"/>
      <c r="BE12" s="447"/>
      <c r="BF12" s="447"/>
      <c r="BG12" s="447"/>
      <c r="BH12" s="447"/>
      <c r="BI12" s="447"/>
      <c r="BJ12" s="447"/>
      <c r="BK12" s="447"/>
      <c r="BL12" s="447"/>
      <c r="BM12" s="448"/>
      <c r="BN12" s="432">
        <v>439883</v>
      </c>
      <c r="BO12" s="433"/>
      <c r="BP12" s="433"/>
      <c r="BQ12" s="433"/>
      <c r="BR12" s="433"/>
      <c r="BS12" s="433"/>
      <c r="BT12" s="433"/>
      <c r="BU12" s="434"/>
      <c r="BV12" s="432">
        <v>252004</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84"/>
      <c r="M13" s="516" t="s">
        <v>130</v>
      </c>
      <c r="N13" s="517"/>
      <c r="O13" s="517"/>
      <c r="P13" s="517"/>
      <c r="Q13" s="518"/>
      <c r="R13" s="519">
        <v>21469</v>
      </c>
      <c r="S13" s="520"/>
      <c r="T13" s="520"/>
      <c r="U13" s="520"/>
      <c r="V13" s="521"/>
      <c r="W13" s="522" t="s">
        <v>131</v>
      </c>
      <c r="X13" s="418"/>
      <c r="Y13" s="418"/>
      <c r="Z13" s="418"/>
      <c r="AA13" s="418"/>
      <c r="AB13" s="419"/>
      <c r="AC13" s="385">
        <v>1663</v>
      </c>
      <c r="AD13" s="386"/>
      <c r="AE13" s="386"/>
      <c r="AF13" s="386"/>
      <c r="AG13" s="387"/>
      <c r="AH13" s="385">
        <v>1871</v>
      </c>
      <c r="AI13" s="386"/>
      <c r="AJ13" s="386"/>
      <c r="AK13" s="386"/>
      <c r="AL13" s="445"/>
      <c r="AM13" s="489" t="s">
        <v>132</v>
      </c>
      <c r="AN13" s="389"/>
      <c r="AO13" s="389"/>
      <c r="AP13" s="389"/>
      <c r="AQ13" s="389"/>
      <c r="AR13" s="389"/>
      <c r="AS13" s="389"/>
      <c r="AT13" s="390"/>
      <c r="AU13" s="490" t="s">
        <v>119</v>
      </c>
      <c r="AV13" s="491"/>
      <c r="AW13" s="491"/>
      <c r="AX13" s="491"/>
      <c r="AY13" s="446" t="s">
        <v>133</v>
      </c>
      <c r="AZ13" s="447"/>
      <c r="BA13" s="447"/>
      <c r="BB13" s="447"/>
      <c r="BC13" s="447"/>
      <c r="BD13" s="447"/>
      <c r="BE13" s="447"/>
      <c r="BF13" s="447"/>
      <c r="BG13" s="447"/>
      <c r="BH13" s="447"/>
      <c r="BI13" s="447"/>
      <c r="BJ13" s="447"/>
      <c r="BK13" s="447"/>
      <c r="BL13" s="447"/>
      <c r="BM13" s="448"/>
      <c r="BN13" s="432">
        <v>-131213</v>
      </c>
      <c r="BO13" s="433"/>
      <c r="BP13" s="433"/>
      <c r="BQ13" s="433"/>
      <c r="BR13" s="433"/>
      <c r="BS13" s="433"/>
      <c r="BT13" s="433"/>
      <c r="BU13" s="434"/>
      <c r="BV13" s="432">
        <v>150621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11.7</v>
      </c>
      <c r="CU13" s="430"/>
      <c r="CV13" s="430"/>
      <c r="CW13" s="430"/>
      <c r="CX13" s="430"/>
      <c r="CY13" s="430"/>
      <c r="CZ13" s="430"/>
      <c r="DA13" s="431"/>
      <c r="DB13" s="429">
        <v>11.5</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135</v>
      </c>
      <c r="M14" s="559"/>
      <c r="N14" s="559"/>
      <c r="O14" s="559"/>
      <c r="P14" s="559"/>
      <c r="Q14" s="560"/>
      <c r="R14" s="519">
        <v>22094</v>
      </c>
      <c r="S14" s="520"/>
      <c r="T14" s="520"/>
      <c r="U14" s="520"/>
      <c r="V14" s="521"/>
      <c r="W14" s="523"/>
      <c r="X14" s="421"/>
      <c r="Y14" s="421"/>
      <c r="Z14" s="421"/>
      <c r="AA14" s="421"/>
      <c r="AB14" s="422"/>
      <c r="AC14" s="512">
        <v>13.8</v>
      </c>
      <c r="AD14" s="513"/>
      <c r="AE14" s="513"/>
      <c r="AF14" s="513"/>
      <c r="AG14" s="514"/>
      <c r="AH14" s="512">
        <v>14.7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73.900000000000006</v>
      </c>
      <c r="CU14" s="530"/>
      <c r="CV14" s="530"/>
      <c r="CW14" s="530"/>
      <c r="CX14" s="530"/>
      <c r="CY14" s="530"/>
      <c r="CZ14" s="530"/>
      <c r="DA14" s="531"/>
      <c r="DB14" s="529">
        <v>77.400000000000006</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84"/>
      <c r="M15" s="516" t="s">
        <v>130</v>
      </c>
      <c r="N15" s="517"/>
      <c r="O15" s="517"/>
      <c r="P15" s="517"/>
      <c r="Q15" s="518"/>
      <c r="R15" s="519">
        <v>21914</v>
      </c>
      <c r="S15" s="520"/>
      <c r="T15" s="520"/>
      <c r="U15" s="520"/>
      <c r="V15" s="521"/>
      <c r="W15" s="522" t="s">
        <v>137</v>
      </c>
      <c r="X15" s="418"/>
      <c r="Y15" s="418"/>
      <c r="Z15" s="418"/>
      <c r="AA15" s="418"/>
      <c r="AB15" s="419"/>
      <c r="AC15" s="385">
        <v>4328</v>
      </c>
      <c r="AD15" s="386"/>
      <c r="AE15" s="386"/>
      <c r="AF15" s="386"/>
      <c r="AG15" s="387"/>
      <c r="AH15" s="385">
        <v>4622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2483312</v>
      </c>
      <c r="BO15" s="462"/>
      <c r="BP15" s="462"/>
      <c r="BQ15" s="462"/>
      <c r="BR15" s="462"/>
      <c r="BS15" s="462"/>
      <c r="BT15" s="462"/>
      <c r="BU15" s="463"/>
      <c r="BV15" s="461">
        <v>2429732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35.799999999999997</v>
      </c>
      <c r="AD16" s="513"/>
      <c r="AE16" s="513"/>
      <c r="AF16" s="513"/>
      <c r="AG16" s="514"/>
      <c r="AH16" s="512">
        <v>36.299999999999997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6176127</v>
      </c>
      <c r="BO16" s="433"/>
      <c r="BP16" s="433"/>
      <c r="BQ16" s="433"/>
      <c r="BR16" s="433"/>
      <c r="BS16" s="433"/>
      <c r="BT16" s="433"/>
      <c r="BU16" s="434"/>
      <c r="BV16" s="432">
        <v>6061987</v>
      </c>
      <c r="BW16" s="433"/>
      <c r="BX16" s="433"/>
      <c r="BY16" s="433"/>
      <c r="BZ16" s="433"/>
      <c r="CA16" s="433"/>
      <c r="CB16" s="433"/>
      <c r="CC16" s="434"/>
      <c r="CD16" s="188"/>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89"/>
      <c r="M17" s="525" t="s">
        <v>143</v>
      </c>
      <c r="N17" s="526"/>
      <c r="O17" s="526"/>
      <c r="P17" s="526"/>
      <c r="Q17" s="527"/>
      <c r="R17" s="509" t="s">
        <v>144</v>
      </c>
      <c r="S17" s="510"/>
      <c r="T17" s="510"/>
      <c r="U17" s="510"/>
      <c r="V17" s="511"/>
      <c r="W17" s="522" t="s">
        <v>145</v>
      </c>
      <c r="X17" s="418"/>
      <c r="Y17" s="418"/>
      <c r="Z17" s="418"/>
      <c r="AA17" s="418"/>
      <c r="AB17" s="419"/>
      <c r="AC17" s="385">
        <v>6083</v>
      </c>
      <c r="AD17" s="386"/>
      <c r="AE17" s="386"/>
      <c r="AF17" s="386"/>
      <c r="AG17" s="387"/>
      <c r="AH17" s="385">
        <v>6232</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3074981</v>
      </c>
      <c r="BO17" s="433"/>
      <c r="BP17" s="433"/>
      <c r="BQ17" s="433"/>
      <c r="BR17" s="433"/>
      <c r="BS17" s="433"/>
      <c r="BT17" s="433"/>
      <c r="BU17" s="434"/>
      <c r="BV17" s="432">
        <v>3013388</v>
      </c>
      <c r="BW17" s="433"/>
      <c r="BX17" s="433"/>
      <c r="BY17" s="433"/>
      <c r="BZ17" s="433"/>
      <c r="CA17" s="433"/>
      <c r="CB17" s="433"/>
      <c r="CC17" s="434"/>
      <c r="CD17" s="188"/>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147</v>
      </c>
      <c r="C18" s="483"/>
      <c r="D18" s="483"/>
      <c r="E18" s="484"/>
      <c r="F18" s="484"/>
      <c r="G18" s="484"/>
      <c r="H18" s="484"/>
      <c r="I18" s="484"/>
      <c r="J18" s="484"/>
      <c r="K18" s="484"/>
      <c r="L18" s="485">
        <v>180.26</v>
      </c>
      <c r="M18" s="485"/>
      <c r="N18" s="485"/>
      <c r="O18" s="485"/>
      <c r="P18" s="485"/>
      <c r="Q18" s="485"/>
      <c r="R18" s="486"/>
      <c r="S18" s="486"/>
      <c r="T18" s="486"/>
      <c r="U18" s="486"/>
      <c r="V18" s="487"/>
      <c r="W18" s="503"/>
      <c r="X18" s="504"/>
      <c r="Y18" s="504"/>
      <c r="Z18" s="504"/>
      <c r="AA18" s="504"/>
      <c r="AB18" s="528"/>
      <c r="AC18" s="402">
        <v>50.4</v>
      </c>
      <c r="AD18" s="403"/>
      <c r="AE18" s="403"/>
      <c r="AF18" s="403"/>
      <c r="AG18" s="488"/>
      <c r="AH18" s="402">
        <v>49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6431900</v>
      </c>
      <c r="BO18" s="433"/>
      <c r="BP18" s="433"/>
      <c r="BQ18" s="433"/>
      <c r="BR18" s="433"/>
      <c r="BS18" s="433"/>
      <c r="BT18" s="433"/>
      <c r="BU18" s="434"/>
      <c r="BV18" s="432">
        <v>6347555</v>
      </c>
      <c r="BW18" s="433"/>
      <c r="BX18" s="433"/>
      <c r="BY18" s="433"/>
      <c r="BZ18" s="433"/>
      <c r="CA18" s="433"/>
      <c r="CB18" s="433"/>
      <c r="CC18" s="434"/>
      <c r="CD18" s="188"/>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149</v>
      </c>
      <c r="C19" s="483"/>
      <c r="D19" s="483"/>
      <c r="E19" s="484"/>
      <c r="F19" s="484"/>
      <c r="G19" s="484"/>
      <c r="H19" s="484"/>
      <c r="I19" s="484"/>
      <c r="J19" s="484"/>
      <c r="K19" s="484"/>
      <c r="L19" s="492">
        <v>125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9489622</v>
      </c>
      <c r="BO19" s="433"/>
      <c r="BP19" s="433"/>
      <c r="BQ19" s="433"/>
      <c r="BR19" s="433"/>
      <c r="BS19" s="433"/>
      <c r="BT19" s="433"/>
      <c r="BU19" s="434"/>
      <c r="BV19" s="432">
        <v>9422551</v>
      </c>
      <c r="BW19" s="433"/>
      <c r="BX19" s="433"/>
      <c r="BY19" s="433"/>
      <c r="BZ19" s="433"/>
      <c r="CA19" s="433"/>
      <c r="CB19" s="433"/>
      <c r="CC19" s="434"/>
      <c r="CD19" s="188"/>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151</v>
      </c>
      <c r="C20" s="483"/>
      <c r="D20" s="483"/>
      <c r="E20" s="484"/>
      <c r="F20" s="484"/>
      <c r="G20" s="484"/>
      <c r="H20" s="484"/>
      <c r="I20" s="484"/>
      <c r="J20" s="484"/>
      <c r="K20" s="484"/>
      <c r="L20" s="492">
        <v>7358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8"/>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8"/>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12973112</v>
      </c>
      <c r="BO22" s="462"/>
      <c r="BP22" s="462"/>
      <c r="BQ22" s="462"/>
      <c r="BR22" s="462"/>
      <c r="BS22" s="462"/>
      <c r="BT22" s="462"/>
      <c r="BU22" s="463"/>
      <c r="BV22" s="461">
        <v>12586228</v>
      </c>
      <c r="BW22" s="462"/>
      <c r="BX22" s="462"/>
      <c r="BY22" s="462"/>
      <c r="BZ22" s="462"/>
      <c r="CA22" s="462"/>
      <c r="CB22" s="462"/>
      <c r="CC22" s="463"/>
      <c r="CD22" s="188"/>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9502491</v>
      </c>
      <c r="BO23" s="433"/>
      <c r="BP23" s="433"/>
      <c r="BQ23" s="433"/>
      <c r="BR23" s="433"/>
      <c r="BS23" s="433"/>
      <c r="BT23" s="433"/>
      <c r="BU23" s="434"/>
      <c r="BV23" s="432">
        <v>8865981</v>
      </c>
      <c r="BW23" s="433"/>
      <c r="BX23" s="433"/>
      <c r="BY23" s="433"/>
      <c r="BZ23" s="433"/>
      <c r="CA23" s="433"/>
      <c r="CB23" s="433"/>
      <c r="CC23" s="434"/>
      <c r="CD23" s="188"/>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161</v>
      </c>
      <c r="F24" s="389"/>
      <c r="G24" s="389"/>
      <c r="H24" s="389"/>
      <c r="I24" s="389"/>
      <c r="J24" s="389"/>
      <c r="K24" s="390"/>
      <c r="L24" s="385">
        <v>1</v>
      </c>
      <c r="M24" s="386"/>
      <c r="N24" s="386"/>
      <c r="O24" s="386"/>
      <c r="P24" s="387"/>
      <c r="Q24" s="385">
        <v>8600</v>
      </c>
      <c r="R24" s="386"/>
      <c r="S24" s="386"/>
      <c r="T24" s="386"/>
      <c r="U24" s="386"/>
      <c r="V24" s="387"/>
      <c r="W24" s="475"/>
      <c r="X24" s="412"/>
      <c r="Y24" s="413"/>
      <c r="Z24" s="388" t="s">
        <v>162</v>
      </c>
      <c r="AA24" s="389"/>
      <c r="AB24" s="389"/>
      <c r="AC24" s="389"/>
      <c r="AD24" s="389"/>
      <c r="AE24" s="389"/>
      <c r="AF24" s="389"/>
      <c r="AG24" s="390"/>
      <c r="AH24" s="385">
        <v>169</v>
      </c>
      <c r="AI24" s="386"/>
      <c r="AJ24" s="386"/>
      <c r="AK24" s="386"/>
      <c r="AL24" s="387"/>
      <c r="AM24" s="385">
        <v>522210</v>
      </c>
      <c r="AN24" s="386"/>
      <c r="AO24" s="386"/>
      <c r="AP24" s="386"/>
      <c r="AQ24" s="386"/>
      <c r="AR24" s="387"/>
      <c r="AS24" s="385">
        <v>3090</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9464288</v>
      </c>
      <c r="BO24" s="433"/>
      <c r="BP24" s="433"/>
      <c r="BQ24" s="433"/>
      <c r="BR24" s="433"/>
      <c r="BS24" s="433"/>
      <c r="BT24" s="433"/>
      <c r="BU24" s="434"/>
      <c r="BV24" s="432">
        <v>8719665</v>
      </c>
      <c r="BW24" s="433"/>
      <c r="BX24" s="433"/>
      <c r="BY24" s="433"/>
      <c r="BZ24" s="433"/>
      <c r="CA24" s="433"/>
      <c r="CB24" s="433"/>
      <c r="CC24" s="434"/>
      <c r="CD24" s="188"/>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164</v>
      </c>
      <c r="F25" s="389"/>
      <c r="G25" s="389"/>
      <c r="H25" s="389"/>
      <c r="I25" s="389"/>
      <c r="J25" s="389"/>
      <c r="K25" s="390"/>
      <c r="L25" s="385">
        <v>1</v>
      </c>
      <c r="M25" s="386"/>
      <c r="N25" s="386"/>
      <c r="O25" s="386"/>
      <c r="P25" s="387"/>
      <c r="Q25" s="385">
        <v>6850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1052363</v>
      </c>
      <c r="BO25" s="462"/>
      <c r="BP25" s="462"/>
      <c r="BQ25" s="462"/>
      <c r="BR25" s="462"/>
      <c r="BS25" s="462"/>
      <c r="BT25" s="462"/>
      <c r="BU25" s="463"/>
      <c r="BV25" s="461">
        <v>1070848</v>
      </c>
      <c r="BW25" s="462"/>
      <c r="BX25" s="462"/>
      <c r="BY25" s="462"/>
      <c r="BZ25" s="462"/>
      <c r="CA25" s="462"/>
      <c r="CB25" s="462"/>
      <c r="CC25" s="463"/>
      <c r="CD25" s="188"/>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167</v>
      </c>
      <c r="F26" s="389"/>
      <c r="G26" s="389"/>
      <c r="H26" s="389"/>
      <c r="I26" s="389"/>
      <c r="J26" s="389"/>
      <c r="K26" s="390"/>
      <c r="L26" s="385">
        <v>1</v>
      </c>
      <c r="M26" s="386"/>
      <c r="N26" s="386"/>
      <c r="O26" s="386"/>
      <c r="P26" s="387"/>
      <c r="Q26" s="385">
        <v>5950</v>
      </c>
      <c r="R26" s="386"/>
      <c r="S26" s="386"/>
      <c r="T26" s="386"/>
      <c r="U26" s="386"/>
      <c r="V26" s="387"/>
      <c r="W26" s="475"/>
      <c r="X26" s="412"/>
      <c r="Y26" s="413"/>
      <c r="Z26" s="388" t="s">
        <v>168</v>
      </c>
      <c r="AA26" s="443"/>
      <c r="AB26" s="443"/>
      <c r="AC26" s="443"/>
      <c r="AD26" s="443"/>
      <c r="AE26" s="443"/>
      <c r="AF26" s="443"/>
      <c r="AG26" s="444"/>
      <c r="AH26" s="385">
        <v>8</v>
      </c>
      <c r="AI26" s="386"/>
      <c r="AJ26" s="386"/>
      <c r="AK26" s="386"/>
      <c r="AL26" s="387"/>
      <c r="AM26" s="385">
        <v>29904</v>
      </c>
      <c r="AN26" s="386"/>
      <c r="AO26" s="386"/>
      <c r="AP26" s="386"/>
      <c r="AQ26" s="386"/>
      <c r="AR26" s="387"/>
      <c r="AS26" s="385">
        <v>3738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88"/>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170</v>
      </c>
      <c r="F27" s="389"/>
      <c r="G27" s="389"/>
      <c r="H27" s="389"/>
      <c r="I27" s="389"/>
      <c r="J27" s="389"/>
      <c r="K27" s="390"/>
      <c r="L27" s="385">
        <v>1</v>
      </c>
      <c r="M27" s="386"/>
      <c r="N27" s="386"/>
      <c r="O27" s="386"/>
      <c r="P27" s="387"/>
      <c r="Q27" s="385">
        <v>3700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4345</v>
      </c>
      <c r="BO27" s="467"/>
      <c r="BP27" s="467"/>
      <c r="BQ27" s="467"/>
      <c r="BR27" s="467"/>
      <c r="BS27" s="467"/>
      <c r="BT27" s="467"/>
      <c r="BU27" s="468"/>
      <c r="BV27" s="466">
        <v>4334</v>
      </c>
      <c r="BW27" s="467"/>
      <c r="BX27" s="467"/>
      <c r="BY27" s="467"/>
      <c r="BZ27" s="467"/>
      <c r="CA27" s="467"/>
      <c r="CB27" s="467"/>
      <c r="CC27" s="468"/>
      <c r="CD27" s="190"/>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174</v>
      </c>
      <c r="F28" s="389"/>
      <c r="G28" s="389"/>
      <c r="H28" s="389"/>
      <c r="I28" s="389"/>
      <c r="J28" s="389"/>
      <c r="K28" s="390"/>
      <c r="L28" s="385">
        <v>1</v>
      </c>
      <c r="M28" s="386"/>
      <c r="N28" s="386"/>
      <c r="O28" s="386"/>
      <c r="P28" s="387"/>
      <c r="Q28" s="385">
        <v>3100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712807</v>
      </c>
      <c r="BO28" s="462"/>
      <c r="BP28" s="462"/>
      <c r="BQ28" s="462"/>
      <c r="BR28" s="462"/>
      <c r="BS28" s="462"/>
      <c r="BT28" s="462"/>
      <c r="BU28" s="463"/>
      <c r="BV28" s="461">
        <v>773184</v>
      </c>
      <c r="BW28" s="462"/>
      <c r="BX28" s="462"/>
      <c r="BY28" s="462"/>
      <c r="BZ28" s="462"/>
      <c r="CA28" s="462"/>
      <c r="CB28" s="462"/>
      <c r="CC28" s="463"/>
      <c r="CD28" s="188"/>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177</v>
      </c>
      <c r="F29" s="389"/>
      <c r="G29" s="389"/>
      <c r="H29" s="389"/>
      <c r="I29" s="389"/>
      <c r="J29" s="389"/>
      <c r="K29" s="390"/>
      <c r="L29" s="385">
        <v>13</v>
      </c>
      <c r="M29" s="386"/>
      <c r="N29" s="386"/>
      <c r="O29" s="386"/>
      <c r="P29" s="387"/>
      <c r="Q29" s="385">
        <v>2900</v>
      </c>
      <c r="R29" s="386"/>
      <c r="S29" s="386"/>
      <c r="T29" s="386"/>
      <c r="U29" s="386"/>
      <c r="V29" s="387"/>
      <c r="W29" s="476"/>
      <c r="X29" s="477"/>
      <c r="Y29" s="478"/>
      <c r="Z29" s="388" t="s">
        <v>178</v>
      </c>
      <c r="AA29" s="389"/>
      <c r="AB29" s="389"/>
      <c r="AC29" s="389"/>
      <c r="AD29" s="389"/>
      <c r="AE29" s="389"/>
      <c r="AF29" s="389"/>
      <c r="AG29" s="390"/>
      <c r="AH29" s="385">
        <v>171</v>
      </c>
      <c r="AI29" s="386"/>
      <c r="AJ29" s="386"/>
      <c r="AK29" s="386"/>
      <c r="AL29" s="387"/>
      <c r="AM29" s="385">
        <v>530084</v>
      </c>
      <c r="AN29" s="386"/>
      <c r="AO29" s="386"/>
      <c r="AP29" s="386"/>
      <c r="AQ29" s="386"/>
      <c r="AR29" s="387"/>
      <c r="AS29" s="385">
        <v>3100</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424323</v>
      </c>
      <c r="BO29" s="433"/>
      <c r="BP29" s="433"/>
      <c r="BQ29" s="433"/>
      <c r="BR29" s="433"/>
      <c r="BS29" s="433"/>
      <c r="BT29" s="433"/>
      <c r="BU29" s="434"/>
      <c r="BV29" s="432">
        <v>414228</v>
      </c>
      <c r="BW29" s="433"/>
      <c r="BX29" s="433"/>
      <c r="BY29" s="433"/>
      <c r="BZ29" s="433"/>
      <c r="CA29" s="433"/>
      <c r="CB29" s="433"/>
      <c r="CC29" s="434"/>
      <c r="CD29" s="190"/>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99.6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1603009</v>
      </c>
      <c r="BO30" s="467"/>
      <c r="BP30" s="467"/>
      <c r="BQ30" s="467"/>
      <c r="BR30" s="467"/>
      <c r="BS30" s="467"/>
      <c r="BT30" s="467"/>
      <c r="BU30" s="468"/>
      <c r="BV30" s="466">
        <v>1451101</v>
      </c>
      <c r="BW30" s="467"/>
      <c r="BX30" s="467"/>
      <c r="BY30" s="467"/>
      <c r="BZ30" s="467"/>
      <c r="CA30" s="467"/>
      <c r="CB30" s="467"/>
      <c r="CC30" s="468"/>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98"/>
    </row>
    <row r="33" spans="1:113" ht="13.5" customHeight="1" x14ac:dyDescent="0.15">
      <c r="A33" s="175"/>
      <c r="B33" s="199"/>
      <c r="C33" s="384" t="s">
        <v>187</v>
      </c>
      <c r="D33" s="384"/>
      <c r="E33" s="383" t="s">
        <v>188</v>
      </c>
      <c r="F33" s="383"/>
      <c r="G33" s="383"/>
      <c r="H33" s="383"/>
      <c r="I33" s="383"/>
      <c r="J33" s="383"/>
      <c r="K33" s="383"/>
      <c r="L33" s="383"/>
      <c r="M33" s="383"/>
      <c r="N33" s="383"/>
      <c r="O33" s="383"/>
      <c r="P33" s="383"/>
      <c r="Q33" s="383"/>
      <c r="R33" s="383"/>
      <c r="S33" s="383"/>
      <c r="T33" s="200"/>
      <c r="U33" s="384" t="s">
        <v>187</v>
      </c>
      <c r="V33" s="384"/>
      <c r="W33" s="383" t="s">
        <v>188</v>
      </c>
      <c r="X33" s="383"/>
      <c r="Y33" s="383"/>
      <c r="Z33" s="383"/>
      <c r="AA33" s="383"/>
      <c r="AB33" s="383"/>
      <c r="AC33" s="383"/>
      <c r="AD33" s="383"/>
      <c r="AE33" s="383"/>
      <c r="AF33" s="383"/>
      <c r="AG33" s="383"/>
      <c r="AH33" s="383"/>
      <c r="AI33" s="383"/>
      <c r="AJ33" s="383"/>
      <c r="AK33" s="383"/>
      <c r="AL33" s="200"/>
      <c r="AM33" s="384" t="s">
        <v>187</v>
      </c>
      <c r="AN33" s="384"/>
      <c r="AO33" s="383" t="s">
        <v>188</v>
      </c>
      <c r="AP33" s="383"/>
      <c r="AQ33" s="383"/>
      <c r="AR33" s="383"/>
      <c r="AS33" s="383"/>
      <c r="AT33" s="383"/>
      <c r="AU33" s="383"/>
      <c r="AV33" s="383"/>
      <c r="AW33" s="383"/>
      <c r="AX33" s="383"/>
      <c r="AY33" s="383"/>
      <c r="AZ33" s="383"/>
      <c r="BA33" s="383"/>
      <c r="BB33" s="383"/>
      <c r="BC33" s="383"/>
      <c r="BD33" s="201"/>
      <c r="BE33" s="383" t="s">
        <v>189</v>
      </c>
      <c r="BF33" s="383"/>
      <c r="BG33" s="383" t="s">
        <v>190</v>
      </c>
      <c r="BH33" s="383"/>
      <c r="BI33" s="383"/>
      <c r="BJ33" s="383"/>
      <c r="BK33" s="383"/>
      <c r="BL33" s="383"/>
      <c r="BM33" s="383"/>
      <c r="BN33" s="383"/>
      <c r="BO33" s="383"/>
      <c r="BP33" s="383"/>
      <c r="BQ33" s="383"/>
      <c r="BR33" s="383"/>
      <c r="BS33" s="383"/>
      <c r="BT33" s="383"/>
      <c r="BU33" s="383"/>
      <c r="BV33" s="201"/>
      <c r="BW33" s="384" t="s">
        <v>189</v>
      </c>
      <c r="BX33" s="384"/>
      <c r="BY33" s="383" t="s">
        <v>191</v>
      </c>
      <c r="BZ33" s="383"/>
      <c r="CA33" s="383"/>
      <c r="CB33" s="383"/>
      <c r="CC33" s="383"/>
      <c r="CD33" s="383"/>
      <c r="CE33" s="383"/>
      <c r="CF33" s="383"/>
      <c r="CG33" s="383"/>
      <c r="CH33" s="383"/>
      <c r="CI33" s="383"/>
      <c r="CJ33" s="383"/>
      <c r="CK33" s="383"/>
      <c r="CL33" s="383"/>
      <c r="CM33" s="383"/>
      <c r="CN33" s="200"/>
      <c r="CO33" s="384" t="s">
        <v>187</v>
      </c>
      <c r="CP33" s="384"/>
      <c r="CQ33" s="383" t="s">
        <v>192</v>
      </c>
      <c r="CR33" s="383"/>
      <c r="CS33" s="383"/>
      <c r="CT33" s="383"/>
      <c r="CU33" s="383"/>
      <c r="CV33" s="383"/>
      <c r="CW33" s="383"/>
      <c r="CX33" s="383"/>
      <c r="CY33" s="383"/>
      <c r="CZ33" s="383"/>
      <c r="DA33" s="383"/>
      <c r="DB33" s="383"/>
      <c r="DC33" s="383"/>
      <c r="DD33" s="383"/>
      <c r="DE33" s="383"/>
      <c r="DF33" s="200"/>
      <c r="DG33" s="382" t="s">
        <v>193</v>
      </c>
      <c r="DH33" s="382"/>
      <c r="DI33" s="202"/>
    </row>
    <row r="34" spans="1:113" ht="32.25" customHeight="1" x14ac:dyDescent="0.15">
      <c r="A34" s="175"/>
      <c r="B34" s="199"/>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75"/>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75"/>
      <c r="BE34" s="380">
        <f>IF(BG34="","",MAX(C34:D43,U34:V43,AM34:AN43)+1)</f>
        <v>8</v>
      </c>
      <c r="BF34" s="380"/>
      <c r="BG34" s="381" t="str">
        <f>IF('各会計、関係団体の財政状況及び健全化判断比率'!B33="","",'各会計、関係団体の財政状況及び健全化判断比率'!B33)</f>
        <v>下水道事業特別会計</v>
      </c>
      <c r="BH34" s="381"/>
      <c r="BI34" s="381"/>
      <c r="BJ34" s="381"/>
      <c r="BK34" s="381"/>
      <c r="BL34" s="381"/>
      <c r="BM34" s="381"/>
      <c r="BN34" s="381"/>
      <c r="BO34" s="381"/>
      <c r="BP34" s="381"/>
      <c r="BQ34" s="381"/>
      <c r="BR34" s="381"/>
      <c r="BS34" s="381"/>
      <c r="BT34" s="381"/>
      <c r="BU34" s="381"/>
      <c r="BV34" s="175"/>
      <c r="BW34" s="380">
        <f>IF(BY34="","",MAX(C34:D43,U34:V43,AM34:AN43,BE34:BF43)+1)</f>
        <v>12</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75"/>
      <c r="CO34" s="380">
        <f>IF(CQ34="","",MAX(C34:D43,U34:V43,AM34:AN43,BE34:BF43,BW34:BX43)+1)</f>
        <v>20</v>
      </c>
      <c r="CP34" s="380"/>
      <c r="CQ34" s="381" t="str">
        <f>IF('各会計、関係団体の財政状況及び健全化判断比率'!BS7="","",'各会計、関係団体の財政状況及び健全化判断比率'!BS7)</f>
        <v>高畠町土地開発公社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〇</v>
      </c>
      <c r="DH34" s="378"/>
      <c r="DI34" s="202"/>
    </row>
    <row r="35" spans="1:113" ht="32.25" customHeight="1" x14ac:dyDescent="0.15">
      <c r="A35" s="175"/>
      <c r="B35" s="199"/>
      <c r="C35" s="380">
        <f>IF(E35="","",C34+1)</f>
        <v>2</v>
      </c>
      <c r="D35" s="380"/>
      <c r="E35" s="381" t="str">
        <f>IF('各会計、関係団体の財政状況及び健全化判断比率'!B8="","",'各会計、関係団体の財政状況及び健全化判断比率'!B8)</f>
        <v>飲料水供給事業特別会計</v>
      </c>
      <c r="F35" s="381"/>
      <c r="G35" s="381"/>
      <c r="H35" s="381"/>
      <c r="I35" s="381"/>
      <c r="J35" s="381"/>
      <c r="K35" s="381"/>
      <c r="L35" s="381"/>
      <c r="M35" s="381"/>
      <c r="N35" s="381"/>
      <c r="O35" s="381"/>
      <c r="P35" s="381"/>
      <c r="Q35" s="381"/>
      <c r="R35" s="381"/>
      <c r="S35" s="381"/>
      <c r="T35" s="175"/>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75"/>
      <c r="AM35" s="380">
        <f t="shared" ref="AM35:AM43" si="0">IF(AO35="","",AM34+1)</f>
        <v>7</v>
      </c>
      <c r="AN35" s="380"/>
      <c r="AO35" s="381" t="str">
        <f>IF('各会計、関係団体の財政状況及び健全化判断比率'!B32="","",'各会計、関係団体の財政状況及び健全化判断比率'!B32)</f>
        <v>病院事業会計</v>
      </c>
      <c r="AP35" s="381"/>
      <c r="AQ35" s="381"/>
      <c r="AR35" s="381"/>
      <c r="AS35" s="381"/>
      <c r="AT35" s="381"/>
      <c r="AU35" s="381"/>
      <c r="AV35" s="381"/>
      <c r="AW35" s="381"/>
      <c r="AX35" s="381"/>
      <c r="AY35" s="381"/>
      <c r="AZ35" s="381"/>
      <c r="BA35" s="381"/>
      <c r="BB35" s="381"/>
      <c r="BC35" s="381"/>
      <c r="BD35" s="175"/>
      <c r="BE35" s="380">
        <f t="shared" ref="BE35:BE43" si="1">IF(BG35="","",BE34+1)</f>
        <v>9</v>
      </c>
      <c r="BF35" s="380"/>
      <c r="BG35" s="381" t="str">
        <f>IF('各会計、関係団体の財政状況及び健全化判断比率'!B34="","",'各会計、関係団体の財政状況及び健全化判断比率'!B34)</f>
        <v>農業集落排水事業特別会計</v>
      </c>
      <c r="BH35" s="381"/>
      <c r="BI35" s="381"/>
      <c r="BJ35" s="381"/>
      <c r="BK35" s="381"/>
      <c r="BL35" s="381"/>
      <c r="BM35" s="381"/>
      <c r="BN35" s="381"/>
      <c r="BO35" s="381"/>
      <c r="BP35" s="381"/>
      <c r="BQ35" s="381"/>
      <c r="BR35" s="381"/>
      <c r="BS35" s="381"/>
      <c r="BT35" s="381"/>
      <c r="BU35" s="381"/>
      <c r="BV35" s="175"/>
      <c r="BW35" s="380">
        <f t="shared" ref="BW35:BW43" si="2">IF(BY35="","",BW34+1)</f>
        <v>13</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75"/>
      <c r="CO35" s="380">
        <f t="shared" ref="CO35:CO43" si="3">IF(CQ35="","",CO34+1)</f>
        <v>21</v>
      </c>
      <c r="CP35" s="380"/>
      <c r="CQ35" s="381" t="str">
        <f>IF('各会計、関係団体の財政状況及び健全化判断比率'!BS8="","",'各会計、関係団体の財政状況及び健全化判断比率'!BS8)</f>
        <v>浜田広介記念館</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202"/>
    </row>
    <row r="36" spans="1:113" ht="32.25" customHeight="1" x14ac:dyDescent="0.15">
      <c r="A36" s="175"/>
      <c r="B36" s="199"/>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f t="shared" si="1"/>
        <v>10</v>
      </c>
      <c r="BF36" s="380"/>
      <c r="BG36" s="381" t="str">
        <f>IF('各会計、関係団体の財政状況及び健全化判断比率'!B35="","",'各会計、関係団体の財政状況及び健全化判断比率'!B35)</f>
        <v>特定地域生活排水処理事業特別会計</v>
      </c>
      <c r="BH36" s="381"/>
      <c r="BI36" s="381"/>
      <c r="BJ36" s="381"/>
      <c r="BK36" s="381"/>
      <c r="BL36" s="381"/>
      <c r="BM36" s="381"/>
      <c r="BN36" s="381"/>
      <c r="BO36" s="381"/>
      <c r="BP36" s="381"/>
      <c r="BQ36" s="381"/>
      <c r="BR36" s="381"/>
      <c r="BS36" s="381"/>
      <c r="BT36" s="381"/>
      <c r="BU36" s="381"/>
      <c r="BV36" s="175"/>
      <c r="BW36" s="380">
        <f t="shared" si="2"/>
        <v>14</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75"/>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202"/>
    </row>
    <row r="37" spans="1:113" ht="32.25" customHeight="1" x14ac:dyDescent="0.15">
      <c r="A37" s="175"/>
      <c r="B37" s="199"/>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f t="shared" si="1"/>
        <v>11</v>
      </c>
      <c r="BF37" s="380"/>
      <c r="BG37" s="381" t="str">
        <f>IF('各会計、関係団体の財政状況及び健全化判断比率'!B36="","",'各会計、関係団体の財政状況及び健全化判断比率'!B36)</f>
        <v>宅地造成事業特別会計</v>
      </c>
      <c r="BH37" s="381"/>
      <c r="BI37" s="381"/>
      <c r="BJ37" s="381"/>
      <c r="BK37" s="381"/>
      <c r="BL37" s="381"/>
      <c r="BM37" s="381"/>
      <c r="BN37" s="381"/>
      <c r="BO37" s="381"/>
      <c r="BP37" s="381"/>
      <c r="BQ37" s="381"/>
      <c r="BR37" s="381"/>
      <c r="BS37" s="381"/>
      <c r="BT37" s="381"/>
      <c r="BU37" s="381"/>
      <c r="BV37" s="175"/>
      <c r="BW37" s="380">
        <f t="shared" si="2"/>
        <v>15</v>
      </c>
      <c r="BX37" s="380"/>
      <c r="BY37" s="381" t="str">
        <f>IF('各会計、関係団体の財政状況及び健全化判断比率'!B71="","",'各会計、関係団体の財政状況及び健全化判断比率'!B71)</f>
        <v>松川堰組合</v>
      </c>
      <c r="BZ37" s="381"/>
      <c r="CA37" s="381"/>
      <c r="CB37" s="381"/>
      <c r="CC37" s="381"/>
      <c r="CD37" s="381"/>
      <c r="CE37" s="381"/>
      <c r="CF37" s="381"/>
      <c r="CG37" s="381"/>
      <c r="CH37" s="381"/>
      <c r="CI37" s="381"/>
      <c r="CJ37" s="381"/>
      <c r="CK37" s="381"/>
      <c r="CL37" s="381"/>
      <c r="CM37" s="381"/>
      <c r="CN37" s="175"/>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202"/>
    </row>
    <row r="38" spans="1:113" ht="32.25" customHeight="1" x14ac:dyDescent="0.15">
      <c r="A38" s="175"/>
      <c r="B38" s="199"/>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16</v>
      </c>
      <c r="BX38" s="380"/>
      <c r="BY38" s="381" t="str">
        <f>IF('各会計、関係団体の財政状況及び健全化判断比率'!B72="","",'各会計、関係団体の財政状況及び健全化判断比率'!B72)</f>
        <v>山形県市町村交通災害共済組合</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202"/>
    </row>
    <row r="39" spans="1:113" ht="32.25" customHeight="1" x14ac:dyDescent="0.15">
      <c r="A39" s="175"/>
      <c r="B39" s="199"/>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17</v>
      </c>
      <c r="BX39" s="380"/>
      <c r="BY39" s="381" t="str">
        <f>IF('各会計、関係団体の財政状況及び健全化判断比率'!B73="","",'各会計、関係団体の財政状況及び健全化判断比率'!B73)</f>
        <v>置賜広域行政事務組合</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202"/>
    </row>
    <row r="40" spans="1:113" ht="32.25" customHeight="1" x14ac:dyDescent="0.15">
      <c r="A40" s="175"/>
      <c r="B40" s="199"/>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f t="shared" si="2"/>
        <v>18</v>
      </c>
      <c r="BX40" s="380"/>
      <c r="BY40" s="381" t="str">
        <f>IF('各会計、関係団体の財政状況及び健全化判断比率'!B74="","",'各会計、関係団体の財政状況及び健全化判断比率'!B74)</f>
        <v>山形県後期高齢者医療広域連合（普通会計分）</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202"/>
    </row>
    <row r="41" spans="1:113" ht="32.25" customHeight="1" x14ac:dyDescent="0.15">
      <c r="A41" s="175"/>
      <c r="B41" s="199"/>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f t="shared" si="2"/>
        <v>19</v>
      </c>
      <c r="BX41" s="380"/>
      <c r="BY41" s="381" t="str">
        <f>IF('各会計、関係団体の財政状況及び健全化判断比率'!B75="","",'各会計、関係団体の財政状況及び健全化判断比率'!B75)</f>
        <v>山形県後期高齢者医療広域連合（事業会計分）</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202"/>
    </row>
    <row r="42" spans="1:113" ht="32.25" customHeight="1" x14ac:dyDescent="0.15">
      <c r="B42" s="199"/>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202"/>
    </row>
    <row r="43" spans="1:113" ht="32.25" customHeight="1" x14ac:dyDescent="0.15">
      <c r="B43" s="199"/>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5EjNzSK5f67+BNuh9FeS6oL7kTgUpWlKS1Uxblkk2rxxhtqTpi7nxJbms2mL+s80O1Ke+zmmawbsNMGTvg1tnw==" saltValue="xTOWpfiXaEuxRkrBBzL78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203</v>
      </c>
      <c r="DI1" s="731"/>
      <c r="DJ1" s="731"/>
      <c r="DK1" s="731"/>
      <c r="DL1" s="731"/>
      <c r="DM1" s="731"/>
      <c r="DN1" s="732"/>
      <c r="DO1" s="208"/>
      <c r="DP1" s="730" t="s">
        <v>204</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205</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2652033</v>
      </c>
      <c r="S5" s="690"/>
      <c r="T5" s="690"/>
      <c r="U5" s="690"/>
      <c r="V5" s="690"/>
      <c r="W5" s="690"/>
      <c r="X5" s="690"/>
      <c r="Y5" s="715"/>
      <c r="Z5" s="728">
        <v>18.600000000000001</v>
      </c>
      <c r="AA5" s="728"/>
      <c r="AB5" s="728"/>
      <c r="AC5" s="728"/>
      <c r="AD5" s="729">
        <v>2513621</v>
      </c>
      <c r="AE5" s="729"/>
      <c r="AF5" s="729"/>
      <c r="AG5" s="729"/>
      <c r="AH5" s="729"/>
      <c r="AI5" s="729"/>
      <c r="AJ5" s="729"/>
      <c r="AK5" s="729"/>
      <c r="AL5" s="716">
        <v>35.700000000000003</v>
      </c>
      <c r="AM5" s="698"/>
      <c r="AN5" s="698"/>
      <c r="AO5" s="717"/>
      <c r="AP5" s="692" t="s">
        <v>217</v>
      </c>
      <c r="AQ5" s="693"/>
      <c r="AR5" s="693"/>
      <c r="AS5" s="693"/>
      <c r="AT5" s="693"/>
      <c r="AU5" s="693"/>
      <c r="AV5" s="693"/>
      <c r="AW5" s="693"/>
      <c r="AX5" s="693"/>
      <c r="AY5" s="693"/>
      <c r="AZ5" s="693"/>
      <c r="BA5" s="693"/>
      <c r="BB5" s="693"/>
      <c r="BC5" s="693"/>
      <c r="BD5" s="693"/>
      <c r="BE5" s="693"/>
      <c r="BF5" s="694"/>
      <c r="BG5" s="634">
        <v>2513412</v>
      </c>
      <c r="BH5" s="635"/>
      <c r="BI5" s="635"/>
      <c r="BJ5" s="635"/>
      <c r="BK5" s="635"/>
      <c r="BL5" s="635"/>
      <c r="BM5" s="635"/>
      <c r="BN5" s="636"/>
      <c r="BO5" s="672">
        <v>94.8</v>
      </c>
      <c r="BP5" s="672"/>
      <c r="BQ5" s="672"/>
      <c r="BR5" s="672"/>
      <c r="BS5" s="673">
        <v>19204</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157745</v>
      </c>
      <c r="S6" s="635"/>
      <c r="T6" s="635"/>
      <c r="U6" s="635"/>
      <c r="V6" s="635"/>
      <c r="W6" s="635"/>
      <c r="X6" s="635"/>
      <c r="Y6" s="636"/>
      <c r="Z6" s="672">
        <v>1.1000000000000001</v>
      </c>
      <c r="AA6" s="672"/>
      <c r="AB6" s="672"/>
      <c r="AC6" s="672"/>
      <c r="AD6" s="673">
        <v>157745</v>
      </c>
      <c r="AE6" s="673"/>
      <c r="AF6" s="673"/>
      <c r="AG6" s="673"/>
      <c r="AH6" s="673"/>
      <c r="AI6" s="673"/>
      <c r="AJ6" s="673"/>
      <c r="AK6" s="673"/>
      <c r="AL6" s="637">
        <v>2.2000000000000002</v>
      </c>
      <c r="AM6" s="638"/>
      <c r="AN6" s="638"/>
      <c r="AO6" s="674"/>
      <c r="AP6" s="631" t="s">
        <v>222</v>
      </c>
      <c r="AQ6" s="632"/>
      <c r="AR6" s="632"/>
      <c r="AS6" s="632"/>
      <c r="AT6" s="632"/>
      <c r="AU6" s="632"/>
      <c r="AV6" s="632"/>
      <c r="AW6" s="632"/>
      <c r="AX6" s="632"/>
      <c r="AY6" s="632"/>
      <c r="AZ6" s="632"/>
      <c r="BA6" s="632"/>
      <c r="BB6" s="632"/>
      <c r="BC6" s="632"/>
      <c r="BD6" s="632"/>
      <c r="BE6" s="632"/>
      <c r="BF6" s="633"/>
      <c r="BG6" s="634">
        <v>2513412</v>
      </c>
      <c r="BH6" s="635"/>
      <c r="BI6" s="635"/>
      <c r="BJ6" s="635"/>
      <c r="BK6" s="635"/>
      <c r="BL6" s="635"/>
      <c r="BM6" s="635"/>
      <c r="BN6" s="636"/>
      <c r="BO6" s="672">
        <v>94.8</v>
      </c>
      <c r="BP6" s="672"/>
      <c r="BQ6" s="672"/>
      <c r="BR6" s="672"/>
      <c r="BS6" s="673">
        <v>19204</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122531</v>
      </c>
      <c r="CS6" s="635"/>
      <c r="CT6" s="635"/>
      <c r="CU6" s="635"/>
      <c r="CV6" s="635"/>
      <c r="CW6" s="635"/>
      <c r="CX6" s="635"/>
      <c r="CY6" s="636"/>
      <c r="CZ6" s="716">
        <v>0.9</v>
      </c>
      <c r="DA6" s="698"/>
      <c r="DB6" s="698"/>
      <c r="DC6" s="718"/>
      <c r="DD6" s="640" t="s">
        <v>122</v>
      </c>
      <c r="DE6" s="635"/>
      <c r="DF6" s="635"/>
      <c r="DG6" s="635"/>
      <c r="DH6" s="635"/>
      <c r="DI6" s="635"/>
      <c r="DJ6" s="635"/>
      <c r="DK6" s="635"/>
      <c r="DL6" s="635"/>
      <c r="DM6" s="635"/>
      <c r="DN6" s="635"/>
      <c r="DO6" s="635"/>
      <c r="DP6" s="636"/>
      <c r="DQ6" s="640">
        <v>122461</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629</v>
      </c>
      <c r="S7" s="635"/>
      <c r="T7" s="635"/>
      <c r="U7" s="635"/>
      <c r="V7" s="635"/>
      <c r="W7" s="635"/>
      <c r="X7" s="635"/>
      <c r="Y7" s="636"/>
      <c r="Z7" s="672">
        <v>0</v>
      </c>
      <c r="AA7" s="672"/>
      <c r="AB7" s="672"/>
      <c r="AC7" s="672"/>
      <c r="AD7" s="673">
        <v>629</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1176551</v>
      </c>
      <c r="BH7" s="635"/>
      <c r="BI7" s="635"/>
      <c r="BJ7" s="635"/>
      <c r="BK7" s="635"/>
      <c r="BL7" s="635"/>
      <c r="BM7" s="635"/>
      <c r="BN7" s="636"/>
      <c r="BO7" s="672">
        <v>44.4</v>
      </c>
      <c r="BP7" s="672"/>
      <c r="BQ7" s="672"/>
      <c r="BR7" s="672"/>
      <c r="BS7" s="673">
        <v>19204</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3298700</v>
      </c>
      <c r="CS7" s="635"/>
      <c r="CT7" s="635"/>
      <c r="CU7" s="635"/>
      <c r="CV7" s="635"/>
      <c r="CW7" s="635"/>
      <c r="CX7" s="635"/>
      <c r="CY7" s="636"/>
      <c r="CZ7" s="672">
        <v>24.8</v>
      </c>
      <c r="DA7" s="672"/>
      <c r="DB7" s="672"/>
      <c r="DC7" s="672"/>
      <c r="DD7" s="640">
        <v>1583429</v>
      </c>
      <c r="DE7" s="635"/>
      <c r="DF7" s="635"/>
      <c r="DG7" s="635"/>
      <c r="DH7" s="635"/>
      <c r="DI7" s="635"/>
      <c r="DJ7" s="635"/>
      <c r="DK7" s="635"/>
      <c r="DL7" s="635"/>
      <c r="DM7" s="635"/>
      <c r="DN7" s="635"/>
      <c r="DO7" s="635"/>
      <c r="DP7" s="636"/>
      <c r="DQ7" s="640">
        <v>1603951</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7650</v>
      </c>
      <c r="S8" s="635"/>
      <c r="T8" s="635"/>
      <c r="U8" s="635"/>
      <c r="V8" s="635"/>
      <c r="W8" s="635"/>
      <c r="X8" s="635"/>
      <c r="Y8" s="636"/>
      <c r="Z8" s="672">
        <v>0.1</v>
      </c>
      <c r="AA8" s="672"/>
      <c r="AB8" s="672"/>
      <c r="AC8" s="672"/>
      <c r="AD8" s="673">
        <v>7650</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40426</v>
      </c>
      <c r="BH8" s="635"/>
      <c r="BI8" s="635"/>
      <c r="BJ8" s="635"/>
      <c r="BK8" s="635"/>
      <c r="BL8" s="635"/>
      <c r="BM8" s="635"/>
      <c r="BN8" s="636"/>
      <c r="BO8" s="672">
        <v>1.5</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3613584</v>
      </c>
      <c r="CS8" s="635"/>
      <c r="CT8" s="635"/>
      <c r="CU8" s="635"/>
      <c r="CV8" s="635"/>
      <c r="CW8" s="635"/>
      <c r="CX8" s="635"/>
      <c r="CY8" s="636"/>
      <c r="CZ8" s="672">
        <v>27.2</v>
      </c>
      <c r="DA8" s="672"/>
      <c r="DB8" s="672"/>
      <c r="DC8" s="672"/>
      <c r="DD8" s="640" t="s">
        <v>122</v>
      </c>
      <c r="DE8" s="635"/>
      <c r="DF8" s="635"/>
      <c r="DG8" s="635"/>
      <c r="DH8" s="635"/>
      <c r="DI8" s="635"/>
      <c r="DJ8" s="635"/>
      <c r="DK8" s="635"/>
      <c r="DL8" s="635"/>
      <c r="DM8" s="635"/>
      <c r="DN8" s="635"/>
      <c r="DO8" s="635"/>
      <c r="DP8" s="636"/>
      <c r="DQ8" s="640">
        <v>1954149</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9222</v>
      </c>
      <c r="S9" s="635"/>
      <c r="T9" s="635"/>
      <c r="U9" s="635"/>
      <c r="V9" s="635"/>
      <c r="W9" s="635"/>
      <c r="X9" s="635"/>
      <c r="Y9" s="636"/>
      <c r="Z9" s="672">
        <v>0.1</v>
      </c>
      <c r="AA9" s="672"/>
      <c r="AB9" s="672"/>
      <c r="AC9" s="672"/>
      <c r="AD9" s="673">
        <v>9222</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843790</v>
      </c>
      <c r="BH9" s="635"/>
      <c r="BI9" s="635"/>
      <c r="BJ9" s="635"/>
      <c r="BK9" s="635"/>
      <c r="BL9" s="635"/>
      <c r="BM9" s="635"/>
      <c r="BN9" s="636"/>
      <c r="BO9" s="672">
        <v>31.8</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1145197</v>
      </c>
      <c r="CS9" s="635"/>
      <c r="CT9" s="635"/>
      <c r="CU9" s="635"/>
      <c r="CV9" s="635"/>
      <c r="CW9" s="635"/>
      <c r="CX9" s="635"/>
      <c r="CY9" s="636"/>
      <c r="CZ9" s="672">
        <v>8.6</v>
      </c>
      <c r="DA9" s="672"/>
      <c r="DB9" s="672"/>
      <c r="DC9" s="672"/>
      <c r="DD9" s="640">
        <v>13261</v>
      </c>
      <c r="DE9" s="635"/>
      <c r="DF9" s="635"/>
      <c r="DG9" s="635"/>
      <c r="DH9" s="635"/>
      <c r="DI9" s="635"/>
      <c r="DJ9" s="635"/>
      <c r="DK9" s="635"/>
      <c r="DL9" s="635"/>
      <c r="DM9" s="635"/>
      <c r="DN9" s="635"/>
      <c r="DO9" s="635"/>
      <c r="DP9" s="636"/>
      <c r="DQ9" s="640">
        <v>1008524</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57039</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38528</v>
      </c>
      <c r="CS10" s="635"/>
      <c r="CT10" s="635"/>
      <c r="CU10" s="635"/>
      <c r="CV10" s="635"/>
      <c r="CW10" s="635"/>
      <c r="CX10" s="635"/>
      <c r="CY10" s="636"/>
      <c r="CZ10" s="672">
        <v>0.3</v>
      </c>
      <c r="DA10" s="672"/>
      <c r="DB10" s="672"/>
      <c r="DC10" s="672"/>
      <c r="DD10" s="640" t="s">
        <v>122</v>
      </c>
      <c r="DE10" s="635"/>
      <c r="DF10" s="635"/>
      <c r="DG10" s="635"/>
      <c r="DH10" s="635"/>
      <c r="DI10" s="635"/>
      <c r="DJ10" s="635"/>
      <c r="DK10" s="635"/>
      <c r="DL10" s="635"/>
      <c r="DM10" s="635"/>
      <c r="DN10" s="635"/>
      <c r="DO10" s="635"/>
      <c r="DP10" s="636"/>
      <c r="DQ10" s="640">
        <v>13861</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554258</v>
      </c>
      <c r="S11" s="635"/>
      <c r="T11" s="635"/>
      <c r="U11" s="635"/>
      <c r="V11" s="635"/>
      <c r="W11" s="635"/>
      <c r="X11" s="635"/>
      <c r="Y11" s="636"/>
      <c r="Z11" s="637">
        <v>3.9</v>
      </c>
      <c r="AA11" s="638"/>
      <c r="AB11" s="638"/>
      <c r="AC11" s="639"/>
      <c r="AD11" s="640">
        <v>554258</v>
      </c>
      <c r="AE11" s="635"/>
      <c r="AF11" s="635"/>
      <c r="AG11" s="635"/>
      <c r="AH11" s="635"/>
      <c r="AI11" s="635"/>
      <c r="AJ11" s="635"/>
      <c r="AK11" s="636"/>
      <c r="AL11" s="637">
        <v>7.9</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235296</v>
      </c>
      <c r="BH11" s="635"/>
      <c r="BI11" s="635"/>
      <c r="BJ11" s="635"/>
      <c r="BK11" s="635"/>
      <c r="BL11" s="635"/>
      <c r="BM11" s="635"/>
      <c r="BN11" s="636"/>
      <c r="BO11" s="672">
        <v>8.9</v>
      </c>
      <c r="BP11" s="672"/>
      <c r="BQ11" s="672"/>
      <c r="BR11" s="672"/>
      <c r="BS11" s="673">
        <v>19204</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580864</v>
      </c>
      <c r="CS11" s="635"/>
      <c r="CT11" s="635"/>
      <c r="CU11" s="635"/>
      <c r="CV11" s="635"/>
      <c r="CW11" s="635"/>
      <c r="CX11" s="635"/>
      <c r="CY11" s="636"/>
      <c r="CZ11" s="672">
        <v>4.4000000000000004</v>
      </c>
      <c r="DA11" s="672"/>
      <c r="DB11" s="672"/>
      <c r="DC11" s="672"/>
      <c r="DD11" s="640">
        <v>130627</v>
      </c>
      <c r="DE11" s="635"/>
      <c r="DF11" s="635"/>
      <c r="DG11" s="635"/>
      <c r="DH11" s="635"/>
      <c r="DI11" s="635"/>
      <c r="DJ11" s="635"/>
      <c r="DK11" s="635"/>
      <c r="DL11" s="635"/>
      <c r="DM11" s="635"/>
      <c r="DN11" s="635"/>
      <c r="DO11" s="635"/>
      <c r="DP11" s="636"/>
      <c r="DQ11" s="640">
        <v>307291</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1067604</v>
      </c>
      <c r="BH12" s="635"/>
      <c r="BI12" s="635"/>
      <c r="BJ12" s="635"/>
      <c r="BK12" s="635"/>
      <c r="BL12" s="635"/>
      <c r="BM12" s="635"/>
      <c r="BN12" s="636"/>
      <c r="BO12" s="672">
        <v>40.299999999999997</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832227</v>
      </c>
      <c r="CS12" s="635"/>
      <c r="CT12" s="635"/>
      <c r="CU12" s="635"/>
      <c r="CV12" s="635"/>
      <c r="CW12" s="635"/>
      <c r="CX12" s="635"/>
      <c r="CY12" s="636"/>
      <c r="CZ12" s="672">
        <v>6.3</v>
      </c>
      <c r="DA12" s="672"/>
      <c r="DB12" s="672"/>
      <c r="DC12" s="672"/>
      <c r="DD12" s="640">
        <v>22768</v>
      </c>
      <c r="DE12" s="635"/>
      <c r="DF12" s="635"/>
      <c r="DG12" s="635"/>
      <c r="DH12" s="635"/>
      <c r="DI12" s="635"/>
      <c r="DJ12" s="635"/>
      <c r="DK12" s="635"/>
      <c r="DL12" s="635"/>
      <c r="DM12" s="635"/>
      <c r="DN12" s="635"/>
      <c r="DO12" s="635"/>
      <c r="DP12" s="636"/>
      <c r="DQ12" s="640">
        <v>435511</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1065458</v>
      </c>
      <c r="BH13" s="635"/>
      <c r="BI13" s="635"/>
      <c r="BJ13" s="635"/>
      <c r="BK13" s="635"/>
      <c r="BL13" s="635"/>
      <c r="BM13" s="635"/>
      <c r="BN13" s="636"/>
      <c r="BO13" s="672">
        <v>40.200000000000003</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932348</v>
      </c>
      <c r="CS13" s="635"/>
      <c r="CT13" s="635"/>
      <c r="CU13" s="635"/>
      <c r="CV13" s="635"/>
      <c r="CW13" s="635"/>
      <c r="CX13" s="635"/>
      <c r="CY13" s="636"/>
      <c r="CZ13" s="672">
        <v>7</v>
      </c>
      <c r="DA13" s="672"/>
      <c r="DB13" s="672"/>
      <c r="DC13" s="672"/>
      <c r="DD13" s="640">
        <v>446815</v>
      </c>
      <c r="DE13" s="635"/>
      <c r="DF13" s="635"/>
      <c r="DG13" s="635"/>
      <c r="DH13" s="635"/>
      <c r="DI13" s="635"/>
      <c r="DJ13" s="635"/>
      <c r="DK13" s="635"/>
      <c r="DL13" s="635"/>
      <c r="DM13" s="635"/>
      <c r="DN13" s="635"/>
      <c r="DO13" s="635"/>
      <c r="DP13" s="636"/>
      <c r="DQ13" s="640">
        <v>520675</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v>1275</v>
      </c>
      <c r="S14" s="635"/>
      <c r="T14" s="635"/>
      <c r="U14" s="635"/>
      <c r="V14" s="635"/>
      <c r="W14" s="635"/>
      <c r="X14" s="635"/>
      <c r="Y14" s="636"/>
      <c r="Z14" s="672">
        <v>0</v>
      </c>
      <c r="AA14" s="672"/>
      <c r="AB14" s="672"/>
      <c r="AC14" s="672"/>
      <c r="AD14" s="673">
        <v>1275</v>
      </c>
      <c r="AE14" s="673"/>
      <c r="AF14" s="673"/>
      <c r="AG14" s="673"/>
      <c r="AH14" s="673"/>
      <c r="AI14" s="673"/>
      <c r="AJ14" s="673"/>
      <c r="AK14" s="673"/>
      <c r="AL14" s="637">
        <v>0</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96375</v>
      </c>
      <c r="BH14" s="635"/>
      <c r="BI14" s="635"/>
      <c r="BJ14" s="635"/>
      <c r="BK14" s="635"/>
      <c r="BL14" s="635"/>
      <c r="BM14" s="635"/>
      <c r="BN14" s="636"/>
      <c r="BO14" s="672">
        <v>3.6</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444255</v>
      </c>
      <c r="CS14" s="635"/>
      <c r="CT14" s="635"/>
      <c r="CU14" s="635"/>
      <c r="CV14" s="635"/>
      <c r="CW14" s="635"/>
      <c r="CX14" s="635"/>
      <c r="CY14" s="636"/>
      <c r="CZ14" s="672">
        <v>3.3</v>
      </c>
      <c r="DA14" s="672"/>
      <c r="DB14" s="672"/>
      <c r="DC14" s="672"/>
      <c r="DD14" s="640">
        <v>15511</v>
      </c>
      <c r="DE14" s="635"/>
      <c r="DF14" s="635"/>
      <c r="DG14" s="635"/>
      <c r="DH14" s="635"/>
      <c r="DI14" s="635"/>
      <c r="DJ14" s="635"/>
      <c r="DK14" s="635"/>
      <c r="DL14" s="635"/>
      <c r="DM14" s="635"/>
      <c r="DN14" s="635"/>
      <c r="DO14" s="635"/>
      <c r="DP14" s="636"/>
      <c r="DQ14" s="640">
        <v>434110</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t="s">
        <v>122</v>
      </c>
      <c r="S15" s="635"/>
      <c r="T15" s="635"/>
      <c r="U15" s="635"/>
      <c r="V15" s="635"/>
      <c r="W15" s="635"/>
      <c r="X15" s="635"/>
      <c r="Y15" s="636"/>
      <c r="Z15" s="672" t="s">
        <v>122</v>
      </c>
      <c r="AA15" s="672"/>
      <c r="AB15" s="672"/>
      <c r="AC15" s="672"/>
      <c r="AD15" s="673" t="s">
        <v>122</v>
      </c>
      <c r="AE15" s="673"/>
      <c r="AF15" s="673"/>
      <c r="AG15" s="673"/>
      <c r="AH15" s="673"/>
      <c r="AI15" s="673"/>
      <c r="AJ15" s="673"/>
      <c r="AK15" s="673"/>
      <c r="AL15" s="637" t="s">
        <v>122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172882</v>
      </c>
      <c r="BH15" s="635"/>
      <c r="BI15" s="635"/>
      <c r="BJ15" s="635"/>
      <c r="BK15" s="635"/>
      <c r="BL15" s="635"/>
      <c r="BM15" s="635"/>
      <c r="BN15" s="636"/>
      <c r="BO15" s="672">
        <v>6.5</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1016528</v>
      </c>
      <c r="CS15" s="635"/>
      <c r="CT15" s="635"/>
      <c r="CU15" s="635"/>
      <c r="CV15" s="635"/>
      <c r="CW15" s="635"/>
      <c r="CX15" s="635"/>
      <c r="CY15" s="636"/>
      <c r="CZ15" s="672">
        <v>7.7</v>
      </c>
      <c r="DA15" s="672"/>
      <c r="DB15" s="672"/>
      <c r="DC15" s="672"/>
      <c r="DD15" s="640">
        <v>62978</v>
      </c>
      <c r="DE15" s="635"/>
      <c r="DF15" s="635"/>
      <c r="DG15" s="635"/>
      <c r="DH15" s="635"/>
      <c r="DI15" s="635"/>
      <c r="DJ15" s="635"/>
      <c r="DK15" s="635"/>
      <c r="DL15" s="635"/>
      <c r="DM15" s="635"/>
      <c r="DN15" s="635"/>
      <c r="DO15" s="635"/>
      <c r="DP15" s="636"/>
      <c r="DQ15" s="640">
        <v>948868</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16909</v>
      </c>
      <c r="S16" s="635"/>
      <c r="T16" s="635"/>
      <c r="U16" s="635"/>
      <c r="V16" s="635"/>
      <c r="W16" s="635"/>
      <c r="X16" s="635"/>
      <c r="Y16" s="636"/>
      <c r="Z16" s="672">
        <v>0.1</v>
      </c>
      <c r="AA16" s="672"/>
      <c r="AB16" s="672"/>
      <c r="AC16" s="672"/>
      <c r="AD16" s="673">
        <v>16909</v>
      </c>
      <c r="AE16" s="673"/>
      <c r="AF16" s="673"/>
      <c r="AG16" s="673"/>
      <c r="AH16" s="673"/>
      <c r="AI16" s="673"/>
      <c r="AJ16" s="673"/>
      <c r="AK16" s="673"/>
      <c r="AL16" s="637">
        <v>0.2</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37526</v>
      </c>
      <c r="CS16" s="635"/>
      <c r="CT16" s="635"/>
      <c r="CU16" s="635"/>
      <c r="CV16" s="635"/>
      <c r="CW16" s="635"/>
      <c r="CX16" s="635"/>
      <c r="CY16" s="636"/>
      <c r="CZ16" s="672">
        <v>0.3</v>
      </c>
      <c r="DA16" s="672"/>
      <c r="DB16" s="672"/>
      <c r="DC16" s="672"/>
      <c r="DD16" s="640" t="s">
        <v>122</v>
      </c>
      <c r="DE16" s="635"/>
      <c r="DF16" s="635"/>
      <c r="DG16" s="635"/>
      <c r="DH16" s="635"/>
      <c r="DI16" s="635"/>
      <c r="DJ16" s="635"/>
      <c r="DK16" s="635"/>
      <c r="DL16" s="635"/>
      <c r="DM16" s="635"/>
      <c r="DN16" s="635"/>
      <c r="DO16" s="635"/>
      <c r="DP16" s="636"/>
      <c r="DQ16" s="640">
        <v>2100</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34455</v>
      </c>
      <c r="S17" s="635"/>
      <c r="T17" s="635"/>
      <c r="U17" s="635"/>
      <c r="V17" s="635"/>
      <c r="W17" s="635"/>
      <c r="X17" s="635"/>
      <c r="Y17" s="636"/>
      <c r="Z17" s="672">
        <v>0.2</v>
      </c>
      <c r="AA17" s="672"/>
      <c r="AB17" s="672"/>
      <c r="AC17" s="672"/>
      <c r="AD17" s="673">
        <v>34455</v>
      </c>
      <c r="AE17" s="673"/>
      <c r="AF17" s="673"/>
      <c r="AG17" s="673"/>
      <c r="AH17" s="673"/>
      <c r="AI17" s="673"/>
      <c r="AJ17" s="673"/>
      <c r="AK17" s="673"/>
      <c r="AL17" s="637">
        <v>0.5</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1225194</v>
      </c>
      <c r="CS17" s="635"/>
      <c r="CT17" s="635"/>
      <c r="CU17" s="635"/>
      <c r="CV17" s="635"/>
      <c r="CW17" s="635"/>
      <c r="CX17" s="635"/>
      <c r="CY17" s="636"/>
      <c r="CZ17" s="672">
        <v>9.1999999999999993</v>
      </c>
      <c r="DA17" s="672"/>
      <c r="DB17" s="672"/>
      <c r="DC17" s="672"/>
      <c r="DD17" s="640" t="s">
        <v>122</v>
      </c>
      <c r="DE17" s="635"/>
      <c r="DF17" s="635"/>
      <c r="DG17" s="635"/>
      <c r="DH17" s="635"/>
      <c r="DI17" s="635"/>
      <c r="DJ17" s="635"/>
      <c r="DK17" s="635"/>
      <c r="DL17" s="635"/>
      <c r="DM17" s="635"/>
      <c r="DN17" s="635"/>
      <c r="DO17" s="635"/>
      <c r="DP17" s="636"/>
      <c r="DQ17" s="640">
        <v>1203601</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27293</v>
      </c>
      <c r="S18" s="635"/>
      <c r="T18" s="635"/>
      <c r="U18" s="635"/>
      <c r="V18" s="635"/>
      <c r="W18" s="635"/>
      <c r="X18" s="635"/>
      <c r="Y18" s="636"/>
      <c r="Z18" s="672">
        <v>0.2</v>
      </c>
      <c r="AA18" s="672"/>
      <c r="AB18" s="672"/>
      <c r="AC18" s="672"/>
      <c r="AD18" s="673">
        <v>27293</v>
      </c>
      <c r="AE18" s="673"/>
      <c r="AF18" s="673"/>
      <c r="AG18" s="673"/>
      <c r="AH18" s="673"/>
      <c r="AI18" s="673"/>
      <c r="AJ18" s="673"/>
      <c r="AK18" s="673"/>
      <c r="AL18" s="637">
        <v>0.4</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21454</v>
      </c>
      <c r="S19" s="635"/>
      <c r="T19" s="635"/>
      <c r="U19" s="635"/>
      <c r="V19" s="635"/>
      <c r="W19" s="635"/>
      <c r="X19" s="635"/>
      <c r="Y19" s="636"/>
      <c r="Z19" s="672">
        <v>0.2</v>
      </c>
      <c r="AA19" s="672"/>
      <c r="AB19" s="672"/>
      <c r="AC19" s="672"/>
      <c r="AD19" s="673">
        <v>21454</v>
      </c>
      <c r="AE19" s="673"/>
      <c r="AF19" s="673"/>
      <c r="AG19" s="673"/>
      <c r="AH19" s="673"/>
      <c r="AI19" s="673"/>
      <c r="AJ19" s="673"/>
      <c r="AK19" s="673"/>
      <c r="AL19" s="637">
        <v>0.3</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138621</v>
      </c>
      <c r="BH19" s="635"/>
      <c r="BI19" s="635"/>
      <c r="BJ19" s="635"/>
      <c r="BK19" s="635"/>
      <c r="BL19" s="635"/>
      <c r="BM19" s="635"/>
      <c r="BN19" s="636"/>
      <c r="BO19" s="672">
        <v>5.2</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5839</v>
      </c>
      <c r="S20" s="635"/>
      <c r="T20" s="635"/>
      <c r="U20" s="635"/>
      <c r="V20" s="635"/>
      <c r="W20" s="635"/>
      <c r="X20" s="635"/>
      <c r="Y20" s="636"/>
      <c r="Z20" s="672">
        <v>0</v>
      </c>
      <c r="AA20" s="672"/>
      <c r="AB20" s="672"/>
      <c r="AC20" s="672"/>
      <c r="AD20" s="673">
        <v>5839</v>
      </c>
      <c r="AE20" s="673"/>
      <c r="AF20" s="673"/>
      <c r="AG20" s="673"/>
      <c r="AH20" s="673"/>
      <c r="AI20" s="673"/>
      <c r="AJ20" s="673"/>
      <c r="AK20" s="673"/>
      <c r="AL20" s="637">
        <v>0.1</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138621</v>
      </c>
      <c r="BH20" s="635"/>
      <c r="BI20" s="635"/>
      <c r="BJ20" s="635"/>
      <c r="BK20" s="635"/>
      <c r="BL20" s="635"/>
      <c r="BM20" s="635"/>
      <c r="BN20" s="636"/>
      <c r="BO20" s="672">
        <v>5.2</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13287482</v>
      </c>
      <c r="CS20" s="635"/>
      <c r="CT20" s="635"/>
      <c r="CU20" s="635"/>
      <c r="CV20" s="635"/>
      <c r="CW20" s="635"/>
      <c r="CX20" s="635"/>
      <c r="CY20" s="636"/>
      <c r="CZ20" s="672">
        <v>100</v>
      </c>
      <c r="DA20" s="672"/>
      <c r="DB20" s="672"/>
      <c r="DC20" s="672"/>
      <c r="DD20" s="640">
        <v>2275389</v>
      </c>
      <c r="DE20" s="635"/>
      <c r="DF20" s="635"/>
      <c r="DG20" s="635"/>
      <c r="DH20" s="635"/>
      <c r="DI20" s="635"/>
      <c r="DJ20" s="635"/>
      <c r="DK20" s="635"/>
      <c r="DL20" s="635"/>
      <c r="DM20" s="635"/>
      <c r="DN20" s="635"/>
      <c r="DO20" s="635"/>
      <c r="DP20" s="636"/>
      <c r="DQ20" s="640">
        <v>8555102</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4143404</v>
      </c>
      <c r="S21" s="635"/>
      <c r="T21" s="635"/>
      <c r="U21" s="635"/>
      <c r="V21" s="635"/>
      <c r="W21" s="635"/>
      <c r="X21" s="635"/>
      <c r="Y21" s="636"/>
      <c r="Z21" s="672">
        <v>29.1</v>
      </c>
      <c r="AA21" s="672"/>
      <c r="AB21" s="672"/>
      <c r="AC21" s="672"/>
      <c r="AD21" s="673">
        <v>3692815</v>
      </c>
      <c r="AE21" s="673"/>
      <c r="AF21" s="673"/>
      <c r="AG21" s="673"/>
      <c r="AH21" s="673"/>
      <c r="AI21" s="673"/>
      <c r="AJ21" s="673"/>
      <c r="AK21" s="673"/>
      <c r="AL21" s="637">
        <v>52.5</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209</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3692815</v>
      </c>
      <c r="S22" s="635"/>
      <c r="T22" s="635"/>
      <c r="U22" s="635"/>
      <c r="V22" s="635"/>
      <c r="W22" s="635"/>
      <c r="X22" s="635"/>
      <c r="Y22" s="636"/>
      <c r="Z22" s="672">
        <v>26</v>
      </c>
      <c r="AA22" s="672"/>
      <c r="AB22" s="672"/>
      <c r="AC22" s="672"/>
      <c r="AD22" s="673">
        <v>3692815</v>
      </c>
      <c r="AE22" s="673"/>
      <c r="AF22" s="673"/>
      <c r="AG22" s="673"/>
      <c r="AH22" s="673"/>
      <c r="AI22" s="673"/>
      <c r="AJ22" s="673"/>
      <c r="AK22" s="673"/>
      <c r="AL22" s="637">
        <v>52.5</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450589</v>
      </c>
      <c r="S23" s="635"/>
      <c r="T23" s="635"/>
      <c r="U23" s="635"/>
      <c r="V23" s="635"/>
      <c r="W23" s="635"/>
      <c r="X23" s="635"/>
      <c r="Y23" s="636"/>
      <c r="Z23" s="672">
        <v>3.2</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138412</v>
      </c>
      <c r="BH23" s="635"/>
      <c r="BI23" s="635"/>
      <c r="BJ23" s="635"/>
      <c r="BK23" s="635"/>
      <c r="BL23" s="635"/>
      <c r="BM23" s="635"/>
      <c r="BN23" s="636"/>
      <c r="BO23" s="672">
        <v>5.2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4997968</v>
      </c>
      <c r="CS24" s="690"/>
      <c r="CT24" s="690"/>
      <c r="CU24" s="690"/>
      <c r="CV24" s="690"/>
      <c r="CW24" s="690"/>
      <c r="CX24" s="690"/>
      <c r="CY24" s="715"/>
      <c r="CZ24" s="716">
        <v>37.6</v>
      </c>
      <c r="DA24" s="698"/>
      <c r="DB24" s="698"/>
      <c r="DC24" s="718"/>
      <c r="DD24" s="714">
        <v>3632298</v>
      </c>
      <c r="DE24" s="690"/>
      <c r="DF24" s="690"/>
      <c r="DG24" s="690"/>
      <c r="DH24" s="690"/>
      <c r="DI24" s="690"/>
      <c r="DJ24" s="690"/>
      <c r="DK24" s="715"/>
      <c r="DL24" s="714">
        <v>3409817</v>
      </c>
      <c r="DM24" s="690"/>
      <c r="DN24" s="690"/>
      <c r="DO24" s="690"/>
      <c r="DP24" s="690"/>
      <c r="DQ24" s="690"/>
      <c r="DR24" s="690"/>
      <c r="DS24" s="690"/>
      <c r="DT24" s="690"/>
      <c r="DU24" s="690"/>
      <c r="DV24" s="715"/>
      <c r="DW24" s="716">
        <v>48.2</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7604873</v>
      </c>
      <c r="S25" s="635"/>
      <c r="T25" s="635"/>
      <c r="U25" s="635"/>
      <c r="V25" s="635"/>
      <c r="W25" s="635"/>
      <c r="X25" s="635"/>
      <c r="Y25" s="636"/>
      <c r="Z25" s="672">
        <v>53.5</v>
      </c>
      <c r="AA25" s="672"/>
      <c r="AB25" s="672"/>
      <c r="AC25" s="672"/>
      <c r="AD25" s="673">
        <v>7015872</v>
      </c>
      <c r="AE25" s="673"/>
      <c r="AF25" s="673"/>
      <c r="AG25" s="673"/>
      <c r="AH25" s="673"/>
      <c r="AI25" s="673"/>
      <c r="AJ25" s="673"/>
      <c r="AK25" s="673"/>
      <c r="AL25" s="637">
        <v>99.7</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1681574</v>
      </c>
      <c r="CS25" s="647"/>
      <c r="CT25" s="647"/>
      <c r="CU25" s="647"/>
      <c r="CV25" s="647"/>
      <c r="CW25" s="647"/>
      <c r="CX25" s="647"/>
      <c r="CY25" s="648"/>
      <c r="CZ25" s="637">
        <v>12.7</v>
      </c>
      <c r="DA25" s="649"/>
      <c r="DB25" s="649"/>
      <c r="DC25" s="650"/>
      <c r="DD25" s="640">
        <v>1549950</v>
      </c>
      <c r="DE25" s="647"/>
      <c r="DF25" s="647"/>
      <c r="DG25" s="647"/>
      <c r="DH25" s="647"/>
      <c r="DI25" s="647"/>
      <c r="DJ25" s="647"/>
      <c r="DK25" s="648"/>
      <c r="DL25" s="640">
        <v>1534622</v>
      </c>
      <c r="DM25" s="647"/>
      <c r="DN25" s="647"/>
      <c r="DO25" s="647"/>
      <c r="DP25" s="647"/>
      <c r="DQ25" s="647"/>
      <c r="DR25" s="647"/>
      <c r="DS25" s="647"/>
      <c r="DT25" s="647"/>
      <c r="DU25" s="647"/>
      <c r="DV25" s="648"/>
      <c r="DW25" s="637">
        <v>21.7</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2003</v>
      </c>
      <c r="S26" s="635"/>
      <c r="T26" s="635"/>
      <c r="U26" s="635"/>
      <c r="V26" s="635"/>
      <c r="W26" s="635"/>
      <c r="X26" s="635"/>
      <c r="Y26" s="636"/>
      <c r="Z26" s="672">
        <v>0</v>
      </c>
      <c r="AA26" s="672"/>
      <c r="AB26" s="672"/>
      <c r="AC26" s="672"/>
      <c r="AD26" s="673">
        <v>2003</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1001307</v>
      </c>
      <c r="CS26" s="635"/>
      <c r="CT26" s="635"/>
      <c r="CU26" s="635"/>
      <c r="CV26" s="635"/>
      <c r="CW26" s="635"/>
      <c r="CX26" s="635"/>
      <c r="CY26" s="636"/>
      <c r="CZ26" s="637">
        <v>7.5</v>
      </c>
      <c r="DA26" s="649"/>
      <c r="DB26" s="649"/>
      <c r="DC26" s="650"/>
      <c r="DD26" s="640">
        <v>917493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83440</v>
      </c>
      <c r="S27" s="635"/>
      <c r="T27" s="635"/>
      <c r="U27" s="635"/>
      <c r="V27" s="635"/>
      <c r="W27" s="635"/>
      <c r="X27" s="635"/>
      <c r="Y27" s="636"/>
      <c r="Z27" s="672">
        <v>0.6</v>
      </c>
      <c r="AA27" s="672"/>
      <c r="AB27" s="672"/>
      <c r="AC27" s="672"/>
      <c r="AD27" s="673">
        <v>624</v>
      </c>
      <c r="AE27" s="673"/>
      <c r="AF27" s="673"/>
      <c r="AG27" s="673"/>
      <c r="AH27" s="673"/>
      <c r="AI27" s="673"/>
      <c r="AJ27" s="673"/>
      <c r="AK27" s="673"/>
      <c r="AL27" s="637">
        <v>0</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2652033</v>
      </c>
      <c r="BH27" s="635"/>
      <c r="BI27" s="635"/>
      <c r="BJ27" s="635"/>
      <c r="BK27" s="635"/>
      <c r="BL27" s="635"/>
      <c r="BM27" s="635"/>
      <c r="BN27" s="636"/>
      <c r="BO27" s="672">
        <v>100</v>
      </c>
      <c r="BP27" s="672"/>
      <c r="BQ27" s="672"/>
      <c r="BR27" s="672"/>
      <c r="BS27" s="673">
        <v>19204</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2091200</v>
      </c>
      <c r="CS27" s="647"/>
      <c r="CT27" s="647"/>
      <c r="CU27" s="647"/>
      <c r="CV27" s="647"/>
      <c r="CW27" s="647"/>
      <c r="CX27" s="647"/>
      <c r="CY27" s="648"/>
      <c r="CZ27" s="637">
        <v>15.7</v>
      </c>
      <c r="DA27" s="649"/>
      <c r="DB27" s="649"/>
      <c r="DC27" s="650"/>
      <c r="DD27" s="640">
        <v>878747</v>
      </c>
      <c r="DE27" s="647"/>
      <c r="DF27" s="647"/>
      <c r="DG27" s="647"/>
      <c r="DH27" s="647"/>
      <c r="DI27" s="647"/>
      <c r="DJ27" s="647"/>
      <c r="DK27" s="648"/>
      <c r="DL27" s="640">
        <v>671594</v>
      </c>
      <c r="DM27" s="647"/>
      <c r="DN27" s="647"/>
      <c r="DO27" s="647"/>
      <c r="DP27" s="647"/>
      <c r="DQ27" s="647"/>
      <c r="DR27" s="647"/>
      <c r="DS27" s="647"/>
      <c r="DT27" s="647"/>
      <c r="DU27" s="647"/>
      <c r="DV27" s="648"/>
      <c r="DW27" s="637">
        <v>9.5</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44148</v>
      </c>
      <c r="S28" s="635"/>
      <c r="T28" s="635"/>
      <c r="U28" s="635"/>
      <c r="V28" s="635"/>
      <c r="W28" s="635"/>
      <c r="X28" s="635"/>
      <c r="Y28" s="636"/>
      <c r="Z28" s="672">
        <v>0.3</v>
      </c>
      <c r="AA28" s="672"/>
      <c r="AB28" s="672"/>
      <c r="AC28" s="672"/>
      <c r="AD28" s="673">
        <v>5477</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1225194</v>
      </c>
      <c r="CS28" s="635"/>
      <c r="CT28" s="635"/>
      <c r="CU28" s="635"/>
      <c r="CV28" s="635"/>
      <c r="CW28" s="635"/>
      <c r="CX28" s="635"/>
      <c r="CY28" s="636"/>
      <c r="CZ28" s="637">
        <v>9.1999999999999993</v>
      </c>
      <c r="DA28" s="649"/>
      <c r="DB28" s="649"/>
      <c r="DC28" s="650"/>
      <c r="DD28" s="640">
        <v>1203601</v>
      </c>
      <c r="DE28" s="635"/>
      <c r="DF28" s="635"/>
      <c r="DG28" s="635"/>
      <c r="DH28" s="635"/>
      <c r="DI28" s="635"/>
      <c r="DJ28" s="635"/>
      <c r="DK28" s="636"/>
      <c r="DL28" s="640">
        <v>1203601</v>
      </c>
      <c r="DM28" s="635"/>
      <c r="DN28" s="635"/>
      <c r="DO28" s="635"/>
      <c r="DP28" s="635"/>
      <c r="DQ28" s="635"/>
      <c r="DR28" s="635"/>
      <c r="DS28" s="635"/>
      <c r="DT28" s="635"/>
      <c r="DU28" s="635"/>
      <c r="DV28" s="636"/>
      <c r="DW28" s="637">
        <v>17</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12483</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1225132</v>
      </c>
      <c r="CS29" s="647"/>
      <c r="CT29" s="647"/>
      <c r="CU29" s="647"/>
      <c r="CV29" s="647"/>
      <c r="CW29" s="647"/>
      <c r="CX29" s="647"/>
      <c r="CY29" s="648"/>
      <c r="CZ29" s="637">
        <v>9.1999999999999993</v>
      </c>
      <c r="DA29" s="649"/>
      <c r="DB29" s="649"/>
      <c r="DC29" s="650"/>
      <c r="DD29" s="640">
        <v>1203539</v>
      </c>
      <c r="DE29" s="647"/>
      <c r="DF29" s="647"/>
      <c r="DG29" s="647"/>
      <c r="DH29" s="647"/>
      <c r="DI29" s="647"/>
      <c r="DJ29" s="647"/>
      <c r="DK29" s="648"/>
      <c r="DL29" s="640">
        <v>1203539</v>
      </c>
      <c r="DM29" s="647"/>
      <c r="DN29" s="647"/>
      <c r="DO29" s="647"/>
      <c r="DP29" s="647"/>
      <c r="DQ29" s="647"/>
      <c r="DR29" s="647"/>
      <c r="DS29" s="647"/>
      <c r="DT29" s="647"/>
      <c r="DU29" s="647"/>
      <c r="DV29" s="648"/>
      <c r="DW29" s="637">
        <v>17</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1686572</v>
      </c>
      <c r="S30" s="635"/>
      <c r="T30" s="635"/>
      <c r="U30" s="635"/>
      <c r="V30" s="635"/>
      <c r="W30" s="635"/>
      <c r="X30" s="635"/>
      <c r="Y30" s="636"/>
      <c r="Z30" s="672">
        <v>11.9</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1168493</v>
      </c>
      <c r="CS30" s="635"/>
      <c r="CT30" s="635"/>
      <c r="CU30" s="635"/>
      <c r="CV30" s="635"/>
      <c r="CW30" s="635"/>
      <c r="CX30" s="635"/>
      <c r="CY30" s="636"/>
      <c r="CZ30" s="637">
        <v>8.8000000000000007</v>
      </c>
      <c r="DA30" s="649"/>
      <c r="DB30" s="649"/>
      <c r="DC30" s="650"/>
      <c r="DD30" s="640">
        <v>1148606</v>
      </c>
      <c r="DE30" s="635"/>
      <c r="DF30" s="635"/>
      <c r="DG30" s="635"/>
      <c r="DH30" s="635"/>
      <c r="DI30" s="635"/>
      <c r="DJ30" s="635"/>
      <c r="DK30" s="636"/>
      <c r="DL30" s="640">
        <v>1148606</v>
      </c>
      <c r="DM30" s="635"/>
      <c r="DN30" s="635"/>
      <c r="DO30" s="635"/>
      <c r="DP30" s="635"/>
      <c r="DQ30" s="635"/>
      <c r="DR30" s="635"/>
      <c r="DS30" s="635"/>
      <c r="DT30" s="635"/>
      <c r="DU30" s="635"/>
      <c r="DV30" s="636"/>
      <c r="DW30" s="637">
        <v>16.2</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12"/>
      <c r="AV31" s="212"/>
      <c r="AW31" s="212"/>
      <c r="AX31" s="692" t="s">
        <v>178</v>
      </c>
      <c r="AY31" s="693"/>
      <c r="AZ31" s="693"/>
      <c r="BA31" s="693"/>
      <c r="BB31" s="693"/>
      <c r="BC31" s="693"/>
      <c r="BD31" s="693"/>
      <c r="BE31" s="693"/>
      <c r="BF31" s="694"/>
      <c r="BG31" s="696">
        <v>99.4</v>
      </c>
      <c r="BH31" s="697"/>
      <c r="BI31" s="697"/>
      <c r="BJ31" s="697"/>
      <c r="BK31" s="697"/>
      <c r="BL31" s="697"/>
      <c r="BM31" s="698">
        <v>97.3</v>
      </c>
      <c r="BN31" s="697"/>
      <c r="BO31" s="697"/>
      <c r="BP31" s="697"/>
      <c r="BQ31" s="699"/>
      <c r="BR31" s="696">
        <v>99.4</v>
      </c>
      <c r="BS31" s="697"/>
      <c r="BT31" s="697"/>
      <c r="BU31" s="697"/>
      <c r="BV31" s="697"/>
      <c r="BW31" s="697"/>
      <c r="BX31" s="698">
        <v>96.9</v>
      </c>
      <c r="BY31" s="697"/>
      <c r="BZ31" s="697"/>
      <c r="CA31" s="697"/>
      <c r="CB31" s="699"/>
      <c r="CD31" s="655"/>
      <c r="CE31" s="656"/>
      <c r="CF31" s="631" t="s">
        <v>301</v>
      </c>
      <c r="CG31" s="632"/>
      <c r="CH31" s="632"/>
      <c r="CI31" s="632"/>
      <c r="CJ31" s="632"/>
      <c r="CK31" s="632"/>
      <c r="CL31" s="632"/>
      <c r="CM31" s="632"/>
      <c r="CN31" s="632"/>
      <c r="CO31" s="632"/>
      <c r="CP31" s="632"/>
      <c r="CQ31" s="633"/>
      <c r="CR31" s="634">
        <v>56639</v>
      </c>
      <c r="CS31" s="647"/>
      <c r="CT31" s="647"/>
      <c r="CU31" s="647"/>
      <c r="CV31" s="647"/>
      <c r="CW31" s="647"/>
      <c r="CX31" s="647"/>
      <c r="CY31" s="648"/>
      <c r="CZ31" s="637">
        <v>0.4</v>
      </c>
      <c r="DA31" s="649"/>
      <c r="DB31" s="649"/>
      <c r="DC31" s="650"/>
      <c r="DD31" s="640">
        <v>54933</v>
      </c>
      <c r="DE31" s="647"/>
      <c r="DF31" s="647"/>
      <c r="DG31" s="647"/>
      <c r="DH31" s="647"/>
      <c r="DI31" s="647"/>
      <c r="DJ31" s="647"/>
      <c r="DK31" s="648"/>
      <c r="DL31" s="640">
        <v>54933</v>
      </c>
      <c r="DM31" s="647"/>
      <c r="DN31" s="647"/>
      <c r="DO31" s="647"/>
      <c r="DP31" s="647"/>
      <c r="DQ31" s="647"/>
      <c r="DR31" s="647"/>
      <c r="DS31" s="647"/>
      <c r="DT31" s="647"/>
      <c r="DU31" s="647"/>
      <c r="DV31" s="648"/>
      <c r="DW31" s="637">
        <v>0.8</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977924</v>
      </c>
      <c r="S32" s="635"/>
      <c r="T32" s="635"/>
      <c r="U32" s="635"/>
      <c r="V32" s="635"/>
      <c r="W32" s="635"/>
      <c r="X32" s="635"/>
      <c r="Y32" s="636"/>
      <c r="Z32" s="672">
        <v>6.9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208" t="s">
        <v>303</v>
      </c>
      <c r="AX32" s="631" t="s">
        <v>304</v>
      </c>
      <c r="AY32" s="632"/>
      <c r="AZ32" s="632"/>
      <c r="BA32" s="632"/>
      <c r="BB32" s="632"/>
      <c r="BC32" s="632"/>
      <c r="BD32" s="632"/>
      <c r="BE32" s="632"/>
      <c r="BF32" s="633"/>
      <c r="BG32" s="700">
        <v>99.5</v>
      </c>
      <c r="BH32" s="647"/>
      <c r="BI32" s="647"/>
      <c r="BJ32" s="647"/>
      <c r="BK32" s="647"/>
      <c r="BL32" s="647"/>
      <c r="BM32" s="638">
        <v>97.7</v>
      </c>
      <c r="BN32" s="647"/>
      <c r="BO32" s="647"/>
      <c r="BP32" s="647"/>
      <c r="BQ32" s="670"/>
      <c r="BR32" s="700">
        <v>99.5</v>
      </c>
      <c r="BS32" s="647"/>
      <c r="BT32" s="647"/>
      <c r="BU32" s="647"/>
      <c r="BV32" s="647"/>
      <c r="BW32" s="647"/>
      <c r="BX32" s="638">
        <v>97.3</v>
      </c>
      <c r="BY32" s="647"/>
      <c r="BZ32" s="647"/>
      <c r="CA32" s="647"/>
      <c r="CB32" s="670"/>
      <c r="CD32" s="657"/>
      <c r="CE32" s="658"/>
      <c r="CF32" s="631" t="s">
        <v>305</v>
      </c>
      <c r="CG32" s="632"/>
      <c r="CH32" s="632"/>
      <c r="CI32" s="632"/>
      <c r="CJ32" s="632"/>
      <c r="CK32" s="632"/>
      <c r="CL32" s="632"/>
      <c r="CM32" s="632"/>
      <c r="CN32" s="632"/>
      <c r="CO32" s="632"/>
      <c r="CP32" s="632"/>
      <c r="CQ32" s="633"/>
      <c r="CR32" s="634">
        <v>62</v>
      </c>
      <c r="CS32" s="635"/>
      <c r="CT32" s="635"/>
      <c r="CU32" s="635"/>
      <c r="CV32" s="635"/>
      <c r="CW32" s="635"/>
      <c r="CX32" s="635"/>
      <c r="CY32" s="636"/>
      <c r="CZ32" s="637">
        <v>0</v>
      </c>
      <c r="DA32" s="649"/>
      <c r="DB32" s="649"/>
      <c r="DC32" s="650"/>
      <c r="DD32" s="640">
        <v>62</v>
      </c>
      <c r="DE32" s="635"/>
      <c r="DF32" s="635"/>
      <c r="DG32" s="635"/>
      <c r="DH32" s="635"/>
      <c r="DI32" s="635"/>
      <c r="DJ32" s="635"/>
      <c r="DK32" s="636"/>
      <c r="DL32" s="640">
        <v>62</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25381</v>
      </c>
      <c r="S33" s="635"/>
      <c r="T33" s="635"/>
      <c r="U33" s="635"/>
      <c r="V33" s="635"/>
      <c r="W33" s="635"/>
      <c r="X33" s="635"/>
      <c r="Y33" s="636"/>
      <c r="Z33" s="672">
        <v>0.2</v>
      </c>
      <c r="AA33" s="672"/>
      <c r="AB33" s="672"/>
      <c r="AC33" s="672"/>
      <c r="AD33" s="673">
        <v>10940</v>
      </c>
      <c r="AE33" s="673"/>
      <c r="AF33" s="673"/>
      <c r="AG33" s="673"/>
      <c r="AH33" s="673"/>
      <c r="AI33" s="673"/>
      <c r="AJ33" s="673"/>
      <c r="AK33" s="673"/>
      <c r="AL33" s="637">
        <v>0.2</v>
      </c>
      <c r="AM33" s="638"/>
      <c r="AN33" s="638"/>
      <c r="AO33" s="674"/>
      <c r="AP33" s="677"/>
      <c r="AQ33" s="678"/>
      <c r="AR33" s="678"/>
      <c r="AS33" s="678"/>
      <c r="AT33" s="708"/>
      <c r="AU33" s="213"/>
      <c r="AV33" s="213"/>
      <c r="AW33" s="213"/>
      <c r="AX33" s="615" t="s">
        <v>307</v>
      </c>
      <c r="AY33" s="616"/>
      <c r="AZ33" s="616"/>
      <c r="BA33" s="616"/>
      <c r="BB33" s="616"/>
      <c r="BC33" s="616"/>
      <c r="BD33" s="616"/>
      <c r="BE33" s="616"/>
      <c r="BF33" s="617"/>
      <c r="BG33" s="695">
        <v>99.3</v>
      </c>
      <c r="BH33" s="619"/>
      <c r="BI33" s="619"/>
      <c r="BJ33" s="619"/>
      <c r="BK33" s="619"/>
      <c r="BL33" s="619"/>
      <c r="BM33" s="665">
        <v>96.5</v>
      </c>
      <c r="BN33" s="619"/>
      <c r="BO33" s="619"/>
      <c r="BP33" s="619"/>
      <c r="BQ33" s="682"/>
      <c r="BR33" s="695">
        <v>99.2</v>
      </c>
      <c r="BS33" s="619"/>
      <c r="BT33" s="619"/>
      <c r="BU33" s="619"/>
      <c r="BV33" s="619"/>
      <c r="BW33" s="619"/>
      <c r="BX33" s="665">
        <v>96.2</v>
      </c>
      <c r="BY33" s="619"/>
      <c r="BZ33" s="619"/>
      <c r="CA33" s="619"/>
      <c r="CB33" s="682"/>
      <c r="CD33" s="631" t="s">
        <v>308</v>
      </c>
      <c r="CE33" s="632"/>
      <c r="CF33" s="632"/>
      <c r="CG33" s="632"/>
      <c r="CH33" s="632"/>
      <c r="CI33" s="632"/>
      <c r="CJ33" s="632"/>
      <c r="CK33" s="632"/>
      <c r="CL33" s="632"/>
      <c r="CM33" s="632"/>
      <c r="CN33" s="632"/>
      <c r="CO33" s="632"/>
      <c r="CP33" s="632"/>
      <c r="CQ33" s="633"/>
      <c r="CR33" s="634">
        <v>5976599</v>
      </c>
      <c r="CS33" s="647"/>
      <c r="CT33" s="647"/>
      <c r="CU33" s="647"/>
      <c r="CV33" s="647"/>
      <c r="CW33" s="647"/>
      <c r="CX33" s="647"/>
      <c r="CY33" s="648"/>
      <c r="CZ33" s="637">
        <v>45</v>
      </c>
      <c r="DA33" s="649"/>
      <c r="DB33" s="649"/>
      <c r="DC33" s="650"/>
      <c r="DD33" s="640">
        <v>4691467</v>
      </c>
      <c r="DE33" s="647"/>
      <c r="DF33" s="647"/>
      <c r="DG33" s="647"/>
      <c r="DH33" s="647"/>
      <c r="DI33" s="647"/>
      <c r="DJ33" s="647"/>
      <c r="DK33" s="648"/>
      <c r="DL33" s="640">
        <v>3022083</v>
      </c>
      <c r="DM33" s="647"/>
      <c r="DN33" s="647"/>
      <c r="DO33" s="647"/>
      <c r="DP33" s="647"/>
      <c r="DQ33" s="647"/>
      <c r="DR33" s="647"/>
      <c r="DS33" s="647"/>
      <c r="DT33" s="647"/>
      <c r="DU33" s="647"/>
      <c r="DV33" s="648"/>
      <c r="DW33" s="637">
        <v>42.7</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434745</v>
      </c>
      <c r="S34" s="635"/>
      <c r="T34" s="635"/>
      <c r="U34" s="635"/>
      <c r="V34" s="635"/>
      <c r="W34" s="635"/>
      <c r="X34" s="635"/>
      <c r="Y34" s="636"/>
      <c r="Z34" s="672">
        <v>3.1</v>
      </c>
      <c r="AA34" s="672"/>
      <c r="AB34" s="672"/>
      <c r="AC34" s="672"/>
      <c r="AD34" s="673" t="s">
        <v>122</v>
      </c>
      <c r="AE34" s="673"/>
      <c r="AF34" s="673"/>
      <c r="AG34" s="673"/>
      <c r="AH34" s="673"/>
      <c r="AI34" s="673"/>
      <c r="AJ34" s="673"/>
      <c r="AK34" s="673"/>
      <c r="AL34" s="637" t="s">
        <v>122</v>
      </c>
      <c r="AM34" s="638"/>
      <c r="AN34" s="638"/>
      <c r="AO34" s="674"/>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1" t="s">
        <v>310</v>
      </c>
      <c r="CE34" s="632"/>
      <c r="CF34" s="632"/>
      <c r="CG34" s="632"/>
      <c r="CH34" s="632"/>
      <c r="CI34" s="632"/>
      <c r="CJ34" s="632"/>
      <c r="CK34" s="632"/>
      <c r="CL34" s="632"/>
      <c r="CM34" s="632"/>
      <c r="CN34" s="632"/>
      <c r="CO34" s="632"/>
      <c r="CP34" s="632"/>
      <c r="CQ34" s="633"/>
      <c r="CR34" s="634">
        <v>1728096</v>
      </c>
      <c r="CS34" s="635"/>
      <c r="CT34" s="635"/>
      <c r="CU34" s="635"/>
      <c r="CV34" s="635"/>
      <c r="CW34" s="635"/>
      <c r="CX34" s="635"/>
      <c r="CY34" s="636"/>
      <c r="CZ34" s="637">
        <v>13</v>
      </c>
      <c r="DA34" s="649"/>
      <c r="DB34" s="649"/>
      <c r="DC34" s="650"/>
      <c r="DD34" s="640">
        <v>1364615</v>
      </c>
      <c r="DE34" s="635"/>
      <c r="DF34" s="635"/>
      <c r="DG34" s="635"/>
      <c r="DH34" s="635"/>
      <c r="DI34" s="635"/>
      <c r="DJ34" s="635"/>
      <c r="DK34" s="636"/>
      <c r="DL34" s="640">
        <v>1030340</v>
      </c>
      <c r="DM34" s="635"/>
      <c r="DN34" s="635"/>
      <c r="DO34" s="635"/>
      <c r="DP34" s="635"/>
      <c r="DQ34" s="635"/>
      <c r="DR34" s="635"/>
      <c r="DS34" s="635"/>
      <c r="DT34" s="635"/>
      <c r="DU34" s="635"/>
      <c r="DV34" s="636"/>
      <c r="DW34" s="637">
        <v>14.6</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803248</v>
      </c>
      <c r="S35" s="635"/>
      <c r="T35" s="635"/>
      <c r="U35" s="635"/>
      <c r="V35" s="635"/>
      <c r="W35" s="635"/>
      <c r="X35" s="635"/>
      <c r="Y35" s="636"/>
      <c r="Z35" s="672">
        <v>5.6</v>
      </c>
      <c r="AA35" s="672"/>
      <c r="AB35" s="672"/>
      <c r="AC35" s="672"/>
      <c r="AD35" s="673" t="s">
        <v>122</v>
      </c>
      <c r="AE35" s="673"/>
      <c r="AF35" s="673"/>
      <c r="AG35" s="673"/>
      <c r="AH35" s="673"/>
      <c r="AI35" s="673"/>
      <c r="AJ35" s="673"/>
      <c r="AK35" s="673"/>
      <c r="AL35" s="637" t="s">
        <v>122</v>
      </c>
      <c r="AM35" s="638"/>
      <c r="AN35" s="638"/>
      <c r="AO35" s="674"/>
      <c r="AP35" s="21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255484</v>
      </c>
      <c r="CS35" s="647"/>
      <c r="CT35" s="647"/>
      <c r="CU35" s="647"/>
      <c r="CV35" s="647"/>
      <c r="CW35" s="647"/>
      <c r="CX35" s="647"/>
      <c r="CY35" s="648"/>
      <c r="CZ35" s="637">
        <v>1.9</v>
      </c>
      <c r="DA35" s="649"/>
      <c r="DB35" s="649"/>
      <c r="DC35" s="650"/>
      <c r="DD35" s="640">
        <v>233338</v>
      </c>
      <c r="DE35" s="647"/>
      <c r="DF35" s="647"/>
      <c r="DG35" s="647"/>
      <c r="DH35" s="647"/>
      <c r="DI35" s="647"/>
      <c r="DJ35" s="647"/>
      <c r="DK35" s="648"/>
      <c r="DL35" s="640">
        <v>171051</v>
      </c>
      <c r="DM35" s="647"/>
      <c r="DN35" s="647"/>
      <c r="DO35" s="647"/>
      <c r="DP35" s="647"/>
      <c r="DQ35" s="647"/>
      <c r="DR35" s="647"/>
      <c r="DS35" s="647"/>
      <c r="DT35" s="647"/>
      <c r="DU35" s="647"/>
      <c r="DV35" s="648"/>
      <c r="DW35" s="637">
        <v>2.4</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774903</v>
      </c>
      <c r="S36" s="635"/>
      <c r="T36" s="635"/>
      <c r="U36" s="635"/>
      <c r="V36" s="635"/>
      <c r="W36" s="635"/>
      <c r="X36" s="635"/>
      <c r="Y36" s="636"/>
      <c r="Z36" s="672">
        <v>5.4</v>
      </c>
      <c r="AA36" s="672"/>
      <c r="AB36" s="672"/>
      <c r="AC36" s="672"/>
      <c r="AD36" s="673" t="s">
        <v>122</v>
      </c>
      <c r="AE36" s="673"/>
      <c r="AF36" s="673"/>
      <c r="AG36" s="673"/>
      <c r="AH36" s="673"/>
      <c r="AI36" s="673"/>
      <c r="AJ36" s="673"/>
      <c r="AK36" s="673"/>
      <c r="AL36" s="637" t="s">
        <v>122</v>
      </c>
      <c r="AM36" s="638"/>
      <c r="AN36" s="638"/>
      <c r="AO36" s="674"/>
      <c r="AP36" s="216"/>
      <c r="AQ36" s="683" t="s">
        <v>316</v>
      </c>
      <c r="AR36" s="684"/>
      <c r="AS36" s="684"/>
      <c r="AT36" s="684"/>
      <c r="AU36" s="684"/>
      <c r="AV36" s="684"/>
      <c r="AW36" s="684"/>
      <c r="AX36" s="684"/>
      <c r="AY36" s="685"/>
      <c r="AZ36" s="689">
        <v>1835468</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93746</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1559895</v>
      </c>
      <c r="CS36" s="635"/>
      <c r="CT36" s="635"/>
      <c r="CU36" s="635"/>
      <c r="CV36" s="635"/>
      <c r="CW36" s="635"/>
      <c r="CX36" s="635"/>
      <c r="CY36" s="636"/>
      <c r="CZ36" s="637">
        <v>11.7</v>
      </c>
      <c r="DA36" s="649"/>
      <c r="DB36" s="649"/>
      <c r="DC36" s="650"/>
      <c r="DD36" s="640">
        <v>1145923</v>
      </c>
      <c r="DE36" s="635"/>
      <c r="DF36" s="635"/>
      <c r="DG36" s="635"/>
      <c r="DH36" s="635"/>
      <c r="DI36" s="635"/>
      <c r="DJ36" s="635"/>
      <c r="DK36" s="636"/>
      <c r="DL36" s="640">
        <v>741262</v>
      </c>
      <c r="DM36" s="635"/>
      <c r="DN36" s="635"/>
      <c r="DO36" s="635"/>
      <c r="DP36" s="635"/>
      <c r="DQ36" s="635"/>
      <c r="DR36" s="635"/>
      <c r="DS36" s="635"/>
      <c r="DT36" s="635"/>
      <c r="DU36" s="635"/>
      <c r="DV36" s="636"/>
      <c r="DW36" s="637">
        <v>10.5</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216905</v>
      </c>
      <c r="S37" s="635"/>
      <c r="T37" s="635"/>
      <c r="U37" s="635"/>
      <c r="V37" s="635"/>
      <c r="W37" s="635"/>
      <c r="X37" s="635"/>
      <c r="Y37" s="636"/>
      <c r="Z37" s="672">
        <v>1.5</v>
      </c>
      <c r="AA37" s="672"/>
      <c r="AB37" s="672"/>
      <c r="AC37" s="672"/>
      <c r="AD37" s="673">
        <v>1038</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507312</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99719</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565791</v>
      </c>
      <c r="CS37" s="647"/>
      <c r="CT37" s="647"/>
      <c r="CU37" s="647"/>
      <c r="CV37" s="647"/>
      <c r="CW37" s="647"/>
      <c r="CX37" s="647"/>
      <c r="CY37" s="648"/>
      <c r="CZ37" s="637">
        <v>4.3</v>
      </c>
      <c r="DA37" s="649"/>
      <c r="DB37" s="649"/>
      <c r="DC37" s="650"/>
      <c r="DD37" s="640">
        <v>565791</v>
      </c>
      <c r="DE37" s="647"/>
      <c r="DF37" s="647"/>
      <c r="DG37" s="647"/>
      <c r="DH37" s="647"/>
      <c r="DI37" s="647"/>
      <c r="DJ37" s="647"/>
      <c r="DK37" s="648"/>
      <c r="DL37" s="640">
        <v>547977</v>
      </c>
      <c r="DM37" s="647"/>
      <c r="DN37" s="647"/>
      <c r="DO37" s="647"/>
      <c r="DP37" s="647"/>
      <c r="DQ37" s="647"/>
      <c r="DR37" s="647"/>
      <c r="DS37" s="647"/>
      <c r="DT37" s="647"/>
      <c r="DU37" s="647"/>
      <c r="DV37" s="648"/>
      <c r="DW37" s="637">
        <v>7.7</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1555377</v>
      </c>
      <c r="S38" s="635"/>
      <c r="T38" s="635"/>
      <c r="U38" s="635"/>
      <c r="V38" s="635"/>
      <c r="W38" s="635"/>
      <c r="X38" s="635"/>
      <c r="Y38" s="636"/>
      <c r="Z38" s="672">
        <v>10.9</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290372</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2657</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1326315</v>
      </c>
      <c r="CS38" s="635"/>
      <c r="CT38" s="635"/>
      <c r="CU38" s="635"/>
      <c r="CV38" s="635"/>
      <c r="CW38" s="635"/>
      <c r="CX38" s="635"/>
      <c r="CY38" s="636"/>
      <c r="CZ38" s="637">
        <v>10</v>
      </c>
      <c r="DA38" s="649"/>
      <c r="DB38" s="649"/>
      <c r="DC38" s="650"/>
      <c r="DD38" s="640">
        <v>1154188</v>
      </c>
      <c r="DE38" s="635"/>
      <c r="DF38" s="635"/>
      <c r="DG38" s="635"/>
      <c r="DH38" s="635"/>
      <c r="DI38" s="635"/>
      <c r="DJ38" s="635"/>
      <c r="DK38" s="636"/>
      <c r="DL38" s="640">
        <v>1079430</v>
      </c>
      <c r="DM38" s="635"/>
      <c r="DN38" s="635"/>
      <c r="DO38" s="635"/>
      <c r="DP38" s="635"/>
      <c r="DQ38" s="635"/>
      <c r="DR38" s="635"/>
      <c r="DS38" s="635"/>
      <c r="DT38" s="635"/>
      <c r="DU38" s="635"/>
      <c r="DV38" s="636"/>
      <c r="DW38" s="637">
        <v>15.3</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9079</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4285</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841455</v>
      </c>
      <c r="CS39" s="647"/>
      <c r="CT39" s="647"/>
      <c r="CU39" s="647"/>
      <c r="CV39" s="647"/>
      <c r="CW39" s="647"/>
      <c r="CX39" s="647"/>
      <c r="CY39" s="648"/>
      <c r="CZ39" s="637">
        <v>6.3</v>
      </c>
      <c r="DA39" s="649"/>
      <c r="DB39" s="649"/>
      <c r="DC39" s="650"/>
      <c r="DD39" s="640">
        <v>623183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38677</v>
      </c>
      <c r="S40" s="635"/>
      <c r="T40" s="635"/>
      <c r="U40" s="635"/>
      <c r="V40" s="635"/>
      <c r="W40" s="635"/>
      <c r="X40" s="635"/>
      <c r="Y40" s="636"/>
      <c r="Z40" s="672">
        <v>0.3</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v>1841</v>
      </c>
      <c r="BA40" s="635"/>
      <c r="BB40" s="635"/>
      <c r="BC40" s="635"/>
      <c r="BD40" s="647"/>
      <c r="BE40" s="647"/>
      <c r="BF40" s="670"/>
      <c r="BG40" s="675" t="s">
        <v>333</v>
      </c>
      <c r="BH40" s="676"/>
      <c r="BI40" s="676"/>
      <c r="BJ40" s="676"/>
      <c r="BK40" s="676"/>
      <c r="BL40" s="217"/>
      <c r="BM40" s="632" t="s">
        <v>334</v>
      </c>
      <c r="BN40" s="632"/>
      <c r="BO40" s="632"/>
      <c r="BP40" s="632"/>
      <c r="BQ40" s="632"/>
      <c r="BR40" s="632"/>
      <c r="BS40" s="632"/>
      <c r="BT40" s="632"/>
      <c r="BU40" s="633"/>
      <c r="BV40" s="634">
        <v>91</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265354</v>
      </c>
      <c r="CS40" s="635"/>
      <c r="CT40" s="635"/>
      <c r="CU40" s="635"/>
      <c r="CV40" s="635"/>
      <c r="CW40" s="635"/>
      <c r="CX40" s="635"/>
      <c r="CY40" s="636"/>
      <c r="CZ40" s="637">
        <v>2</v>
      </c>
      <c r="DA40" s="649"/>
      <c r="DB40" s="649"/>
      <c r="DC40" s="650"/>
      <c r="DD40" s="640">
        <v>170220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14222002</v>
      </c>
      <c r="S41" s="659"/>
      <c r="T41" s="659"/>
      <c r="U41" s="659"/>
      <c r="V41" s="659"/>
      <c r="W41" s="659"/>
      <c r="X41" s="659"/>
      <c r="Y41" s="662"/>
      <c r="Z41" s="663">
        <v>100</v>
      </c>
      <c r="AA41" s="663"/>
      <c r="AB41" s="663"/>
      <c r="AC41" s="663"/>
      <c r="AD41" s="664">
        <v>7035954</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190948</v>
      </c>
      <c r="BA41" s="635"/>
      <c r="BB41" s="635"/>
      <c r="BC41" s="635"/>
      <c r="BD41" s="647"/>
      <c r="BE41" s="647"/>
      <c r="BF41" s="670"/>
      <c r="BG41" s="675"/>
      <c r="BH41" s="676"/>
      <c r="BI41" s="676"/>
      <c r="BJ41" s="676"/>
      <c r="BK41" s="676"/>
      <c r="BL41" s="217"/>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835916</v>
      </c>
      <c r="BA42" s="659"/>
      <c r="BB42" s="659"/>
      <c r="BC42" s="659"/>
      <c r="BD42" s="619"/>
      <c r="BE42" s="619"/>
      <c r="BF42" s="682"/>
      <c r="BG42" s="677"/>
      <c r="BH42" s="678"/>
      <c r="BI42" s="678"/>
      <c r="BJ42" s="678"/>
      <c r="BK42" s="678"/>
      <c r="BL42" s="218"/>
      <c r="BM42" s="616" t="s">
        <v>341</v>
      </c>
      <c r="BN42" s="616"/>
      <c r="BO42" s="616"/>
      <c r="BP42" s="616"/>
      <c r="BQ42" s="616"/>
      <c r="BR42" s="616"/>
      <c r="BS42" s="616"/>
      <c r="BT42" s="616"/>
      <c r="BU42" s="617"/>
      <c r="BV42" s="618">
        <v>394</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2312915</v>
      </c>
      <c r="CS42" s="647"/>
      <c r="CT42" s="647"/>
      <c r="CU42" s="647"/>
      <c r="CV42" s="647"/>
      <c r="CW42" s="647"/>
      <c r="CX42" s="647"/>
      <c r="CY42" s="648"/>
      <c r="CZ42" s="637">
        <v>17.399999999999999</v>
      </c>
      <c r="DA42" s="649"/>
      <c r="DB42" s="649"/>
      <c r="DC42" s="650"/>
      <c r="DD42" s="640">
        <v>231337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343</v>
      </c>
      <c r="CD43" s="631" t="s">
        <v>344</v>
      </c>
      <c r="CE43" s="632"/>
      <c r="CF43" s="632"/>
      <c r="CG43" s="632"/>
      <c r="CH43" s="632"/>
      <c r="CI43" s="632"/>
      <c r="CJ43" s="632"/>
      <c r="CK43" s="632"/>
      <c r="CL43" s="632"/>
      <c r="CM43" s="632"/>
      <c r="CN43" s="632"/>
      <c r="CO43" s="632"/>
      <c r="CP43" s="632"/>
      <c r="CQ43" s="633"/>
      <c r="CR43" s="634">
        <v>35953</v>
      </c>
      <c r="CS43" s="647"/>
      <c r="CT43" s="647"/>
      <c r="CU43" s="647"/>
      <c r="CV43" s="647"/>
      <c r="CW43" s="647"/>
      <c r="CX43" s="647"/>
      <c r="CY43" s="648"/>
      <c r="CZ43" s="637">
        <v>0.3</v>
      </c>
      <c r="DA43" s="649"/>
      <c r="DB43" s="649"/>
      <c r="DC43" s="650"/>
      <c r="DD43" s="640">
        <v>35953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2275389</v>
      </c>
      <c r="CS44" s="635"/>
      <c r="CT44" s="635"/>
      <c r="CU44" s="635"/>
      <c r="CV44" s="635"/>
      <c r="CW44" s="635"/>
      <c r="CX44" s="635"/>
      <c r="CY44" s="636"/>
      <c r="CZ44" s="637">
        <v>17.100000000000001</v>
      </c>
      <c r="DA44" s="638"/>
      <c r="DB44" s="638"/>
      <c r="DC44" s="639"/>
      <c r="DD44" s="640">
        <v>229237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489990</v>
      </c>
      <c r="CS45" s="647"/>
      <c r="CT45" s="647"/>
      <c r="CU45" s="647"/>
      <c r="CV45" s="647"/>
      <c r="CW45" s="647"/>
      <c r="CX45" s="647"/>
      <c r="CY45" s="648"/>
      <c r="CZ45" s="637">
        <v>3.7</v>
      </c>
      <c r="DA45" s="649"/>
      <c r="DB45" s="649"/>
      <c r="DC45" s="650"/>
      <c r="DD45" s="640">
        <v>39147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349</v>
      </c>
      <c r="CG46" s="632"/>
      <c r="CH46" s="632"/>
      <c r="CI46" s="632"/>
      <c r="CJ46" s="632"/>
      <c r="CK46" s="632"/>
      <c r="CL46" s="632"/>
      <c r="CM46" s="632"/>
      <c r="CN46" s="632"/>
      <c r="CO46" s="632"/>
      <c r="CP46" s="632"/>
      <c r="CQ46" s="633"/>
      <c r="CR46" s="634">
        <v>1722110</v>
      </c>
      <c r="CS46" s="635"/>
      <c r="CT46" s="635"/>
      <c r="CU46" s="635"/>
      <c r="CV46" s="635"/>
      <c r="CW46" s="635"/>
      <c r="CX46" s="635"/>
      <c r="CY46" s="636"/>
      <c r="CZ46" s="637">
        <v>13</v>
      </c>
      <c r="DA46" s="638"/>
      <c r="DB46" s="638"/>
      <c r="DC46" s="639"/>
      <c r="DD46" s="640">
        <v>184369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350</v>
      </c>
      <c r="CG47" s="632"/>
      <c r="CH47" s="632"/>
      <c r="CI47" s="632"/>
      <c r="CJ47" s="632"/>
      <c r="CK47" s="632"/>
      <c r="CL47" s="632"/>
      <c r="CM47" s="632"/>
      <c r="CN47" s="632"/>
      <c r="CO47" s="632"/>
      <c r="CP47" s="632"/>
      <c r="CQ47" s="633"/>
      <c r="CR47" s="634">
        <v>37526</v>
      </c>
      <c r="CS47" s="647"/>
      <c r="CT47" s="647"/>
      <c r="CU47" s="647"/>
      <c r="CV47" s="647"/>
      <c r="CW47" s="647"/>
      <c r="CX47" s="647"/>
      <c r="CY47" s="648"/>
      <c r="CZ47" s="637">
        <v>0.3</v>
      </c>
      <c r="DA47" s="649"/>
      <c r="DB47" s="649"/>
      <c r="DC47" s="650"/>
      <c r="DD47" s="640">
        <v>2100</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352</v>
      </c>
      <c r="CE49" s="616"/>
      <c r="CF49" s="616"/>
      <c r="CG49" s="616"/>
      <c r="CH49" s="616"/>
      <c r="CI49" s="616"/>
      <c r="CJ49" s="616"/>
      <c r="CK49" s="616"/>
      <c r="CL49" s="616"/>
      <c r="CM49" s="616"/>
      <c r="CN49" s="616"/>
      <c r="CO49" s="616"/>
      <c r="CP49" s="616"/>
      <c r="CQ49" s="617"/>
      <c r="CR49" s="618">
        <v>13287482</v>
      </c>
      <c r="CS49" s="619"/>
      <c r="CT49" s="619"/>
      <c r="CU49" s="619"/>
      <c r="CV49" s="619"/>
      <c r="CW49" s="619"/>
      <c r="CX49" s="619"/>
      <c r="CY49" s="620"/>
      <c r="CZ49" s="621">
        <v>100</v>
      </c>
      <c r="DA49" s="622"/>
      <c r="DB49" s="622"/>
      <c r="DC49" s="623"/>
      <c r="DD49" s="624">
        <v>8555102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xxd7RwaZoKgeUri37RCSHAXg8RDS3lepRvR8CzZam7ousB/86D4Xk7VsR35pu0AXDuXGScPoESS8Yd8E6AF3IQ==" saltValue="sieXPXOAnWfAEtSXMiUpI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4" t="s">
        <v>354</v>
      </c>
      <c r="DK2" s="1105"/>
      <c r="DL2" s="1105"/>
      <c r="DM2" s="1105"/>
      <c r="DN2" s="1105"/>
      <c r="DO2" s="1106"/>
      <c r="DP2" s="222"/>
      <c r="DQ2" s="1104" t="s">
        <v>355</v>
      </c>
      <c r="DR2" s="1105"/>
      <c r="DS2" s="1105"/>
      <c r="DT2" s="1105"/>
      <c r="DU2" s="1105"/>
      <c r="DV2" s="1105"/>
      <c r="DW2" s="1105"/>
      <c r="DX2" s="1105"/>
      <c r="DY2" s="1105"/>
      <c r="DZ2" s="1106"/>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26"/>
      <c r="BA4" s="226"/>
      <c r="BB4" s="226"/>
      <c r="BC4" s="226"/>
      <c r="BD4" s="226"/>
      <c r="BE4" s="227"/>
      <c r="BF4" s="227"/>
      <c r="BG4" s="227"/>
      <c r="BH4" s="227"/>
      <c r="BI4" s="227"/>
      <c r="BJ4" s="227"/>
      <c r="BK4" s="227"/>
      <c r="BL4" s="227"/>
      <c r="BM4" s="227"/>
      <c r="BN4" s="227"/>
      <c r="BO4" s="227"/>
      <c r="BP4" s="227"/>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8"/>
    </row>
    <row r="5" spans="1:131" s="229"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26"/>
      <c r="BA5" s="226"/>
      <c r="BB5" s="226"/>
      <c r="BC5" s="226"/>
      <c r="BD5" s="226"/>
      <c r="BE5" s="227"/>
      <c r="BF5" s="227"/>
      <c r="BG5" s="227"/>
      <c r="BH5" s="227"/>
      <c r="BI5" s="227"/>
      <c r="BJ5" s="227"/>
      <c r="BK5" s="227"/>
      <c r="BL5" s="227"/>
      <c r="BM5" s="227"/>
      <c r="BN5" s="227"/>
      <c r="BO5" s="227"/>
      <c r="BP5" s="227"/>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28"/>
    </row>
    <row r="6" spans="1:131" s="229"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28"/>
    </row>
    <row r="7" spans="1:131" s="229" customFormat="1" ht="26.25" customHeight="1" thickTop="1" x14ac:dyDescent="0.15">
      <c r="A7" s="230">
        <v>1</v>
      </c>
      <c r="B7" s="1060" t="s">
        <v>375</v>
      </c>
      <c r="C7" s="1061"/>
      <c r="D7" s="1061"/>
      <c r="E7" s="1061"/>
      <c r="F7" s="1061"/>
      <c r="G7" s="1061"/>
      <c r="H7" s="1061"/>
      <c r="I7" s="1061"/>
      <c r="J7" s="1061"/>
      <c r="K7" s="1061"/>
      <c r="L7" s="1061"/>
      <c r="M7" s="1061"/>
      <c r="N7" s="1061"/>
      <c r="O7" s="1061"/>
      <c r="P7" s="1062"/>
      <c r="Q7" s="1115">
        <v>14228</v>
      </c>
      <c r="R7" s="1116"/>
      <c r="S7" s="1116"/>
      <c r="T7" s="1116"/>
      <c r="U7" s="1116"/>
      <c r="V7" s="1116">
        <v>13293</v>
      </c>
      <c r="W7" s="1116"/>
      <c r="X7" s="1116"/>
      <c r="Y7" s="1116"/>
      <c r="Z7" s="1116"/>
      <c r="AA7" s="1116">
        <v>934</v>
      </c>
      <c r="AB7" s="1116"/>
      <c r="AC7" s="1116"/>
      <c r="AD7" s="1116"/>
      <c r="AE7" s="1117"/>
      <c r="AF7" s="1118">
        <v>681</v>
      </c>
      <c r="AG7" s="1119"/>
      <c r="AH7" s="1119"/>
      <c r="AI7" s="1119"/>
      <c r="AJ7" s="1120"/>
      <c r="AK7" s="1121">
        <v>803</v>
      </c>
      <c r="AL7" s="1122"/>
      <c r="AM7" s="1122"/>
      <c r="AN7" s="1122"/>
      <c r="AO7" s="1122"/>
      <c r="AP7" s="1122">
        <v>12961</v>
      </c>
      <c r="AQ7" s="1122"/>
      <c r="AR7" s="1122"/>
      <c r="AS7" s="1122"/>
      <c r="AT7" s="1122"/>
      <c r="AU7" s="1123"/>
      <c r="AV7" s="1123"/>
      <c r="AW7" s="1123"/>
      <c r="AX7" s="1123"/>
      <c r="AY7" s="1124"/>
      <c r="AZ7" s="226"/>
      <c r="BA7" s="226"/>
      <c r="BB7" s="226"/>
      <c r="BC7" s="226"/>
      <c r="BD7" s="226"/>
      <c r="BE7" s="227"/>
      <c r="BF7" s="227"/>
      <c r="BG7" s="227"/>
      <c r="BH7" s="227"/>
      <c r="BI7" s="227"/>
      <c r="BJ7" s="227"/>
      <c r="BK7" s="227"/>
      <c r="BL7" s="227"/>
      <c r="BM7" s="227"/>
      <c r="BN7" s="227"/>
      <c r="BO7" s="227"/>
      <c r="BP7" s="227"/>
      <c r="BQ7" s="230">
        <v>1</v>
      </c>
      <c r="BR7" s="231" t="s">
        <v>561</v>
      </c>
      <c r="BS7" s="1112" t="s">
        <v>562</v>
      </c>
      <c r="BT7" s="1113"/>
      <c r="BU7" s="1113"/>
      <c r="BV7" s="1113"/>
      <c r="BW7" s="1113"/>
      <c r="BX7" s="1113"/>
      <c r="BY7" s="1113"/>
      <c r="BZ7" s="1113"/>
      <c r="CA7" s="1113"/>
      <c r="CB7" s="1113"/>
      <c r="CC7" s="1113"/>
      <c r="CD7" s="1113"/>
      <c r="CE7" s="1113"/>
      <c r="CF7" s="1113"/>
      <c r="CG7" s="1125"/>
      <c r="CH7" s="1109">
        <v>0</v>
      </c>
      <c r="CI7" s="1110"/>
      <c r="CJ7" s="1110"/>
      <c r="CK7" s="1110"/>
      <c r="CL7" s="1111"/>
      <c r="CM7" s="1109">
        <v>22</v>
      </c>
      <c r="CN7" s="1110"/>
      <c r="CO7" s="1110"/>
      <c r="CP7" s="1110"/>
      <c r="CQ7" s="1111"/>
      <c r="CR7" s="1109">
        <v>5</v>
      </c>
      <c r="CS7" s="1110"/>
      <c r="CT7" s="1110"/>
      <c r="CU7" s="1110"/>
      <c r="CV7" s="1111"/>
      <c r="CW7" s="1109" t="s">
        <v>552</v>
      </c>
      <c r="CX7" s="1110"/>
      <c r="CY7" s="1110"/>
      <c r="CZ7" s="1110"/>
      <c r="DA7" s="1111"/>
      <c r="DB7" s="1109" t="s">
        <v>552</v>
      </c>
      <c r="DC7" s="1110"/>
      <c r="DD7" s="1110"/>
      <c r="DE7" s="1110"/>
      <c r="DF7" s="1111"/>
      <c r="DG7" s="1109" t="s">
        <v>552</v>
      </c>
      <c r="DH7" s="1110"/>
      <c r="DI7" s="1110"/>
      <c r="DJ7" s="1110"/>
      <c r="DK7" s="1111"/>
      <c r="DL7" s="1109">
        <v>170</v>
      </c>
      <c r="DM7" s="1110"/>
      <c r="DN7" s="1110"/>
      <c r="DO7" s="1110"/>
      <c r="DP7" s="1111"/>
      <c r="DQ7" s="1109">
        <v>39</v>
      </c>
      <c r="DR7" s="1110"/>
      <c r="DS7" s="1110"/>
      <c r="DT7" s="1110"/>
      <c r="DU7" s="1111"/>
      <c r="DV7" s="1112"/>
      <c r="DW7" s="1113"/>
      <c r="DX7" s="1113"/>
      <c r="DY7" s="1113"/>
      <c r="DZ7" s="1114"/>
      <c r="EA7" s="228"/>
    </row>
    <row r="8" spans="1:131" s="229" customFormat="1" ht="26.25" customHeight="1" x14ac:dyDescent="0.15">
      <c r="A8" s="232">
        <v>2</v>
      </c>
      <c r="B8" s="1043" t="s">
        <v>376</v>
      </c>
      <c r="C8" s="1044"/>
      <c r="D8" s="1044"/>
      <c r="E8" s="1044"/>
      <c r="F8" s="1044"/>
      <c r="G8" s="1044"/>
      <c r="H8" s="1044"/>
      <c r="I8" s="1044"/>
      <c r="J8" s="1044"/>
      <c r="K8" s="1044"/>
      <c r="L8" s="1044"/>
      <c r="M8" s="1044"/>
      <c r="N8" s="1044"/>
      <c r="O8" s="1044"/>
      <c r="P8" s="1045"/>
      <c r="Q8" s="1051">
        <v>3</v>
      </c>
      <c r="R8" s="1052"/>
      <c r="S8" s="1052"/>
      <c r="T8" s="1052"/>
      <c r="U8" s="1052"/>
      <c r="V8" s="1052">
        <v>3</v>
      </c>
      <c r="W8" s="1052"/>
      <c r="X8" s="1052"/>
      <c r="Y8" s="1052"/>
      <c r="Z8" s="1052"/>
      <c r="AA8" s="1052">
        <v>0</v>
      </c>
      <c r="AB8" s="1052"/>
      <c r="AC8" s="1052"/>
      <c r="AD8" s="1052"/>
      <c r="AE8" s="1053"/>
      <c r="AF8" s="1048">
        <v>0</v>
      </c>
      <c r="AG8" s="1049"/>
      <c r="AH8" s="1049"/>
      <c r="AI8" s="1049"/>
      <c r="AJ8" s="1050"/>
      <c r="AK8" s="1093">
        <v>2</v>
      </c>
      <c r="AL8" s="1094"/>
      <c r="AM8" s="1094"/>
      <c r="AN8" s="1094"/>
      <c r="AO8" s="1094"/>
      <c r="AP8" s="1094">
        <v>13</v>
      </c>
      <c r="AQ8" s="1094"/>
      <c r="AR8" s="1094"/>
      <c r="AS8" s="1094"/>
      <c r="AT8" s="1094"/>
      <c r="AU8" s="1095"/>
      <c r="AV8" s="1095"/>
      <c r="AW8" s="1095"/>
      <c r="AX8" s="1095"/>
      <c r="AY8" s="1096"/>
      <c r="AZ8" s="226"/>
      <c r="BA8" s="226"/>
      <c r="BB8" s="226"/>
      <c r="BC8" s="226"/>
      <c r="BD8" s="226"/>
      <c r="BE8" s="227"/>
      <c r="BF8" s="227"/>
      <c r="BG8" s="227"/>
      <c r="BH8" s="227"/>
      <c r="BI8" s="227"/>
      <c r="BJ8" s="227"/>
      <c r="BK8" s="227"/>
      <c r="BL8" s="227"/>
      <c r="BM8" s="227"/>
      <c r="BN8" s="227"/>
      <c r="BO8" s="227"/>
      <c r="BP8" s="227"/>
      <c r="BQ8" s="232">
        <v>2</v>
      </c>
      <c r="BR8" s="233"/>
      <c r="BS8" s="1005" t="s">
        <v>563</v>
      </c>
      <c r="BT8" s="1006"/>
      <c r="BU8" s="1006"/>
      <c r="BV8" s="1006"/>
      <c r="BW8" s="1006"/>
      <c r="BX8" s="1006"/>
      <c r="BY8" s="1006"/>
      <c r="BZ8" s="1006"/>
      <c r="CA8" s="1006"/>
      <c r="CB8" s="1006"/>
      <c r="CC8" s="1006"/>
      <c r="CD8" s="1006"/>
      <c r="CE8" s="1006"/>
      <c r="CF8" s="1006"/>
      <c r="CG8" s="1027"/>
      <c r="CH8" s="1002">
        <v>-1</v>
      </c>
      <c r="CI8" s="1003"/>
      <c r="CJ8" s="1003"/>
      <c r="CK8" s="1003"/>
      <c r="CL8" s="1004"/>
      <c r="CM8" s="1002">
        <v>58</v>
      </c>
      <c r="CN8" s="1003"/>
      <c r="CO8" s="1003"/>
      <c r="CP8" s="1003"/>
      <c r="CQ8" s="1004"/>
      <c r="CR8" s="1002">
        <v>53</v>
      </c>
      <c r="CS8" s="1003"/>
      <c r="CT8" s="1003"/>
      <c r="CU8" s="1003"/>
      <c r="CV8" s="1004"/>
      <c r="CW8" s="1002">
        <v>1</v>
      </c>
      <c r="CX8" s="1003"/>
      <c r="CY8" s="1003"/>
      <c r="CZ8" s="1003"/>
      <c r="DA8" s="1004"/>
      <c r="DB8" s="1002" t="s">
        <v>552</v>
      </c>
      <c r="DC8" s="1003"/>
      <c r="DD8" s="1003"/>
      <c r="DE8" s="1003"/>
      <c r="DF8" s="1004"/>
      <c r="DG8" s="1002" t="s">
        <v>552</v>
      </c>
      <c r="DH8" s="1003"/>
      <c r="DI8" s="1003"/>
      <c r="DJ8" s="1003"/>
      <c r="DK8" s="1004"/>
      <c r="DL8" s="1002" t="s">
        <v>552</v>
      </c>
      <c r="DM8" s="1003"/>
      <c r="DN8" s="1003"/>
      <c r="DO8" s="1003"/>
      <c r="DP8" s="1004"/>
      <c r="DQ8" s="1002" t="s">
        <v>552</v>
      </c>
      <c r="DR8" s="1003"/>
      <c r="DS8" s="1003"/>
      <c r="DT8" s="1003"/>
      <c r="DU8" s="1004"/>
      <c r="DV8" s="1005"/>
      <c r="DW8" s="1006"/>
      <c r="DX8" s="1006"/>
      <c r="DY8" s="1006"/>
      <c r="DZ8" s="1007"/>
      <c r="EA8" s="228"/>
    </row>
    <row r="9" spans="1:131" s="229" customFormat="1" ht="26.25" customHeight="1" x14ac:dyDescent="0.15">
      <c r="A9" s="232">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26"/>
      <c r="BA9" s="226"/>
      <c r="BB9" s="226"/>
      <c r="BC9" s="226"/>
      <c r="BD9" s="226"/>
      <c r="BE9" s="227"/>
      <c r="BF9" s="227"/>
      <c r="BG9" s="227"/>
      <c r="BH9" s="227"/>
      <c r="BI9" s="227"/>
      <c r="BJ9" s="227"/>
      <c r="BK9" s="227"/>
      <c r="BL9" s="227"/>
      <c r="BM9" s="227"/>
      <c r="BN9" s="227"/>
      <c r="BO9" s="227"/>
      <c r="BP9" s="227"/>
      <c r="BQ9" s="232">
        <v>3</v>
      </c>
      <c r="BR9" s="233"/>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28"/>
    </row>
    <row r="10" spans="1:131" s="229" customFormat="1" ht="26.25" customHeight="1" x14ac:dyDescent="0.15">
      <c r="A10" s="232">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26"/>
      <c r="BA10" s="226"/>
      <c r="BB10" s="226"/>
      <c r="BC10" s="226"/>
      <c r="BD10" s="226"/>
      <c r="BE10" s="227"/>
      <c r="BF10" s="227"/>
      <c r="BG10" s="227"/>
      <c r="BH10" s="227"/>
      <c r="BI10" s="227"/>
      <c r="BJ10" s="227"/>
      <c r="BK10" s="227"/>
      <c r="BL10" s="227"/>
      <c r="BM10" s="227"/>
      <c r="BN10" s="227"/>
      <c r="BO10" s="227"/>
      <c r="BP10" s="227"/>
      <c r="BQ10" s="232">
        <v>4</v>
      </c>
      <c r="BR10" s="233"/>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28"/>
    </row>
    <row r="11" spans="1:131" s="229" customFormat="1" ht="26.25" customHeight="1" x14ac:dyDescent="0.15">
      <c r="A11" s="232">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26"/>
      <c r="BA11" s="226"/>
      <c r="BB11" s="226"/>
      <c r="BC11" s="226"/>
      <c r="BD11" s="226"/>
      <c r="BE11" s="227"/>
      <c r="BF11" s="227"/>
      <c r="BG11" s="227"/>
      <c r="BH11" s="227"/>
      <c r="BI11" s="227"/>
      <c r="BJ11" s="227"/>
      <c r="BK11" s="227"/>
      <c r="BL11" s="227"/>
      <c r="BM11" s="227"/>
      <c r="BN11" s="227"/>
      <c r="BO11" s="227"/>
      <c r="BP11" s="227"/>
      <c r="BQ11" s="232">
        <v>5</v>
      </c>
      <c r="BR11" s="233"/>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8"/>
    </row>
    <row r="12" spans="1:131" s="229" customFormat="1" ht="26.25" customHeight="1" x14ac:dyDescent="0.15">
      <c r="A12" s="232">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26"/>
      <c r="BA12" s="226"/>
      <c r="BB12" s="226"/>
      <c r="BC12" s="226"/>
      <c r="BD12" s="226"/>
      <c r="BE12" s="227"/>
      <c r="BF12" s="227"/>
      <c r="BG12" s="227"/>
      <c r="BH12" s="227"/>
      <c r="BI12" s="227"/>
      <c r="BJ12" s="227"/>
      <c r="BK12" s="227"/>
      <c r="BL12" s="227"/>
      <c r="BM12" s="227"/>
      <c r="BN12" s="227"/>
      <c r="BO12" s="227"/>
      <c r="BP12" s="227"/>
      <c r="BQ12" s="232">
        <v>6</v>
      </c>
      <c r="BR12" s="233"/>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8"/>
    </row>
    <row r="13" spans="1:131" s="229" customFormat="1" ht="26.25" customHeight="1" x14ac:dyDescent="0.15">
      <c r="A13" s="232">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26"/>
      <c r="BA13" s="226"/>
      <c r="BB13" s="226"/>
      <c r="BC13" s="226"/>
      <c r="BD13" s="226"/>
      <c r="BE13" s="227"/>
      <c r="BF13" s="227"/>
      <c r="BG13" s="227"/>
      <c r="BH13" s="227"/>
      <c r="BI13" s="227"/>
      <c r="BJ13" s="227"/>
      <c r="BK13" s="227"/>
      <c r="BL13" s="227"/>
      <c r="BM13" s="227"/>
      <c r="BN13" s="227"/>
      <c r="BO13" s="227"/>
      <c r="BP13" s="227"/>
      <c r="BQ13" s="232">
        <v>7</v>
      </c>
      <c r="BR13" s="233"/>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8"/>
    </row>
    <row r="14" spans="1:131" s="229" customFormat="1" ht="26.25" customHeight="1" x14ac:dyDescent="0.15">
      <c r="A14" s="232">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26"/>
      <c r="BA14" s="226"/>
      <c r="BB14" s="226"/>
      <c r="BC14" s="226"/>
      <c r="BD14" s="226"/>
      <c r="BE14" s="227"/>
      <c r="BF14" s="227"/>
      <c r="BG14" s="227"/>
      <c r="BH14" s="227"/>
      <c r="BI14" s="227"/>
      <c r="BJ14" s="227"/>
      <c r="BK14" s="227"/>
      <c r="BL14" s="227"/>
      <c r="BM14" s="227"/>
      <c r="BN14" s="227"/>
      <c r="BO14" s="227"/>
      <c r="BP14" s="227"/>
      <c r="BQ14" s="232">
        <v>8</v>
      </c>
      <c r="BR14" s="233"/>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8"/>
    </row>
    <row r="15" spans="1:131" s="229" customFormat="1" ht="26.25" customHeight="1" x14ac:dyDescent="0.15">
      <c r="A15" s="232">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26"/>
      <c r="BA15" s="226"/>
      <c r="BB15" s="226"/>
      <c r="BC15" s="226"/>
      <c r="BD15" s="226"/>
      <c r="BE15" s="227"/>
      <c r="BF15" s="227"/>
      <c r="BG15" s="227"/>
      <c r="BH15" s="227"/>
      <c r="BI15" s="227"/>
      <c r="BJ15" s="227"/>
      <c r="BK15" s="227"/>
      <c r="BL15" s="227"/>
      <c r="BM15" s="227"/>
      <c r="BN15" s="227"/>
      <c r="BO15" s="227"/>
      <c r="BP15" s="227"/>
      <c r="BQ15" s="232">
        <v>9</v>
      </c>
      <c r="BR15" s="233"/>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8"/>
    </row>
    <row r="16" spans="1:131" s="229" customFormat="1" ht="26.25" customHeight="1" x14ac:dyDescent="0.15">
      <c r="A16" s="232">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26"/>
      <c r="BA16" s="226"/>
      <c r="BB16" s="226"/>
      <c r="BC16" s="226"/>
      <c r="BD16" s="226"/>
      <c r="BE16" s="227"/>
      <c r="BF16" s="227"/>
      <c r="BG16" s="227"/>
      <c r="BH16" s="227"/>
      <c r="BI16" s="227"/>
      <c r="BJ16" s="227"/>
      <c r="BK16" s="227"/>
      <c r="BL16" s="227"/>
      <c r="BM16" s="227"/>
      <c r="BN16" s="227"/>
      <c r="BO16" s="227"/>
      <c r="BP16" s="227"/>
      <c r="BQ16" s="232">
        <v>10</v>
      </c>
      <c r="BR16" s="233"/>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8"/>
    </row>
    <row r="17" spans="1:131" s="229" customFormat="1" ht="26.25" customHeight="1" x14ac:dyDescent="0.15">
      <c r="A17" s="232">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26"/>
      <c r="BA17" s="226"/>
      <c r="BB17" s="226"/>
      <c r="BC17" s="226"/>
      <c r="BD17" s="226"/>
      <c r="BE17" s="227"/>
      <c r="BF17" s="227"/>
      <c r="BG17" s="227"/>
      <c r="BH17" s="227"/>
      <c r="BI17" s="227"/>
      <c r="BJ17" s="227"/>
      <c r="BK17" s="227"/>
      <c r="BL17" s="227"/>
      <c r="BM17" s="227"/>
      <c r="BN17" s="227"/>
      <c r="BO17" s="227"/>
      <c r="BP17" s="227"/>
      <c r="BQ17" s="232">
        <v>11</v>
      </c>
      <c r="BR17" s="233"/>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8"/>
    </row>
    <row r="18" spans="1:131" s="229" customFormat="1" ht="26.25" customHeight="1" x14ac:dyDescent="0.15">
      <c r="A18" s="232">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26"/>
      <c r="BA18" s="226"/>
      <c r="BB18" s="226"/>
      <c r="BC18" s="226"/>
      <c r="BD18" s="226"/>
      <c r="BE18" s="227"/>
      <c r="BF18" s="227"/>
      <c r="BG18" s="227"/>
      <c r="BH18" s="227"/>
      <c r="BI18" s="227"/>
      <c r="BJ18" s="227"/>
      <c r="BK18" s="227"/>
      <c r="BL18" s="227"/>
      <c r="BM18" s="227"/>
      <c r="BN18" s="227"/>
      <c r="BO18" s="227"/>
      <c r="BP18" s="227"/>
      <c r="BQ18" s="232">
        <v>12</v>
      </c>
      <c r="BR18" s="233"/>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8"/>
    </row>
    <row r="19" spans="1:131" s="229" customFormat="1" ht="26.25" customHeight="1" x14ac:dyDescent="0.15">
      <c r="A19" s="232">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26"/>
      <c r="BA19" s="226"/>
      <c r="BB19" s="226"/>
      <c r="BC19" s="226"/>
      <c r="BD19" s="226"/>
      <c r="BE19" s="227"/>
      <c r="BF19" s="227"/>
      <c r="BG19" s="227"/>
      <c r="BH19" s="227"/>
      <c r="BI19" s="227"/>
      <c r="BJ19" s="227"/>
      <c r="BK19" s="227"/>
      <c r="BL19" s="227"/>
      <c r="BM19" s="227"/>
      <c r="BN19" s="227"/>
      <c r="BO19" s="227"/>
      <c r="BP19" s="227"/>
      <c r="BQ19" s="232">
        <v>13</v>
      </c>
      <c r="BR19" s="233"/>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8"/>
    </row>
    <row r="20" spans="1:131" s="229" customFormat="1" ht="26.25" customHeight="1" x14ac:dyDescent="0.15">
      <c r="A20" s="232">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26"/>
      <c r="BA20" s="226"/>
      <c r="BB20" s="226"/>
      <c r="BC20" s="226"/>
      <c r="BD20" s="226"/>
      <c r="BE20" s="227"/>
      <c r="BF20" s="227"/>
      <c r="BG20" s="227"/>
      <c r="BH20" s="227"/>
      <c r="BI20" s="227"/>
      <c r="BJ20" s="227"/>
      <c r="BK20" s="227"/>
      <c r="BL20" s="227"/>
      <c r="BM20" s="227"/>
      <c r="BN20" s="227"/>
      <c r="BO20" s="227"/>
      <c r="BP20" s="227"/>
      <c r="BQ20" s="232">
        <v>14</v>
      </c>
      <c r="BR20" s="233"/>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8"/>
    </row>
    <row r="21" spans="1:131" s="229" customFormat="1" ht="26.25" customHeight="1" thickBot="1" x14ac:dyDescent="0.2">
      <c r="A21" s="232">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26"/>
      <c r="BA21" s="226"/>
      <c r="BB21" s="226"/>
      <c r="BC21" s="226"/>
      <c r="BD21" s="226"/>
      <c r="BE21" s="227"/>
      <c r="BF21" s="227"/>
      <c r="BG21" s="227"/>
      <c r="BH21" s="227"/>
      <c r="BI21" s="227"/>
      <c r="BJ21" s="227"/>
      <c r="BK21" s="227"/>
      <c r="BL21" s="227"/>
      <c r="BM21" s="227"/>
      <c r="BN21" s="227"/>
      <c r="BO21" s="227"/>
      <c r="BP21" s="227"/>
      <c r="BQ21" s="232">
        <v>15</v>
      </c>
      <c r="BR21" s="233"/>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8"/>
    </row>
    <row r="22" spans="1:131" s="229" customFormat="1" ht="26.25" customHeight="1" x14ac:dyDescent="0.15">
      <c r="A22" s="232">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27"/>
      <c r="BF22" s="227"/>
      <c r="BG22" s="227"/>
      <c r="BH22" s="227"/>
      <c r="BI22" s="227"/>
      <c r="BJ22" s="227"/>
      <c r="BK22" s="227"/>
      <c r="BL22" s="227"/>
      <c r="BM22" s="227"/>
      <c r="BN22" s="227"/>
      <c r="BO22" s="227"/>
      <c r="BP22" s="227"/>
      <c r="BQ22" s="232">
        <v>16</v>
      </c>
      <c r="BR22" s="233"/>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8"/>
    </row>
    <row r="23" spans="1:131" s="229" customFormat="1" ht="26.25" customHeight="1" thickBot="1" x14ac:dyDescent="0.2">
      <c r="A23" s="234" t="s">
        <v>378</v>
      </c>
      <c r="B23" s="950" t="s">
        <v>379</v>
      </c>
      <c r="C23" s="951"/>
      <c r="D23" s="951"/>
      <c r="E23" s="951"/>
      <c r="F23" s="951"/>
      <c r="G23" s="951"/>
      <c r="H23" s="951"/>
      <c r="I23" s="951"/>
      <c r="J23" s="951"/>
      <c r="K23" s="951"/>
      <c r="L23" s="951"/>
      <c r="M23" s="951"/>
      <c r="N23" s="951"/>
      <c r="O23" s="951"/>
      <c r="P23" s="961"/>
      <c r="Q23" s="1080">
        <v>14231</v>
      </c>
      <c r="R23" s="1074"/>
      <c r="S23" s="1074"/>
      <c r="T23" s="1074"/>
      <c r="U23" s="1074"/>
      <c r="V23" s="1074">
        <v>13296</v>
      </c>
      <c r="W23" s="1074"/>
      <c r="X23" s="1074"/>
      <c r="Y23" s="1074"/>
      <c r="Z23" s="1074"/>
      <c r="AA23" s="1074">
        <v>935</v>
      </c>
      <c r="AB23" s="1074"/>
      <c r="AC23" s="1074"/>
      <c r="AD23" s="1074"/>
      <c r="AE23" s="1081"/>
      <c r="AF23" s="1082">
        <v>681</v>
      </c>
      <c r="AG23" s="1074"/>
      <c r="AH23" s="1074"/>
      <c r="AI23" s="1074"/>
      <c r="AJ23" s="1083"/>
      <c r="AK23" s="1084"/>
      <c r="AL23" s="1085"/>
      <c r="AM23" s="1085"/>
      <c r="AN23" s="1085"/>
      <c r="AO23" s="1085"/>
      <c r="AP23" s="1074">
        <v>12973</v>
      </c>
      <c r="AQ23" s="1074"/>
      <c r="AR23" s="1074"/>
      <c r="AS23" s="1074"/>
      <c r="AT23" s="1074"/>
      <c r="AU23" s="1075"/>
      <c r="AV23" s="1075"/>
      <c r="AW23" s="1075"/>
      <c r="AX23" s="1075"/>
      <c r="AY23" s="1076"/>
      <c r="AZ23" s="1077" t="s">
        <v>122</v>
      </c>
      <c r="BA23" s="1078"/>
      <c r="BB23" s="1078"/>
      <c r="BC23" s="1078"/>
      <c r="BD23" s="1079"/>
      <c r="BE23" s="227"/>
      <c r="BF23" s="227"/>
      <c r="BG23" s="227"/>
      <c r="BH23" s="227"/>
      <c r="BI23" s="227"/>
      <c r="BJ23" s="227"/>
      <c r="BK23" s="227"/>
      <c r="BL23" s="227"/>
      <c r="BM23" s="227"/>
      <c r="BN23" s="227"/>
      <c r="BO23" s="227"/>
      <c r="BP23" s="227"/>
      <c r="BQ23" s="232">
        <v>17</v>
      </c>
      <c r="BR23" s="233"/>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8"/>
    </row>
    <row r="24" spans="1:131" s="229" customFormat="1" ht="26.25" customHeight="1" x14ac:dyDescent="0.15">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26"/>
      <c r="BA24" s="226"/>
      <c r="BB24" s="226"/>
      <c r="BC24" s="226"/>
      <c r="BD24" s="226"/>
      <c r="BE24" s="227"/>
      <c r="BF24" s="227"/>
      <c r="BG24" s="227"/>
      <c r="BH24" s="227"/>
      <c r="BI24" s="227"/>
      <c r="BJ24" s="227"/>
      <c r="BK24" s="227"/>
      <c r="BL24" s="227"/>
      <c r="BM24" s="227"/>
      <c r="BN24" s="227"/>
      <c r="BO24" s="227"/>
      <c r="BP24" s="227"/>
      <c r="BQ24" s="232">
        <v>18</v>
      </c>
      <c r="BR24" s="233"/>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8"/>
    </row>
    <row r="25" spans="1:131" ht="26.25" customHeight="1" thickBot="1" x14ac:dyDescent="0.2">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26"/>
      <c r="BK25" s="226"/>
      <c r="BL25" s="226"/>
      <c r="BM25" s="226"/>
      <c r="BN25" s="226"/>
      <c r="BO25" s="235"/>
      <c r="BP25" s="235"/>
      <c r="BQ25" s="232">
        <v>19</v>
      </c>
      <c r="BR25" s="233"/>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365</v>
      </c>
      <c r="BF26" s="1015"/>
      <c r="BG26" s="1015"/>
      <c r="BH26" s="1015"/>
      <c r="BI26" s="1028"/>
      <c r="BJ26" s="226"/>
      <c r="BK26" s="226"/>
      <c r="BL26" s="226"/>
      <c r="BM26" s="226"/>
      <c r="BN26" s="226"/>
      <c r="BO26" s="235"/>
      <c r="BP26" s="235"/>
      <c r="BQ26" s="232">
        <v>20</v>
      </c>
      <c r="BR26" s="233"/>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5"/>
      <c r="BP27" s="235"/>
      <c r="BQ27" s="232">
        <v>21</v>
      </c>
      <c r="BR27" s="233"/>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6">
        <v>1</v>
      </c>
      <c r="B28" s="1060" t="s">
        <v>390</v>
      </c>
      <c r="C28" s="1061"/>
      <c r="D28" s="1061"/>
      <c r="E28" s="1061"/>
      <c r="F28" s="1061"/>
      <c r="G28" s="1061"/>
      <c r="H28" s="1061"/>
      <c r="I28" s="1061"/>
      <c r="J28" s="1061"/>
      <c r="K28" s="1061"/>
      <c r="L28" s="1061"/>
      <c r="M28" s="1061"/>
      <c r="N28" s="1061"/>
      <c r="O28" s="1061"/>
      <c r="P28" s="1062"/>
      <c r="Q28" s="1063">
        <v>2505</v>
      </c>
      <c r="R28" s="1064"/>
      <c r="S28" s="1064"/>
      <c r="T28" s="1064"/>
      <c r="U28" s="1064"/>
      <c r="V28" s="1064">
        <v>2411</v>
      </c>
      <c r="W28" s="1064"/>
      <c r="X28" s="1064"/>
      <c r="Y28" s="1064"/>
      <c r="Z28" s="1064"/>
      <c r="AA28" s="1064">
        <v>94</v>
      </c>
      <c r="AB28" s="1064"/>
      <c r="AC28" s="1064"/>
      <c r="AD28" s="1064"/>
      <c r="AE28" s="1065"/>
      <c r="AF28" s="1066">
        <v>94</v>
      </c>
      <c r="AG28" s="1064"/>
      <c r="AH28" s="1064"/>
      <c r="AI28" s="1064"/>
      <c r="AJ28" s="1067"/>
      <c r="AK28" s="1055">
        <v>261</v>
      </c>
      <c r="AL28" s="1056"/>
      <c r="AM28" s="1056"/>
      <c r="AN28" s="1056"/>
      <c r="AO28" s="1056"/>
      <c r="AP28" s="1056" t="s">
        <v>552</v>
      </c>
      <c r="AQ28" s="1056"/>
      <c r="AR28" s="1056"/>
      <c r="AS28" s="1056"/>
      <c r="AT28" s="1056"/>
      <c r="AU28" s="1056" t="s">
        <v>552</v>
      </c>
      <c r="AV28" s="1056"/>
      <c r="AW28" s="1056"/>
      <c r="AX28" s="1056"/>
      <c r="AY28" s="1056"/>
      <c r="AZ28" s="1057" t="s">
        <v>552</v>
      </c>
      <c r="BA28" s="1057"/>
      <c r="BB28" s="1057"/>
      <c r="BC28" s="1057"/>
      <c r="BD28" s="1057"/>
      <c r="BE28" s="1058"/>
      <c r="BF28" s="1058"/>
      <c r="BG28" s="1058"/>
      <c r="BH28" s="1058"/>
      <c r="BI28" s="1059"/>
      <c r="BJ28" s="226"/>
      <c r="BK28" s="226"/>
      <c r="BL28" s="226"/>
      <c r="BM28" s="226"/>
      <c r="BN28" s="226"/>
      <c r="BO28" s="235"/>
      <c r="BP28" s="235"/>
      <c r="BQ28" s="232">
        <v>22</v>
      </c>
      <c r="BR28" s="233"/>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6">
        <v>2</v>
      </c>
      <c r="B29" s="1043" t="s">
        <v>391</v>
      </c>
      <c r="C29" s="1044"/>
      <c r="D29" s="1044"/>
      <c r="E29" s="1044"/>
      <c r="F29" s="1044"/>
      <c r="G29" s="1044"/>
      <c r="H29" s="1044"/>
      <c r="I29" s="1044"/>
      <c r="J29" s="1044"/>
      <c r="K29" s="1044"/>
      <c r="L29" s="1044"/>
      <c r="M29" s="1044"/>
      <c r="N29" s="1044"/>
      <c r="O29" s="1044"/>
      <c r="P29" s="1045"/>
      <c r="Q29" s="1051">
        <v>2878</v>
      </c>
      <c r="R29" s="1052"/>
      <c r="S29" s="1052"/>
      <c r="T29" s="1052"/>
      <c r="U29" s="1052"/>
      <c r="V29" s="1052">
        <v>2754</v>
      </c>
      <c r="W29" s="1052"/>
      <c r="X29" s="1052"/>
      <c r="Y29" s="1052"/>
      <c r="Z29" s="1052"/>
      <c r="AA29" s="1052">
        <v>124</v>
      </c>
      <c r="AB29" s="1052"/>
      <c r="AC29" s="1052"/>
      <c r="AD29" s="1052"/>
      <c r="AE29" s="1053"/>
      <c r="AF29" s="1048">
        <v>124</v>
      </c>
      <c r="AG29" s="1049"/>
      <c r="AH29" s="1049"/>
      <c r="AI29" s="1049"/>
      <c r="AJ29" s="1050"/>
      <c r="AK29" s="993">
        <v>499</v>
      </c>
      <c r="AL29" s="984"/>
      <c r="AM29" s="984"/>
      <c r="AN29" s="984"/>
      <c r="AO29" s="984"/>
      <c r="AP29" s="984" t="s">
        <v>552</v>
      </c>
      <c r="AQ29" s="984"/>
      <c r="AR29" s="984"/>
      <c r="AS29" s="984"/>
      <c r="AT29" s="984"/>
      <c r="AU29" s="984" t="s">
        <v>552</v>
      </c>
      <c r="AV29" s="984"/>
      <c r="AW29" s="984"/>
      <c r="AX29" s="984"/>
      <c r="AY29" s="984"/>
      <c r="AZ29" s="1054" t="s">
        <v>552</v>
      </c>
      <c r="BA29" s="1054"/>
      <c r="BB29" s="1054"/>
      <c r="BC29" s="1054"/>
      <c r="BD29" s="1054"/>
      <c r="BE29" s="985"/>
      <c r="BF29" s="985"/>
      <c r="BG29" s="985"/>
      <c r="BH29" s="985"/>
      <c r="BI29" s="986"/>
      <c r="BJ29" s="226"/>
      <c r="BK29" s="226"/>
      <c r="BL29" s="226"/>
      <c r="BM29" s="226"/>
      <c r="BN29" s="226"/>
      <c r="BO29" s="235"/>
      <c r="BP29" s="235"/>
      <c r="BQ29" s="232">
        <v>23</v>
      </c>
      <c r="BR29" s="233"/>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6">
        <v>3</v>
      </c>
      <c r="B30" s="1043" t="s">
        <v>392</v>
      </c>
      <c r="C30" s="1044"/>
      <c r="D30" s="1044"/>
      <c r="E30" s="1044"/>
      <c r="F30" s="1044"/>
      <c r="G30" s="1044"/>
      <c r="H30" s="1044"/>
      <c r="I30" s="1044"/>
      <c r="J30" s="1044"/>
      <c r="K30" s="1044"/>
      <c r="L30" s="1044"/>
      <c r="M30" s="1044"/>
      <c r="N30" s="1044"/>
      <c r="O30" s="1044"/>
      <c r="P30" s="1045"/>
      <c r="Q30" s="1051">
        <v>276</v>
      </c>
      <c r="R30" s="1052"/>
      <c r="S30" s="1052"/>
      <c r="T30" s="1052"/>
      <c r="U30" s="1052"/>
      <c r="V30" s="1052">
        <v>274</v>
      </c>
      <c r="W30" s="1052"/>
      <c r="X30" s="1052"/>
      <c r="Y30" s="1052"/>
      <c r="Z30" s="1052"/>
      <c r="AA30" s="1052">
        <v>2</v>
      </c>
      <c r="AB30" s="1052"/>
      <c r="AC30" s="1052"/>
      <c r="AD30" s="1052"/>
      <c r="AE30" s="1053"/>
      <c r="AF30" s="1048">
        <v>2</v>
      </c>
      <c r="AG30" s="1049"/>
      <c r="AH30" s="1049"/>
      <c r="AI30" s="1049"/>
      <c r="AJ30" s="1050"/>
      <c r="AK30" s="993">
        <v>88</v>
      </c>
      <c r="AL30" s="984"/>
      <c r="AM30" s="984"/>
      <c r="AN30" s="984"/>
      <c r="AO30" s="984"/>
      <c r="AP30" s="984" t="s">
        <v>552</v>
      </c>
      <c r="AQ30" s="984"/>
      <c r="AR30" s="984"/>
      <c r="AS30" s="984"/>
      <c r="AT30" s="984"/>
      <c r="AU30" s="984" t="s">
        <v>552</v>
      </c>
      <c r="AV30" s="984"/>
      <c r="AW30" s="984"/>
      <c r="AX30" s="984"/>
      <c r="AY30" s="984"/>
      <c r="AZ30" s="1054" t="s">
        <v>552</v>
      </c>
      <c r="BA30" s="1054"/>
      <c r="BB30" s="1054"/>
      <c r="BC30" s="1054"/>
      <c r="BD30" s="1054"/>
      <c r="BE30" s="985"/>
      <c r="BF30" s="985"/>
      <c r="BG30" s="985"/>
      <c r="BH30" s="985"/>
      <c r="BI30" s="986"/>
      <c r="BJ30" s="226"/>
      <c r="BK30" s="226"/>
      <c r="BL30" s="226"/>
      <c r="BM30" s="226"/>
      <c r="BN30" s="226"/>
      <c r="BO30" s="235"/>
      <c r="BP30" s="235"/>
      <c r="BQ30" s="232">
        <v>24</v>
      </c>
      <c r="BR30" s="233"/>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6">
        <v>4</v>
      </c>
      <c r="B31" s="1043" t="s">
        <v>393</v>
      </c>
      <c r="C31" s="1044"/>
      <c r="D31" s="1044"/>
      <c r="E31" s="1044"/>
      <c r="F31" s="1044"/>
      <c r="G31" s="1044"/>
      <c r="H31" s="1044"/>
      <c r="I31" s="1044"/>
      <c r="J31" s="1044"/>
      <c r="K31" s="1044"/>
      <c r="L31" s="1044"/>
      <c r="M31" s="1044"/>
      <c r="N31" s="1044"/>
      <c r="O31" s="1044"/>
      <c r="P31" s="1045"/>
      <c r="Q31" s="1051">
        <v>517</v>
      </c>
      <c r="R31" s="1052"/>
      <c r="S31" s="1052"/>
      <c r="T31" s="1052"/>
      <c r="U31" s="1052"/>
      <c r="V31" s="1052">
        <v>440</v>
      </c>
      <c r="W31" s="1052"/>
      <c r="X31" s="1052"/>
      <c r="Y31" s="1052"/>
      <c r="Z31" s="1052"/>
      <c r="AA31" s="1052">
        <v>77</v>
      </c>
      <c r="AB31" s="1052"/>
      <c r="AC31" s="1052"/>
      <c r="AD31" s="1052"/>
      <c r="AE31" s="1053"/>
      <c r="AF31" s="1048">
        <v>1208</v>
      </c>
      <c r="AG31" s="1049"/>
      <c r="AH31" s="1049"/>
      <c r="AI31" s="1049"/>
      <c r="AJ31" s="1050"/>
      <c r="AK31" s="993">
        <v>2</v>
      </c>
      <c r="AL31" s="984"/>
      <c r="AM31" s="984"/>
      <c r="AN31" s="984"/>
      <c r="AO31" s="984"/>
      <c r="AP31" s="984">
        <v>368</v>
      </c>
      <c r="AQ31" s="984"/>
      <c r="AR31" s="984"/>
      <c r="AS31" s="984"/>
      <c r="AT31" s="984"/>
      <c r="AU31" s="984">
        <v>12</v>
      </c>
      <c r="AV31" s="984"/>
      <c r="AW31" s="984"/>
      <c r="AX31" s="984"/>
      <c r="AY31" s="984"/>
      <c r="AZ31" s="1054" t="s">
        <v>552</v>
      </c>
      <c r="BA31" s="1054"/>
      <c r="BB31" s="1054"/>
      <c r="BC31" s="1054"/>
      <c r="BD31" s="1054"/>
      <c r="BE31" s="985" t="s">
        <v>394</v>
      </c>
      <c r="BF31" s="985"/>
      <c r="BG31" s="985"/>
      <c r="BH31" s="985"/>
      <c r="BI31" s="986"/>
      <c r="BJ31" s="226"/>
      <c r="BK31" s="226"/>
      <c r="BL31" s="226"/>
      <c r="BM31" s="226"/>
      <c r="BN31" s="226"/>
      <c r="BO31" s="235"/>
      <c r="BP31" s="235"/>
      <c r="BQ31" s="232">
        <v>25</v>
      </c>
      <c r="BR31" s="233"/>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6">
        <v>5</v>
      </c>
      <c r="B32" s="1043" t="s">
        <v>395</v>
      </c>
      <c r="C32" s="1044"/>
      <c r="D32" s="1044"/>
      <c r="E32" s="1044"/>
      <c r="F32" s="1044"/>
      <c r="G32" s="1044"/>
      <c r="H32" s="1044"/>
      <c r="I32" s="1044"/>
      <c r="J32" s="1044"/>
      <c r="K32" s="1044"/>
      <c r="L32" s="1044"/>
      <c r="M32" s="1044"/>
      <c r="N32" s="1044"/>
      <c r="O32" s="1044"/>
      <c r="P32" s="1045"/>
      <c r="Q32" s="1051">
        <v>2692</v>
      </c>
      <c r="R32" s="1052"/>
      <c r="S32" s="1052"/>
      <c r="T32" s="1052"/>
      <c r="U32" s="1052"/>
      <c r="V32" s="1052">
        <v>2700</v>
      </c>
      <c r="W32" s="1052"/>
      <c r="X32" s="1052"/>
      <c r="Y32" s="1052"/>
      <c r="Z32" s="1052"/>
      <c r="AA32" s="1052">
        <v>-8</v>
      </c>
      <c r="AB32" s="1052"/>
      <c r="AC32" s="1052"/>
      <c r="AD32" s="1052"/>
      <c r="AE32" s="1053"/>
      <c r="AF32" s="1048">
        <v>591</v>
      </c>
      <c r="AG32" s="1049"/>
      <c r="AH32" s="1049"/>
      <c r="AI32" s="1049"/>
      <c r="AJ32" s="1050"/>
      <c r="AK32" s="993">
        <v>507</v>
      </c>
      <c r="AL32" s="984"/>
      <c r="AM32" s="984"/>
      <c r="AN32" s="984"/>
      <c r="AO32" s="984"/>
      <c r="AP32" s="984">
        <v>853</v>
      </c>
      <c r="AQ32" s="984"/>
      <c r="AR32" s="984"/>
      <c r="AS32" s="984"/>
      <c r="AT32" s="984"/>
      <c r="AU32" s="984">
        <v>559</v>
      </c>
      <c r="AV32" s="984"/>
      <c r="AW32" s="984"/>
      <c r="AX32" s="984"/>
      <c r="AY32" s="984"/>
      <c r="AZ32" s="1054" t="s">
        <v>552</v>
      </c>
      <c r="BA32" s="1054"/>
      <c r="BB32" s="1054"/>
      <c r="BC32" s="1054"/>
      <c r="BD32" s="1054"/>
      <c r="BE32" s="985" t="s">
        <v>394</v>
      </c>
      <c r="BF32" s="985"/>
      <c r="BG32" s="985"/>
      <c r="BH32" s="985"/>
      <c r="BI32" s="986"/>
      <c r="BJ32" s="226"/>
      <c r="BK32" s="226"/>
      <c r="BL32" s="226"/>
      <c r="BM32" s="226"/>
      <c r="BN32" s="226"/>
      <c r="BO32" s="235"/>
      <c r="BP32" s="235"/>
      <c r="BQ32" s="232">
        <v>26</v>
      </c>
      <c r="BR32" s="233"/>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6">
        <v>6</v>
      </c>
      <c r="B33" s="1043" t="s">
        <v>396</v>
      </c>
      <c r="C33" s="1044"/>
      <c r="D33" s="1044"/>
      <c r="E33" s="1044"/>
      <c r="F33" s="1044"/>
      <c r="G33" s="1044"/>
      <c r="H33" s="1044"/>
      <c r="I33" s="1044"/>
      <c r="J33" s="1044"/>
      <c r="K33" s="1044"/>
      <c r="L33" s="1044"/>
      <c r="M33" s="1044"/>
      <c r="N33" s="1044"/>
      <c r="O33" s="1044"/>
      <c r="P33" s="1045"/>
      <c r="Q33" s="1051">
        <v>675</v>
      </c>
      <c r="R33" s="1052"/>
      <c r="S33" s="1052"/>
      <c r="T33" s="1052"/>
      <c r="U33" s="1052"/>
      <c r="V33" s="1052">
        <v>657</v>
      </c>
      <c r="W33" s="1052"/>
      <c r="X33" s="1052"/>
      <c r="Y33" s="1052"/>
      <c r="Z33" s="1052"/>
      <c r="AA33" s="1052">
        <v>18</v>
      </c>
      <c r="AB33" s="1052"/>
      <c r="AC33" s="1052"/>
      <c r="AD33" s="1052"/>
      <c r="AE33" s="1053"/>
      <c r="AF33" s="1048">
        <v>18</v>
      </c>
      <c r="AG33" s="1049"/>
      <c r="AH33" s="1049"/>
      <c r="AI33" s="1049"/>
      <c r="AJ33" s="1050"/>
      <c r="AK33" s="993">
        <v>202</v>
      </c>
      <c r="AL33" s="984"/>
      <c r="AM33" s="984"/>
      <c r="AN33" s="984"/>
      <c r="AO33" s="984"/>
      <c r="AP33" s="984">
        <v>2325</v>
      </c>
      <c r="AQ33" s="984"/>
      <c r="AR33" s="984"/>
      <c r="AS33" s="984"/>
      <c r="AT33" s="984"/>
      <c r="AU33" s="984">
        <v>1607</v>
      </c>
      <c r="AV33" s="984"/>
      <c r="AW33" s="984"/>
      <c r="AX33" s="984"/>
      <c r="AY33" s="984"/>
      <c r="AZ33" s="1054" t="s">
        <v>552</v>
      </c>
      <c r="BA33" s="1054"/>
      <c r="BB33" s="1054"/>
      <c r="BC33" s="1054"/>
      <c r="BD33" s="1054"/>
      <c r="BE33" s="985" t="s">
        <v>397</v>
      </c>
      <c r="BF33" s="985"/>
      <c r="BG33" s="985"/>
      <c r="BH33" s="985"/>
      <c r="BI33" s="986"/>
      <c r="BJ33" s="226"/>
      <c r="BK33" s="226"/>
      <c r="BL33" s="226"/>
      <c r="BM33" s="226"/>
      <c r="BN33" s="226"/>
      <c r="BO33" s="235"/>
      <c r="BP33" s="235"/>
      <c r="BQ33" s="232">
        <v>27</v>
      </c>
      <c r="BR33" s="233"/>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6">
        <v>7</v>
      </c>
      <c r="B34" s="1043" t="s">
        <v>398</v>
      </c>
      <c r="C34" s="1044"/>
      <c r="D34" s="1044"/>
      <c r="E34" s="1044"/>
      <c r="F34" s="1044"/>
      <c r="G34" s="1044"/>
      <c r="H34" s="1044"/>
      <c r="I34" s="1044"/>
      <c r="J34" s="1044"/>
      <c r="K34" s="1044"/>
      <c r="L34" s="1044"/>
      <c r="M34" s="1044"/>
      <c r="N34" s="1044"/>
      <c r="O34" s="1044"/>
      <c r="P34" s="1045"/>
      <c r="Q34" s="1051">
        <v>80</v>
      </c>
      <c r="R34" s="1052"/>
      <c r="S34" s="1052"/>
      <c r="T34" s="1052"/>
      <c r="U34" s="1052"/>
      <c r="V34" s="1052">
        <v>64</v>
      </c>
      <c r="W34" s="1052"/>
      <c r="X34" s="1052"/>
      <c r="Y34" s="1052"/>
      <c r="Z34" s="1052"/>
      <c r="AA34" s="1052">
        <v>15</v>
      </c>
      <c r="AB34" s="1052"/>
      <c r="AC34" s="1052"/>
      <c r="AD34" s="1052"/>
      <c r="AE34" s="1053"/>
      <c r="AF34" s="1048">
        <v>15</v>
      </c>
      <c r="AG34" s="1049"/>
      <c r="AH34" s="1049"/>
      <c r="AI34" s="1049"/>
      <c r="AJ34" s="1050"/>
      <c r="AK34" s="993">
        <v>55</v>
      </c>
      <c r="AL34" s="984"/>
      <c r="AM34" s="984"/>
      <c r="AN34" s="984"/>
      <c r="AO34" s="984"/>
      <c r="AP34" s="984">
        <v>120</v>
      </c>
      <c r="AQ34" s="984"/>
      <c r="AR34" s="984"/>
      <c r="AS34" s="984"/>
      <c r="AT34" s="984"/>
      <c r="AU34" s="984">
        <v>120</v>
      </c>
      <c r="AV34" s="984"/>
      <c r="AW34" s="984"/>
      <c r="AX34" s="984"/>
      <c r="AY34" s="984"/>
      <c r="AZ34" s="1054" t="s">
        <v>552</v>
      </c>
      <c r="BA34" s="1054"/>
      <c r="BB34" s="1054"/>
      <c r="BC34" s="1054"/>
      <c r="BD34" s="1054"/>
      <c r="BE34" s="985" t="s">
        <v>397</v>
      </c>
      <c r="BF34" s="985"/>
      <c r="BG34" s="985"/>
      <c r="BH34" s="985"/>
      <c r="BI34" s="986"/>
      <c r="BJ34" s="226"/>
      <c r="BK34" s="226"/>
      <c r="BL34" s="226"/>
      <c r="BM34" s="226"/>
      <c r="BN34" s="226"/>
      <c r="BO34" s="235"/>
      <c r="BP34" s="235"/>
      <c r="BQ34" s="232">
        <v>28</v>
      </c>
      <c r="BR34" s="233"/>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6">
        <v>8</v>
      </c>
      <c r="B35" s="1043" t="s">
        <v>399</v>
      </c>
      <c r="C35" s="1044"/>
      <c r="D35" s="1044"/>
      <c r="E35" s="1044"/>
      <c r="F35" s="1044"/>
      <c r="G35" s="1044"/>
      <c r="H35" s="1044"/>
      <c r="I35" s="1044"/>
      <c r="J35" s="1044"/>
      <c r="K35" s="1044"/>
      <c r="L35" s="1044"/>
      <c r="M35" s="1044"/>
      <c r="N35" s="1044"/>
      <c r="O35" s="1044"/>
      <c r="P35" s="1045"/>
      <c r="Q35" s="1051">
        <v>81</v>
      </c>
      <c r="R35" s="1052"/>
      <c r="S35" s="1052"/>
      <c r="T35" s="1052"/>
      <c r="U35" s="1052"/>
      <c r="V35" s="1052">
        <v>57</v>
      </c>
      <c r="W35" s="1052"/>
      <c r="X35" s="1052"/>
      <c r="Y35" s="1052"/>
      <c r="Z35" s="1052"/>
      <c r="AA35" s="1052">
        <v>23</v>
      </c>
      <c r="AB35" s="1052"/>
      <c r="AC35" s="1052"/>
      <c r="AD35" s="1052"/>
      <c r="AE35" s="1053"/>
      <c r="AF35" s="1048">
        <v>23</v>
      </c>
      <c r="AG35" s="1049"/>
      <c r="AH35" s="1049"/>
      <c r="AI35" s="1049"/>
      <c r="AJ35" s="1050"/>
      <c r="AK35" s="993">
        <v>34</v>
      </c>
      <c r="AL35" s="984"/>
      <c r="AM35" s="984"/>
      <c r="AN35" s="984"/>
      <c r="AO35" s="984"/>
      <c r="AP35" s="984">
        <v>282</v>
      </c>
      <c r="AQ35" s="984"/>
      <c r="AR35" s="984"/>
      <c r="AS35" s="984"/>
      <c r="AT35" s="984"/>
      <c r="AU35" s="984">
        <v>282</v>
      </c>
      <c r="AV35" s="984"/>
      <c r="AW35" s="984"/>
      <c r="AX35" s="984"/>
      <c r="AY35" s="984"/>
      <c r="AZ35" s="1054" t="s">
        <v>552</v>
      </c>
      <c r="BA35" s="1054"/>
      <c r="BB35" s="1054"/>
      <c r="BC35" s="1054"/>
      <c r="BD35" s="1054"/>
      <c r="BE35" s="985" t="s">
        <v>397</v>
      </c>
      <c r="BF35" s="985"/>
      <c r="BG35" s="985"/>
      <c r="BH35" s="985"/>
      <c r="BI35" s="986"/>
      <c r="BJ35" s="226"/>
      <c r="BK35" s="226"/>
      <c r="BL35" s="226"/>
      <c r="BM35" s="226"/>
      <c r="BN35" s="226"/>
      <c r="BO35" s="235"/>
      <c r="BP35" s="235"/>
      <c r="BQ35" s="232">
        <v>29</v>
      </c>
      <c r="BR35" s="233"/>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6">
        <v>9</v>
      </c>
      <c r="B36" s="1043" t="s">
        <v>400</v>
      </c>
      <c r="C36" s="1044"/>
      <c r="D36" s="1044"/>
      <c r="E36" s="1044"/>
      <c r="F36" s="1044"/>
      <c r="G36" s="1044"/>
      <c r="H36" s="1044"/>
      <c r="I36" s="1044"/>
      <c r="J36" s="1044"/>
      <c r="K36" s="1044"/>
      <c r="L36" s="1044"/>
      <c r="M36" s="1044"/>
      <c r="N36" s="1044"/>
      <c r="O36" s="1044"/>
      <c r="P36" s="1045"/>
      <c r="Q36" s="1051">
        <v>228</v>
      </c>
      <c r="R36" s="1052"/>
      <c r="S36" s="1052"/>
      <c r="T36" s="1052"/>
      <c r="U36" s="1052"/>
      <c r="V36" s="1052">
        <v>184</v>
      </c>
      <c r="W36" s="1052"/>
      <c r="X36" s="1052"/>
      <c r="Y36" s="1052"/>
      <c r="Z36" s="1052"/>
      <c r="AA36" s="1052">
        <v>43</v>
      </c>
      <c r="AB36" s="1052"/>
      <c r="AC36" s="1052"/>
      <c r="AD36" s="1052"/>
      <c r="AE36" s="1053"/>
      <c r="AF36" s="1048">
        <v>205</v>
      </c>
      <c r="AG36" s="1049"/>
      <c r="AH36" s="1049"/>
      <c r="AI36" s="1049"/>
      <c r="AJ36" s="1050"/>
      <c r="AK36" s="993">
        <v>9</v>
      </c>
      <c r="AL36" s="984"/>
      <c r="AM36" s="984"/>
      <c r="AN36" s="984"/>
      <c r="AO36" s="984"/>
      <c r="AP36" s="984" t="s">
        <v>552</v>
      </c>
      <c r="AQ36" s="984"/>
      <c r="AR36" s="984"/>
      <c r="AS36" s="984"/>
      <c r="AT36" s="984"/>
      <c r="AU36" s="984" t="s">
        <v>552</v>
      </c>
      <c r="AV36" s="984"/>
      <c r="AW36" s="984"/>
      <c r="AX36" s="984"/>
      <c r="AY36" s="984"/>
      <c r="AZ36" s="1054" t="s">
        <v>552</v>
      </c>
      <c r="BA36" s="1054"/>
      <c r="BB36" s="1054"/>
      <c r="BC36" s="1054"/>
      <c r="BD36" s="1054"/>
      <c r="BE36" s="985" t="s">
        <v>397</v>
      </c>
      <c r="BF36" s="985"/>
      <c r="BG36" s="985"/>
      <c r="BH36" s="985"/>
      <c r="BI36" s="986"/>
      <c r="BJ36" s="226"/>
      <c r="BK36" s="226"/>
      <c r="BL36" s="226"/>
      <c r="BM36" s="226"/>
      <c r="BN36" s="226"/>
      <c r="BO36" s="235"/>
      <c r="BP36" s="235"/>
      <c r="BQ36" s="232">
        <v>30</v>
      </c>
      <c r="BR36" s="233"/>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6">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5"/>
      <c r="BP37" s="235"/>
      <c r="BQ37" s="232">
        <v>31</v>
      </c>
      <c r="BR37" s="233"/>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6">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5"/>
      <c r="BP38" s="235"/>
      <c r="BQ38" s="232">
        <v>32</v>
      </c>
      <c r="BR38" s="233"/>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6">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5"/>
      <c r="BP39" s="235"/>
      <c r="BQ39" s="232">
        <v>33</v>
      </c>
      <c r="BR39" s="233"/>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2">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5"/>
      <c r="BP40" s="235"/>
      <c r="BQ40" s="232">
        <v>34</v>
      </c>
      <c r="BR40" s="233"/>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2">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5"/>
      <c r="BP41" s="235"/>
      <c r="BQ41" s="232">
        <v>35</v>
      </c>
      <c r="BR41" s="233"/>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2">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5"/>
      <c r="BP42" s="235"/>
      <c r="BQ42" s="232">
        <v>36</v>
      </c>
      <c r="BR42" s="233"/>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2">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5"/>
      <c r="BP43" s="235"/>
      <c r="BQ43" s="232">
        <v>37</v>
      </c>
      <c r="BR43" s="233"/>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2">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5"/>
      <c r="BP44" s="235"/>
      <c r="BQ44" s="232">
        <v>38</v>
      </c>
      <c r="BR44" s="233"/>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2">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5"/>
      <c r="BP45" s="235"/>
      <c r="BQ45" s="232">
        <v>39</v>
      </c>
      <c r="BR45" s="233"/>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2">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5"/>
      <c r="BP46" s="235"/>
      <c r="BQ46" s="232">
        <v>40</v>
      </c>
      <c r="BR46" s="233"/>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2">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5"/>
      <c r="BP47" s="235"/>
      <c r="BQ47" s="232">
        <v>41</v>
      </c>
      <c r="BR47" s="233"/>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2">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5"/>
      <c r="BP48" s="235"/>
      <c r="BQ48" s="232">
        <v>42</v>
      </c>
      <c r="BR48" s="233"/>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2">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5"/>
      <c r="BP49" s="235"/>
      <c r="BQ49" s="232">
        <v>43</v>
      </c>
      <c r="BR49" s="233"/>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2">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5"/>
      <c r="BP50" s="235"/>
      <c r="BQ50" s="232">
        <v>44</v>
      </c>
      <c r="BR50" s="233"/>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2">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5"/>
      <c r="BP51" s="235"/>
      <c r="BQ51" s="232">
        <v>45</v>
      </c>
      <c r="BR51" s="233"/>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2">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5"/>
      <c r="BP52" s="235"/>
      <c r="BQ52" s="232">
        <v>46</v>
      </c>
      <c r="BR52" s="233"/>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2">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5"/>
      <c r="BP53" s="235"/>
      <c r="BQ53" s="232">
        <v>47</v>
      </c>
      <c r="BR53" s="233"/>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2">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5"/>
      <c r="BP54" s="235"/>
      <c r="BQ54" s="232">
        <v>48</v>
      </c>
      <c r="BR54" s="233"/>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2">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5"/>
      <c r="BP55" s="235"/>
      <c r="BQ55" s="232">
        <v>49</v>
      </c>
      <c r="BR55" s="233"/>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2">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5"/>
      <c r="BP56" s="235"/>
      <c r="BQ56" s="232">
        <v>50</v>
      </c>
      <c r="BR56" s="233"/>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2">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5"/>
      <c r="BP57" s="235"/>
      <c r="BQ57" s="232">
        <v>51</v>
      </c>
      <c r="BR57" s="233"/>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2">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5"/>
      <c r="BP58" s="235"/>
      <c r="BQ58" s="232">
        <v>52</v>
      </c>
      <c r="BR58" s="233"/>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2">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5"/>
      <c r="BP59" s="235"/>
      <c r="BQ59" s="232">
        <v>53</v>
      </c>
      <c r="BR59" s="233"/>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2">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5"/>
      <c r="BP60" s="235"/>
      <c r="BQ60" s="232">
        <v>54</v>
      </c>
      <c r="BR60" s="233"/>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2">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5"/>
      <c r="BP61" s="235"/>
      <c r="BQ61" s="232">
        <v>55</v>
      </c>
      <c r="BR61" s="233"/>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2">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401</v>
      </c>
      <c r="BK62" s="1041"/>
      <c r="BL62" s="1041"/>
      <c r="BM62" s="1041"/>
      <c r="BN62" s="1042"/>
      <c r="BO62" s="235"/>
      <c r="BP62" s="235"/>
      <c r="BQ62" s="232">
        <v>56</v>
      </c>
      <c r="BR62" s="233"/>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4" t="s">
        <v>378</v>
      </c>
      <c r="B63" s="950" t="s">
        <v>402</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2281</v>
      </c>
      <c r="AG63" s="972"/>
      <c r="AH63" s="972"/>
      <c r="AI63" s="972"/>
      <c r="AJ63" s="1035"/>
      <c r="AK63" s="1036"/>
      <c r="AL63" s="976"/>
      <c r="AM63" s="976"/>
      <c r="AN63" s="976"/>
      <c r="AO63" s="976"/>
      <c r="AP63" s="972">
        <v>3948</v>
      </c>
      <c r="AQ63" s="972"/>
      <c r="AR63" s="972"/>
      <c r="AS63" s="972"/>
      <c r="AT63" s="972"/>
      <c r="AU63" s="972">
        <v>2580</v>
      </c>
      <c r="AV63" s="972"/>
      <c r="AW63" s="972"/>
      <c r="AX63" s="972"/>
      <c r="AY63" s="972"/>
      <c r="AZ63" s="1030"/>
      <c r="BA63" s="1030"/>
      <c r="BB63" s="1030"/>
      <c r="BC63" s="1030"/>
      <c r="BD63" s="1030"/>
      <c r="BE63" s="973"/>
      <c r="BF63" s="973"/>
      <c r="BG63" s="973"/>
      <c r="BH63" s="973"/>
      <c r="BI63" s="974"/>
      <c r="BJ63" s="1031" t="s">
        <v>122</v>
      </c>
      <c r="BK63" s="966"/>
      <c r="BL63" s="966"/>
      <c r="BM63" s="966"/>
      <c r="BN63" s="1032"/>
      <c r="BO63" s="235"/>
      <c r="BP63" s="235"/>
      <c r="BQ63" s="232">
        <v>57</v>
      </c>
      <c r="BR63" s="233"/>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403</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404</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405</v>
      </c>
      <c r="AV66" s="1015"/>
      <c r="AW66" s="1015"/>
      <c r="AX66" s="1015"/>
      <c r="AY66" s="1016"/>
      <c r="AZ66" s="1014" t="s">
        <v>365</v>
      </c>
      <c r="BA66" s="1015"/>
      <c r="BB66" s="1015"/>
      <c r="BC66" s="1015"/>
      <c r="BD66" s="1028"/>
      <c r="BE66" s="235"/>
      <c r="BF66" s="235"/>
      <c r="BG66" s="235"/>
      <c r="BH66" s="235"/>
      <c r="BI66" s="235"/>
      <c r="BJ66" s="235"/>
      <c r="BK66" s="235"/>
      <c r="BL66" s="235"/>
      <c r="BM66" s="235"/>
      <c r="BN66" s="235"/>
      <c r="BO66" s="235"/>
      <c r="BP66" s="235"/>
      <c r="BQ66" s="232">
        <v>60</v>
      </c>
      <c r="BR66" s="237"/>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5"/>
      <c r="BF67" s="235"/>
      <c r="BG67" s="235"/>
      <c r="BH67" s="235"/>
      <c r="BI67" s="235"/>
      <c r="BJ67" s="235"/>
      <c r="BK67" s="235"/>
      <c r="BL67" s="235"/>
      <c r="BM67" s="235"/>
      <c r="BN67" s="235"/>
      <c r="BO67" s="235"/>
      <c r="BP67" s="235"/>
      <c r="BQ67" s="232">
        <v>61</v>
      </c>
      <c r="BR67" s="237"/>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0">
        <v>1</v>
      </c>
      <c r="B68" s="998" t="s">
        <v>553</v>
      </c>
      <c r="C68" s="999"/>
      <c r="D68" s="999"/>
      <c r="E68" s="999"/>
      <c r="F68" s="999"/>
      <c r="G68" s="999"/>
      <c r="H68" s="999"/>
      <c r="I68" s="999"/>
      <c r="J68" s="999"/>
      <c r="K68" s="999"/>
      <c r="L68" s="999"/>
      <c r="M68" s="999"/>
      <c r="N68" s="999"/>
      <c r="O68" s="999"/>
      <c r="P68" s="1000"/>
      <c r="Q68" s="1001">
        <v>1103</v>
      </c>
      <c r="R68" s="995"/>
      <c r="S68" s="995"/>
      <c r="T68" s="995"/>
      <c r="U68" s="995"/>
      <c r="V68" s="995">
        <v>1100</v>
      </c>
      <c r="W68" s="995"/>
      <c r="X68" s="995"/>
      <c r="Y68" s="995"/>
      <c r="Z68" s="995"/>
      <c r="AA68" s="995">
        <v>3</v>
      </c>
      <c r="AB68" s="995"/>
      <c r="AC68" s="995"/>
      <c r="AD68" s="995"/>
      <c r="AE68" s="995"/>
      <c r="AF68" s="995">
        <v>3</v>
      </c>
      <c r="AG68" s="995"/>
      <c r="AH68" s="995"/>
      <c r="AI68" s="995"/>
      <c r="AJ68" s="995"/>
      <c r="AK68" s="995" t="s">
        <v>552</v>
      </c>
      <c r="AL68" s="995"/>
      <c r="AM68" s="995"/>
      <c r="AN68" s="995"/>
      <c r="AO68" s="995"/>
      <c r="AP68" s="995" t="s">
        <v>552</v>
      </c>
      <c r="AQ68" s="995"/>
      <c r="AR68" s="995"/>
      <c r="AS68" s="995"/>
      <c r="AT68" s="995"/>
      <c r="AU68" s="995" t="s">
        <v>552</v>
      </c>
      <c r="AV68" s="995"/>
      <c r="AW68" s="995"/>
      <c r="AX68" s="995"/>
      <c r="AY68" s="995"/>
      <c r="AZ68" s="996"/>
      <c r="BA68" s="996"/>
      <c r="BB68" s="996"/>
      <c r="BC68" s="996"/>
      <c r="BD68" s="997"/>
      <c r="BE68" s="235"/>
      <c r="BF68" s="235"/>
      <c r="BG68" s="235"/>
      <c r="BH68" s="235"/>
      <c r="BI68" s="235"/>
      <c r="BJ68" s="235"/>
      <c r="BK68" s="235"/>
      <c r="BL68" s="235"/>
      <c r="BM68" s="235"/>
      <c r="BN68" s="235"/>
      <c r="BO68" s="235"/>
      <c r="BP68" s="235"/>
      <c r="BQ68" s="232">
        <v>62</v>
      </c>
      <c r="BR68" s="237"/>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2">
        <v>2</v>
      </c>
      <c r="B69" s="987" t="s">
        <v>554</v>
      </c>
      <c r="C69" s="988"/>
      <c r="D69" s="988"/>
      <c r="E69" s="988"/>
      <c r="F69" s="988"/>
      <c r="G69" s="988"/>
      <c r="H69" s="988"/>
      <c r="I69" s="988"/>
      <c r="J69" s="988"/>
      <c r="K69" s="988"/>
      <c r="L69" s="988"/>
      <c r="M69" s="988"/>
      <c r="N69" s="988"/>
      <c r="O69" s="988"/>
      <c r="P69" s="989"/>
      <c r="Q69" s="990">
        <v>83</v>
      </c>
      <c r="R69" s="984"/>
      <c r="S69" s="984"/>
      <c r="T69" s="984"/>
      <c r="U69" s="984"/>
      <c r="V69" s="984">
        <v>69</v>
      </c>
      <c r="W69" s="984"/>
      <c r="X69" s="984"/>
      <c r="Y69" s="984"/>
      <c r="Z69" s="984"/>
      <c r="AA69" s="984">
        <v>14</v>
      </c>
      <c r="AB69" s="984"/>
      <c r="AC69" s="984"/>
      <c r="AD69" s="984"/>
      <c r="AE69" s="984"/>
      <c r="AF69" s="984">
        <v>14</v>
      </c>
      <c r="AG69" s="984"/>
      <c r="AH69" s="984"/>
      <c r="AI69" s="984"/>
      <c r="AJ69" s="984"/>
      <c r="AK69" s="984" t="s">
        <v>552</v>
      </c>
      <c r="AL69" s="984"/>
      <c r="AM69" s="984"/>
      <c r="AN69" s="984"/>
      <c r="AO69" s="984"/>
      <c r="AP69" s="984" t="s">
        <v>552</v>
      </c>
      <c r="AQ69" s="984"/>
      <c r="AR69" s="984"/>
      <c r="AS69" s="984"/>
      <c r="AT69" s="984"/>
      <c r="AU69" s="984" t="s">
        <v>552</v>
      </c>
      <c r="AV69" s="984"/>
      <c r="AW69" s="984"/>
      <c r="AX69" s="984"/>
      <c r="AY69" s="984"/>
      <c r="AZ69" s="985"/>
      <c r="BA69" s="985"/>
      <c r="BB69" s="985"/>
      <c r="BC69" s="985"/>
      <c r="BD69" s="986"/>
      <c r="BE69" s="235"/>
      <c r="BF69" s="235"/>
      <c r="BG69" s="235"/>
      <c r="BH69" s="235"/>
      <c r="BI69" s="235"/>
      <c r="BJ69" s="235"/>
      <c r="BK69" s="235"/>
      <c r="BL69" s="235"/>
      <c r="BM69" s="235"/>
      <c r="BN69" s="235"/>
      <c r="BO69" s="235"/>
      <c r="BP69" s="235"/>
      <c r="BQ69" s="232">
        <v>63</v>
      </c>
      <c r="BR69" s="237"/>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2">
        <v>3</v>
      </c>
      <c r="B70" s="987" t="s">
        <v>555</v>
      </c>
      <c r="C70" s="988"/>
      <c r="D70" s="988"/>
      <c r="E70" s="988"/>
      <c r="F70" s="988"/>
      <c r="G70" s="988"/>
      <c r="H70" s="988"/>
      <c r="I70" s="988"/>
      <c r="J70" s="988"/>
      <c r="K70" s="988"/>
      <c r="L70" s="988"/>
      <c r="M70" s="988"/>
      <c r="N70" s="988"/>
      <c r="O70" s="988"/>
      <c r="P70" s="989"/>
      <c r="Q70" s="990">
        <v>6431</v>
      </c>
      <c r="R70" s="984"/>
      <c r="S70" s="984"/>
      <c r="T70" s="984"/>
      <c r="U70" s="984"/>
      <c r="V70" s="984">
        <v>6234</v>
      </c>
      <c r="W70" s="984"/>
      <c r="X70" s="984"/>
      <c r="Y70" s="984"/>
      <c r="Z70" s="984"/>
      <c r="AA70" s="984">
        <v>197</v>
      </c>
      <c r="AB70" s="984"/>
      <c r="AC70" s="984"/>
      <c r="AD70" s="984"/>
      <c r="AE70" s="984"/>
      <c r="AF70" s="984">
        <v>197</v>
      </c>
      <c r="AG70" s="984"/>
      <c r="AH70" s="984"/>
      <c r="AI70" s="984"/>
      <c r="AJ70" s="984"/>
      <c r="AK70" s="984" t="s">
        <v>552</v>
      </c>
      <c r="AL70" s="984"/>
      <c r="AM70" s="984"/>
      <c r="AN70" s="984"/>
      <c r="AO70" s="984"/>
      <c r="AP70" s="984" t="s">
        <v>552</v>
      </c>
      <c r="AQ70" s="984"/>
      <c r="AR70" s="984"/>
      <c r="AS70" s="984"/>
      <c r="AT70" s="984"/>
      <c r="AU70" s="984" t="s">
        <v>552</v>
      </c>
      <c r="AV70" s="984"/>
      <c r="AW70" s="984"/>
      <c r="AX70" s="984"/>
      <c r="AY70" s="984"/>
      <c r="AZ70" s="985"/>
      <c r="BA70" s="985"/>
      <c r="BB70" s="985"/>
      <c r="BC70" s="985"/>
      <c r="BD70" s="986"/>
      <c r="BE70" s="235"/>
      <c r="BF70" s="235"/>
      <c r="BG70" s="235"/>
      <c r="BH70" s="235"/>
      <c r="BI70" s="235"/>
      <c r="BJ70" s="235"/>
      <c r="BK70" s="235"/>
      <c r="BL70" s="235"/>
      <c r="BM70" s="235"/>
      <c r="BN70" s="235"/>
      <c r="BO70" s="235"/>
      <c r="BP70" s="235"/>
      <c r="BQ70" s="232">
        <v>64</v>
      </c>
      <c r="BR70" s="237"/>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2">
        <v>4</v>
      </c>
      <c r="B71" s="987" t="s">
        <v>556</v>
      </c>
      <c r="C71" s="988"/>
      <c r="D71" s="988"/>
      <c r="E71" s="988"/>
      <c r="F71" s="988"/>
      <c r="G71" s="988"/>
      <c r="H71" s="988"/>
      <c r="I71" s="988"/>
      <c r="J71" s="988"/>
      <c r="K71" s="988"/>
      <c r="L71" s="988"/>
      <c r="M71" s="988"/>
      <c r="N71" s="988"/>
      <c r="O71" s="988"/>
      <c r="P71" s="989"/>
      <c r="Q71" s="990">
        <v>11</v>
      </c>
      <c r="R71" s="984"/>
      <c r="S71" s="984"/>
      <c r="T71" s="984"/>
      <c r="U71" s="984"/>
      <c r="V71" s="984">
        <v>9</v>
      </c>
      <c r="W71" s="984"/>
      <c r="X71" s="984"/>
      <c r="Y71" s="984"/>
      <c r="Z71" s="984"/>
      <c r="AA71" s="984">
        <v>2</v>
      </c>
      <c r="AB71" s="984"/>
      <c r="AC71" s="984"/>
      <c r="AD71" s="984"/>
      <c r="AE71" s="984"/>
      <c r="AF71" s="984">
        <v>2</v>
      </c>
      <c r="AG71" s="984"/>
      <c r="AH71" s="984"/>
      <c r="AI71" s="984"/>
      <c r="AJ71" s="984"/>
      <c r="AK71" s="984" t="s">
        <v>552</v>
      </c>
      <c r="AL71" s="984"/>
      <c r="AM71" s="984"/>
      <c r="AN71" s="984"/>
      <c r="AO71" s="984"/>
      <c r="AP71" s="984" t="s">
        <v>552</v>
      </c>
      <c r="AQ71" s="984"/>
      <c r="AR71" s="984"/>
      <c r="AS71" s="984"/>
      <c r="AT71" s="984"/>
      <c r="AU71" s="984" t="s">
        <v>552</v>
      </c>
      <c r="AV71" s="984"/>
      <c r="AW71" s="984"/>
      <c r="AX71" s="984"/>
      <c r="AY71" s="984"/>
      <c r="AZ71" s="985"/>
      <c r="BA71" s="985"/>
      <c r="BB71" s="985"/>
      <c r="BC71" s="985"/>
      <c r="BD71" s="986"/>
      <c r="BE71" s="235"/>
      <c r="BF71" s="235"/>
      <c r="BG71" s="235"/>
      <c r="BH71" s="235"/>
      <c r="BI71" s="235"/>
      <c r="BJ71" s="235"/>
      <c r="BK71" s="235"/>
      <c r="BL71" s="235"/>
      <c r="BM71" s="235"/>
      <c r="BN71" s="235"/>
      <c r="BO71" s="235"/>
      <c r="BP71" s="235"/>
      <c r="BQ71" s="232">
        <v>65</v>
      </c>
      <c r="BR71" s="237"/>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2">
        <v>5</v>
      </c>
      <c r="B72" s="987" t="s">
        <v>557</v>
      </c>
      <c r="C72" s="988"/>
      <c r="D72" s="988"/>
      <c r="E72" s="988"/>
      <c r="F72" s="988"/>
      <c r="G72" s="988"/>
      <c r="H72" s="988"/>
      <c r="I72" s="988"/>
      <c r="J72" s="988"/>
      <c r="K72" s="988"/>
      <c r="L72" s="988"/>
      <c r="M72" s="988"/>
      <c r="N72" s="988"/>
      <c r="O72" s="988"/>
      <c r="P72" s="989"/>
      <c r="Q72" s="990">
        <v>25</v>
      </c>
      <c r="R72" s="984"/>
      <c r="S72" s="984"/>
      <c r="T72" s="984"/>
      <c r="U72" s="984"/>
      <c r="V72" s="984">
        <v>19</v>
      </c>
      <c r="W72" s="984"/>
      <c r="X72" s="984"/>
      <c r="Y72" s="984"/>
      <c r="Z72" s="984"/>
      <c r="AA72" s="984">
        <v>6</v>
      </c>
      <c r="AB72" s="984"/>
      <c r="AC72" s="984"/>
      <c r="AD72" s="984"/>
      <c r="AE72" s="984"/>
      <c r="AF72" s="984">
        <v>6</v>
      </c>
      <c r="AG72" s="984"/>
      <c r="AH72" s="984"/>
      <c r="AI72" s="984"/>
      <c r="AJ72" s="984"/>
      <c r="AK72" s="984">
        <v>7</v>
      </c>
      <c r="AL72" s="984"/>
      <c r="AM72" s="984"/>
      <c r="AN72" s="984"/>
      <c r="AO72" s="984"/>
      <c r="AP72" s="984" t="s">
        <v>552</v>
      </c>
      <c r="AQ72" s="984"/>
      <c r="AR72" s="984"/>
      <c r="AS72" s="984"/>
      <c r="AT72" s="984"/>
      <c r="AU72" s="984" t="s">
        <v>552</v>
      </c>
      <c r="AV72" s="984"/>
      <c r="AW72" s="984"/>
      <c r="AX72" s="984"/>
      <c r="AY72" s="984"/>
      <c r="AZ72" s="985"/>
      <c r="BA72" s="985"/>
      <c r="BB72" s="985"/>
      <c r="BC72" s="985"/>
      <c r="BD72" s="986"/>
      <c r="BE72" s="235"/>
      <c r="BF72" s="235"/>
      <c r="BG72" s="235"/>
      <c r="BH72" s="235"/>
      <c r="BI72" s="235"/>
      <c r="BJ72" s="235"/>
      <c r="BK72" s="235"/>
      <c r="BL72" s="235"/>
      <c r="BM72" s="235"/>
      <c r="BN72" s="235"/>
      <c r="BO72" s="235"/>
      <c r="BP72" s="235"/>
      <c r="BQ72" s="232">
        <v>66</v>
      </c>
      <c r="BR72" s="237"/>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2">
        <v>6</v>
      </c>
      <c r="B73" s="987" t="s">
        <v>558</v>
      </c>
      <c r="C73" s="988"/>
      <c r="D73" s="988"/>
      <c r="E73" s="988"/>
      <c r="F73" s="988"/>
      <c r="G73" s="988"/>
      <c r="H73" s="988"/>
      <c r="I73" s="988"/>
      <c r="J73" s="988"/>
      <c r="K73" s="988"/>
      <c r="L73" s="988"/>
      <c r="M73" s="988"/>
      <c r="N73" s="988"/>
      <c r="O73" s="988"/>
      <c r="P73" s="989"/>
      <c r="Q73" s="990">
        <v>7225</v>
      </c>
      <c r="R73" s="984"/>
      <c r="S73" s="984"/>
      <c r="T73" s="984"/>
      <c r="U73" s="984"/>
      <c r="V73" s="984">
        <v>7094</v>
      </c>
      <c r="W73" s="984"/>
      <c r="X73" s="984"/>
      <c r="Y73" s="984"/>
      <c r="Z73" s="984"/>
      <c r="AA73" s="984">
        <v>131</v>
      </c>
      <c r="AB73" s="984"/>
      <c r="AC73" s="984"/>
      <c r="AD73" s="984"/>
      <c r="AE73" s="984"/>
      <c r="AF73" s="984">
        <v>131</v>
      </c>
      <c r="AG73" s="984"/>
      <c r="AH73" s="984"/>
      <c r="AI73" s="984"/>
      <c r="AJ73" s="984"/>
      <c r="AK73" s="984">
        <v>126</v>
      </c>
      <c r="AL73" s="984"/>
      <c r="AM73" s="984"/>
      <c r="AN73" s="984"/>
      <c r="AO73" s="984"/>
      <c r="AP73" s="984">
        <v>6029</v>
      </c>
      <c r="AQ73" s="984"/>
      <c r="AR73" s="984"/>
      <c r="AS73" s="984"/>
      <c r="AT73" s="984"/>
      <c r="AU73" s="984">
        <v>337</v>
      </c>
      <c r="AV73" s="984"/>
      <c r="AW73" s="984"/>
      <c r="AX73" s="984"/>
      <c r="AY73" s="984"/>
      <c r="AZ73" s="985"/>
      <c r="BA73" s="985"/>
      <c r="BB73" s="985"/>
      <c r="BC73" s="985"/>
      <c r="BD73" s="986"/>
      <c r="BE73" s="235"/>
      <c r="BF73" s="235"/>
      <c r="BG73" s="235"/>
      <c r="BH73" s="235"/>
      <c r="BI73" s="235"/>
      <c r="BJ73" s="235"/>
      <c r="BK73" s="235"/>
      <c r="BL73" s="235"/>
      <c r="BM73" s="235"/>
      <c r="BN73" s="235"/>
      <c r="BO73" s="235"/>
      <c r="BP73" s="235"/>
      <c r="BQ73" s="232">
        <v>67</v>
      </c>
      <c r="BR73" s="237"/>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2">
        <v>7</v>
      </c>
      <c r="B74" s="987" t="s">
        <v>559</v>
      </c>
      <c r="C74" s="988"/>
      <c r="D74" s="988"/>
      <c r="E74" s="988"/>
      <c r="F74" s="988"/>
      <c r="G74" s="988"/>
      <c r="H74" s="988"/>
      <c r="I74" s="988"/>
      <c r="J74" s="988"/>
      <c r="K74" s="988"/>
      <c r="L74" s="988"/>
      <c r="M74" s="988"/>
      <c r="N74" s="988"/>
      <c r="O74" s="988"/>
      <c r="P74" s="989"/>
      <c r="Q74" s="990">
        <v>406</v>
      </c>
      <c r="R74" s="984"/>
      <c r="S74" s="984"/>
      <c r="T74" s="984"/>
      <c r="U74" s="984"/>
      <c r="V74" s="984">
        <v>324</v>
      </c>
      <c r="W74" s="984"/>
      <c r="X74" s="984"/>
      <c r="Y74" s="984"/>
      <c r="Z74" s="984"/>
      <c r="AA74" s="984">
        <v>82</v>
      </c>
      <c r="AB74" s="984"/>
      <c r="AC74" s="984"/>
      <c r="AD74" s="984"/>
      <c r="AE74" s="984"/>
      <c r="AF74" s="984">
        <v>82</v>
      </c>
      <c r="AG74" s="984"/>
      <c r="AH74" s="984"/>
      <c r="AI74" s="984"/>
      <c r="AJ74" s="984"/>
      <c r="AK74" s="984" t="s">
        <v>552</v>
      </c>
      <c r="AL74" s="984"/>
      <c r="AM74" s="984"/>
      <c r="AN74" s="984"/>
      <c r="AO74" s="984"/>
      <c r="AP74" s="984" t="s">
        <v>552</v>
      </c>
      <c r="AQ74" s="984"/>
      <c r="AR74" s="984"/>
      <c r="AS74" s="984"/>
      <c r="AT74" s="984"/>
      <c r="AU74" s="984" t="s">
        <v>552</v>
      </c>
      <c r="AV74" s="984"/>
      <c r="AW74" s="984"/>
      <c r="AX74" s="984"/>
      <c r="AY74" s="984"/>
      <c r="AZ74" s="985"/>
      <c r="BA74" s="985"/>
      <c r="BB74" s="985"/>
      <c r="BC74" s="985"/>
      <c r="BD74" s="986"/>
      <c r="BE74" s="235"/>
      <c r="BF74" s="235"/>
      <c r="BG74" s="235"/>
      <c r="BH74" s="235"/>
      <c r="BI74" s="235"/>
      <c r="BJ74" s="235"/>
      <c r="BK74" s="235"/>
      <c r="BL74" s="235"/>
      <c r="BM74" s="235"/>
      <c r="BN74" s="235"/>
      <c r="BO74" s="235"/>
      <c r="BP74" s="235"/>
      <c r="BQ74" s="232">
        <v>68</v>
      </c>
      <c r="BR74" s="237"/>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2">
        <v>8</v>
      </c>
      <c r="B75" s="987" t="s">
        <v>560</v>
      </c>
      <c r="C75" s="988"/>
      <c r="D75" s="988"/>
      <c r="E75" s="988"/>
      <c r="F75" s="988"/>
      <c r="G75" s="988"/>
      <c r="H75" s="988"/>
      <c r="I75" s="988"/>
      <c r="J75" s="988"/>
      <c r="K75" s="988"/>
      <c r="L75" s="988"/>
      <c r="M75" s="988"/>
      <c r="N75" s="988"/>
      <c r="O75" s="988"/>
      <c r="P75" s="989"/>
      <c r="Q75" s="991">
        <v>161934</v>
      </c>
      <c r="R75" s="992"/>
      <c r="S75" s="992"/>
      <c r="T75" s="992"/>
      <c r="U75" s="993"/>
      <c r="V75" s="994">
        <v>158460</v>
      </c>
      <c r="W75" s="992"/>
      <c r="X75" s="992"/>
      <c r="Y75" s="992"/>
      <c r="Z75" s="993"/>
      <c r="AA75" s="994">
        <v>3473</v>
      </c>
      <c r="AB75" s="992"/>
      <c r="AC75" s="992"/>
      <c r="AD75" s="992"/>
      <c r="AE75" s="993"/>
      <c r="AF75" s="994">
        <v>3473</v>
      </c>
      <c r="AG75" s="992"/>
      <c r="AH75" s="992"/>
      <c r="AI75" s="992"/>
      <c r="AJ75" s="993"/>
      <c r="AK75" s="994">
        <v>1726</v>
      </c>
      <c r="AL75" s="992"/>
      <c r="AM75" s="992"/>
      <c r="AN75" s="992"/>
      <c r="AO75" s="993"/>
      <c r="AP75" s="994" t="s">
        <v>552</v>
      </c>
      <c r="AQ75" s="992"/>
      <c r="AR75" s="992"/>
      <c r="AS75" s="992"/>
      <c r="AT75" s="993"/>
      <c r="AU75" s="994" t="s">
        <v>552</v>
      </c>
      <c r="AV75" s="992"/>
      <c r="AW75" s="992"/>
      <c r="AX75" s="992"/>
      <c r="AY75" s="993"/>
      <c r="AZ75" s="985"/>
      <c r="BA75" s="985"/>
      <c r="BB75" s="985"/>
      <c r="BC75" s="985"/>
      <c r="BD75" s="986"/>
      <c r="BE75" s="235"/>
      <c r="BF75" s="235"/>
      <c r="BG75" s="235"/>
      <c r="BH75" s="235"/>
      <c r="BI75" s="235"/>
      <c r="BJ75" s="235"/>
      <c r="BK75" s="235"/>
      <c r="BL75" s="235"/>
      <c r="BM75" s="235"/>
      <c r="BN75" s="235"/>
      <c r="BO75" s="235"/>
      <c r="BP75" s="235"/>
      <c r="BQ75" s="232">
        <v>69</v>
      </c>
      <c r="BR75" s="237"/>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2">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35"/>
      <c r="BF76" s="235"/>
      <c r="BG76" s="235"/>
      <c r="BH76" s="235"/>
      <c r="BI76" s="235"/>
      <c r="BJ76" s="235"/>
      <c r="BK76" s="235"/>
      <c r="BL76" s="235"/>
      <c r="BM76" s="235"/>
      <c r="BN76" s="235"/>
      <c r="BO76" s="235"/>
      <c r="BP76" s="235"/>
      <c r="BQ76" s="232">
        <v>70</v>
      </c>
      <c r="BR76" s="237"/>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2">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5"/>
      <c r="BF77" s="235"/>
      <c r="BG77" s="235"/>
      <c r="BH77" s="235"/>
      <c r="BI77" s="235"/>
      <c r="BJ77" s="235"/>
      <c r="BK77" s="235"/>
      <c r="BL77" s="235"/>
      <c r="BM77" s="235"/>
      <c r="BN77" s="235"/>
      <c r="BO77" s="235"/>
      <c r="BP77" s="235"/>
      <c r="BQ77" s="232">
        <v>71</v>
      </c>
      <c r="BR77" s="237"/>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2">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5"/>
      <c r="BF78" s="235"/>
      <c r="BG78" s="235"/>
      <c r="BH78" s="235"/>
      <c r="BI78" s="235"/>
      <c r="BJ78" s="224"/>
      <c r="BK78" s="224"/>
      <c r="BL78" s="224"/>
      <c r="BM78" s="224"/>
      <c r="BN78" s="224"/>
      <c r="BO78" s="235"/>
      <c r="BP78" s="235"/>
      <c r="BQ78" s="232">
        <v>72</v>
      </c>
      <c r="BR78" s="237"/>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2">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5"/>
      <c r="BF79" s="235"/>
      <c r="BG79" s="235"/>
      <c r="BH79" s="235"/>
      <c r="BI79" s="235"/>
      <c r="BJ79" s="224"/>
      <c r="BK79" s="224"/>
      <c r="BL79" s="224"/>
      <c r="BM79" s="224"/>
      <c r="BN79" s="224"/>
      <c r="BO79" s="235"/>
      <c r="BP79" s="235"/>
      <c r="BQ79" s="232">
        <v>73</v>
      </c>
      <c r="BR79" s="237"/>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2">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5"/>
      <c r="BF80" s="235"/>
      <c r="BG80" s="235"/>
      <c r="BH80" s="235"/>
      <c r="BI80" s="235"/>
      <c r="BJ80" s="235"/>
      <c r="BK80" s="235"/>
      <c r="BL80" s="235"/>
      <c r="BM80" s="235"/>
      <c r="BN80" s="235"/>
      <c r="BO80" s="235"/>
      <c r="BP80" s="235"/>
      <c r="BQ80" s="232">
        <v>74</v>
      </c>
      <c r="BR80" s="237"/>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2">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5"/>
      <c r="BF81" s="235"/>
      <c r="BG81" s="235"/>
      <c r="BH81" s="235"/>
      <c r="BI81" s="235"/>
      <c r="BJ81" s="235"/>
      <c r="BK81" s="235"/>
      <c r="BL81" s="235"/>
      <c r="BM81" s="235"/>
      <c r="BN81" s="235"/>
      <c r="BO81" s="235"/>
      <c r="BP81" s="235"/>
      <c r="BQ81" s="232">
        <v>75</v>
      </c>
      <c r="BR81" s="237"/>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2">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5"/>
      <c r="BF82" s="235"/>
      <c r="BG82" s="235"/>
      <c r="BH82" s="235"/>
      <c r="BI82" s="235"/>
      <c r="BJ82" s="235"/>
      <c r="BK82" s="235"/>
      <c r="BL82" s="235"/>
      <c r="BM82" s="235"/>
      <c r="BN82" s="235"/>
      <c r="BO82" s="235"/>
      <c r="BP82" s="235"/>
      <c r="BQ82" s="232">
        <v>76</v>
      </c>
      <c r="BR82" s="237"/>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2">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5"/>
      <c r="BF83" s="235"/>
      <c r="BG83" s="235"/>
      <c r="BH83" s="235"/>
      <c r="BI83" s="235"/>
      <c r="BJ83" s="235"/>
      <c r="BK83" s="235"/>
      <c r="BL83" s="235"/>
      <c r="BM83" s="235"/>
      <c r="BN83" s="235"/>
      <c r="BO83" s="235"/>
      <c r="BP83" s="235"/>
      <c r="BQ83" s="232">
        <v>77</v>
      </c>
      <c r="BR83" s="237"/>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2">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5"/>
      <c r="BF84" s="235"/>
      <c r="BG84" s="235"/>
      <c r="BH84" s="235"/>
      <c r="BI84" s="235"/>
      <c r="BJ84" s="235"/>
      <c r="BK84" s="235"/>
      <c r="BL84" s="235"/>
      <c r="BM84" s="235"/>
      <c r="BN84" s="235"/>
      <c r="BO84" s="235"/>
      <c r="BP84" s="235"/>
      <c r="BQ84" s="232">
        <v>78</v>
      </c>
      <c r="BR84" s="237"/>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2">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5"/>
      <c r="BF85" s="235"/>
      <c r="BG85" s="235"/>
      <c r="BH85" s="235"/>
      <c r="BI85" s="235"/>
      <c r="BJ85" s="235"/>
      <c r="BK85" s="235"/>
      <c r="BL85" s="235"/>
      <c r="BM85" s="235"/>
      <c r="BN85" s="235"/>
      <c r="BO85" s="235"/>
      <c r="BP85" s="235"/>
      <c r="BQ85" s="232">
        <v>79</v>
      </c>
      <c r="BR85" s="237"/>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2">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5"/>
      <c r="BF86" s="235"/>
      <c r="BG86" s="235"/>
      <c r="BH86" s="235"/>
      <c r="BI86" s="235"/>
      <c r="BJ86" s="235"/>
      <c r="BK86" s="235"/>
      <c r="BL86" s="235"/>
      <c r="BM86" s="235"/>
      <c r="BN86" s="235"/>
      <c r="BO86" s="235"/>
      <c r="BP86" s="235"/>
      <c r="BQ86" s="232">
        <v>80</v>
      </c>
      <c r="BR86" s="237"/>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8">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5"/>
      <c r="BF87" s="235"/>
      <c r="BG87" s="235"/>
      <c r="BH87" s="235"/>
      <c r="BI87" s="235"/>
      <c r="BJ87" s="235"/>
      <c r="BK87" s="235"/>
      <c r="BL87" s="235"/>
      <c r="BM87" s="235"/>
      <c r="BN87" s="235"/>
      <c r="BO87" s="235"/>
      <c r="BP87" s="235"/>
      <c r="BQ87" s="232">
        <v>81</v>
      </c>
      <c r="BR87" s="237"/>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4" t="s">
        <v>378</v>
      </c>
      <c r="B88" s="950" t="s">
        <v>406</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3908</v>
      </c>
      <c r="AG88" s="972"/>
      <c r="AH88" s="972"/>
      <c r="AI88" s="972"/>
      <c r="AJ88" s="972"/>
      <c r="AK88" s="976"/>
      <c r="AL88" s="976"/>
      <c r="AM88" s="976"/>
      <c r="AN88" s="976"/>
      <c r="AO88" s="976"/>
      <c r="AP88" s="972">
        <v>6029</v>
      </c>
      <c r="AQ88" s="972"/>
      <c r="AR88" s="972"/>
      <c r="AS88" s="972"/>
      <c r="AT88" s="972"/>
      <c r="AU88" s="972">
        <v>337</v>
      </c>
      <c r="AV88" s="972"/>
      <c r="AW88" s="972"/>
      <c r="AX88" s="972"/>
      <c r="AY88" s="972"/>
      <c r="AZ88" s="973"/>
      <c r="BA88" s="973"/>
      <c r="BB88" s="973"/>
      <c r="BC88" s="973"/>
      <c r="BD88" s="974"/>
      <c r="BE88" s="235"/>
      <c r="BF88" s="235"/>
      <c r="BG88" s="235"/>
      <c r="BH88" s="235"/>
      <c r="BI88" s="235"/>
      <c r="BJ88" s="235"/>
      <c r="BK88" s="235"/>
      <c r="BL88" s="235"/>
      <c r="BM88" s="235"/>
      <c r="BN88" s="235"/>
      <c r="BO88" s="235"/>
      <c r="BP88" s="235"/>
      <c r="BQ88" s="232">
        <v>82</v>
      </c>
      <c r="BR88" s="237"/>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378</v>
      </c>
      <c r="BR102" s="950" t="s">
        <v>407</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58</v>
      </c>
      <c r="CS102" s="966"/>
      <c r="CT102" s="966"/>
      <c r="CU102" s="966"/>
      <c r="CV102" s="967"/>
      <c r="CW102" s="965">
        <v>1</v>
      </c>
      <c r="CX102" s="966"/>
      <c r="CY102" s="966"/>
      <c r="CZ102" s="966"/>
      <c r="DA102" s="967"/>
      <c r="DB102" s="965" t="s">
        <v>552</v>
      </c>
      <c r="DC102" s="966"/>
      <c r="DD102" s="966"/>
      <c r="DE102" s="966"/>
      <c r="DF102" s="967"/>
      <c r="DG102" s="965" t="s">
        <v>552</v>
      </c>
      <c r="DH102" s="966"/>
      <c r="DI102" s="966"/>
      <c r="DJ102" s="966"/>
      <c r="DK102" s="967"/>
      <c r="DL102" s="965">
        <v>170</v>
      </c>
      <c r="DM102" s="966"/>
      <c r="DN102" s="966"/>
      <c r="DO102" s="966"/>
      <c r="DP102" s="967"/>
      <c r="DQ102" s="965">
        <v>39</v>
      </c>
      <c r="DR102" s="966"/>
      <c r="DS102" s="966"/>
      <c r="DT102" s="966"/>
      <c r="DU102" s="967"/>
      <c r="DV102" s="950"/>
      <c r="DW102" s="951"/>
      <c r="DX102" s="951"/>
      <c r="DY102" s="951"/>
      <c r="DZ102" s="952"/>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53" t="s">
        <v>408</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54" t="s">
        <v>409</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410</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411</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412</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413</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414</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415</v>
      </c>
      <c r="AB109" s="909"/>
      <c r="AC109" s="909"/>
      <c r="AD109" s="909"/>
      <c r="AE109" s="910"/>
      <c r="AF109" s="911" t="s">
        <v>416</v>
      </c>
      <c r="AG109" s="909"/>
      <c r="AH109" s="909"/>
      <c r="AI109" s="909"/>
      <c r="AJ109" s="910"/>
      <c r="AK109" s="911" t="s">
        <v>295</v>
      </c>
      <c r="AL109" s="909"/>
      <c r="AM109" s="909"/>
      <c r="AN109" s="909"/>
      <c r="AO109" s="910"/>
      <c r="AP109" s="911" t="s">
        <v>417</v>
      </c>
      <c r="AQ109" s="909"/>
      <c r="AR109" s="909"/>
      <c r="AS109" s="909"/>
      <c r="AT109" s="942"/>
      <c r="AU109" s="908" t="s">
        <v>414</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415</v>
      </c>
      <c r="BR109" s="909"/>
      <c r="BS109" s="909"/>
      <c r="BT109" s="909"/>
      <c r="BU109" s="910"/>
      <c r="BV109" s="911" t="s">
        <v>416</v>
      </c>
      <c r="BW109" s="909"/>
      <c r="BX109" s="909"/>
      <c r="BY109" s="909"/>
      <c r="BZ109" s="910"/>
      <c r="CA109" s="911" t="s">
        <v>295</v>
      </c>
      <c r="CB109" s="909"/>
      <c r="CC109" s="909"/>
      <c r="CD109" s="909"/>
      <c r="CE109" s="910"/>
      <c r="CF109" s="949" t="s">
        <v>417</v>
      </c>
      <c r="CG109" s="949"/>
      <c r="CH109" s="949"/>
      <c r="CI109" s="949"/>
      <c r="CJ109" s="949"/>
      <c r="CK109" s="911" t="s">
        <v>418</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415</v>
      </c>
      <c r="DH109" s="909"/>
      <c r="DI109" s="909"/>
      <c r="DJ109" s="909"/>
      <c r="DK109" s="910"/>
      <c r="DL109" s="911" t="s">
        <v>416</v>
      </c>
      <c r="DM109" s="909"/>
      <c r="DN109" s="909"/>
      <c r="DO109" s="909"/>
      <c r="DP109" s="910"/>
      <c r="DQ109" s="911" t="s">
        <v>295</v>
      </c>
      <c r="DR109" s="909"/>
      <c r="DS109" s="909"/>
      <c r="DT109" s="909"/>
      <c r="DU109" s="910"/>
      <c r="DV109" s="911" t="s">
        <v>417</v>
      </c>
      <c r="DW109" s="909"/>
      <c r="DX109" s="909"/>
      <c r="DY109" s="909"/>
      <c r="DZ109" s="942"/>
    </row>
    <row r="110" spans="1:131" s="224" customFormat="1" ht="26.25" customHeight="1" x14ac:dyDescent="0.15">
      <c r="A110" s="820" t="s">
        <v>419</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1125193</v>
      </c>
      <c r="AB110" s="902"/>
      <c r="AC110" s="902"/>
      <c r="AD110" s="902"/>
      <c r="AE110" s="903"/>
      <c r="AF110" s="904">
        <v>1213275</v>
      </c>
      <c r="AG110" s="902"/>
      <c r="AH110" s="902"/>
      <c r="AI110" s="902"/>
      <c r="AJ110" s="903"/>
      <c r="AK110" s="904">
        <v>1225132</v>
      </c>
      <c r="AL110" s="902"/>
      <c r="AM110" s="902"/>
      <c r="AN110" s="902"/>
      <c r="AO110" s="903"/>
      <c r="AP110" s="905">
        <v>20.9</v>
      </c>
      <c r="AQ110" s="906"/>
      <c r="AR110" s="906"/>
      <c r="AS110" s="906"/>
      <c r="AT110" s="907"/>
      <c r="AU110" s="943" t="s">
        <v>69</v>
      </c>
      <c r="AV110" s="944"/>
      <c r="AW110" s="944"/>
      <c r="AX110" s="944"/>
      <c r="AY110" s="944"/>
      <c r="AZ110" s="873" t="s">
        <v>420</v>
      </c>
      <c r="BA110" s="821"/>
      <c r="BB110" s="821"/>
      <c r="BC110" s="821"/>
      <c r="BD110" s="821"/>
      <c r="BE110" s="821"/>
      <c r="BF110" s="821"/>
      <c r="BG110" s="821"/>
      <c r="BH110" s="821"/>
      <c r="BI110" s="821"/>
      <c r="BJ110" s="821"/>
      <c r="BK110" s="821"/>
      <c r="BL110" s="821"/>
      <c r="BM110" s="821"/>
      <c r="BN110" s="821"/>
      <c r="BO110" s="821"/>
      <c r="BP110" s="822"/>
      <c r="BQ110" s="874">
        <v>13182514</v>
      </c>
      <c r="BR110" s="855"/>
      <c r="BS110" s="855"/>
      <c r="BT110" s="855"/>
      <c r="BU110" s="855"/>
      <c r="BV110" s="855">
        <v>12586228</v>
      </c>
      <c r="BW110" s="855"/>
      <c r="BX110" s="855"/>
      <c r="BY110" s="855"/>
      <c r="BZ110" s="855"/>
      <c r="CA110" s="855">
        <v>12973112</v>
      </c>
      <c r="CB110" s="855"/>
      <c r="CC110" s="855"/>
      <c r="CD110" s="855"/>
      <c r="CE110" s="855"/>
      <c r="CF110" s="879">
        <v>221.3</v>
      </c>
      <c r="CG110" s="880"/>
      <c r="CH110" s="880"/>
      <c r="CI110" s="880"/>
      <c r="CJ110" s="880"/>
      <c r="CK110" s="939" t="s">
        <v>421</v>
      </c>
      <c r="CL110" s="832"/>
      <c r="CM110" s="873" t="s">
        <v>422</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24" customFormat="1" ht="26.25" customHeight="1" x14ac:dyDescent="0.15">
      <c r="A111" s="787" t="s">
        <v>423</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424</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425</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24" customFormat="1" ht="26.25" customHeight="1" x14ac:dyDescent="0.15">
      <c r="A112" s="925" t="s">
        <v>426</v>
      </c>
      <c r="B112" s="926"/>
      <c r="C112" s="765" t="s">
        <v>427</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428</v>
      </c>
      <c r="BA112" s="765"/>
      <c r="BB112" s="765"/>
      <c r="BC112" s="765"/>
      <c r="BD112" s="765"/>
      <c r="BE112" s="765"/>
      <c r="BF112" s="765"/>
      <c r="BG112" s="765"/>
      <c r="BH112" s="765"/>
      <c r="BI112" s="765"/>
      <c r="BJ112" s="765"/>
      <c r="BK112" s="765"/>
      <c r="BL112" s="765"/>
      <c r="BM112" s="765"/>
      <c r="BN112" s="765"/>
      <c r="BO112" s="765"/>
      <c r="BP112" s="766"/>
      <c r="BQ112" s="829">
        <v>3663850</v>
      </c>
      <c r="BR112" s="830"/>
      <c r="BS112" s="830"/>
      <c r="BT112" s="830"/>
      <c r="BU112" s="830"/>
      <c r="BV112" s="830">
        <v>3160927</v>
      </c>
      <c r="BW112" s="830"/>
      <c r="BX112" s="830"/>
      <c r="BY112" s="830"/>
      <c r="BZ112" s="830"/>
      <c r="CA112" s="830">
        <v>2579810</v>
      </c>
      <c r="CB112" s="830"/>
      <c r="CC112" s="830"/>
      <c r="CD112" s="830"/>
      <c r="CE112" s="830"/>
      <c r="CF112" s="888">
        <v>44</v>
      </c>
      <c r="CG112" s="889"/>
      <c r="CH112" s="889"/>
      <c r="CI112" s="889"/>
      <c r="CJ112" s="889"/>
      <c r="CK112" s="940"/>
      <c r="CL112" s="834"/>
      <c r="CM112" s="828" t="s">
        <v>429</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24" customFormat="1" ht="26.25" customHeight="1" x14ac:dyDescent="0.15">
      <c r="A113" s="927"/>
      <c r="B113" s="928"/>
      <c r="C113" s="765" t="s">
        <v>430</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625583</v>
      </c>
      <c r="AB113" s="932"/>
      <c r="AC113" s="932"/>
      <c r="AD113" s="932"/>
      <c r="AE113" s="933"/>
      <c r="AF113" s="934">
        <v>625582</v>
      </c>
      <c r="AG113" s="932"/>
      <c r="AH113" s="932"/>
      <c r="AI113" s="932"/>
      <c r="AJ113" s="933"/>
      <c r="AK113" s="934">
        <v>499209</v>
      </c>
      <c r="AL113" s="932"/>
      <c r="AM113" s="932"/>
      <c r="AN113" s="932"/>
      <c r="AO113" s="933"/>
      <c r="AP113" s="935">
        <v>8.5</v>
      </c>
      <c r="AQ113" s="936"/>
      <c r="AR113" s="936"/>
      <c r="AS113" s="936"/>
      <c r="AT113" s="937"/>
      <c r="AU113" s="945"/>
      <c r="AV113" s="946"/>
      <c r="AW113" s="946"/>
      <c r="AX113" s="946"/>
      <c r="AY113" s="946"/>
      <c r="AZ113" s="828" t="s">
        <v>431</v>
      </c>
      <c r="BA113" s="765"/>
      <c r="BB113" s="765"/>
      <c r="BC113" s="765"/>
      <c r="BD113" s="765"/>
      <c r="BE113" s="765"/>
      <c r="BF113" s="765"/>
      <c r="BG113" s="765"/>
      <c r="BH113" s="765"/>
      <c r="BI113" s="765"/>
      <c r="BJ113" s="765"/>
      <c r="BK113" s="765"/>
      <c r="BL113" s="765"/>
      <c r="BM113" s="765"/>
      <c r="BN113" s="765"/>
      <c r="BO113" s="765"/>
      <c r="BP113" s="766"/>
      <c r="BQ113" s="829">
        <v>341931</v>
      </c>
      <c r="BR113" s="830"/>
      <c r="BS113" s="830"/>
      <c r="BT113" s="830"/>
      <c r="BU113" s="830"/>
      <c r="BV113" s="830">
        <v>315466</v>
      </c>
      <c r="BW113" s="830"/>
      <c r="BX113" s="830"/>
      <c r="BY113" s="830"/>
      <c r="BZ113" s="830"/>
      <c r="CA113" s="830">
        <v>337302</v>
      </c>
      <c r="CB113" s="830"/>
      <c r="CC113" s="830"/>
      <c r="CD113" s="830"/>
      <c r="CE113" s="830"/>
      <c r="CF113" s="888">
        <v>5.8</v>
      </c>
      <c r="CG113" s="889"/>
      <c r="CH113" s="889"/>
      <c r="CI113" s="889"/>
      <c r="CJ113" s="889"/>
      <c r="CK113" s="940"/>
      <c r="CL113" s="834"/>
      <c r="CM113" s="828" t="s">
        <v>432</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24" customFormat="1" ht="26.25" customHeight="1" x14ac:dyDescent="0.15">
      <c r="A114" s="927"/>
      <c r="B114" s="928"/>
      <c r="C114" s="765" t="s">
        <v>433</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38005</v>
      </c>
      <c r="AB114" s="793"/>
      <c r="AC114" s="793"/>
      <c r="AD114" s="793"/>
      <c r="AE114" s="794"/>
      <c r="AF114" s="795">
        <v>40637</v>
      </c>
      <c r="AG114" s="793"/>
      <c r="AH114" s="793"/>
      <c r="AI114" s="793"/>
      <c r="AJ114" s="794"/>
      <c r="AK114" s="795">
        <v>45838</v>
      </c>
      <c r="AL114" s="793"/>
      <c r="AM114" s="793"/>
      <c r="AN114" s="793"/>
      <c r="AO114" s="794"/>
      <c r="AP114" s="837">
        <v>0.8</v>
      </c>
      <c r="AQ114" s="838"/>
      <c r="AR114" s="838"/>
      <c r="AS114" s="838"/>
      <c r="AT114" s="839"/>
      <c r="AU114" s="945"/>
      <c r="AV114" s="946"/>
      <c r="AW114" s="946"/>
      <c r="AX114" s="946"/>
      <c r="AY114" s="946"/>
      <c r="AZ114" s="828" t="s">
        <v>434</v>
      </c>
      <c r="BA114" s="765"/>
      <c r="BB114" s="765"/>
      <c r="BC114" s="765"/>
      <c r="BD114" s="765"/>
      <c r="BE114" s="765"/>
      <c r="BF114" s="765"/>
      <c r="BG114" s="765"/>
      <c r="BH114" s="765"/>
      <c r="BI114" s="765"/>
      <c r="BJ114" s="765"/>
      <c r="BK114" s="765"/>
      <c r="BL114" s="765"/>
      <c r="BM114" s="765"/>
      <c r="BN114" s="765"/>
      <c r="BO114" s="765"/>
      <c r="BP114" s="766"/>
      <c r="BQ114" s="829">
        <v>1066596</v>
      </c>
      <c r="BR114" s="830"/>
      <c r="BS114" s="830"/>
      <c r="BT114" s="830"/>
      <c r="BU114" s="830"/>
      <c r="BV114" s="830">
        <v>945868</v>
      </c>
      <c r="BW114" s="830"/>
      <c r="BX114" s="830"/>
      <c r="BY114" s="830"/>
      <c r="BZ114" s="830"/>
      <c r="CA114" s="830">
        <v>936382</v>
      </c>
      <c r="CB114" s="830"/>
      <c r="CC114" s="830"/>
      <c r="CD114" s="830"/>
      <c r="CE114" s="830"/>
      <c r="CF114" s="888">
        <v>16</v>
      </c>
      <c r="CG114" s="889"/>
      <c r="CH114" s="889"/>
      <c r="CI114" s="889"/>
      <c r="CJ114" s="889"/>
      <c r="CK114" s="940"/>
      <c r="CL114" s="834"/>
      <c r="CM114" s="828" t="s">
        <v>435</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24" customFormat="1" ht="26.25" customHeight="1" x14ac:dyDescent="0.15">
      <c r="A115" s="927"/>
      <c r="B115" s="928"/>
      <c r="C115" s="765" t="s">
        <v>436</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437</v>
      </c>
      <c r="BA115" s="765"/>
      <c r="BB115" s="765"/>
      <c r="BC115" s="765"/>
      <c r="BD115" s="765"/>
      <c r="BE115" s="765"/>
      <c r="BF115" s="765"/>
      <c r="BG115" s="765"/>
      <c r="BH115" s="765"/>
      <c r="BI115" s="765"/>
      <c r="BJ115" s="765"/>
      <c r="BK115" s="765"/>
      <c r="BL115" s="765"/>
      <c r="BM115" s="765"/>
      <c r="BN115" s="765"/>
      <c r="BO115" s="765"/>
      <c r="BP115" s="766"/>
      <c r="BQ115" s="829">
        <v>36502</v>
      </c>
      <c r="BR115" s="830"/>
      <c r="BS115" s="830"/>
      <c r="BT115" s="830"/>
      <c r="BU115" s="830"/>
      <c r="BV115" s="830">
        <v>45063</v>
      </c>
      <c r="BW115" s="830"/>
      <c r="BX115" s="830"/>
      <c r="BY115" s="830"/>
      <c r="BZ115" s="830"/>
      <c r="CA115" s="830">
        <v>38774</v>
      </c>
      <c r="CB115" s="830"/>
      <c r="CC115" s="830"/>
      <c r="CD115" s="830"/>
      <c r="CE115" s="830"/>
      <c r="CF115" s="888">
        <v>0.7</v>
      </c>
      <c r="CG115" s="889"/>
      <c r="CH115" s="889"/>
      <c r="CI115" s="889"/>
      <c r="CJ115" s="889"/>
      <c r="CK115" s="940"/>
      <c r="CL115" s="834"/>
      <c r="CM115" s="828" t="s">
        <v>438</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24" customFormat="1" ht="26.25" customHeight="1" x14ac:dyDescent="0.15">
      <c r="A116" s="929"/>
      <c r="B116" s="930"/>
      <c r="C116" s="852" t="s">
        <v>439</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2</v>
      </c>
      <c r="AB116" s="793"/>
      <c r="AC116" s="793"/>
      <c r="AD116" s="793"/>
      <c r="AE116" s="794"/>
      <c r="AF116" s="795">
        <v>2</v>
      </c>
      <c r="AG116" s="793"/>
      <c r="AH116" s="793"/>
      <c r="AI116" s="793"/>
      <c r="AJ116" s="794"/>
      <c r="AK116" s="795">
        <v>57</v>
      </c>
      <c r="AL116" s="793"/>
      <c r="AM116" s="793"/>
      <c r="AN116" s="793"/>
      <c r="AO116" s="794"/>
      <c r="AP116" s="837">
        <v>0</v>
      </c>
      <c r="AQ116" s="838"/>
      <c r="AR116" s="838"/>
      <c r="AS116" s="838"/>
      <c r="AT116" s="839"/>
      <c r="AU116" s="945"/>
      <c r="AV116" s="946"/>
      <c r="AW116" s="946"/>
      <c r="AX116" s="946"/>
      <c r="AY116" s="946"/>
      <c r="AZ116" s="922" t="s">
        <v>440</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441</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24"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442</v>
      </c>
      <c r="Z117" s="910"/>
      <c r="AA117" s="915">
        <v>1788783</v>
      </c>
      <c r="AB117" s="916"/>
      <c r="AC117" s="916"/>
      <c r="AD117" s="916"/>
      <c r="AE117" s="917"/>
      <c r="AF117" s="918">
        <v>1879496</v>
      </c>
      <c r="AG117" s="916"/>
      <c r="AH117" s="916"/>
      <c r="AI117" s="916"/>
      <c r="AJ117" s="917"/>
      <c r="AK117" s="918">
        <v>1770236</v>
      </c>
      <c r="AL117" s="916"/>
      <c r="AM117" s="916"/>
      <c r="AN117" s="916"/>
      <c r="AO117" s="917"/>
      <c r="AP117" s="919"/>
      <c r="AQ117" s="920"/>
      <c r="AR117" s="920"/>
      <c r="AS117" s="920"/>
      <c r="AT117" s="921"/>
      <c r="AU117" s="945"/>
      <c r="AV117" s="946"/>
      <c r="AW117" s="946"/>
      <c r="AX117" s="946"/>
      <c r="AY117" s="946"/>
      <c r="AZ117" s="876" t="s">
        <v>443</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444</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24" customFormat="1" ht="26.25" customHeight="1" x14ac:dyDescent="0.15">
      <c r="A118" s="908" t="s">
        <v>418</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415</v>
      </c>
      <c r="AB118" s="909"/>
      <c r="AC118" s="909"/>
      <c r="AD118" s="909"/>
      <c r="AE118" s="910"/>
      <c r="AF118" s="911" t="s">
        <v>416</v>
      </c>
      <c r="AG118" s="909"/>
      <c r="AH118" s="909"/>
      <c r="AI118" s="909"/>
      <c r="AJ118" s="910"/>
      <c r="AK118" s="911" t="s">
        <v>295</v>
      </c>
      <c r="AL118" s="909"/>
      <c r="AM118" s="909"/>
      <c r="AN118" s="909"/>
      <c r="AO118" s="910"/>
      <c r="AP118" s="912" t="s">
        <v>417</v>
      </c>
      <c r="AQ118" s="913"/>
      <c r="AR118" s="913"/>
      <c r="AS118" s="913"/>
      <c r="AT118" s="914"/>
      <c r="AU118" s="945"/>
      <c r="AV118" s="946"/>
      <c r="AW118" s="946"/>
      <c r="AX118" s="946"/>
      <c r="AY118" s="946"/>
      <c r="AZ118" s="851" t="s">
        <v>445</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446</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24" customFormat="1" ht="26.25" customHeight="1" x14ac:dyDescent="0.15">
      <c r="A119" s="831" t="s">
        <v>421</v>
      </c>
      <c r="B119" s="832"/>
      <c r="C119" s="873" t="s">
        <v>422</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45" t="s">
        <v>178</v>
      </c>
      <c r="BA119" s="245"/>
      <c r="BB119" s="245"/>
      <c r="BC119" s="245"/>
      <c r="BD119" s="245"/>
      <c r="BE119" s="245"/>
      <c r="BF119" s="245"/>
      <c r="BG119" s="245"/>
      <c r="BH119" s="245"/>
      <c r="BI119" s="245"/>
      <c r="BJ119" s="245"/>
      <c r="BK119" s="245"/>
      <c r="BL119" s="245"/>
      <c r="BM119" s="245"/>
      <c r="BN119" s="245"/>
      <c r="BO119" s="890" t="s">
        <v>447</v>
      </c>
      <c r="BP119" s="891"/>
      <c r="BQ119" s="892">
        <v>18291393</v>
      </c>
      <c r="BR119" s="858"/>
      <c r="BS119" s="858"/>
      <c r="BT119" s="858"/>
      <c r="BU119" s="858"/>
      <c r="BV119" s="858">
        <v>17053552</v>
      </c>
      <c r="BW119" s="858"/>
      <c r="BX119" s="858"/>
      <c r="BY119" s="858"/>
      <c r="BZ119" s="858"/>
      <c r="CA119" s="858">
        <v>16865380</v>
      </c>
      <c r="CB119" s="858"/>
      <c r="CC119" s="858"/>
      <c r="CD119" s="858"/>
      <c r="CE119" s="858"/>
      <c r="CF119" s="761"/>
      <c r="CG119" s="762"/>
      <c r="CH119" s="762"/>
      <c r="CI119" s="762"/>
      <c r="CJ119" s="847"/>
      <c r="CK119" s="941"/>
      <c r="CL119" s="836"/>
      <c r="CM119" s="851" t="s">
        <v>448</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24" customFormat="1" ht="26.25" customHeight="1" x14ac:dyDescent="0.15">
      <c r="A120" s="833"/>
      <c r="B120" s="834"/>
      <c r="C120" s="828" t="s">
        <v>425</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449</v>
      </c>
      <c r="AV120" s="894"/>
      <c r="AW120" s="894"/>
      <c r="AX120" s="894"/>
      <c r="AY120" s="895"/>
      <c r="AZ120" s="873" t="s">
        <v>450</v>
      </c>
      <c r="BA120" s="821"/>
      <c r="BB120" s="821"/>
      <c r="BC120" s="821"/>
      <c r="BD120" s="821"/>
      <c r="BE120" s="821"/>
      <c r="BF120" s="821"/>
      <c r="BG120" s="821"/>
      <c r="BH120" s="821"/>
      <c r="BI120" s="821"/>
      <c r="BJ120" s="821"/>
      <c r="BK120" s="821"/>
      <c r="BL120" s="821"/>
      <c r="BM120" s="821"/>
      <c r="BN120" s="821"/>
      <c r="BO120" s="821"/>
      <c r="BP120" s="822"/>
      <c r="BQ120" s="874">
        <v>2798108</v>
      </c>
      <c r="BR120" s="855"/>
      <c r="BS120" s="855"/>
      <c r="BT120" s="855"/>
      <c r="BU120" s="855"/>
      <c r="BV120" s="855">
        <v>3055467</v>
      </c>
      <c r="BW120" s="855"/>
      <c r="BX120" s="855"/>
      <c r="BY120" s="855"/>
      <c r="BZ120" s="855"/>
      <c r="CA120" s="855">
        <v>3197847</v>
      </c>
      <c r="CB120" s="855"/>
      <c r="CC120" s="855"/>
      <c r="CD120" s="855"/>
      <c r="CE120" s="855"/>
      <c r="CF120" s="879">
        <v>54.5</v>
      </c>
      <c r="CG120" s="880"/>
      <c r="CH120" s="880"/>
      <c r="CI120" s="880"/>
      <c r="CJ120" s="880"/>
      <c r="CK120" s="881" t="s">
        <v>451</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v>2222467</v>
      </c>
      <c r="DH120" s="855"/>
      <c r="DI120" s="855"/>
      <c r="DJ120" s="855"/>
      <c r="DK120" s="855"/>
      <c r="DL120" s="855">
        <v>1968224</v>
      </c>
      <c r="DM120" s="855"/>
      <c r="DN120" s="855"/>
      <c r="DO120" s="855"/>
      <c r="DP120" s="855"/>
      <c r="DQ120" s="855">
        <v>1606804</v>
      </c>
      <c r="DR120" s="855"/>
      <c r="DS120" s="855"/>
      <c r="DT120" s="855"/>
      <c r="DU120" s="855"/>
      <c r="DV120" s="856">
        <v>27.4</v>
      </c>
      <c r="DW120" s="856"/>
      <c r="DX120" s="856"/>
      <c r="DY120" s="856"/>
      <c r="DZ120" s="857"/>
    </row>
    <row r="121" spans="1:130" s="224" customFormat="1" ht="26.25" customHeight="1" x14ac:dyDescent="0.15">
      <c r="A121" s="833"/>
      <c r="B121" s="834"/>
      <c r="C121" s="876" t="s">
        <v>452</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453</v>
      </c>
      <c r="BA121" s="765"/>
      <c r="BB121" s="765"/>
      <c r="BC121" s="765"/>
      <c r="BD121" s="765"/>
      <c r="BE121" s="765"/>
      <c r="BF121" s="765"/>
      <c r="BG121" s="765"/>
      <c r="BH121" s="765"/>
      <c r="BI121" s="765"/>
      <c r="BJ121" s="765"/>
      <c r="BK121" s="765"/>
      <c r="BL121" s="765"/>
      <c r="BM121" s="765"/>
      <c r="BN121" s="765"/>
      <c r="BO121" s="765"/>
      <c r="BP121" s="766"/>
      <c r="BQ121" s="829">
        <v>1250426</v>
      </c>
      <c r="BR121" s="830"/>
      <c r="BS121" s="830"/>
      <c r="BT121" s="830"/>
      <c r="BU121" s="830"/>
      <c r="BV121" s="830">
        <v>1180537</v>
      </c>
      <c r="BW121" s="830"/>
      <c r="BX121" s="830"/>
      <c r="BY121" s="830"/>
      <c r="BZ121" s="830"/>
      <c r="CA121" s="830">
        <v>1259848</v>
      </c>
      <c r="CB121" s="830"/>
      <c r="CC121" s="830"/>
      <c r="CD121" s="830"/>
      <c r="CE121" s="830"/>
      <c r="CF121" s="888">
        <v>21.5</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945397</v>
      </c>
      <c r="DH121" s="830"/>
      <c r="DI121" s="830"/>
      <c r="DJ121" s="830"/>
      <c r="DK121" s="830"/>
      <c r="DL121" s="830">
        <v>742461</v>
      </c>
      <c r="DM121" s="830"/>
      <c r="DN121" s="830"/>
      <c r="DO121" s="830"/>
      <c r="DP121" s="830"/>
      <c r="DQ121" s="830">
        <v>558835</v>
      </c>
      <c r="DR121" s="830"/>
      <c r="DS121" s="830"/>
      <c r="DT121" s="830"/>
      <c r="DU121" s="830"/>
      <c r="DV121" s="807">
        <v>9.5</v>
      </c>
      <c r="DW121" s="807"/>
      <c r="DX121" s="807"/>
      <c r="DY121" s="807"/>
      <c r="DZ121" s="808"/>
    </row>
    <row r="122" spans="1:130" s="224" customFormat="1" ht="26.25" customHeight="1" x14ac:dyDescent="0.15">
      <c r="A122" s="833"/>
      <c r="B122" s="834"/>
      <c r="C122" s="828" t="s">
        <v>435</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454</v>
      </c>
      <c r="BA122" s="852"/>
      <c r="BB122" s="852"/>
      <c r="BC122" s="852"/>
      <c r="BD122" s="852"/>
      <c r="BE122" s="852"/>
      <c r="BF122" s="852"/>
      <c r="BG122" s="852"/>
      <c r="BH122" s="852"/>
      <c r="BI122" s="852"/>
      <c r="BJ122" s="852"/>
      <c r="BK122" s="852"/>
      <c r="BL122" s="852"/>
      <c r="BM122" s="852"/>
      <c r="BN122" s="852"/>
      <c r="BO122" s="852"/>
      <c r="BP122" s="853"/>
      <c r="BQ122" s="892">
        <v>8955258</v>
      </c>
      <c r="BR122" s="858"/>
      <c r="BS122" s="858"/>
      <c r="BT122" s="858"/>
      <c r="BU122" s="858"/>
      <c r="BV122" s="858">
        <v>8345093</v>
      </c>
      <c r="BW122" s="858"/>
      <c r="BX122" s="858"/>
      <c r="BY122" s="858"/>
      <c r="BZ122" s="858"/>
      <c r="CA122" s="858">
        <v>8070506</v>
      </c>
      <c r="CB122" s="858"/>
      <c r="CC122" s="858"/>
      <c r="CD122" s="858"/>
      <c r="CE122" s="858"/>
      <c r="CF122" s="859">
        <v>137.6</v>
      </c>
      <c r="CG122" s="860"/>
      <c r="CH122" s="860"/>
      <c r="CI122" s="860"/>
      <c r="CJ122" s="860"/>
      <c r="CK122" s="882"/>
      <c r="CL122" s="868"/>
      <c r="CM122" s="868"/>
      <c r="CN122" s="868"/>
      <c r="CO122" s="869"/>
      <c r="CP122" s="848" t="s">
        <v>399</v>
      </c>
      <c r="CQ122" s="849"/>
      <c r="CR122" s="849"/>
      <c r="CS122" s="849"/>
      <c r="CT122" s="849"/>
      <c r="CU122" s="849"/>
      <c r="CV122" s="849"/>
      <c r="CW122" s="849"/>
      <c r="CX122" s="849"/>
      <c r="CY122" s="849"/>
      <c r="CZ122" s="849"/>
      <c r="DA122" s="849"/>
      <c r="DB122" s="849"/>
      <c r="DC122" s="849"/>
      <c r="DD122" s="849"/>
      <c r="DE122" s="849"/>
      <c r="DF122" s="850"/>
      <c r="DG122" s="829">
        <v>283623</v>
      </c>
      <c r="DH122" s="830"/>
      <c r="DI122" s="830"/>
      <c r="DJ122" s="830"/>
      <c r="DK122" s="830"/>
      <c r="DL122" s="830">
        <v>281456</v>
      </c>
      <c r="DM122" s="830"/>
      <c r="DN122" s="830"/>
      <c r="DO122" s="830"/>
      <c r="DP122" s="830"/>
      <c r="DQ122" s="830">
        <v>282303</v>
      </c>
      <c r="DR122" s="830"/>
      <c r="DS122" s="830"/>
      <c r="DT122" s="830"/>
      <c r="DU122" s="830"/>
      <c r="DV122" s="807">
        <v>4.8</v>
      </c>
      <c r="DW122" s="807"/>
      <c r="DX122" s="807"/>
      <c r="DY122" s="807"/>
      <c r="DZ122" s="808"/>
    </row>
    <row r="123" spans="1:130" s="224" customFormat="1" ht="26.25" customHeight="1" x14ac:dyDescent="0.15">
      <c r="A123" s="833"/>
      <c r="B123" s="834"/>
      <c r="C123" s="828" t="s">
        <v>441</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45" t="s">
        <v>178</v>
      </c>
      <c r="BA123" s="245"/>
      <c r="BB123" s="245"/>
      <c r="BC123" s="245"/>
      <c r="BD123" s="245"/>
      <c r="BE123" s="245"/>
      <c r="BF123" s="245"/>
      <c r="BG123" s="245"/>
      <c r="BH123" s="245"/>
      <c r="BI123" s="245"/>
      <c r="BJ123" s="245"/>
      <c r="BK123" s="245"/>
      <c r="BL123" s="245"/>
      <c r="BM123" s="245"/>
      <c r="BN123" s="245"/>
      <c r="BO123" s="890" t="s">
        <v>455</v>
      </c>
      <c r="BP123" s="891"/>
      <c r="BQ123" s="845">
        <v>13003792</v>
      </c>
      <c r="BR123" s="846"/>
      <c r="BS123" s="846"/>
      <c r="BT123" s="846"/>
      <c r="BU123" s="846"/>
      <c r="BV123" s="846">
        <v>12581097</v>
      </c>
      <c r="BW123" s="846"/>
      <c r="BX123" s="846"/>
      <c r="BY123" s="846"/>
      <c r="BZ123" s="846"/>
      <c r="CA123" s="846">
        <v>12528201</v>
      </c>
      <c r="CB123" s="846"/>
      <c r="CC123" s="846"/>
      <c r="CD123" s="846"/>
      <c r="CE123" s="846"/>
      <c r="CF123" s="761"/>
      <c r="CG123" s="762"/>
      <c r="CH123" s="762"/>
      <c r="CI123" s="762"/>
      <c r="CJ123" s="847"/>
      <c r="CK123" s="882"/>
      <c r="CL123" s="868"/>
      <c r="CM123" s="868"/>
      <c r="CN123" s="868"/>
      <c r="CO123" s="869"/>
      <c r="CP123" s="848" t="s">
        <v>398</v>
      </c>
      <c r="CQ123" s="849"/>
      <c r="CR123" s="849"/>
      <c r="CS123" s="849"/>
      <c r="CT123" s="849"/>
      <c r="CU123" s="849"/>
      <c r="CV123" s="849"/>
      <c r="CW123" s="849"/>
      <c r="CX123" s="849"/>
      <c r="CY123" s="849"/>
      <c r="CZ123" s="849"/>
      <c r="DA123" s="849"/>
      <c r="DB123" s="849"/>
      <c r="DC123" s="849"/>
      <c r="DD123" s="849"/>
      <c r="DE123" s="849"/>
      <c r="DF123" s="850"/>
      <c r="DG123" s="792">
        <v>198002</v>
      </c>
      <c r="DH123" s="793"/>
      <c r="DI123" s="793"/>
      <c r="DJ123" s="793"/>
      <c r="DK123" s="794"/>
      <c r="DL123" s="795">
        <v>155957</v>
      </c>
      <c r="DM123" s="793"/>
      <c r="DN123" s="793"/>
      <c r="DO123" s="793"/>
      <c r="DP123" s="794"/>
      <c r="DQ123" s="795">
        <v>119731</v>
      </c>
      <c r="DR123" s="793"/>
      <c r="DS123" s="793"/>
      <c r="DT123" s="793"/>
      <c r="DU123" s="794"/>
      <c r="DV123" s="837">
        <v>2</v>
      </c>
      <c r="DW123" s="838"/>
      <c r="DX123" s="838"/>
      <c r="DY123" s="838"/>
      <c r="DZ123" s="839"/>
    </row>
    <row r="124" spans="1:130" s="224" customFormat="1" ht="26.25" customHeight="1" thickBot="1" x14ac:dyDescent="0.2">
      <c r="A124" s="833"/>
      <c r="B124" s="834"/>
      <c r="C124" s="828" t="s">
        <v>444</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456</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88.2</v>
      </c>
      <c r="BR124" s="844"/>
      <c r="BS124" s="844"/>
      <c r="BT124" s="844"/>
      <c r="BU124" s="844"/>
      <c r="BV124" s="844">
        <v>77.400000000000006</v>
      </c>
      <c r="BW124" s="844"/>
      <c r="BX124" s="844"/>
      <c r="BY124" s="844"/>
      <c r="BZ124" s="844"/>
      <c r="CA124" s="844">
        <v>73.900000000000006</v>
      </c>
      <c r="CB124" s="844"/>
      <c r="CC124" s="844"/>
      <c r="CD124" s="844"/>
      <c r="CE124" s="844"/>
      <c r="CF124" s="739"/>
      <c r="CG124" s="740"/>
      <c r="CH124" s="740"/>
      <c r="CI124" s="740"/>
      <c r="CJ124" s="875"/>
      <c r="CK124" s="883"/>
      <c r="CL124" s="883"/>
      <c r="CM124" s="883"/>
      <c r="CN124" s="883"/>
      <c r="CO124" s="884"/>
      <c r="CP124" s="848" t="s">
        <v>457</v>
      </c>
      <c r="CQ124" s="849"/>
      <c r="CR124" s="849"/>
      <c r="CS124" s="849"/>
      <c r="CT124" s="849"/>
      <c r="CU124" s="849"/>
      <c r="CV124" s="849"/>
      <c r="CW124" s="849"/>
      <c r="CX124" s="849"/>
      <c r="CY124" s="849"/>
      <c r="CZ124" s="849"/>
      <c r="DA124" s="849"/>
      <c r="DB124" s="849"/>
      <c r="DC124" s="849"/>
      <c r="DD124" s="849"/>
      <c r="DE124" s="849"/>
      <c r="DF124" s="850"/>
      <c r="DG124" s="776">
        <v>14361</v>
      </c>
      <c r="DH124" s="777"/>
      <c r="DI124" s="777"/>
      <c r="DJ124" s="777"/>
      <c r="DK124" s="778"/>
      <c r="DL124" s="779">
        <v>12829</v>
      </c>
      <c r="DM124" s="777"/>
      <c r="DN124" s="777"/>
      <c r="DO124" s="777"/>
      <c r="DP124" s="778"/>
      <c r="DQ124" s="779">
        <v>12137</v>
      </c>
      <c r="DR124" s="777"/>
      <c r="DS124" s="777"/>
      <c r="DT124" s="777"/>
      <c r="DU124" s="778"/>
      <c r="DV124" s="861">
        <v>0.2</v>
      </c>
      <c r="DW124" s="862"/>
      <c r="DX124" s="862"/>
      <c r="DY124" s="862"/>
      <c r="DZ124" s="863"/>
    </row>
    <row r="125" spans="1:130" s="224" customFormat="1" ht="26.25" customHeight="1" x14ac:dyDescent="0.15">
      <c r="A125" s="833"/>
      <c r="B125" s="834"/>
      <c r="C125" s="828" t="s">
        <v>446</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458</v>
      </c>
      <c r="CL125" s="865"/>
      <c r="CM125" s="865"/>
      <c r="CN125" s="865"/>
      <c r="CO125" s="866"/>
      <c r="CP125" s="873" t="s">
        <v>459</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24" customFormat="1" ht="26.25" customHeight="1" thickBot="1" x14ac:dyDescent="0.2">
      <c r="A126" s="833"/>
      <c r="B126" s="834"/>
      <c r="C126" s="828" t="s">
        <v>448</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460</v>
      </c>
      <c r="CQ126" s="765"/>
      <c r="CR126" s="765"/>
      <c r="CS126" s="765"/>
      <c r="CT126" s="765"/>
      <c r="CU126" s="765"/>
      <c r="CV126" s="765"/>
      <c r="CW126" s="765"/>
      <c r="CX126" s="765"/>
      <c r="CY126" s="765"/>
      <c r="CZ126" s="765"/>
      <c r="DA126" s="765"/>
      <c r="DB126" s="765"/>
      <c r="DC126" s="765"/>
      <c r="DD126" s="765"/>
      <c r="DE126" s="765"/>
      <c r="DF126" s="766"/>
      <c r="DG126" s="829">
        <v>36502</v>
      </c>
      <c r="DH126" s="830"/>
      <c r="DI126" s="830"/>
      <c r="DJ126" s="830"/>
      <c r="DK126" s="830"/>
      <c r="DL126" s="830">
        <v>45063</v>
      </c>
      <c r="DM126" s="830"/>
      <c r="DN126" s="830"/>
      <c r="DO126" s="830"/>
      <c r="DP126" s="830"/>
      <c r="DQ126" s="830">
        <v>38774</v>
      </c>
      <c r="DR126" s="830"/>
      <c r="DS126" s="830"/>
      <c r="DT126" s="830"/>
      <c r="DU126" s="830"/>
      <c r="DV126" s="807">
        <v>0.7</v>
      </c>
      <c r="DW126" s="807"/>
      <c r="DX126" s="807"/>
      <c r="DY126" s="807"/>
      <c r="DZ126" s="808"/>
    </row>
    <row r="127" spans="1:130" s="224" customFormat="1" ht="26.25" customHeight="1" x14ac:dyDescent="0.15">
      <c r="A127" s="835"/>
      <c r="B127" s="836"/>
      <c r="C127" s="851" t="s">
        <v>461</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26"/>
      <c r="AV127" s="226"/>
      <c r="AW127" s="226"/>
      <c r="AX127" s="854" t="s">
        <v>462</v>
      </c>
      <c r="AY127" s="825"/>
      <c r="AZ127" s="825"/>
      <c r="BA127" s="825"/>
      <c r="BB127" s="825"/>
      <c r="BC127" s="825"/>
      <c r="BD127" s="825"/>
      <c r="BE127" s="826"/>
      <c r="BF127" s="824" t="s">
        <v>463</v>
      </c>
      <c r="BG127" s="825"/>
      <c r="BH127" s="825"/>
      <c r="BI127" s="825"/>
      <c r="BJ127" s="825"/>
      <c r="BK127" s="825"/>
      <c r="BL127" s="826"/>
      <c r="BM127" s="824" t="s">
        <v>464</v>
      </c>
      <c r="BN127" s="825"/>
      <c r="BO127" s="825"/>
      <c r="BP127" s="825"/>
      <c r="BQ127" s="825"/>
      <c r="BR127" s="825"/>
      <c r="BS127" s="826"/>
      <c r="BT127" s="824" t="s">
        <v>465</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466</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24" customFormat="1" ht="26.25" customHeight="1" thickBot="1" x14ac:dyDescent="0.2">
      <c r="A128" s="809" t="s">
        <v>467</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468</v>
      </c>
      <c r="X128" s="811"/>
      <c r="Y128" s="811"/>
      <c r="Z128" s="812"/>
      <c r="AA128" s="813">
        <v>186909</v>
      </c>
      <c r="AB128" s="814"/>
      <c r="AC128" s="814"/>
      <c r="AD128" s="814"/>
      <c r="AE128" s="815"/>
      <c r="AF128" s="816">
        <v>149127</v>
      </c>
      <c r="AG128" s="814"/>
      <c r="AH128" s="814"/>
      <c r="AI128" s="814"/>
      <c r="AJ128" s="815"/>
      <c r="AK128" s="816">
        <v>152053</v>
      </c>
      <c r="AL128" s="814"/>
      <c r="AM128" s="814"/>
      <c r="AN128" s="814"/>
      <c r="AO128" s="815"/>
      <c r="AP128" s="817"/>
      <c r="AQ128" s="818"/>
      <c r="AR128" s="818"/>
      <c r="AS128" s="818"/>
      <c r="AT128" s="819"/>
      <c r="AU128" s="226"/>
      <c r="AV128" s="226"/>
      <c r="AW128" s="226"/>
      <c r="AX128" s="820" t="s">
        <v>469</v>
      </c>
      <c r="AY128" s="821"/>
      <c r="AZ128" s="821"/>
      <c r="BA128" s="821"/>
      <c r="BB128" s="821"/>
      <c r="BC128" s="821"/>
      <c r="BD128" s="821"/>
      <c r="BE128" s="822"/>
      <c r="BF128" s="799" t="s">
        <v>122</v>
      </c>
      <c r="BG128" s="800"/>
      <c r="BH128" s="800"/>
      <c r="BI128" s="800"/>
      <c r="BJ128" s="800"/>
      <c r="BK128" s="800"/>
      <c r="BL128" s="823"/>
      <c r="BM128" s="799">
        <v>14.12</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470</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24"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471</v>
      </c>
      <c r="X129" s="790"/>
      <c r="Y129" s="790"/>
      <c r="Z129" s="791"/>
      <c r="AA129" s="792">
        <v>6976516</v>
      </c>
      <c r="AB129" s="793"/>
      <c r="AC129" s="793"/>
      <c r="AD129" s="793"/>
      <c r="AE129" s="794"/>
      <c r="AF129" s="795">
        <v>6732422</v>
      </c>
      <c r="AG129" s="793"/>
      <c r="AH129" s="793"/>
      <c r="AI129" s="793"/>
      <c r="AJ129" s="794"/>
      <c r="AK129" s="795">
        <v>6806473</v>
      </c>
      <c r="AL129" s="793"/>
      <c r="AM129" s="793"/>
      <c r="AN129" s="793"/>
      <c r="AO129" s="794"/>
      <c r="AP129" s="796"/>
      <c r="AQ129" s="797"/>
      <c r="AR129" s="797"/>
      <c r="AS129" s="797"/>
      <c r="AT129" s="798"/>
      <c r="AU129" s="227"/>
      <c r="AV129" s="227"/>
      <c r="AW129" s="227"/>
      <c r="AX129" s="764" t="s">
        <v>472</v>
      </c>
      <c r="AY129" s="765"/>
      <c r="AZ129" s="765"/>
      <c r="BA129" s="765"/>
      <c r="BB129" s="765"/>
      <c r="BC129" s="765"/>
      <c r="BD129" s="765"/>
      <c r="BE129" s="766"/>
      <c r="BF129" s="783" t="s">
        <v>122</v>
      </c>
      <c r="BG129" s="784"/>
      <c r="BH129" s="784"/>
      <c r="BI129" s="784"/>
      <c r="BJ129" s="784"/>
      <c r="BK129" s="784"/>
      <c r="BL129" s="785"/>
      <c r="BM129" s="783">
        <v>19.12</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473</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474</v>
      </c>
      <c r="X130" s="790"/>
      <c r="Y130" s="790"/>
      <c r="Z130" s="791"/>
      <c r="AA130" s="792">
        <v>984207</v>
      </c>
      <c r="AB130" s="793"/>
      <c r="AC130" s="793"/>
      <c r="AD130" s="793"/>
      <c r="AE130" s="794"/>
      <c r="AF130" s="795">
        <v>961388</v>
      </c>
      <c r="AG130" s="793"/>
      <c r="AH130" s="793"/>
      <c r="AI130" s="793"/>
      <c r="AJ130" s="794"/>
      <c r="AK130" s="795">
        <v>943294</v>
      </c>
      <c r="AL130" s="793"/>
      <c r="AM130" s="793"/>
      <c r="AN130" s="793"/>
      <c r="AO130" s="794"/>
      <c r="AP130" s="796"/>
      <c r="AQ130" s="797"/>
      <c r="AR130" s="797"/>
      <c r="AS130" s="797"/>
      <c r="AT130" s="798"/>
      <c r="AU130" s="227"/>
      <c r="AV130" s="227"/>
      <c r="AW130" s="227"/>
      <c r="AX130" s="764" t="s">
        <v>475</v>
      </c>
      <c r="AY130" s="765"/>
      <c r="AZ130" s="765"/>
      <c r="BA130" s="765"/>
      <c r="BB130" s="765"/>
      <c r="BC130" s="765"/>
      <c r="BD130" s="765"/>
      <c r="BE130" s="766"/>
      <c r="BF130" s="767">
        <v>11.7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476</v>
      </c>
      <c r="X131" s="774"/>
      <c r="Y131" s="774"/>
      <c r="Z131" s="775"/>
      <c r="AA131" s="776">
        <v>5992309</v>
      </c>
      <c r="AB131" s="777"/>
      <c r="AC131" s="777"/>
      <c r="AD131" s="777"/>
      <c r="AE131" s="778"/>
      <c r="AF131" s="779">
        <v>5771034</v>
      </c>
      <c r="AG131" s="777"/>
      <c r="AH131" s="777"/>
      <c r="AI131" s="777"/>
      <c r="AJ131" s="778"/>
      <c r="AK131" s="779">
        <v>5863179</v>
      </c>
      <c r="AL131" s="777"/>
      <c r="AM131" s="777"/>
      <c r="AN131" s="777"/>
      <c r="AO131" s="778"/>
      <c r="AP131" s="780"/>
      <c r="AQ131" s="781"/>
      <c r="AR131" s="781"/>
      <c r="AS131" s="781"/>
      <c r="AT131" s="782"/>
      <c r="AU131" s="227"/>
      <c r="AV131" s="227"/>
      <c r="AW131" s="227"/>
      <c r="AX131" s="742" t="s">
        <v>477</v>
      </c>
      <c r="AY131" s="743"/>
      <c r="AZ131" s="743"/>
      <c r="BA131" s="743"/>
      <c r="BB131" s="743"/>
      <c r="BC131" s="743"/>
      <c r="BD131" s="743"/>
      <c r="BE131" s="744"/>
      <c r="BF131" s="745">
        <v>73.900000000000006</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478</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479</v>
      </c>
      <c r="W132" s="755"/>
      <c r="X132" s="755"/>
      <c r="Y132" s="755"/>
      <c r="Z132" s="756"/>
      <c r="AA132" s="757">
        <v>10.307662710000001</v>
      </c>
      <c r="AB132" s="758"/>
      <c r="AC132" s="758"/>
      <c r="AD132" s="758"/>
      <c r="AE132" s="759"/>
      <c r="AF132" s="760">
        <v>13.32483919</v>
      </c>
      <c r="AG132" s="758"/>
      <c r="AH132" s="758"/>
      <c r="AI132" s="758"/>
      <c r="AJ132" s="759"/>
      <c r="AK132" s="760">
        <v>11.510632709999999</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480</v>
      </c>
      <c r="W133" s="734"/>
      <c r="X133" s="734"/>
      <c r="Y133" s="734"/>
      <c r="Z133" s="735"/>
      <c r="AA133" s="736">
        <v>10.6</v>
      </c>
      <c r="AB133" s="737"/>
      <c r="AC133" s="737"/>
      <c r="AD133" s="737"/>
      <c r="AE133" s="738"/>
      <c r="AF133" s="736">
        <v>11.5</v>
      </c>
      <c r="AG133" s="737"/>
      <c r="AH133" s="737"/>
      <c r="AI133" s="737"/>
      <c r="AJ133" s="738"/>
      <c r="AK133" s="736">
        <v>11.7</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2dA3jaE/hgaACznFg6RjQBUBbdx1/f3OwMs9ZZ+PKITQFp1xYFJv08d6EepJMyXD0W+ASTUtif8w8ea4osIBEA==" saltValue="6eVrO2EyR4s5AhePJb/8W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481</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0cJXdf5Tt0zZgK8rz+sMmvkA1HUENk/A9tmyYq9sSJRIMa7Fn009w/MlLh2pDpG1FLnctUOwvPpdMyRWyG6Pgw==" saltValue="vjWCNRZpSy/zr4b1m+y8B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8Pmj61IvQz67AhvuxuGnlWcnfzCZhf2kfxraWV/vOTW6RCzRqOM1QeonX887U6nBWxQPOpckMqbck7rttG9BnQ==" saltValue="xTliQkS9o2UkP3Chjbykj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482</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483</v>
      </c>
      <c r="AL6" s="260"/>
      <c r="AM6" s="260"/>
      <c r="AN6" s="260"/>
    </row>
    <row r="7" spans="1:46" ht="13.5" customHeight="1" x14ac:dyDescent="0.15">
      <c r="A7" s="259"/>
      <c r="AK7" s="262"/>
      <c r="AL7" s="263"/>
      <c r="AM7" s="263"/>
      <c r="AN7" s="264"/>
      <c r="AO7" s="1131" t="s">
        <v>484</v>
      </c>
      <c r="AP7" s="265"/>
      <c r="AQ7" s="266" t="s">
        <v>485</v>
      </c>
      <c r="AR7" s="267"/>
    </row>
    <row r="8" spans="1:46" x14ac:dyDescent="0.15">
      <c r="A8" s="259"/>
      <c r="AK8" s="268"/>
      <c r="AL8" s="269"/>
      <c r="AM8" s="269"/>
      <c r="AN8" s="270"/>
      <c r="AO8" s="1132"/>
      <c r="AP8" s="271" t="s">
        <v>486</v>
      </c>
      <c r="AQ8" s="272" t="s">
        <v>487</v>
      </c>
      <c r="AR8" s="273" t="s">
        <v>488</v>
      </c>
    </row>
    <row r="9" spans="1:46" x14ac:dyDescent="0.15">
      <c r="A9" s="259"/>
      <c r="AK9" s="1143" t="s">
        <v>489</v>
      </c>
      <c r="AL9" s="1144"/>
      <c r="AM9" s="1144"/>
      <c r="AN9" s="1145"/>
      <c r="AO9" s="274">
        <v>1681574</v>
      </c>
      <c r="AP9" s="274">
        <v>77560</v>
      </c>
      <c r="AQ9" s="275">
        <v>78624</v>
      </c>
      <c r="AR9" s="276">
        <v>-1.4</v>
      </c>
    </row>
    <row r="10" spans="1:46" ht="13.5" customHeight="1" x14ac:dyDescent="0.15">
      <c r="A10" s="259"/>
      <c r="AK10" s="1143" t="s">
        <v>490</v>
      </c>
      <c r="AL10" s="1144"/>
      <c r="AM10" s="1144"/>
      <c r="AN10" s="1145"/>
      <c r="AO10" s="277">
        <v>356400</v>
      </c>
      <c r="AP10" s="277">
        <v>16438</v>
      </c>
      <c r="AQ10" s="278">
        <v>8393</v>
      </c>
      <c r="AR10" s="279">
        <v>95.9</v>
      </c>
    </row>
    <row r="11" spans="1:46" ht="13.5" customHeight="1" x14ac:dyDescent="0.15">
      <c r="A11" s="259"/>
      <c r="AK11" s="1143" t="s">
        <v>491</v>
      </c>
      <c r="AL11" s="1144"/>
      <c r="AM11" s="1144"/>
      <c r="AN11" s="1145"/>
      <c r="AO11" s="277">
        <v>299849</v>
      </c>
      <c r="AP11" s="277">
        <v>13830</v>
      </c>
      <c r="AQ11" s="278">
        <v>566</v>
      </c>
      <c r="AR11" s="279">
        <v>2343.5</v>
      </c>
    </row>
    <row r="12" spans="1:46" ht="13.5" customHeight="1" x14ac:dyDescent="0.15">
      <c r="A12" s="259"/>
      <c r="AK12" s="1143" t="s">
        <v>492</v>
      </c>
      <c r="AL12" s="1144"/>
      <c r="AM12" s="1144"/>
      <c r="AN12" s="1145"/>
      <c r="AO12" s="277" t="s">
        <v>493</v>
      </c>
      <c r="AP12" s="277" t="s">
        <v>493</v>
      </c>
      <c r="AQ12" s="278">
        <v>4</v>
      </c>
      <c r="AR12" s="279" t="s">
        <v>493</v>
      </c>
    </row>
    <row r="13" spans="1:46" ht="13.5" customHeight="1" x14ac:dyDescent="0.15">
      <c r="A13" s="259"/>
      <c r="AK13" s="1143" t="s">
        <v>494</v>
      </c>
      <c r="AL13" s="1144"/>
      <c r="AM13" s="1144"/>
      <c r="AN13" s="1145"/>
      <c r="AO13" s="277">
        <v>76072</v>
      </c>
      <c r="AP13" s="277">
        <v>3509</v>
      </c>
      <c r="AQ13" s="278">
        <v>2520</v>
      </c>
      <c r="AR13" s="279">
        <v>39.200000000000003</v>
      </c>
    </row>
    <row r="14" spans="1:46" ht="13.5" customHeight="1" x14ac:dyDescent="0.15">
      <c r="A14" s="259"/>
      <c r="AK14" s="1143" t="s">
        <v>495</v>
      </c>
      <c r="AL14" s="1144"/>
      <c r="AM14" s="1144"/>
      <c r="AN14" s="1145"/>
      <c r="AO14" s="277">
        <v>35953</v>
      </c>
      <c r="AP14" s="277">
        <v>1658</v>
      </c>
      <c r="AQ14" s="278">
        <v>1291</v>
      </c>
      <c r="AR14" s="279">
        <v>28.4</v>
      </c>
    </row>
    <row r="15" spans="1:46" ht="13.5" customHeight="1" x14ac:dyDescent="0.15">
      <c r="A15" s="259"/>
      <c r="AK15" s="1146" t="s">
        <v>496</v>
      </c>
      <c r="AL15" s="1147"/>
      <c r="AM15" s="1147"/>
      <c r="AN15" s="1148"/>
      <c r="AO15" s="277">
        <v>-114334</v>
      </c>
      <c r="AP15" s="277">
        <v>-5273</v>
      </c>
      <c r="AQ15" s="278">
        <v>-4844</v>
      </c>
      <c r="AR15" s="279">
        <v>8.9</v>
      </c>
    </row>
    <row r="16" spans="1:46" x14ac:dyDescent="0.15">
      <c r="A16" s="259"/>
      <c r="AK16" s="1146" t="s">
        <v>178</v>
      </c>
      <c r="AL16" s="1147"/>
      <c r="AM16" s="1147"/>
      <c r="AN16" s="1148"/>
      <c r="AO16" s="277">
        <v>2335514</v>
      </c>
      <c r="AP16" s="277">
        <v>107722</v>
      </c>
      <c r="AQ16" s="278">
        <v>86555</v>
      </c>
      <c r="AR16" s="279">
        <v>24.5</v>
      </c>
    </row>
    <row r="17" spans="1:46" x14ac:dyDescent="0.15">
      <c r="A17" s="259"/>
    </row>
    <row r="18" spans="1:46" x14ac:dyDescent="0.15">
      <c r="A18" s="259"/>
      <c r="AQ18" s="280"/>
      <c r="AR18" s="280"/>
    </row>
    <row r="19" spans="1:46" x14ac:dyDescent="0.15">
      <c r="A19" s="259"/>
      <c r="AK19" s="255" t="s">
        <v>497</v>
      </c>
    </row>
    <row r="20" spans="1:46" x14ac:dyDescent="0.15">
      <c r="A20" s="259"/>
      <c r="AK20" s="281"/>
      <c r="AL20" s="282"/>
      <c r="AM20" s="282"/>
      <c r="AN20" s="283"/>
      <c r="AO20" s="284" t="s">
        <v>498</v>
      </c>
      <c r="AP20" s="285" t="s">
        <v>499</v>
      </c>
      <c r="AQ20" s="286" t="s">
        <v>500</v>
      </c>
      <c r="AR20" s="287"/>
    </row>
    <row r="21" spans="1:46" s="260" customFormat="1" x14ac:dyDescent="0.15">
      <c r="A21" s="288"/>
      <c r="AK21" s="1149" t="s">
        <v>501</v>
      </c>
      <c r="AL21" s="1150"/>
      <c r="AM21" s="1150"/>
      <c r="AN21" s="1151"/>
      <c r="AO21" s="289">
        <v>7.89</v>
      </c>
      <c r="AP21" s="290">
        <v>7.95</v>
      </c>
      <c r="AQ21" s="291">
        <v>-0.06</v>
      </c>
      <c r="AS21" s="292"/>
      <c r="AT21" s="288"/>
    </row>
    <row r="22" spans="1:46" s="260" customFormat="1" x14ac:dyDescent="0.15">
      <c r="A22" s="288"/>
      <c r="AK22" s="1149" t="s">
        <v>502</v>
      </c>
      <c r="AL22" s="1150"/>
      <c r="AM22" s="1150"/>
      <c r="AN22" s="1151"/>
      <c r="AO22" s="293">
        <v>99.6</v>
      </c>
      <c r="AP22" s="294">
        <v>97.2</v>
      </c>
      <c r="AQ22" s="295">
        <v>2.4</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2" t="s">
        <v>503</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300"/>
      <c r="AS27" s="255"/>
      <c r="AT27" s="255"/>
    </row>
    <row r="28" spans="1:46" ht="17.25" x14ac:dyDescent="0.15">
      <c r="A28" s="256" t="s">
        <v>504</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505</v>
      </c>
      <c r="AL29" s="260"/>
      <c r="AM29" s="260"/>
      <c r="AN29" s="260"/>
      <c r="AS29" s="302"/>
    </row>
    <row r="30" spans="1:46" ht="13.5" customHeight="1" x14ac:dyDescent="0.15">
      <c r="A30" s="259"/>
      <c r="AK30" s="262"/>
      <c r="AL30" s="263"/>
      <c r="AM30" s="263"/>
      <c r="AN30" s="264"/>
      <c r="AO30" s="1131" t="s">
        <v>484</v>
      </c>
      <c r="AP30" s="265"/>
      <c r="AQ30" s="266" t="s">
        <v>485</v>
      </c>
      <c r="AR30" s="267"/>
    </row>
    <row r="31" spans="1:46" x14ac:dyDescent="0.15">
      <c r="A31" s="259"/>
      <c r="AK31" s="268"/>
      <c r="AL31" s="269"/>
      <c r="AM31" s="269"/>
      <c r="AN31" s="270"/>
      <c r="AO31" s="1132"/>
      <c r="AP31" s="271" t="s">
        <v>486</v>
      </c>
      <c r="AQ31" s="272" t="s">
        <v>487</v>
      </c>
      <c r="AR31" s="273" t="s">
        <v>488</v>
      </c>
    </row>
    <row r="32" spans="1:46" ht="27" customHeight="1" x14ac:dyDescent="0.15">
      <c r="A32" s="259"/>
      <c r="AK32" s="1133" t="s">
        <v>506</v>
      </c>
      <c r="AL32" s="1134"/>
      <c r="AM32" s="1134"/>
      <c r="AN32" s="1135"/>
      <c r="AO32" s="303">
        <v>1225132</v>
      </c>
      <c r="AP32" s="303">
        <v>56507</v>
      </c>
      <c r="AQ32" s="304">
        <v>34484</v>
      </c>
      <c r="AR32" s="305">
        <v>63.9</v>
      </c>
    </row>
    <row r="33" spans="1:46" ht="13.5" customHeight="1" x14ac:dyDescent="0.15">
      <c r="A33" s="259"/>
      <c r="AK33" s="1133" t="s">
        <v>507</v>
      </c>
      <c r="AL33" s="1134"/>
      <c r="AM33" s="1134"/>
      <c r="AN33" s="1135"/>
      <c r="AO33" s="303" t="s">
        <v>493</v>
      </c>
      <c r="AP33" s="303" t="s">
        <v>493</v>
      </c>
      <c r="AQ33" s="304" t="s">
        <v>493</v>
      </c>
      <c r="AR33" s="305" t="s">
        <v>493</v>
      </c>
    </row>
    <row r="34" spans="1:46" ht="27" customHeight="1" x14ac:dyDescent="0.15">
      <c r="A34" s="259"/>
      <c r="AK34" s="1133" t="s">
        <v>508</v>
      </c>
      <c r="AL34" s="1134"/>
      <c r="AM34" s="1134"/>
      <c r="AN34" s="1135"/>
      <c r="AO34" s="303" t="s">
        <v>493</v>
      </c>
      <c r="AP34" s="303" t="s">
        <v>493</v>
      </c>
      <c r="AQ34" s="304" t="s">
        <v>493</v>
      </c>
      <c r="AR34" s="305" t="s">
        <v>493</v>
      </c>
    </row>
    <row r="35" spans="1:46" ht="27" customHeight="1" x14ac:dyDescent="0.15">
      <c r="A35" s="259"/>
      <c r="AK35" s="1133" t="s">
        <v>509</v>
      </c>
      <c r="AL35" s="1134"/>
      <c r="AM35" s="1134"/>
      <c r="AN35" s="1135"/>
      <c r="AO35" s="303">
        <v>499209</v>
      </c>
      <c r="AP35" s="303">
        <v>23025</v>
      </c>
      <c r="AQ35" s="304">
        <v>11558</v>
      </c>
      <c r="AR35" s="305">
        <v>99.2</v>
      </c>
    </row>
    <row r="36" spans="1:46" ht="27" customHeight="1" x14ac:dyDescent="0.15">
      <c r="A36" s="259"/>
      <c r="AK36" s="1133" t="s">
        <v>510</v>
      </c>
      <c r="AL36" s="1134"/>
      <c r="AM36" s="1134"/>
      <c r="AN36" s="1135"/>
      <c r="AO36" s="303">
        <v>45838</v>
      </c>
      <c r="AP36" s="303">
        <v>2114</v>
      </c>
      <c r="AQ36" s="304">
        <v>3181</v>
      </c>
      <c r="AR36" s="305">
        <v>-33.5</v>
      </c>
    </row>
    <row r="37" spans="1:46" ht="13.5" customHeight="1" x14ac:dyDescent="0.15">
      <c r="A37" s="259"/>
      <c r="AK37" s="1133" t="s">
        <v>511</v>
      </c>
      <c r="AL37" s="1134"/>
      <c r="AM37" s="1134"/>
      <c r="AN37" s="1135"/>
      <c r="AO37" s="303" t="s">
        <v>493</v>
      </c>
      <c r="AP37" s="303" t="s">
        <v>493</v>
      </c>
      <c r="AQ37" s="304">
        <v>154</v>
      </c>
      <c r="AR37" s="305" t="s">
        <v>493</v>
      </c>
    </row>
    <row r="38" spans="1:46" ht="27" customHeight="1" x14ac:dyDescent="0.15">
      <c r="A38" s="259"/>
      <c r="AK38" s="1136" t="s">
        <v>512</v>
      </c>
      <c r="AL38" s="1137"/>
      <c r="AM38" s="1137"/>
      <c r="AN38" s="1138"/>
      <c r="AO38" s="306">
        <v>57</v>
      </c>
      <c r="AP38" s="306">
        <v>3</v>
      </c>
      <c r="AQ38" s="307">
        <v>1</v>
      </c>
      <c r="AR38" s="295">
        <v>200</v>
      </c>
      <c r="AS38" s="302"/>
    </row>
    <row r="39" spans="1:46" x14ac:dyDescent="0.15">
      <c r="A39" s="259"/>
      <c r="AK39" s="1136" t="s">
        <v>513</v>
      </c>
      <c r="AL39" s="1137"/>
      <c r="AM39" s="1137"/>
      <c r="AN39" s="1138"/>
      <c r="AO39" s="303">
        <v>-152053</v>
      </c>
      <c r="AP39" s="303">
        <v>-7013</v>
      </c>
      <c r="AQ39" s="304">
        <v>-2572</v>
      </c>
      <c r="AR39" s="305">
        <v>172.7</v>
      </c>
      <c r="AS39" s="302"/>
    </row>
    <row r="40" spans="1:46" ht="27" customHeight="1" x14ac:dyDescent="0.15">
      <c r="A40" s="259"/>
      <c r="AK40" s="1133" t="s">
        <v>514</v>
      </c>
      <c r="AL40" s="1134"/>
      <c r="AM40" s="1134"/>
      <c r="AN40" s="1135"/>
      <c r="AO40" s="303">
        <v>-943294</v>
      </c>
      <c r="AP40" s="303">
        <v>-43508</v>
      </c>
      <c r="AQ40" s="304">
        <v>-30360</v>
      </c>
      <c r="AR40" s="305">
        <v>43.3</v>
      </c>
      <c r="AS40" s="302"/>
    </row>
    <row r="41" spans="1:46" x14ac:dyDescent="0.15">
      <c r="A41" s="259"/>
      <c r="AK41" s="1139" t="s">
        <v>288</v>
      </c>
      <c r="AL41" s="1140"/>
      <c r="AM41" s="1140"/>
      <c r="AN41" s="1141"/>
      <c r="AO41" s="303">
        <v>674889</v>
      </c>
      <c r="AP41" s="303">
        <v>31128</v>
      </c>
      <c r="AQ41" s="304">
        <v>16445</v>
      </c>
      <c r="AR41" s="305">
        <v>89.3</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515</v>
      </c>
    </row>
    <row r="48" spans="1:46" x14ac:dyDescent="0.15">
      <c r="A48" s="259"/>
      <c r="AK48" s="313" t="s">
        <v>516</v>
      </c>
      <c r="AL48" s="313"/>
      <c r="AM48" s="313"/>
      <c r="AN48" s="313"/>
      <c r="AO48" s="313"/>
      <c r="AP48" s="313"/>
      <c r="AQ48" s="314"/>
      <c r="AR48" s="313"/>
    </row>
    <row r="49" spans="1:44" ht="13.5" customHeight="1" x14ac:dyDescent="0.15">
      <c r="A49" s="259"/>
      <c r="AK49" s="315"/>
      <c r="AL49" s="316"/>
      <c r="AM49" s="1126" t="s">
        <v>484</v>
      </c>
      <c r="AN49" s="1128" t="s">
        <v>517</v>
      </c>
      <c r="AO49" s="1129"/>
      <c r="AP49" s="1129"/>
      <c r="AQ49" s="1129"/>
      <c r="AR49" s="1130"/>
    </row>
    <row r="50" spans="1:44" x14ac:dyDescent="0.15">
      <c r="A50" s="259"/>
      <c r="AK50" s="317"/>
      <c r="AL50" s="318"/>
      <c r="AM50" s="1127"/>
      <c r="AN50" s="319" t="s">
        <v>518</v>
      </c>
      <c r="AO50" s="320" t="s">
        <v>519</v>
      </c>
      <c r="AP50" s="321" t="s">
        <v>520</v>
      </c>
      <c r="AQ50" s="322" t="s">
        <v>521</v>
      </c>
      <c r="AR50" s="323" t="s">
        <v>522</v>
      </c>
    </row>
    <row r="51" spans="1:44" x14ac:dyDescent="0.15">
      <c r="A51" s="259"/>
      <c r="AK51" s="315" t="s">
        <v>523</v>
      </c>
      <c r="AL51" s="316"/>
      <c r="AM51" s="324">
        <v>1203895</v>
      </c>
      <c r="AN51" s="325">
        <v>51984</v>
      </c>
      <c r="AO51" s="326">
        <v>-49.6</v>
      </c>
      <c r="AP51" s="327">
        <v>59119</v>
      </c>
      <c r="AQ51" s="328">
        <v>9.6999999999999993</v>
      </c>
      <c r="AR51" s="329">
        <v>-59.3</v>
      </c>
    </row>
    <row r="52" spans="1:44" x14ac:dyDescent="0.15">
      <c r="A52" s="259"/>
      <c r="AK52" s="330"/>
      <c r="AL52" s="331" t="s">
        <v>524</v>
      </c>
      <c r="AM52" s="332">
        <v>565771</v>
      </c>
      <c r="AN52" s="333">
        <v>24430</v>
      </c>
      <c r="AO52" s="334">
        <v>-68.7</v>
      </c>
      <c r="AP52" s="335">
        <v>29900</v>
      </c>
      <c r="AQ52" s="336">
        <v>-14.7</v>
      </c>
      <c r="AR52" s="337">
        <v>-54</v>
      </c>
    </row>
    <row r="53" spans="1:44" x14ac:dyDescent="0.15">
      <c r="A53" s="259"/>
      <c r="AK53" s="315" t="s">
        <v>525</v>
      </c>
      <c r="AL53" s="316"/>
      <c r="AM53" s="324">
        <v>1081434</v>
      </c>
      <c r="AN53" s="325">
        <v>47361</v>
      </c>
      <c r="AO53" s="326">
        <v>-8.9</v>
      </c>
      <c r="AP53" s="327">
        <v>53895</v>
      </c>
      <c r="AQ53" s="328">
        <v>-8.8000000000000007</v>
      </c>
      <c r="AR53" s="329">
        <v>-0.1</v>
      </c>
    </row>
    <row r="54" spans="1:44" x14ac:dyDescent="0.15">
      <c r="A54" s="259"/>
      <c r="AK54" s="330"/>
      <c r="AL54" s="331" t="s">
        <v>524</v>
      </c>
      <c r="AM54" s="332">
        <v>464105</v>
      </c>
      <c r="AN54" s="333">
        <v>20325</v>
      </c>
      <c r="AO54" s="334">
        <v>-16.8</v>
      </c>
      <c r="AP54" s="335">
        <v>31224</v>
      </c>
      <c r="AQ54" s="336">
        <v>4.4000000000000004</v>
      </c>
      <c r="AR54" s="337">
        <v>-21.2</v>
      </c>
    </row>
    <row r="55" spans="1:44" x14ac:dyDescent="0.15">
      <c r="A55" s="259"/>
      <c r="AK55" s="315" t="s">
        <v>526</v>
      </c>
      <c r="AL55" s="316"/>
      <c r="AM55" s="324">
        <v>934580</v>
      </c>
      <c r="AN55" s="325">
        <v>41622</v>
      </c>
      <c r="AO55" s="326">
        <v>-12.1</v>
      </c>
      <c r="AP55" s="327">
        <v>56181</v>
      </c>
      <c r="AQ55" s="328">
        <v>4.2</v>
      </c>
      <c r="AR55" s="329">
        <v>-16.3</v>
      </c>
    </row>
    <row r="56" spans="1:44" x14ac:dyDescent="0.15">
      <c r="A56" s="259"/>
      <c r="AK56" s="330"/>
      <c r="AL56" s="331" t="s">
        <v>524</v>
      </c>
      <c r="AM56" s="332">
        <v>483846</v>
      </c>
      <c r="AN56" s="333">
        <v>21548</v>
      </c>
      <c r="AO56" s="334">
        <v>6</v>
      </c>
      <c r="AP56" s="335">
        <v>32039</v>
      </c>
      <c r="AQ56" s="336">
        <v>2.6</v>
      </c>
      <c r="AR56" s="337">
        <v>3.4</v>
      </c>
    </row>
    <row r="57" spans="1:44" x14ac:dyDescent="0.15">
      <c r="A57" s="259"/>
      <c r="AK57" s="315" t="s">
        <v>527</v>
      </c>
      <c r="AL57" s="316"/>
      <c r="AM57" s="324">
        <v>973929</v>
      </c>
      <c r="AN57" s="325">
        <v>44081</v>
      </c>
      <c r="AO57" s="326">
        <v>5.9</v>
      </c>
      <c r="AP57" s="327">
        <v>47730</v>
      </c>
      <c r="AQ57" s="328">
        <v>-15</v>
      </c>
      <c r="AR57" s="329">
        <v>20.9</v>
      </c>
    </row>
    <row r="58" spans="1:44" x14ac:dyDescent="0.15">
      <c r="A58" s="259"/>
      <c r="AK58" s="330"/>
      <c r="AL58" s="331" t="s">
        <v>524</v>
      </c>
      <c r="AM58" s="332">
        <v>504828</v>
      </c>
      <c r="AN58" s="333">
        <v>22849</v>
      </c>
      <c r="AO58" s="334">
        <v>6</v>
      </c>
      <c r="AP58" s="335">
        <v>26378</v>
      </c>
      <c r="AQ58" s="336">
        <v>-17.7</v>
      </c>
      <c r="AR58" s="337">
        <v>23.7</v>
      </c>
    </row>
    <row r="59" spans="1:44" x14ac:dyDescent="0.15">
      <c r="A59" s="259"/>
      <c r="AK59" s="315" t="s">
        <v>528</v>
      </c>
      <c r="AL59" s="316"/>
      <c r="AM59" s="324">
        <v>2275389</v>
      </c>
      <c r="AN59" s="325">
        <v>104949</v>
      </c>
      <c r="AO59" s="326">
        <v>138.1</v>
      </c>
      <c r="AP59" s="327">
        <v>61921</v>
      </c>
      <c r="AQ59" s="328">
        <v>29.7</v>
      </c>
      <c r="AR59" s="329">
        <v>108.4</v>
      </c>
    </row>
    <row r="60" spans="1:44" x14ac:dyDescent="0.15">
      <c r="A60" s="259"/>
      <c r="AK60" s="330"/>
      <c r="AL60" s="331" t="s">
        <v>524</v>
      </c>
      <c r="AM60" s="332">
        <v>1722110</v>
      </c>
      <c r="AN60" s="333">
        <v>79429</v>
      </c>
      <c r="AO60" s="334">
        <v>247.6</v>
      </c>
      <c r="AP60" s="335">
        <v>34719</v>
      </c>
      <c r="AQ60" s="336">
        <v>31.6</v>
      </c>
      <c r="AR60" s="337">
        <v>216</v>
      </c>
    </row>
    <row r="61" spans="1:44" x14ac:dyDescent="0.15">
      <c r="A61" s="259"/>
      <c r="AK61" s="315" t="s">
        <v>529</v>
      </c>
      <c r="AL61" s="338"/>
      <c r="AM61" s="324">
        <v>1293845</v>
      </c>
      <c r="AN61" s="325">
        <v>57999</v>
      </c>
      <c r="AO61" s="326">
        <v>14.7</v>
      </c>
      <c r="AP61" s="327">
        <v>55769</v>
      </c>
      <c r="AQ61" s="339">
        <v>4</v>
      </c>
      <c r="AR61" s="329">
        <v>10.7</v>
      </c>
    </row>
    <row r="62" spans="1:44" x14ac:dyDescent="0.15">
      <c r="A62" s="259"/>
      <c r="AK62" s="330"/>
      <c r="AL62" s="331" t="s">
        <v>524</v>
      </c>
      <c r="AM62" s="332">
        <v>748132</v>
      </c>
      <c r="AN62" s="333">
        <v>33716</v>
      </c>
      <c r="AO62" s="334">
        <v>34.799999999999997</v>
      </c>
      <c r="AP62" s="335">
        <v>30852</v>
      </c>
      <c r="AQ62" s="336">
        <v>1.2</v>
      </c>
      <c r="AR62" s="337">
        <v>33.6</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hZkCn6pME2UJOGxzRtYmRmQseY+g7HpTek+LVXHKPi2csfvL9+DIZW7WDe+njOfwEolnmjao8HLA3M3+mlM30g==" saltValue="uaC2mQ/qnEeG0vXOPFoRs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481</v>
      </c>
    </row>
    <row r="121" spans="125:125" ht="13.5" hidden="1" customHeight="1" x14ac:dyDescent="0.15">
      <c r="DU121" s="253"/>
    </row>
  </sheetData>
  <sheetProtection algorithmName="SHA-512" hashValue="Z946ylUXea9LAgCiGHGKWEcgTZXgg+EYPIhTsqcx+jNmQCmM8zqwTchxbIZrEogheaIai7iuZk4fw7xBlBC0LA==" saltValue="KRCnRwwBDRCtCOkqNFgpq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481</v>
      </c>
    </row>
  </sheetData>
  <sheetProtection algorithmName="SHA-512" hashValue="J+rYjUXSBZ5o0rxuG7V3fhRqqCSc7GNarWl6hRoTYRe5WconjtSzMAvPwBCK9LM7OLRrMs5fYXaFb/DllCgFOw==" saltValue="xpNfr55rI+EyjY2OZq7o5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15">
      <c r="B47" s="10"/>
      <c r="C47" s="1152" t="s">
        <v>3</v>
      </c>
      <c r="D47" s="1152"/>
      <c r="E47" s="1153"/>
      <c r="F47" s="11">
        <v>7.68</v>
      </c>
      <c r="G47" s="12">
        <v>8.5</v>
      </c>
      <c r="H47" s="12">
        <v>8.81</v>
      </c>
      <c r="I47" s="12">
        <v>11.48</v>
      </c>
      <c r="J47" s="13">
        <v>10.47</v>
      </c>
    </row>
    <row r="48" spans="2:10" ht="57.75" customHeight="1" x14ac:dyDescent="0.15">
      <c r="B48" s="14"/>
      <c r="C48" s="1154" t="s">
        <v>4</v>
      </c>
      <c r="D48" s="1154"/>
      <c r="E48" s="1155"/>
      <c r="F48" s="15">
        <v>8.09</v>
      </c>
      <c r="G48" s="16">
        <v>9.64</v>
      </c>
      <c r="H48" s="16">
        <v>10.89</v>
      </c>
      <c r="I48" s="16">
        <v>11.17</v>
      </c>
      <c r="J48" s="17">
        <v>10.01</v>
      </c>
    </row>
    <row r="49" spans="2:10" ht="57.75" customHeight="1" thickBot="1" x14ac:dyDescent="0.2">
      <c r="B49" s="18"/>
      <c r="C49" s="1156" t="s">
        <v>5</v>
      </c>
      <c r="D49" s="1156"/>
      <c r="E49" s="1157"/>
      <c r="F49" s="19">
        <v>0.98</v>
      </c>
      <c r="G49" s="20">
        <v>2.35</v>
      </c>
      <c r="H49" s="20">
        <v>5.04</v>
      </c>
      <c r="I49" s="20">
        <v>2.2400000000000002</v>
      </c>
      <c r="J49" s="21" t="s">
        <v>536</v>
      </c>
    </row>
    <row r="50" spans="2:10" x14ac:dyDescent="0.15"/>
  </sheetData>
  <sheetProtection algorithmName="SHA-512" hashValue="Pd8CkHd5a1Nhvef8oDXgzpkraD2XXPefFC+U6L5ClMq2AqQsECv3Gmb8ofdnQfiXsVt2zGNc+PvpjYGcMsvHng==" saltValue="kW4TNiJLTmDUJuXA/oPOP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15">
      <c r="A34" s="22"/>
      <c r="B34" s="31"/>
      <c r="C34" s="1162" t="s">
        <v>537</v>
      </c>
      <c r="D34" s="1162"/>
      <c r="E34" s="1163"/>
      <c r="F34" s="32">
        <v>15.52</v>
      </c>
      <c r="G34" s="33">
        <v>16.29</v>
      </c>
      <c r="H34" s="33">
        <v>16.04</v>
      </c>
      <c r="I34" s="33">
        <v>17.34</v>
      </c>
      <c r="J34" s="34">
        <v>17.739999999999998</v>
      </c>
      <c r="K34" s="22"/>
      <c r="L34" s="22"/>
      <c r="M34" s="22"/>
      <c r="N34" s="22"/>
      <c r="O34" s="22"/>
      <c r="P34" s="22"/>
    </row>
    <row r="35" spans="1:16" ht="39" customHeight="1" x14ac:dyDescent="0.15">
      <c r="A35" s="22"/>
      <c r="B35" s="35"/>
      <c r="C35" s="1158" t="s">
        <v>538</v>
      </c>
      <c r="D35" s="1158"/>
      <c r="E35" s="1159"/>
      <c r="F35" s="36">
        <v>8.08</v>
      </c>
      <c r="G35" s="37">
        <v>9.6199999999999992</v>
      </c>
      <c r="H35" s="37">
        <v>10.88</v>
      </c>
      <c r="I35" s="37">
        <v>11.16</v>
      </c>
      <c r="J35" s="38">
        <v>10</v>
      </c>
      <c r="K35" s="22"/>
      <c r="L35" s="22"/>
      <c r="M35" s="22"/>
      <c r="N35" s="22"/>
      <c r="O35" s="22"/>
      <c r="P35" s="22"/>
    </row>
    <row r="36" spans="1:16" ht="39" customHeight="1" x14ac:dyDescent="0.15">
      <c r="A36" s="22"/>
      <c r="B36" s="35"/>
      <c r="C36" s="1158" t="s">
        <v>539</v>
      </c>
      <c r="D36" s="1158"/>
      <c r="E36" s="1159"/>
      <c r="F36" s="36">
        <v>7.46</v>
      </c>
      <c r="G36" s="37">
        <v>7.18</v>
      </c>
      <c r="H36" s="37">
        <v>8.3000000000000007</v>
      </c>
      <c r="I36" s="37">
        <v>9.89</v>
      </c>
      <c r="J36" s="38">
        <v>8.68</v>
      </c>
      <c r="K36" s="22"/>
      <c r="L36" s="22"/>
      <c r="M36" s="22"/>
      <c r="N36" s="22"/>
      <c r="O36" s="22"/>
      <c r="P36" s="22"/>
    </row>
    <row r="37" spans="1:16" ht="39" customHeight="1" x14ac:dyDescent="0.15">
      <c r="A37" s="22"/>
      <c r="B37" s="35"/>
      <c r="C37" s="1158" t="s">
        <v>540</v>
      </c>
      <c r="D37" s="1158"/>
      <c r="E37" s="1159"/>
      <c r="F37" s="36" t="s">
        <v>493</v>
      </c>
      <c r="G37" s="37" t="s">
        <v>493</v>
      </c>
      <c r="H37" s="37" t="s">
        <v>493</v>
      </c>
      <c r="I37" s="37" t="s">
        <v>493</v>
      </c>
      <c r="J37" s="38">
        <v>3.01</v>
      </c>
      <c r="K37" s="22"/>
      <c r="L37" s="22"/>
      <c r="M37" s="22"/>
      <c r="N37" s="22"/>
      <c r="O37" s="22"/>
      <c r="P37" s="22"/>
    </row>
    <row r="38" spans="1:16" ht="39" customHeight="1" x14ac:dyDescent="0.15">
      <c r="A38" s="22"/>
      <c r="B38" s="35"/>
      <c r="C38" s="1158" t="s">
        <v>541</v>
      </c>
      <c r="D38" s="1158"/>
      <c r="E38" s="1159"/>
      <c r="F38" s="36">
        <v>1.26</v>
      </c>
      <c r="G38" s="37">
        <v>1.29</v>
      </c>
      <c r="H38" s="37">
        <v>1.7</v>
      </c>
      <c r="I38" s="37">
        <v>2.81</v>
      </c>
      <c r="J38" s="38">
        <v>1.82</v>
      </c>
      <c r="K38" s="22"/>
      <c r="L38" s="22"/>
      <c r="M38" s="22"/>
      <c r="N38" s="22"/>
      <c r="O38" s="22"/>
      <c r="P38" s="22"/>
    </row>
    <row r="39" spans="1:16" ht="39" customHeight="1" x14ac:dyDescent="0.15">
      <c r="A39" s="22"/>
      <c r="B39" s="35"/>
      <c r="C39" s="1158" t="s">
        <v>542</v>
      </c>
      <c r="D39" s="1158"/>
      <c r="E39" s="1159"/>
      <c r="F39" s="36">
        <v>1.19</v>
      </c>
      <c r="G39" s="37">
        <v>1.53</v>
      </c>
      <c r="H39" s="37">
        <v>1.55</v>
      </c>
      <c r="I39" s="37">
        <v>0.74</v>
      </c>
      <c r="J39" s="38">
        <v>1.37</v>
      </c>
      <c r="K39" s="22"/>
      <c r="L39" s="22"/>
      <c r="M39" s="22"/>
      <c r="N39" s="22"/>
      <c r="O39" s="22"/>
      <c r="P39" s="22"/>
    </row>
    <row r="40" spans="1:16" ht="39" customHeight="1" x14ac:dyDescent="0.15">
      <c r="A40" s="22"/>
      <c r="B40" s="35"/>
      <c r="C40" s="1158" t="s">
        <v>543</v>
      </c>
      <c r="D40" s="1158"/>
      <c r="E40" s="1159"/>
      <c r="F40" s="36">
        <v>0.06</v>
      </c>
      <c r="G40" s="37">
        <v>0.05</v>
      </c>
      <c r="H40" s="37">
        <v>7.0000000000000007E-2</v>
      </c>
      <c r="I40" s="37">
        <v>0.06</v>
      </c>
      <c r="J40" s="38">
        <v>0.34</v>
      </c>
      <c r="K40" s="22"/>
      <c r="L40" s="22"/>
      <c r="M40" s="22"/>
      <c r="N40" s="22"/>
      <c r="O40" s="22"/>
      <c r="P40" s="22"/>
    </row>
    <row r="41" spans="1:16" ht="39" customHeight="1" x14ac:dyDescent="0.15">
      <c r="A41" s="22"/>
      <c r="B41" s="35"/>
      <c r="C41" s="1158" t="s">
        <v>544</v>
      </c>
      <c r="D41" s="1158"/>
      <c r="E41" s="1159"/>
      <c r="F41" s="36">
        <v>0.2</v>
      </c>
      <c r="G41" s="37">
        <v>0.12</v>
      </c>
      <c r="H41" s="37">
        <v>0.17</v>
      </c>
      <c r="I41" s="37">
        <v>0.16</v>
      </c>
      <c r="J41" s="38">
        <v>0.26</v>
      </c>
      <c r="K41" s="22"/>
      <c r="L41" s="22"/>
      <c r="M41" s="22"/>
      <c r="N41" s="22"/>
      <c r="O41" s="22"/>
      <c r="P41" s="22"/>
    </row>
    <row r="42" spans="1:16" ht="39" customHeight="1" x14ac:dyDescent="0.15">
      <c r="A42" s="22"/>
      <c r="B42" s="39"/>
      <c r="C42" s="1158" t="s">
        <v>545</v>
      </c>
      <c r="D42" s="1158"/>
      <c r="E42" s="1159"/>
      <c r="F42" s="36" t="s">
        <v>493</v>
      </c>
      <c r="G42" s="37" t="s">
        <v>493</v>
      </c>
      <c r="H42" s="37" t="s">
        <v>493</v>
      </c>
      <c r="I42" s="37" t="s">
        <v>493</v>
      </c>
      <c r="J42" s="38" t="s">
        <v>493</v>
      </c>
      <c r="K42" s="22"/>
      <c r="L42" s="22"/>
      <c r="M42" s="22"/>
      <c r="N42" s="22"/>
      <c r="O42" s="22"/>
      <c r="P42" s="22"/>
    </row>
    <row r="43" spans="1:16" ht="39" customHeight="1" thickBot="1" x14ac:dyDescent="0.2">
      <c r="A43" s="22"/>
      <c r="B43" s="40"/>
      <c r="C43" s="1160" t="s">
        <v>546</v>
      </c>
      <c r="D43" s="1160"/>
      <c r="E43" s="1161"/>
      <c r="F43" s="41">
        <v>0.1</v>
      </c>
      <c r="G43" s="42">
        <v>0.08</v>
      </c>
      <c r="H43" s="42">
        <v>0.1</v>
      </c>
      <c r="I43" s="42">
        <v>0.11</v>
      </c>
      <c r="J43" s="43">
        <v>0.25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lw2z7MhUGJSjDUEYWIqUIBWLuNdSz9HSXI7N30M7/hSCuudpVAnAiN8fAPqkm+t/45IF39R0aX+PxdeIHcuw1A==" saltValue="aOwvcDDprVDHRDszGoVB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1066</v>
      </c>
      <c r="L45" s="58">
        <v>1113</v>
      </c>
      <c r="M45" s="58">
        <v>1125</v>
      </c>
      <c r="N45" s="58">
        <v>1213</v>
      </c>
      <c r="O45" s="59">
        <v>1225</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493</v>
      </c>
      <c r="L46" s="62" t="s">
        <v>493</v>
      </c>
      <c r="M46" s="62" t="s">
        <v>493</v>
      </c>
      <c r="N46" s="62" t="s">
        <v>493</v>
      </c>
      <c r="O46" s="63" t="s">
        <v>493</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493</v>
      </c>
      <c r="L47" s="62" t="s">
        <v>493</v>
      </c>
      <c r="M47" s="62" t="s">
        <v>493</v>
      </c>
      <c r="N47" s="62" t="s">
        <v>493</v>
      </c>
      <c r="O47" s="63" t="s">
        <v>493</v>
      </c>
      <c r="P47" s="46"/>
      <c r="Q47" s="46"/>
      <c r="R47" s="46"/>
      <c r="S47" s="46"/>
      <c r="T47" s="46"/>
      <c r="U47" s="46"/>
    </row>
    <row r="48" spans="1:21" ht="30.75" customHeight="1" x14ac:dyDescent="0.15">
      <c r="A48" s="46"/>
      <c r="B48" s="1189"/>
      <c r="C48" s="1190"/>
      <c r="D48" s="60"/>
      <c r="E48" s="1166" t="s">
        <v>13</v>
      </c>
      <c r="F48" s="1166"/>
      <c r="G48" s="1166"/>
      <c r="H48" s="1166"/>
      <c r="I48" s="1166"/>
      <c r="J48" s="1167"/>
      <c r="K48" s="61">
        <v>677</v>
      </c>
      <c r="L48" s="62">
        <v>659</v>
      </c>
      <c r="M48" s="62">
        <v>626</v>
      </c>
      <c r="N48" s="62">
        <v>626</v>
      </c>
      <c r="O48" s="63">
        <v>499</v>
      </c>
      <c r="P48" s="46"/>
      <c r="Q48" s="46"/>
      <c r="R48" s="46"/>
      <c r="S48" s="46"/>
      <c r="T48" s="46"/>
      <c r="U48" s="46"/>
    </row>
    <row r="49" spans="1:21" ht="30.75" customHeight="1" x14ac:dyDescent="0.15">
      <c r="A49" s="46"/>
      <c r="B49" s="1189"/>
      <c r="C49" s="1190"/>
      <c r="D49" s="60"/>
      <c r="E49" s="1166" t="s">
        <v>14</v>
      </c>
      <c r="F49" s="1166"/>
      <c r="G49" s="1166"/>
      <c r="H49" s="1166"/>
      <c r="I49" s="1166"/>
      <c r="J49" s="1167"/>
      <c r="K49" s="61">
        <v>45</v>
      </c>
      <c r="L49" s="62">
        <v>46</v>
      </c>
      <c r="M49" s="62">
        <v>38</v>
      </c>
      <c r="N49" s="62">
        <v>41</v>
      </c>
      <c r="O49" s="63">
        <v>46</v>
      </c>
      <c r="P49" s="46"/>
      <c r="Q49" s="46"/>
      <c r="R49" s="46"/>
      <c r="S49" s="46"/>
      <c r="T49" s="46"/>
      <c r="U49" s="46"/>
    </row>
    <row r="50" spans="1:21" ht="30.75" customHeight="1" x14ac:dyDescent="0.15">
      <c r="A50" s="46"/>
      <c r="B50" s="1189"/>
      <c r="C50" s="1190"/>
      <c r="D50" s="60"/>
      <c r="E50" s="1166" t="s">
        <v>15</v>
      </c>
      <c r="F50" s="1166"/>
      <c r="G50" s="1166"/>
      <c r="H50" s="1166"/>
      <c r="I50" s="1166"/>
      <c r="J50" s="1167"/>
      <c r="K50" s="61">
        <v>4</v>
      </c>
      <c r="L50" s="62" t="s">
        <v>493</v>
      </c>
      <c r="M50" s="62" t="s">
        <v>493</v>
      </c>
      <c r="N50" s="62" t="s">
        <v>493</v>
      </c>
      <c r="O50" s="63" t="s">
        <v>493</v>
      </c>
      <c r="P50" s="46"/>
      <c r="Q50" s="46"/>
      <c r="R50" s="46"/>
      <c r="S50" s="46"/>
      <c r="T50" s="46"/>
      <c r="U50" s="46"/>
    </row>
    <row r="51" spans="1:21" ht="30.75" customHeight="1" x14ac:dyDescent="0.15">
      <c r="A51" s="46"/>
      <c r="B51" s="1191"/>
      <c r="C51" s="1192"/>
      <c r="D51" s="64"/>
      <c r="E51" s="1166" t="s">
        <v>16</v>
      </c>
      <c r="F51" s="1166"/>
      <c r="G51" s="1166"/>
      <c r="H51" s="1166"/>
      <c r="I51" s="1166"/>
      <c r="J51" s="1167"/>
      <c r="K51" s="61">
        <v>0</v>
      </c>
      <c r="L51" s="62">
        <v>0</v>
      </c>
      <c r="M51" s="62">
        <v>0</v>
      </c>
      <c r="N51" s="62">
        <v>0</v>
      </c>
      <c r="O51" s="63">
        <v>0</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1204</v>
      </c>
      <c r="L52" s="62">
        <v>1183</v>
      </c>
      <c r="M52" s="62">
        <v>1171</v>
      </c>
      <c r="N52" s="62">
        <v>1111</v>
      </c>
      <c r="O52" s="63">
        <v>1095</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588</v>
      </c>
      <c r="L53" s="67">
        <v>635</v>
      </c>
      <c r="M53" s="67">
        <v>618</v>
      </c>
      <c r="N53" s="67">
        <v>769</v>
      </c>
      <c r="O53" s="68">
        <v>675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564</v>
      </c>
      <c r="L58" s="82" t="s">
        <v>564</v>
      </c>
      <c r="M58" s="82" t="s">
        <v>564</v>
      </c>
      <c r="N58" s="82" t="s">
        <v>564</v>
      </c>
      <c r="O58" s="83" t="s">
        <v>564</v>
      </c>
    </row>
    <row r="59" spans="1:21" ht="31.5" customHeight="1" x14ac:dyDescent="0.15">
      <c r="B59" s="1174"/>
      <c r="C59" s="1175"/>
      <c r="D59" s="1181" t="s">
        <v>26</v>
      </c>
      <c r="E59" s="1182"/>
      <c r="F59" s="1182"/>
      <c r="G59" s="1182"/>
      <c r="H59" s="1182"/>
      <c r="I59" s="1182"/>
      <c r="J59" s="1183"/>
      <c r="K59" s="84" t="s">
        <v>564</v>
      </c>
      <c r="L59" s="85" t="s">
        <v>564</v>
      </c>
      <c r="M59" s="85" t="s">
        <v>564</v>
      </c>
      <c r="N59" s="85" t="s">
        <v>564</v>
      </c>
      <c r="O59" s="86" t="s">
        <v>564</v>
      </c>
    </row>
    <row r="60" spans="1:21" ht="31.5" customHeight="1" thickBot="1" x14ac:dyDescent="0.2">
      <c r="B60" s="1176"/>
      <c r="C60" s="1177"/>
      <c r="D60" s="1184" t="s">
        <v>27</v>
      </c>
      <c r="E60" s="1185"/>
      <c r="F60" s="1185"/>
      <c r="G60" s="1185"/>
      <c r="H60" s="1185"/>
      <c r="I60" s="1185"/>
      <c r="J60" s="1186"/>
      <c r="K60" s="87" t="s">
        <v>564</v>
      </c>
      <c r="L60" s="88" t="s">
        <v>564</v>
      </c>
      <c r="M60" s="88" t="s">
        <v>564</v>
      </c>
      <c r="N60" s="88" t="s">
        <v>564</v>
      </c>
      <c r="O60" s="89" t="s">
        <v>564</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5lzi3BhaUsOku5cPV2oO0l8a70+I9UjaMvAM9X91GC+tu9B1oMGQkPgOnzOWkmL45MknKnx1lWVneVUpnrqtA==" saltValue="Wg0WKQrx2YtiZz12xfyGo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531</v>
      </c>
      <c r="J40" s="101" t="s">
        <v>532</v>
      </c>
      <c r="K40" s="101" t="s">
        <v>533</v>
      </c>
      <c r="L40" s="101" t="s">
        <v>534</v>
      </c>
      <c r="M40" s="102" t="s">
        <v>535</v>
      </c>
    </row>
    <row r="41" spans="2:13" ht="27.75" customHeight="1" x14ac:dyDescent="0.15">
      <c r="B41" s="1207" t="s">
        <v>30</v>
      </c>
      <c r="C41" s="1208"/>
      <c r="D41" s="103"/>
      <c r="E41" s="1209" t="s">
        <v>31</v>
      </c>
      <c r="F41" s="1209"/>
      <c r="G41" s="1209"/>
      <c r="H41" s="1210"/>
      <c r="I41" s="342">
        <v>13884</v>
      </c>
      <c r="J41" s="343">
        <v>13535</v>
      </c>
      <c r="K41" s="343">
        <v>13183</v>
      </c>
      <c r="L41" s="343">
        <v>12586</v>
      </c>
      <c r="M41" s="344">
        <v>12973</v>
      </c>
    </row>
    <row r="42" spans="2:13" ht="27.75" customHeight="1" x14ac:dyDescent="0.15">
      <c r="B42" s="1197"/>
      <c r="C42" s="1198"/>
      <c r="D42" s="104"/>
      <c r="E42" s="1201" t="s">
        <v>32</v>
      </c>
      <c r="F42" s="1201"/>
      <c r="G42" s="1201"/>
      <c r="H42" s="1202"/>
      <c r="I42" s="345" t="s">
        <v>493</v>
      </c>
      <c r="J42" s="346" t="s">
        <v>493</v>
      </c>
      <c r="K42" s="346" t="s">
        <v>493</v>
      </c>
      <c r="L42" s="346" t="s">
        <v>493</v>
      </c>
      <c r="M42" s="347" t="s">
        <v>493</v>
      </c>
    </row>
    <row r="43" spans="2:13" ht="27.75" customHeight="1" x14ac:dyDescent="0.15">
      <c r="B43" s="1197"/>
      <c r="C43" s="1198"/>
      <c r="D43" s="104"/>
      <c r="E43" s="1201" t="s">
        <v>33</v>
      </c>
      <c r="F43" s="1201"/>
      <c r="G43" s="1201"/>
      <c r="H43" s="1202"/>
      <c r="I43" s="345">
        <v>4766</v>
      </c>
      <c r="J43" s="346">
        <v>4312</v>
      </c>
      <c r="K43" s="346">
        <v>3664</v>
      </c>
      <c r="L43" s="346">
        <v>3161</v>
      </c>
      <c r="M43" s="347">
        <v>2580</v>
      </c>
    </row>
    <row r="44" spans="2:13" ht="27.75" customHeight="1" x14ac:dyDescent="0.15">
      <c r="B44" s="1197"/>
      <c r="C44" s="1198"/>
      <c r="D44" s="104"/>
      <c r="E44" s="1201" t="s">
        <v>34</v>
      </c>
      <c r="F44" s="1201"/>
      <c r="G44" s="1201"/>
      <c r="H44" s="1202"/>
      <c r="I44" s="345">
        <v>364</v>
      </c>
      <c r="J44" s="346">
        <v>369</v>
      </c>
      <c r="K44" s="346">
        <v>342</v>
      </c>
      <c r="L44" s="346">
        <v>315</v>
      </c>
      <c r="M44" s="347">
        <v>337</v>
      </c>
    </row>
    <row r="45" spans="2:13" ht="27.75" customHeight="1" x14ac:dyDescent="0.15">
      <c r="B45" s="1197"/>
      <c r="C45" s="1198"/>
      <c r="D45" s="104"/>
      <c r="E45" s="1201" t="s">
        <v>35</v>
      </c>
      <c r="F45" s="1201"/>
      <c r="G45" s="1201"/>
      <c r="H45" s="1202"/>
      <c r="I45" s="345">
        <v>1216</v>
      </c>
      <c r="J45" s="346">
        <v>1160</v>
      </c>
      <c r="K45" s="346">
        <v>1067</v>
      </c>
      <c r="L45" s="346">
        <v>946</v>
      </c>
      <c r="M45" s="347">
        <v>936</v>
      </c>
    </row>
    <row r="46" spans="2:13" ht="27.75" customHeight="1" x14ac:dyDescent="0.15">
      <c r="B46" s="1197"/>
      <c r="C46" s="1198"/>
      <c r="D46" s="105"/>
      <c r="E46" s="1201" t="s">
        <v>36</v>
      </c>
      <c r="F46" s="1201"/>
      <c r="G46" s="1201"/>
      <c r="H46" s="1202"/>
      <c r="I46" s="345">
        <v>80</v>
      </c>
      <c r="J46" s="346">
        <v>68</v>
      </c>
      <c r="K46" s="346">
        <v>37</v>
      </c>
      <c r="L46" s="346">
        <v>45</v>
      </c>
      <c r="M46" s="347">
        <v>39</v>
      </c>
    </row>
    <row r="47" spans="2:13" ht="27.75" customHeight="1" x14ac:dyDescent="0.15">
      <c r="B47" s="1197"/>
      <c r="C47" s="1198"/>
      <c r="D47" s="106"/>
      <c r="E47" s="1211" t="s">
        <v>37</v>
      </c>
      <c r="F47" s="1212"/>
      <c r="G47" s="1212"/>
      <c r="H47" s="1213"/>
      <c r="I47" s="345" t="s">
        <v>493</v>
      </c>
      <c r="J47" s="346" t="s">
        <v>493</v>
      </c>
      <c r="K47" s="346" t="s">
        <v>493</v>
      </c>
      <c r="L47" s="346" t="s">
        <v>493</v>
      </c>
      <c r="M47" s="347" t="s">
        <v>493</v>
      </c>
    </row>
    <row r="48" spans="2:13" ht="27.75" customHeight="1" x14ac:dyDescent="0.15">
      <c r="B48" s="1197"/>
      <c r="C48" s="1198"/>
      <c r="D48" s="104"/>
      <c r="E48" s="1201" t="s">
        <v>38</v>
      </c>
      <c r="F48" s="1201"/>
      <c r="G48" s="1201"/>
      <c r="H48" s="1202"/>
      <c r="I48" s="345" t="s">
        <v>493</v>
      </c>
      <c r="J48" s="346" t="s">
        <v>493</v>
      </c>
      <c r="K48" s="346" t="s">
        <v>493</v>
      </c>
      <c r="L48" s="346" t="s">
        <v>493</v>
      </c>
      <c r="M48" s="347" t="s">
        <v>493</v>
      </c>
    </row>
    <row r="49" spans="2:13" ht="27.75" customHeight="1" x14ac:dyDescent="0.15">
      <c r="B49" s="1199"/>
      <c r="C49" s="1200"/>
      <c r="D49" s="104"/>
      <c r="E49" s="1201" t="s">
        <v>39</v>
      </c>
      <c r="F49" s="1201"/>
      <c r="G49" s="1201"/>
      <c r="H49" s="1202"/>
      <c r="I49" s="345" t="s">
        <v>493</v>
      </c>
      <c r="J49" s="346" t="s">
        <v>493</v>
      </c>
      <c r="K49" s="346" t="s">
        <v>493</v>
      </c>
      <c r="L49" s="346" t="s">
        <v>493</v>
      </c>
      <c r="M49" s="347" t="s">
        <v>493</v>
      </c>
    </row>
    <row r="50" spans="2:13" ht="27.75" customHeight="1" x14ac:dyDescent="0.15">
      <c r="B50" s="1195" t="s">
        <v>40</v>
      </c>
      <c r="C50" s="1196"/>
      <c r="D50" s="107"/>
      <c r="E50" s="1201" t="s">
        <v>41</v>
      </c>
      <c r="F50" s="1201"/>
      <c r="G50" s="1201"/>
      <c r="H50" s="1202"/>
      <c r="I50" s="345">
        <v>2255</v>
      </c>
      <c r="J50" s="346">
        <v>2259</v>
      </c>
      <c r="K50" s="346">
        <v>2798</v>
      </c>
      <c r="L50" s="346">
        <v>3055</v>
      </c>
      <c r="M50" s="347">
        <v>3198</v>
      </c>
    </row>
    <row r="51" spans="2:13" ht="27.75" customHeight="1" x14ac:dyDescent="0.15">
      <c r="B51" s="1197"/>
      <c r="C51" s="1198"/>
      <c r="D51" s="104"/>
      <c r="E51" s="1201" t="s">
        <v>42</v>
      </c>
      <c r="F51" s="1201"/>
      <c r="G51" s="1201"/>
      <c r="H51" s="1202"/>
      <c r="I51" s="345">
        <v>1342</v>
      </c>
      <c r="J51" s="346">
        <v>1422</v>
      </c>
      <c r="K51" s="346">
        <v>1250</v>
      </c>
      <c r="L51" s="346">
        <v>1181</v>
      </c>
      <c r="M51" s="347">
        <v>1260</v>
      </c>
    </row>
    <row r="52" spans="2:13" ht="27.75" customHeight="1" x14ac:dyDescent="0.15">
      <c r="B52" s="1199"/>
      <c r="C52" s="1200"/>
      <c r="D52" s="104"/>
      <c r="E52" s="1201" t="s">
        <v>43</v>
      </c>
      <c r="F52" s="1201"/>
      <c r="G52" s="1201"/>
      <c r="H52" s="1202"/>
      <c r="I52" s="345">
        <v>9881</v>
      </c>
      <c r="J52" s="346">
        <v>9442</v>
      </c>
      <c r="K52" s="346">
        <v>8955</v>
      </c>
      <c r="L52" s="346">
        <v>8345</v>
      </c>
      <c r="M52" s="347">
        <v>8071</v>
      </c>
    </row>
    <row r="53" spans="2:13" ht="27.75" customHeight="1" thickBot="1" x14ac:dyDescent="0.2">
      <c r="B53" s="1203" t="s">
        <v>19</v>
      </c>
      <c r="C53" s="1204"/>
      <c r="D53" s="108"/>
      <c r="E53" s="1205" t="s">
        <v>44</v>
      </c>
      <c r="F53" s="1205"/>
      <c r="G53" s="1205"/>
      <c r="H53" s="1206"/>
      <c r="I53" s="348">
        <v>6833</v>
      </c>
      <c r="J53" s="349">
        <v>6320</v>
      </c>
      <c r="K53" s="349">
        <v>5288</v>
      </c>
      <c r="L53" s="349">
        <v>4472</v>
      </c>
      <c r="M53" s="350">
        <v>4337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GKgtkYn8qCT47OikrBTYbI9BEBYB+ablq0S3C9o3OQzqbIlIdFv+nIAbIu2yEz2Hxay1+iu4+3agUZywRVOFoA==" saltValue="WYeTNOON5SdWp0FxqclZ7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533</v>
      </c>
      <c r="G54" s="117" t="s">
        <v>534</v>
      </c>
      <c r="H54" s="118" t="s">
        <v>535</v>
      </c>
    </row>
    <row r="55" spans="2:8" ht="52.5" customHeight="1" x14ac:dyDescent="0.15">
      <c r="B55" s="119"/>
      <c r="C55" s="1222" t="s">
        <v>46</v>
      </c>
      <c r="D55" s="1222"/>
      <c r="E55" s="1223"/>
      <c r="F55" s="120">
        <v>614</v>
      </c>
      <c r="G55" s="120">
        <v>773</v>
      </c>
      <c r="H55" s="121">
        <v>713</v>
      </c>
    </row>
    <row r="56" spans="2:8" ht="52.5" customHeight="1" x14ac:dyDescent="0.15">
      <c r="B56" s="122"/>
      <c r="C56" s="1224" t="s">
        <v>47</v>
      </c>
      <c r="D56" s="1224"/>
      <c r="E56" s="1225"/>
      <c r="F56" s="123">
        <v>513</v>
      </c>
      <c r="G56" s="123">
        <v>414</v>
      </c>
      <c r="H56" s="124">
        <v>424</v>
      </c>
    </row>
    <row r="57" spans="2:8" ht="53.25" customHeight="1" x14ac:dyDescent="0.15">
      <c r="B57" s="122"/>
      <c r="C57" s="1226" t="s">
        <v>48</v>
      </c>
      <c r="D57" s="1226"/>
      <c r="E57" s="1227"/>
      <c r="F57" s="125">
        <v>1254</v>
      </c>
      <c r="G57" s="125">
        <v>1451</v>
      </c>
      <c r="H57" s="126">
        <v>1603</v>
      </c>
    </row>
    <row r="58" spans="2:8" ht="45.75" customHeight="1" x14ac:dyDescent="0.15">
      <c r="B58" s="127"/>
      <c r="C58" s="1214" t="s">
        <v>565</v>
      </c>
      <c r="D58" s="1215"/>
      <c r="E58" s="1216"/>
      <c r="F58" s="128">
        <v>942</v>
      </c>
      <c r="G58" s="128">
        <v>1184</v>
      </c>
      <c r="H58" s="129">
        <v>1150</v>
      </c>
    </row>
    <row r="59" spans="2:8" ht="45.75" customHeight="1" x14ac:dyDescent="0.15">
      <c r="B59" s="127"/>
      <c r="C59" s="1214" t="s">
        <v>566</v>
      </c>
      <c r="D59" s="1215"/>
      <c r="E59" s="1216"/>
      <c r="F59" s="128" t="s">
        <v>570</v>
      </c>
      <c r="G59" s="128" t="s">
        <v>570</v>
      </c>
      <c r="H59" s="129">
        <v>211</v>
      </c>
    </row>
    <row r="60" spans="2:8" ht="45.75" customHeight="1" x14ac:dyDescent="0.15">
      <c r="B60" s="127"/>
      <c r="C60" s="1214" t="s">
        <v>567</v>
      </c>
      <c r="D60" s="1215"/>
      <c r="E60" s="1216"/>
      <c r="F60" s="128">
        <v>67</v>
      </c>
      <c r="G60" s="128">
        <v>67</v>
      </c>
      <c r="H60" s="129">
        <v>67</v>
      </c>
    </row>
    <row r="61" spans="2:8" ht="45.75" customHeight="1" x14ac:dyDescent="0.15">
      <c r="B61" s="127"/>
      <c r="C61" s="1214" t="s">
        <v>568</v>
      </c>
      <c r="D61" s="1215"/>
      <c r="E61" s="1216"/>
      <c r="F61" s="128">
        <v>146</v>
      </c>
      <c r="G61" s="128">
        <v>103</v>
      </c>
      <c r="H61" s="129">
        <v>66</v>
      </c>
    </row>
    <row r="62" spans="2:8" ht="45.75" customHeight="1" thickBot="1" x14ac:dyDescent="0.2">
      <c r="B62" s="130"/>
      <c r="C62" s="1217" t="s">
        <v>569</v>
      </c>
      <c r="D62" s="1218"/>
      <c r="E62" s="1219"/>
      <c r="F62" s="131">
        <v>35</v>
      </c>
      <c r="G62" s="131">
        <v>35</v>
      </c>
      <c r="H62" s="132">
        <v>40</v>
      </c>
    </row>
    <row r="63" spans="2:8" ht="52.5" customHeight="1" thickBot="1" x14ac:dyDescent="0.2">
      <c r="B63" s="133"/>
      <c r="C63" s="1220" t="s">
        <v>49</v>
      </c>
      <c r="D63" s="1220"/>
      <c r="E63" s="1221"/>
      <c r="F63" s="134">
        <v>2381</v>
      </c>
      <c r="G63" s="134">
        <v>2639</v>
      </c>
      <c r="H63" s="135">
        <v>2740</v>
      </c>
    </row>
    <row r="64" spans="2:8" x14ac:dyDescent="0.15"/>
  </sheetData>
  <sheetProtection algorithmName="SHA-512" hashValue="eUyuEBsdr9IVJJgvvzCP384dqU+aQSQvPDfUTIGbRnLHmW6yDAv2zBtL6zlGX5fqnuJKfGR/iUykL9To4YSoOA==" saltValue="6Gpho9PIZd8fjO4U6ehd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topLeftCell="A23" zoomScale="85" zoomScaleNormal="85" zoomScaleSheetLayoutView="55" workbookViewId="0">
      <selection activeCell="AN65" sqref="AN65:DC69"/>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571</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28" t="s">
        <v>573</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59"/>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59"/>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59"/>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59"/>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574</v>
      </c>
    </row>
    <row r="50" spans="1:109" x14ac:dyDescent="0.15">
      <c r="B50" s="259"/>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531</v>
      </c>
      <c r="BQ50" s="1241"/>
      <c r="BR50" s="1241"/>
      <c r="BS50" s="1241"/>
      <c r="BT50" s="1241"/>
      <c r="BU50" s="1241"/>
      <c r="BV50" s="1241"/>
      <c r="BW50" s="1241"/>
      <c r="BX50" s="1241" t="s">
        <v>532</v>
      </c>
      <c r="BY50" s="1241"/>
      <c r="BZ50" s="1241"/>
      <c r="CA50" s="1241"/>
      <c r="CB50" s="1241"/>
      <c r="CC50" s="1241"/>
      <c r="CD50" s="1241"/>
      <c r="CE50" s="1241"/>
      <c r="CF50" s="1241" t="s">
        <v>533</v>
      </c>
      <c r="CG50" s="1241"/>
      <c r="CH50" s="1241"/>
      <c r="CI50" s="1241"/>
      <c r="CJ50" s="1241"/>
      <c r="CK50" s="1241"/>
      <c r="CL50" s="1241"/>
      <c r="CM50" s="1241"/>
      <c r="CN50" s="1241" t="s">
        <v>534</v>
      </c>
      <c r="CO50" s="1241"/>
      <c r="CP50" s="1241"/>
      <c r="CQ50" s="1241"/>
      <c r="CR50" s="1241"/>
      <c r="CS50" s="1241"/>
      <c r="CT50" s="1241"/>
      <c r="CU50" s="1241"/>
      <c r="CV50" s="1241" t="s">
        <v>535</v>
      </c>
      <c r="CW50" s="1241"/>
      <c r="CX50" s="1241"/>
      <c r="CY50" s="1241"/>
      <c r="CZ50" s="1241"/>
      <c r="DA50" s="1241"/>
      <c r="DB50" s="1241"/>
      <c r="DC50" s="1241"/>
    </row>
    <row r="51" spans="1:109" ht="13.5" customHeight="1" x14ac:dyDescent="0.15">
      <c r="B51" s="259"/>
      <c r="G51" s="1247"/>
      <c r="H51" s="1247"/>
      <c r="I51" s="1245"/>
      <c r="J51" s="1245"/>
      <c r="K51" s="1243"/>
      <c r="L51" s="1243"/>
      <c r="M51" s="1243"/>
      <c r="N51" s="1243"/>
      <c r="AM51" s="359"/>
      <c r="AN51" s="1244" t="s">
        <v>575</v>
      </c>
      <c r="AO51" s="1244"/>
      <c r="AP51" s="1244"/>
      <c r="AQ51" s="1244"/>
      <c r="AR51" s="1244"/>
      <c r="AS51" s="1244"/>
      <c r="AT51" s="1244"/>
      <c r="AU51" s="1244"/>
      <c r="AV51" s="1244"/>
      <c r="AW51" s="1244"/>
      <c r="AX51" s="1244"/>
      <c r="AY51" s="1244"/>
      <c r="AZ51" s="1244"/>
      <c r="BA51" s="1244"/>
      <c r="BB51" s="1244" t="s">
        <v>576</v>
      </c>
      <c r="BC51" s="1244"/>
      <c r="BD51" s="1244"/>
      <c r="BE51" s="1244"/>
      <c r="BF51" s="1244"/>
      <c r="BG51" s="1244"/>
      <c r="BH51" s="1244"/>
      <c r="BI51" s="1244"/>
      <c r="BJ51" s="1244"/>
      <c r="BK51" s="1244"/>
      <c r="BL51" s="1244"/>
      <c r="BM51" s="1244"/>
      <c r="BN51" s="1244"/>
      <c r="BO51" s="1244"/>
      <c r="BP51" s="1242">
        <v>120.4</v>
      </c>
      <c r="BQ51" s="1242"/>
      <c r="BR51" s="1242"/>
      <c r="BS51" s="1242"/>
      <c r="BT51" s="1242"/>
      <c r="BU51" s="1242"/>
      <c r="BV51" s="1242"/>
      <c r="BW51" s="1242"/>
      <c r="BX51" s="1242">
        <v>111.1</v>
      </c>
      <c r="BY51" s="1242"/>
      <c r="BZ51" s="1242"/>
      <c r="CA51" s="1242"/>
      <c r="CB51" s="1242"/>
      <c r="CC51" s="1242"/>
      <c r="CD51" s="1242"/>
      <c r="CE51" s="1242"/>
      <c r="CF51" s="1242">
        <v>88.2</v>
      </c>
      <c r="CG51" s="1242"/>
      <c r="CH51" s="1242"/>
      <c r="CI51" s="1242"/>
      <c r="CJ51" s="1242"/>
      <c r="CK51" s="1242"/>
      <c r="CL51" s="1242"/>
      <c r="CM51" s="1242"/>
      <c r="CN51" s="1242">
        <v>77.400000000000006</v>
      </c>
      <c r="CO51" s="1242"/>
      <c r="CP51" s="1242"/>
      <c r="CQ51" s="1242"/>
      <c r="CR51" s="1242"/>
      <c r="CS51" s="1242"/>
      <c r="CT51" s="1242"/>
      <c r="CU51" s="1242"/>
      <c r="CV51" s="1242">
        <v>73.900000000000006</v>
      </c>
      <c r="CW51" s="1242"/>
      <c r="CX51" s="1242"/>
      <c r="CY51" s="1242"/>
      <c r="CZ51" s="1242"/>
      <c r="DA51" s="1242"/>
      <c r="DB51" s="1242"/>
      <c r="DC51" s="1242"/>
    </row>
    <row r="52" spans="1:109" x14ac:dyDescent="0.15">
      <c r="B52" s="259"/>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59"/>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577</v>
      </c>
      <c r="BC53" s="1244"/>
      <c r="BD53" s="1244"/>
      <c r="BE53" s="1244"/>
      <c r="BF53" s="1244"/>
      <c r="BG53" s="1244"/>
      <c r="BH53" s="1244"/>
      <c r="BI53" s="1244"/>
      <c r="BJ53" s="1244"/>
      <c r="BK53" s="1244"/>
      <c r="BL53" s="1244"/>
      <c r="BM53" s="1244"/>
      <c r="BN53" s="1244"/>
      <c r="BO53" s="1244"/>
      <c r="BP53" s="1242">
        <v>59.5</v>
      </c>
      <c r="BQ53" s="1242"/>
      <c r="BR53" s="1242"/>
      <c r="BS53" s="1242"/>
      <c r="BT53" s="1242"/>
      <c r="BU53" s="1242"/>
      <c r="BV53" s="1242"/>
      <c r="BW53" s="1242"/>
      <c r="BX53" s="1242">
        <v>60.9</v>
      </c>
      <c r="BY53" s="1242"/>
      <c r="BZ53" s="1242"/>
      <c r="CA53" s="1242"/>
      <c r="CB53" s="1242"/>
      <c r="CC53" s="1242"/>
      <c r="CD53" s="1242"/>
      <c r="CE53" s="1242"/>
      <c r="CF53" s="1242">
        <v>62.7</v>
      </c>
      <c r="CG53" s="1242"/>
      <c r="CH53" s="1242"/>
      <c r="CI53" s="1242"/>
      <c r="CJ53" s="1242"/>
      <c r="CK53" s="1242"/>
      <c r="CL53" s="1242"/>
      <c r="CM53" s="1242"/>
      <c r="CN53" s="1242">
        <v>64.400000000000006</v>
      </c>
      <c r="CO53" s="1242"/>
      <c r="CP53" s="1242"/>
      <c r="CQ53" s="1242"/>
      <c r="CR53" s="1242"/>
      <c r="CS53" s="1242"/>
      <c r="CT53" s="1242"/>
      <c r="CU53" s="1242"/>
      <c r="CV53" s="1242">
        <v>66.2</v>
      </c>
      <c r="CW53" s="1242"/>
      <c r="CX53" s="1242"/>
      <c r="CY53" s="1242"/>
      <c r="CZ53" s="1242"/>
      <c r="DA53" s="1242"/>
      <c r="DB53" s="1242"/>
      <c r="DC53" s="1242"/>
    </row>
    <row r="54" spans="1:109" x14ac:dyDescent="0.15">
      <c r="A54" s="358"/>
      <c r="B54" s="259"/>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59"/>
      <c r="G55" s="1237"/>
      <c r="H55" s="1237"/>
      <c r="I55" s="1237"/>
      <c r="J55" s="1237"/>
      <c r="K55" s="1243"/>
      <c r="L55" s="1243"/>
      <c r="M55" s="1243"/>
      <c r="N55" s="1243"/>
      <c r="AN55" s="1241" t="s">
        <v>578</v>
      </c>
      <c r="AO55" s="1241"/>
      <c r="AP55" s="1241"/>
      <c r="AQ55" s="1241"/>
      <c r="AR55" s="1241"/>
      <c r="AS55" s="1241"/>
      <c r="AT55" s="1241"/>
      <c r="AU55" s="1241"/>
      <c r="AV55" s="1241"/>
      <c r="AW55" s="1241"/>
      <c r="AX55" s="1241"/>
      <c r="AY55" s="1241"/>
      <c r="AZ55" s="1241"/>
      <c r="BA55" s="1241"/>
      <c r="BB55" s="1244" t="s">
        <v>576</v>
      </c>
      <c r="BC55" s="1244"/>
      <c r="BD55" s="1244"/>
      <c r="BE55" s="1244"/>
      <c r="BF55" s="1244"/>
      <c r="BG55" s="1244"/>
      <c r="BH55" s="1244"/>
      <c r="BI55" s="1244"/>
      <c r="BJ55" s="1244"/>
      <c r="BK55" s="1244"/>
      <c r="BL55" s="1244"/>
      <c r="BM55" s="1244"/>
      <c r="BN55" s="1244"/>
      <c r="BO55" s="1244"/>
      <c r="BP55" s="1242">
        <v>10.4</v>
      </c>
      <c r="BQ55" s="1242"/>
      <c r="BR55" s="1242"/>
      <c r="BS55" s="1242"/>
      <c r="BT55" s="1242"/>
      <c r="BU55" s="1242"/>
      <c r="BV55" s="1242"/>
      <c r="BW55" s="1242"/>
      <c r="BX55" s="1242">
        <v>10.9</v>
      </c>
      <c r="BY55" s="1242"/>
      <c r="BZ55" s="1242"/>
      <c r="CA55" s="1242"/>
      <c r="CB55" s="1242"/>
      <c r="CC55" s="1242"/>
      <c r="CD55" s="1242"/>
      <c r="CE55" s="1242"/>
      <c r="CF55" s="1242">
        <v>6.5</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x14ac:dyDescent="0.15">
      <c r="A56" s="358"/>
      <c r="B56" s="259"/>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55"/>
      <c r="AN57" s="1241"/>
      <c r="AO57" s="1241"/>
      <c r="AP57" s="1241"/>
      <c r="AQ57" s="1241"/>
      <c r="AR57" s="1241"/>
      <c r="AS57" s="1241"/>
      <c r="AT57" s="1241"/>
      <c r="AU57" s="1241"/>
      <c r="AV57" s="1241"/>
      <c r="AW57" s="1241"/>
      <c r="AX57" s="1241"/>
      <c r="AY57" s="1241"/>
      <c r="AZ57" s="1241"/>
      <c r="BA57" s="1241"/>
      <c r="BB57" s="1244" t="s">
        <v>579</v>
      </c>
      <c r="BC57" s="1244"/>
      <c r="BD57" s="1244"/>
      <c r="BE57" s="1244"/>
      <c r="BF57" s="1244"/>
      <c r="BG57" s="1244"/>
      <c r="BH57" s="1244"/>
      <c r="BI57" s="1244"/>
      <c r="BJ57" s="1244"/>
      <c r="BK57" s="1244"/>
      <c r="BL57" s="1244"/>
      <c r="BM57" s="1244"/>
      <c r="BN57" s="1244"/>
      <c r="BO57" s="1244"/>
      <c r="BP57" s="1242">
        <v>61.3</v>
      </c>
      <c r="BQ57" s="1242"/>
      <c r="BR57" s="1242"/>
      <c r="BS57" s="1242"/>
      <c r="BT57" s="1242"/>
      <c r="BU57" s="1242"/>
      <c r="BV57" s="1242"/>
      <c r="BW57" s="1242"/>
      <c r="BX57" s="1242">
        <v>62.2</v>
      </c>
      <c r="BY57" s="1242"/>
      <c r="BZ57" s="1242"/>
      <c r="CA57" s="1242"/>
      <c r="CB57" s="1242"/>
      <c r="CC57" s="1242"/>
      <c r="CD57" s="1242"/>
      <c r="CE57" s="1242"/>
      <c r="CF57" s="1242">
        <v>63.6</v>
      </c>
      <c r="CG57" s="1242"/>
      <c r="CH57" s="1242"/>
      <c r="CI57" s="1242"/>
      <c r="CJ57" s="1242"/>
      <c r="CK57" s="1242"/>
      <c r="CL57" s="1242"/>
      <c r="CM57" s="1242"/>
      <c r="CN57" s="1242">
        <v>64.7</v>
      </c>
      <c r="CO57" s="1242"/>
      <c r="CP57" s="1242"/>
      <c r="CQ57" s="1242"/>
      <c r="CR57" s="1242"/>
      <c r="CS57" s="1242"/>
      <c r="CT57" s="1242"/>
      <c r="CU57" s="1242"/>
      <c r="CV57" s="1242">
        <v>66.3</v>
      </c>
      <c r="CW57" s="1242"/>
      <c r="CX57" s="1242"/>
      <c r="CY57" s="1242"/>
      <c r="CZ57" s="1242"/>
      <c r="DA57" s="1242"/>
      <c r="DB57" s="1242"/>
      <c r="DC57" s="1242"/>
      <c r="DD57" s="363"/>
      <c r="DE57" s="362"/>
    </row>
    <row r="58" spans="1:109" s="358" customFormat="1" x14ac:dyDescent="0.15">
      <c r="A58" s="255"/>
      <c r="B58" s="362"/>
      <c r="G58" s="1237"/>
      <c r="H58" s="1237"/>
      <c r="I58" s="1246"/>
      <c r="J58" s="1246"/>
      <c r="K58" s="1243"/>
      <c r="L58" s="1243"/>
      <c r="M58" s="1243"/>
      <c r="N58" s="1243"/>
      <c r="AM58" s="255"/>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580</v>
      </c>
    </row>
    <row r="64" spans="1:109" x14ac:dyDescent="0.15">
      <c r="B64" s="259"/>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28" t="s">
        <v>586</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59"/>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59"/>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59"/>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59"/>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574</v>
      </c>
    </row>
    <row r="72" spans="2:107" x14ac:dyDescent="0.15">
      <c r="B72" s="259"/>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531</v>
      </c>
      <c r="BQ72" s="1241"/>
      <c r="BR72" s="1241"/>
      <c r="BS72" s="1241"/>
      <c r="BT72" s="1241"/>
      <c r="BU72" s="1241"/>
      <c r="BV72" s="1241"/>
      <c r="BW72" s="1241"/>
      <c r="BX72" s="1241" t="s">
        <v>532</v>
      </c>
      <c r="BY72" s="1241"/>
      <c r="BZ72" s="1241"/>
      <c r="CA72" s="1241"/>
      <c r="CB72" s="1241"/>
      <c r="CC72" s="1241"/>
      <c r="CD72" s="1241"/>
      <c r="CE72" s="1241"/>
      <c r="CF72" s="1241" t="s">
        <v>533</v>
      </c>
      <c r="CG72" s="1241"/>
      <c r="CH72" s="1241"/>
      <c r="CI72" s="1241"/>
      <c r="CJ72" s="1241"/>
      <c r="CK72" s="1241"/>
      <c r="CL72" s="1241"/>
      <c r="CM72" s="1241"/>
      <c r="CN72" s="1241" t="s">
        <v>534</v>
      </c>
      <c r="CO72" s="1241"/>
      <c r="CP72" s="1241"/>
      <c r="CQ72" s="1241"/>
      <c r="CR72" s="1241"/>
      <c r="CS72" s="1241"/>
      <c r="CT72" s="1241"/>
      <c r="CU72" s="1241"/>
      <c r="CV72" s="1241" t="s">
        <v>535</v>
      </c>
      <c r="CW72" s="1241"/>
      <c r="CX72" s="1241"/>
      <c r="CY72" s="1241"/>
      <c r="CZ72" s="1241"/>
      <c r="DA72" s="1241"/>
      <c r="DB72" s="1241"/>
      <c r="DC72" s="1241"/>
    </row>
    <row r="73" spans="2:107" x14ac:dyDescent="0.15">
      <c r="B73" s="259"/>
      <c r="G73" s="1247"/>
      <c r="H73" s="1247"/>
      <c r="I73" s="1247"/>
      <c r="J73" s="1247"/>
      <c r="K73" s="1248"/>
      <c r="L73" s="1248"/>
      <c r="M73" s="1248"/>
      <c r="N73" s="1248"/>
      <c r="AM73" s="359"/>
      <c r="AN73" s="1244" t="s">
        <v>575</v>
      </c>
      <c r="AO73" s="1244"/>
      <c r="AP73" s="1244"/>
      <c r="AQ73" s="1244"/>
      <c r="AR73" s="1244"/>
      <c r="AS73" s="1244"/>
      <c r="AT73" s="1244"/>
      <c r="AU73" s="1244"/>
      <c r="AV73" s="1244"/>
      <c r="AW73" s="1244"/>
      <c r="AX73" s="1244"/>
      <c r="AY73" s="1244"/>
      <c r="AZ73" s="1244"/>
      <c r="BA73" s="1244"/>
      <c r="BB73" s="1244" t="s">
        <v>581</v>
      </c>
      <c r="BC73" s="1244"/>
      <c r="BD73" s="1244"/>
      <c r="BE73" s="1244"/>
      <c r="BF73" s="1244"/>
      <c r="BG73" s="1244"/>
      <c r="BH73" s="1244"/>
      <c r="BI73" s="1244"/>
      <c r="BJ73" s="1244"/>
      <c r="BK73" s="1244"/>
      <c r="BL73" s="1244"/>
      <c r="BM73" s="1244"/>
      <c r="BN73" s="1244"/>
      <c r="BO73" s="1244"/>
      <c r="BP73" s="1242">
        <v>120.4</v>
      </c>
      <c r="BQ73" s="1242"/>
      <c r="BR73" s="1242"/>
      <c r="BS73" s="1242"/>
      <c r="BT73" s="1242"/>
      <c r="BU73" s="1242"/>
      <c r="BV73" s="1242"/>
      <c r="BW73" s="1242"/>
      <c r="BX73" s="1242">
        <v>111.1</v>
      </c>
      <c r="BY73" s="1242"/>
      <c r="BZ73" s="1242"/>
      <c r="CA73" s="1242"/>
      <c r="CB73" s="1242"/>
      <c r="CC73" s="1242"/>
      <c r="CD73" s="1242"/>
      <c r="CE73" s="1242"/>
      <c r="CF73" s="1242">
        <v>88.2</v>
      </c>
      <c r="CG73" s="1242"/>
      <c r="CH73" s="1242"/>
      <c r="CI73" s="1242"/>
      <c r="CJ73" s="1242"/>
      <c r="CK73" s="1242"/>
      <c r="CL73" s="1242"/>
      <c r="CM73" s="1242"/>
      <c r="CN73" s="1242">
        <v>77.400000000000006</v>
      </c>
      <c r="CO73" s="1242"/>
      <c r="CP73" s="1242"/>
      <c r="CQ73" s="1242"/>
      <c r="CR73" s="1242"/>
      <c r="CS73" s="1242"/>
      <c r="CT73" s="1242"/>
      <c r="CU73" s="1242"/>
      <c r="CV73" s="1242">
        <v>73.900000000000006</v>
      </c>
      <c r="CW73" s="1242"/>
      <c r="CX73" s="1242"/>
      <c r="CY73" s="1242"/>
      <c r="CZ73" s="1242"/>
      <c r="DA73" s="1242"/>
      <c r="DB73" s="1242"/>
      <c r="DC73" s="1242"/>
    </row>
    <row r="74" spans="2:107" x14ac:dyDescent="0.15">
      <c r="B74" s="259"/>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59"/>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582</v>
      </c>
      <c r="BC75" s="1244"/>
      <c r="BD75" s="1244"/>
      <c r="BE75" s="1244"/>
      <c r="BF75" s="1244"/>
      <c r="BG75" s="1244"/>
      <c r="BH75" s="1244"/>
      <c r="BI75" s="1244"/>
      <c r="BJ75" s="1244"/>
      <c r="BK75" s="1244"/>
      <c r="BL75" s="1244"/>
      <c r="BM75" s="1244"/>
      <c r="BN75" s="1244"/>
      <c r="BO75" s="1244"/>
      <c r="BP75" s="1242">
        <v>9.9</v>
      </c>
      <c r="BQ75" s="1242"/>
      <c r="BR75" s="1242"/>
      <c r="BS75" s="1242"/>
      <c r="BT75" s="1242"/>
      <c r="BU75" s="1242"/>
      <c r="BV75" s="1242"/>
      <c r="BW75" s="1242"/>
      <c r="BX75" s="1242">
        <v>10.7</v>
      </c>
      <c r="BY75" s="1242"/>
      <c r="BZ75" s="1242"/>
      <c r="CA75" s="1242"/>
      <c r="CB75" s="1242"/>
      <c r="CC75" s="1242"/>
      <c r="CD75" s="1242"/>
      <c r="CE75" s="1242"/>
      <c r="CF75" s="1242">
        <v>10.6</v>
      </c>
      <c r="CG75" s="1242"/>
      <c r="CH75" s="1242"/>
      <c r="CI75" s="1242"/>
      <c r="CJ75" s="1242"/>
      <c r="CK75" s="1242"/>
      <c r="CL75" s="1242"/>
      <c r="CM75" s="1242"/>
      <c r="CN75" s="1242">
        <v>11.5</v>
      </c>
      <c r="CO75" s="1242"/>
      <c r="CP75" s="1242"/>
      <c r="CQ75" s="1242"/>
      <c r="CR75" s="1242"/>
      <c r="CS75" s="1242"/>
      <c r="CT75" s="1242"/>
      <c r="CU75" s="1242"/>
      <c r="CV75" s="1242">
        <v>11.7</v>
      </c>
      <c r="CW75" s="1242"/>
      <c r="CX75" s="1242"/>
      <c r="CY75" s="1242"/>
      <c r="CZ75" s="1242"/>
      <c r="DA75" s="1242"/>
      <c r="DB75" s="1242"/>
      <c r="DC75" s="1242"/>
    </row>
    <row r="76" spans="2:107" x14ac:dyDescent="0.15">
      <c r="B76" s="259"/>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59"/>
      <c r="G77" s="1237"/>
      <c r="H77" s="1237"/>
      <c r="I77" s="1237"/>
      <c r="J77" s="1237"/>
      <c r="K77" s="1248"/>
      <c r="L77" s="1248"/>
      <c r="M77" s="1248"/>
      <c r="N77" s="1248"/>
      <c r="AN77" s="1241" t="s">
        <v>583</v>
      </c>
      <c r="AO77" s="1241"/>
      <c r="AP77" s="1241"/>
      <c r="AQ77" s="1241"/>
      <c r="AR77" s="1241"/>
      <c r="AS77" s="1241"/>
      <c r="AT77" s="1241"/>
      <c r="AU77" s="1241"/>
      <c r="AV77" s="1241"/>
      <c r="AW77" s="1241"/>
      <c r="AX77" s="1241"/>
      <c r="AY77" s="1241"/>
      <c r="AZ77" s="1241"/>
      <c r="BA77" s="1241"/>
      <c r="BB77" s="1244" t="s">
        <v>581</v>
      </c>
      <c r="BC77" s="1244"/>
      <c r="BD77" s="1244"/>
      <c r="BE77" s="1244"/>
      <c r="BF77" s="1244"/>
      <c r="BG77" s="1244"/>
      <c r="BH77" s="1244"/>
      <c r="BI77" s="1244"/>
      <c r="BJ77" s="1244"/>
      <c r="BK77" s="1244"/>
      <c r="BL77" s="1244"/>
      <c r="BM77" s="1244"/>
      <c r="BN77" s="1244"/>
      <c r="BO77" s="1244"/>
      <c r="BP77" s="1242">
        <v>10.4</v>
      </c>
      <c r="BQ77" s="1242"/>
      <c r="BR77" s="1242"/>
      <c r="BS77" s="1242"/>
      <c r="BT77" s="1242"/>
      <c r="BU77" s="1242"/>
      <c r="BV77" s="1242"/>
      <c r="BW77" s="1242"/>
      <c r="BX77" s="1242">
        <v>10.9</v>
      </c>
      <c r="BY77" s="1242"/>
      <c r="BZ77" s="1242"/>
      <c r="CA77" s="1242"/>
      <c r="CB77" s="1242"/>
      <c r="CC77" s="1242"/>
      <c r="CD77" s="1242"/>
      <c r="CE77" s="1242"/>
      <c r="CF77" s="1242">
        <v>6.5</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x14ac:dyDescent="0.15">
      <c r="B78" s="259"/>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59"/>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582</v>
      </c>
      <c r="BC79" s="1244"/>
      <c r="BD79" s="1244"/>
      <c r="BE79" s="1244"/>
      <c r="BF79" s="1244"/>
      <c r="BG79" s="1244"/>
      <c r="BH79" s="1244"/>
      <c r="BI79" s="1244"/>
      <c r="BJ79" s="1244"/>
      <c r="BK79" s="1244"/>
      <c r="BL79" s="1244"/>
      <c r="BM79" s="1244"/>
      <c r="BN79" s="1244"/>
      <c r="BO79" s="1244"/>
      <c r="BP79" s="1242">
        <v>6.6</v>
      </c>
      <c r="BQ79" s="1242"/>
      <c r="BR79" s="1242"/>
      <c r="BS79" s="1242"/>
      <c r="BT79" s="1242"/>
      <c r="BU79" s="1242"/>
      <c r="BV79" s="1242"/>
      <c r="BW79" s="1242"/>
      <c r="BX79" s="1242">
        <v>5.9</v>
      </c>
      <c r="BY79" s="1242"/>
      <c r="BZ79" s="1242"/>
      <c r="CA79" s="1242"/>
      <c r="CB79" s="1242"/>
      <c r="CC79" s="1242"/>
      <c r="CD79" s="1242"/>
      <c r="CE79" s="1242"/>
      <c r="CF79" s="1242">
        <v>5.9</v>
      </c>
      <c r="CG79" s="1242"/>
      <c r="CH79" s="1242"/>
      <c r="CI79" s="1242"/>
      <c r="CJ79" s="1242"/>
      <c r="CK79" s="1242"/>
      <c r="CL79" s="1242"/>
      <c r="CM79" s="1242"/>
      <c r="CN79" s="1242">
        <v>6.1</v>
      </c>
      <c r="CO79" s="1242"/>
      <c r="CP79" s="1242"/>
      <c r="CQ79" s="1242"/>
      <c r="CR79" s="1242"/>
      <c r="CS79" s="1242"/>
      <c r="CT79" s="1242"/>
      <c r="CU79" s="1242"/>
      <c r="CV79" s="1242">
        <v>6.5</v>
      </c>
      <c r="CW79" s="1242"/>
      <c r="CX79" s="1242"/>
      <c r="CY79" s="1242"/>
      <c r="CZ79" s="1242"/>
      <c r="DA79" s="1242"/>
      <c r="DB79" s="1242"/>
      <c r="DC79" s="1242"/>
    </row>
    <row r="80" spans="2:107" x14ac:dyDescent="0.15">
      <c r="B80" s="259"/>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mbEnDr8uTIIwqyXj85MfziLd3mjGHm9ewUusNU+eieVKuML5G4u06J4CURFkjG2jT3Gs8j2sr78dRWH/LWXUbQ==" saltValue="RyZcpcsWrvRi9KMT+tTl/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584</v>
      </c>
    </row>
  </sheetData>
  <sheetProtection algorithmName="SHA-512" hashValue="zZo++D76R+VSb39x22uVGchK19BZNticV9oA5K+24U9HPksJLvVno/JPV1ZY3yo49kjdo9A5LcgX++v8wrNJ6g==" saltValue="pPslte6zKDF2/WJy95Vsz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585</v>
      </c>
    </row>
  </sheetData>
  <sheetProtection algorithmName="SHA-512" hashValue="Kd4DcbMG5BtNrc2JU60jzUqqRQrnh+bAeTwniJOGX328lj9Oiy/a/8E9D3loVgZSaUpVIfpKDcsmnz1l8hOolQ==" saltValue="3rSDymaLCwVVBNRTkbaRx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530</v>
      </c>
      <c r="G2" s="149"/>
      <c r="H2" s="150"/>
    </row>
    <row r="3" spans="1:8" x14ac:dyDescent="0.15">
      <c r="A3" s="146" t="s">
        <v>523</v>
      </c>
      <c r="B3" s="151"/>
      <c r="C3" s="152"/>
      <c r="D3" s="153">
        <v>51984</v>
      </c>
      <c r="E3" s="154"/>
      <c r="F3" s="155">
        <v>59119</v>
      </c>
      <c r="G3" s="156"/>
      <c r="H3" s="157"/>
    </row>
    <row r="4" spans="1:8" x14ac:dyDescent="0.15">
      <c r="A4" s="158"/>
      <c r="B4" s="159"/>
      <c r="C4" s="160"/>
      <c r="D4" s="161">
        <v>24430</v>
      </c>
      <c r="E4" s="162"/>
      <c r="F4" s="163">
        <v>29900</v>
      </c>
      <c r="G4" s="164"/>
      <c r="H4" s="165"/>
    </row>
    <row r="5" spans="1:8" x14ac:dyDescent="0.15">
      <c r="A5" s="146" t="s">
        <v>525</v>
      </c>
      <c r="B5" s="151"/>
      <c r="C5" s="152"/>
      <c r="D5" s="153">
        <v>47361</v>
      </c>
      <c r="E5" s="154"/>
      <c r="F5" s="155">
        <v>53895</v>
      </c>
      <c r="G5" s="156"/>
      <c r="H5" s="157"/>
    </row>
    <row r="6" spans="1:8" x14ac:dyDescent="0.15">
      <c r="A6" s="158"/>
      <c r="B6" s="159"/>
      <c r="C6" s="160"/>
      <c r="D6" s="161">
        <v>20325</v>
      </c>
      <c r="E6" s="162"/>
      <c r="F6" s="163">
        <v>31224</v>
      </c>
      <c r="G6" s="164"/>
      <c r="H6" s="165"/>
    </row>
    <row r="7" spans="1:8" x14ac:dyDescent="0.15">
      <c r="A7" s="146" t="s">
        <v>526</v>
      </c>
      <c r="B7" s="151"/>
      <c r="C7" s="152"/>
      <c r="D7" s="153">
        <v>41622</v>
      </c>
      <c r="E7" s="154"/>
      <c r="F7" s="155">
        <v>56181</v>
      </c>
      <c r="G7" s="156"/>
      <c r="H7" s="157"/>
    </row>
    <row r="8" spans="1:8" x14ac:dyDescent="0.15">
      <c r="A8" s="158"/>
      <c r="B8" s="159"/>
      <c r="C8" s="160"/>
      <c r="D8" s="161">
        <v>21548</v>
      </c>
      <c r="E8" s="162"/>
      <c r="F8" s="163">
        <v>32039</v>
      </c>
      <c r="G8" s="164"/>
      <c r="H8" s="165"/>
    </row>
    <row r="9" spans="1:8" x14ac:dyDescent="0.15">
      <c r="A9" s="146" t="s">
        <v>527</v>
      </c>
      <c r="B9" s="151"/>
      <c r="C9" s="152"/>
      <c r="D9" s="153">
        <v>44081</v>
      </c>
      <c r="E9" s="154"/>
      <c r="F9" s="155">
        <v>47730</v>
      </c>
      <c r="G9" s="156"/>
      <c r="H9" s="157"/>
    </row>
    <row r="10" spans="1:8" x14ac:dyDescent="0.15">
      <c r="A10" s="158"/>
      <c r="B10" s="159"/>
      <c r="C10" s="160"/>
      <c r="D10" s="161">
        <v>22849</v>
      </c>
      <c r="E10" s="162"/>
      <c r="F10" s="163">
        <v>26378</v>
      </c>
      <c r="G10" s="164"/>
      <c r="H10" s="165"/>
    </row>
    <row r="11" spans="1:8" x14ac:dyDescent="0.15">
      <c r="A11" s="146" t="s">
        <v>528</v>
      </c>
      <c r="B11" s="151"/>
      <c r="C11" s="152"/>
      <c r="D11" s="153">
        <v>104949</v>
      </c>
      <c r="E11" s="154"/>
      <c r="F11" s="155">
        <v>61921</v>
      </c>
      <c r="G11" s="156"/>
      <c r="H11" s="157"/>
    </row>
    <row r="12" spans="1:8" x14ac:dyDescent="0.15">
      <c r="A12" s="158"/>
      <c r="B12" s="159"/>
      <c r="C12" s="166"/>
      <c r="D12" s="161">
        <v>79429</v>
      </c>
      <c r="E12" s="162"/>
      <c r="F12" s="163">
        <v>34719</v>
      </c>
      <c r="G12" s="164"/>
      <c r="H12" s="165"/>
    </row>
    <row r="13" spans="1:8" x14ac:dyDescent="0.15">
      <c r="A13" s="146"/>
      <c r="B13" s="151"/>
      <c r="C13" s="152"/>
      <c r="D13" s="153">
        <v>57999</v>
      </c>
      <c r="E13" s="154"/>
      <c r="F13" s="155">
        <v>55769</v>
      </c>
      <c r="G13" s="167"/>
      <c r="H13" s="157"/>
    </row>
    <row r="14" spans="1:8" x14ac:dyDescent="0.15">
      <c r="A14" s="158"/>
      <c r="B14" s="159"/>
      <c r="C14" s="160"/>
      <c r="D14" s="161">
        <v>33716</v>
      </c>
      <c r="E14" s="162"/>
      <c r="F14" s="163">
        <v>30852</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8.09</v>
      </c>
      <c r="C19" s="168">
        <f>ROUND(VALUE(SUBSTITUTE(実質収支比率等に係る経年分析!G$48,"▲","-")),2)</f>
        <v>9.64</v>
      </c>
      <c r="D19" s="168">
        <f>ROUND(VALUE(SUBSTITUTE(実質収支比率等に係る経年分析!H$48,"▲","-")),2)</f>
        <v>10.89</v>
      </c>
      <c r="E19" s="168">
        <f>ROUND(VALUE(SUBSTITUTE(実質収支比率等に係る経年分析!I$48,"▲","-")),2)</f>
        <v>11.17</v>
      </c>
      <c r="F19" s="168">
        <f>ROUND(VALUE(SUBSTITUTE(実質収支比率等に係る経年分析!J$48,"▲","-")),2)</f>
        <v>10.01</v>
      </c>
    </row>
    <row r="20" spans="1:11" x14ac:dyDescent="0.15">
      <c r="A20" s="168" t="s">
        <v>53</v>
      </c>
      <c r="B20" s="168">
        <f>ROUND(VALUE(SUBSTITUTE(実質収支比率等に係る経年分析!F$47,"▲","-")),2)</f>
        <v>7.68</v>
      </c>
      <c r="C20" s="168">
        <f>ROUND(VALUE(SUBSTITUTE(実質収支比率等に係る経年分析!G$47,"▲","-")),2)</f>
        <v>8.5</v>
      </c>
      <c r="D20" s="168">
        <f>ROUND(VALUE(SUBSTITUTE(実質収支比率等に係る経年分析!H$47,"▲","-")),2)</f>
        <v>8.81</v>
      </c>
      <c r="E20" s="168">
        <f>ROUND(VALUE(SUBSTITUTE(実質収支比率等に係る経年分析!I$47,"▲","-")),2)</f>
        <v>11.48</v>
      </c>
      <c r="F20" s="168">
        <f>ROUND(VALUE(SUBSTITUTE(実質収支比率等に係る経年分析!J$47,"▲","-")),2)</f>
        <v>10.47</v>
      </c>
    </row>
    <row r="21" spans="1:11" x14ac:dyDescent="0.15">
      <c r="A21" s="168" t="s">
        <v>54</v>
      </c>
      <c r="B21" s="168">
        <f>IF(ISNUMBER(VALUE(SUBSTITUTE(実質収支比率等に係る経年分析!F$49,"▲","-"))),ROUND(VALUE(SUBSTITUTE(実質収支比率等に係る経年分析!F$49,"▲","-")),2),NA())</f>
        <v>0.98</v>
      </c>
      <c r="C21" s="168">
        <f>IF(ISNUMBER(VALUE(SUBSTITUTE(実質収支比率等に係る経年分析!G$49,"▲","-"))),ROUND(VALUE(SUBSTITUTE(実質収支比率等に係る経年分析!G$49,"▲","-")),2),NA())</f>
        <v>2.35</v>
      </c>
      <c r="D21" s="168">
        <f>IF(ISNUMBER(VALUE(SUBSTITUTE(実質収支比率等に係る経年分析!H$49,"▲","-"))),ROUND(VALUE(SUBSTITUTE(実質収支比率等に係る経年分析!H$49,"▲","-")),2),NA())</f>
        <v>5.04</v>
      </c>
      <c r="E21" s="168">
        <f>IF(ISNUMBER(VALUE(SUBSTITUTE(実質収支比率等に係る経年分析!I$49,"▲","-"))),ROUND(VALUE(SUBSTITUTE(実質収支比率等に係る経年分析!I$49,"▲","-")),2),NA())</f>
        <v>2.2400000000000002</v>
      </c>
      <c r="F21" s="168">
        <f>IF(ISNUMBER(VALUE(SUBSTITUTE(実質収支比率等に係る経年分析!J$49,"▲","-"))),ROUND(VALUE(SUBSTITUTE(実質収支比率等に係る経年分析!J$49,"▲","-")),2),NA())</f>
        <v>-1.93</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0.1</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0.08</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0.1</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0.11</v>
      </c>
      <c r="J27" s="169" t="e">
        <f>IF(ROUND(VALUE(SUBSTITUTE(連結実質赤字比率に係る赤字・黒字の構成分析!J$43,"▲", "-")), 2) &lt; 0, ABS(ROUND(VALUE(SUBSTITUTE(連結実質赤字比率に係る赤字・黒字の構成分析!J$43,"▲", "-")), 2)), NA())</f>
        <v>#N/A</v>
      </c>
      <c r="K27" s="169">
        <f>IF(ROUND(VALUE(SUBSTITUTE(連結実質赤字比率に係る赤字・黒字の構成分析!J$43,"▲", "-")), 2) &gt;= 0, ABS(ROUND(VALUE(SUBSTITUTE(連結実質赤字比率に係る赤字・黒字の構成分析!J$43,"▲", "-")), 2)), NA())</f>
        <v>0.25</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下水道事業特別会計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0.2</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0.12</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0.17</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0.16</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0.26</v>
      </c>
    </row>
    <row r="30" spans="1:11" x14ac:dyDescent="0.15">
      <c r="A30" s="169" t="str">
        <f>IF(連結実質赤字比率に係る赤字・黒字の構成分析!C$40="",NA(),連結実質赤字比率に係る赤字・黒字の構成分析!C$40)</f>
        <v>特定地域生活排水処理事業特別会計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0.06</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0.05</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7.0000000000000007E-2</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0.06</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0.34</v>
      </c>
    </row>
    <row r="31" spans="1:11" x14ac:dyDescent="0.15">
      <c r="A31" s="169" t="str">
        <f>IF(連結実質赤字比率に係る赤字・黒字の構成分析!C$39="",NA(),連結実質赤字比率に係る赤字・黒字の構成分析!C$39)</f>
        <v>国民健康保険特別会計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1.19</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1.53</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1.55</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0.74</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1.37</v>
      </c>
    </row>
    <row r="32" spans="1:11" x14ac:dyDescent="0.15">
      <c r="A32" s="169" t="str">
        <f>IF(連結実質赤字比率に係る赤字・黒字の構成分析!C$38="",NA(),連結実質赤字比率に係る赤字・黒字の構成分析!C$38)</f>
        <v>介護保険特別会計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1.26</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1.29</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1.7</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2.81</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1.82</v>
      </c>
    </row>
    <row r="33" spans="1:16" x14ac:dyDescent="0.15">
      <c r="A33" s="169" t="str">
        <f>IF(連結実質赤字比率に係る赤字・黒字の構成分析!C$37="",NA(),連結実質赤字比率に係る赤字・黒字の構成分析!C$37)</f>
        <v>宅地造成事業特別会計</v>
      </c>
      <c r="B33" s="169" t="e">
        <f>IF(ROUND(VALUE(SUBSTITUTE(連結実質赤字比率に係る赤字・黒字の構成分析!F$37,"▲", "-")), 2) &lt; 0, ABS(ROUND(VALUE(SUBSTITUTE(連結実質赤字比率に係る赤字・黒字の構成分析!F$37,"▲", "-")), 2)), NA())</f>
        <v>#VALUE!</v>
      </c>
      <c r="C33" s="169" t="e">
        <f>IF(ROUND(VALUE(SUBSTITUTE(連結実質赤字比率に係る赤字・黒字の構成分析!F$37,"▲", "-")), 2) &gt;= 0, ABS(ROUND(VALUE(SUBSTITUTE(連結実質赤字比率に係る赤字・黒字の構成分析!F$37,"▲", "-")), 2)), NA())</f>
        <v>#VALUE!</v>
      </c>
      <c r="D33" s="169" t="e">
        <f>IF(ROUND(VALUE(SUBSTITUTE(連結実質赤字比率に係る赤字・黒字の構成分析!G$37,"▲", "-")), 2) &lt; 0, ABS(ROUND(VALUE(SUBSTITUTE(連結実質赤字比率に係る赤字・黒字の構成分析!G$37,"▲", "-")), 2)), NA())</f>
        <v>#VALUE!</v>
      </c>
      <c r="E33" s="169" t="e">
        <f>IF(ROUND(VALUE(SUBSTITUTE(連結実質赤字比率に係る赤字・黒字の構成分析!G$37,"▲", "-")), 2) &gt;= 0, ABS(ROUND(VALUE(SUBSTITUTE(連結実質赤字比率に係る赤字・黒字の構成分析!G$37,"▲", "-")), 2)), NA())</f>
        <v>#VALUE!</v>
      </c>
      <c r="F33" s="169" t="e">
        <f>IF(ROUND(VALUE(SUBSTITUTE(連結実質赤字比率に係る赤字・黒字の構成分析!H$37,"▲", "-")), 2) &lt; 0, ABS(ROUND(VALUE(SUBSTITUTE(連結実質赤字比率に係る赤字・黒字の構成分析!H$37,"▲", "-")), 2)), NA())</f>
        <v>#VALUE!</v>
      </c>
      <c r="G33" s="169" t="e">
        <f>IF(ROUND(VALUE(SUBSTITUTE(連結実質赤字比率に係る赤字・黒字の構成分析!H$37,"▲", "-")), 2) &gt;= 0, ABS(ROUND(VALUE(SUBSTITUTE(連結実質赤字比率に係る赤字・黒字の構成分析!H$37,"▲", "-")), 2)), NA())</f>
        <v>#VALUE!</v>
      </c>
      <c r="H33" s="169" t="e">
        <f>IF(ROUND(VALUE(SUBSTITUTE(連結実質赤字比率に係る赤字・黒字の構成分析!I$37,"▲", "-")), 2) &lt; 0, ABS(ROUND(VALUE(SUBSTITUTE(連結実質赤字比率に係る赤字・黒字の構成分析!I$37,"▲", "-")), 2)), NA())</f>
        <v>#VALUE!</v>
      </c>
      <c r="I33" s="169" t="e">
        <f>IF(ROUND(VALUE(SUBSTITUTE(連結実質赤字比率に係る赤字・黒字の構成分析!I$37,"▲", "-")), 2) &gt;= 0, ABS(ROUND(VALUE(SUBSTITUTE(連結実質赤字比率に係る赤字・黒字の構成分析!I$37,"▲", "-")), 2)), NA())</f>
        <v>#VALUE!</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3.01</v>
      </c>
    </row>
    <row r="34" spans="1:16" x14ac:dyDescent="0.15">
      <c r="A34" s="169" t="str">
        <f>IF(連結実質赤字比率に係る赤字・黒字の構成分析!C$36="",NA(),連結実質赤字比率に係る赤字・黒字の構成分析!C$36)</f>
        <v>病院事業会計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7.46</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7.18</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8.3000000000000007</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9.89</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8.68</v>
      </c>
    </row>
    <row r="35" spans="1:16" x14ac:dyDescent="0.15">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8.08</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9.6199999999999992</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10.88</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11.16</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10</v>
      </c>
    </row>
    <row r="36" spans="1:16" x14ac:dyDescent="0.15">
      <c r="A36" s="169" t="str">
        <f>IF(連結実質赤字比率に係る赤字・黒字の構成分析!C$34="",NA(),連結実質赤字比率に係る赤字・黒字の構成分析!C$34)</f>
        <v>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15.52</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16.29</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16.04</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17.34</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17.739999999999998</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1204</v>
      </c>
      <c r="E42" s="170"/>
      <c r="F42" s="170"/>
      <c r="G42" s="170">
        <f>'実質公債費比率（分子）の構造'!L$52</f>
        <v>1183</v>
      </c>
      <c r="H42" s="170"/>
      <c r="I42" s="170"/>
      <c r="J42" s="170">
        <f>'実質公債費比率（分子）の構造'!M$52</f>
        <v>1171</v>
      </c>
      <c r="K42" s="170"/>
      <c r="L42" s="170"/>
      <c r="M42" s="170">
        <f>'実質公債費比率（分子）の構造'!N$52</f>
        <v>1111</v>
      </c>
      <c r="N42" s="170"/>
      <c r="O42" s="170"/>
      <c r="P42" s="170">
        <f>'実質公債費比率（分子）の構造'!O$52</f>
        <v>1095</v>
      </c>
    </row>
    <row r="43" spans="1:16" x14ac:dyDescent="0.15">
      <c r="A43" s="170" t="s">
        <v>16</v>
      </c>
      <c r="B43" s="170">
        <f>'実質公債費比率（分子）の構造'!K$51</f>
        <v>0</v>
      </c>
      <c r="C43" s="170"/>
      <c r="D43" s="170"/>
      <c r="E43" s="170">
        <f>'実質公債費比率（分子）の構造'!L$51</f>
        <v>0</v>
      </c>
      <c r="F43" s="170"/>
      <c r="G43" s="170"/>
      <c r="H43" s="170">
        <f>'実質公債費比率（分子）の構造'!M$51</f>
        <v>0</v>
      </c>
      <c r="I43" s="170"/>
      <c r="J43" s="170"/>
      <c r="K43" s="170">
        <f>'実質公債費比率（分子）の構造'!N$51</f>
        <v>0</v>
      </c>
      <c r="L43" s="170"/>
      <c r="M43" s="170"/>
      <c r="N43" s="170">
        <f>'実質公債費比率（分子）の構造'!O$51</f>
        <v>0</v>
      </c>
      <c r="O43" s="170"/>
      <c r="P43" s="170"/>
    </row>
    <row r="44" spans="1:16" x14ac:dyDescent="0.15">
      <c r="A44" s="170" t="s">
        <v>62</v>
      </c>
      <c r="B44" s="170">
        <f>'実質公債費比率（分子）の構造'!K$50</f>
        <v>4</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15">
      <c r="A45" s="170" t="s">
        <v>63</v>
      </c>
      <c r="B45" s="170">
        <f>'実質公債費比率（分子）の構造'!K$49</f>
        <v>45</v>
      </c>
      <c r="C45" s="170"/>
      <c r="D45" s="170"/>
      <c r="E45" s="170">
        <f>'実質公債費比率（分子）の構造'!L$49</f>
        <v>46</v>
      </c>
      <c r="F45" s="170"/>
      <c r="G45" s="170"/>
      <c r="H45" s="170">
        <f>'実質公債費比率（分子）の構造'!M$49</f>
        <v>38</v>
      </c>
      <c r="I45" s="170"/>
      <c r="J45" s="170"/>
      <c r="K45" s="170">
        <f>'実質公債費比率（分子）の構造'!N$49</f>
        <v>41</v>
      </c>
      <c r="L45" s="170"/>
      <c r="M45" s="170"/>
      <c r="N45" s="170">
        <f>'実質公債費比率（分子）の構造'!O$49</f>
        <v>46</v>
      </c>
      <c r="O45" s="170"/>
      <c r="P45" s="170"/>
    </row>
    <row r="46" spans="1:16" x14ac:dyDescent="0.15">
      <c r="A46" s="170" t="s">
        <v>64</v>
      </c>
      <c r="B46" s="170">
        <f>'実質公債費比率（分子）の構造'!K$48</f>
        <v>677</v>
      </c>
      <c r="C46" s="170"/>
      <c r="D46" s="170"/>
      <c r="E46" s="170">
        <f>'実質公債費比率（分子）の構造'!L$48</f>
        <v>659</v>
      </c>
      <c r="F46" s="170"/>
      <c r="G46" s="170"/>
      <c r="H46" s="170">
        <f>'実質公債費比率（分子）の構造'!M$48</f>
        <v>626</v>
      </c>
      <c r="I46" s="170"/>
      <c r="J46" s="170"/>
      <c r="K46" s="170">
        <f>'実質公債費比率（分子）の構造'!N$48</f>
        <v>626</v>
      </c>
      <c r="L46" s="170"/>
      <c r="M46" s="170"/>
      <c r="N46" s="170">
        <f>'実質公債費比率（分子）の構造'!O$48</f>
        <v>499</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1066</v>
      </c>
      <c r="C49" s="170"/>
      <c r="D49" s="170"/>
      <c r="E49" s="170">
        <f>'実質公債費比率（分子）の構造'!L$45</f>
        <v>1113</v>
      </c>
      <c r="F49" s="170"/>
      <c r="G49" s="170"/>
      <c r="H49" s="170">
        <f>'実質公債費比率（分子）の構造'!M$45</f>
        <v>1125</v>
      </c>
      <c r="I49" s="170"/>
      <c r="J49" s="170"/>
      <c r="K49" s="170">
        <f>'実質公債費比率（分子）の構造'!N$45</f>
        <v>1213</v>
      </c>
      <c r="L49" s="170"/>
      <c r="M49" s="170"/>
      <c r="N49" s="170">
        <f>'実質公債費比率（分子）の構造'!O$45</f>
        <v>1225</v>
      </c>
      <c r="O49" s="170"/>
      <c r="P49" s="170"/>
    </row>
    <row r="50" spans="1:16" x14ac:dyDescent="0.15">
      <c r="A50" s="170" t="s">
        <v>67</v>
      </c>
      <c r="B50" s="170" t="e">
        <f>NA()</f>
        <v>#N/A</v>
      </c>
      <c r="C50" s="170">
        <f>IF(ISNUMBER('実質公債費比率（分子）の構造'!K$53),'実質公債費比率（分子）の構造'!K$53,NA())</f>
        <v>588</v>
      </c>
      <c r="D50" s="170" t="e">
        <f>NA()</f>
        <v>#N/A</v>
      </c>
      <c r="E50" s="170" t="e">
        <f>NA()</f>
        <v>#N/A</v>
      </c>
      <c r="F50" s="170">
        <f>IF(ISNUMBER('実質公債費比率（分子）の構造'!L$53),'実質公債費比率（分子）の構造'!L$53,NA())</f>
        <v>635</v>
      </c>
      <c r="G50" s="170" t="e">
        <f>NA()</f>
        <v>#N/A</v>
      </c>
      <c r="H50" s="170" t="e">
        <f>NA()</f>
        <v>#N/A</v>
      </c>
      <c r="I50" s="170">
        <f>IF(ISNUMBER('実質公債費比率（分子）の構造'!M$53),'実質公債費比率（分子）の構造'!M$53,NA())</f>
        <v>618</v>
      </c>
      <c r="J50" s="170" t="e">
        <f>NA()</f>
        <v>#N/A</v>
      </c>
      <c r="K50" s="170" t="e">
        <f>NA()</f>
        <v>#N/A</v>
      </c>
      <c r="L50" s="170">
        <f>IF(ISNUMBER('実質公債費比率（分子）の構造'!N$53),'実質公債費比率（分子）の構造'!N$53,NA())</f>
        <v>769</v>
      </c>
      <c r="M50" s="170" t="e">
        <f>NA()</f>
        <v>#N/A</v>
      </c>
      <c r="N50" s="170" t="e">
        <f>NA()</f>
        <v>#N/A</v>
      </c>
      <c r="O50" s="170">
        <f>IF(ISNUMBER('実質公債費比率（分子）の構造'!O$53),'実質公債費比率（分子）の構造'!O$53,NA())</f>
        <v>675</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9881</v>
      </c>
      <c r="E56" s="169"/>
      <c r="F56" s="169"/>
      <c r="G56" s="169">
        <f>'将来負担比率（分子）の構造'!J$52</f>
        <v>9442</v>
      </c>
      <c r="H56" s="169"/>
      <c r="I56" s="169"/>
      <c r="J56" s="169">
        <f>'将来負担比率（分子）の構造'!K$52</f>
        <v>8955</v>
      </c>
      <c r="K56" s="169"/>
      <c r="L56" s="169"/>
      <c r="M56" s="169">
        <f>'将来負担比率（分子）の構造'!L$52</f>
        <v>8345</v>
      </c>
      <c r="N56" s="169"/>
      <c r="O56" s="169"/>
      <c r="P56" s="169">
        <f>'将来負担比率（分子）の構造'!M$52</f>
        <v>8071</v>
      </c>
    </row>
    <row r="57" spans="1:16" x14ac:dyDescent="0.15">
      <c r="A57" s="169" t="s">
        <v>42</v>
      </c>
      <c r="B57" s="169"/>
      <c r="C57" s="169"/>
      <c r="D57" s="169">
        <f>'将来負担比率（分子）の構造'!I$51</f>
        <v>1342</v>
      </c>
      <c r="E57" s="169"/>
      <c r="F57" s="169"/>
      <c r="G57" s="169">
        <f>'将来負担比率（分子）の構造'!J$51</f>
        <v>1422</v>
      </c>
      <c r="H57" s="169"/>
      <c r="I57" s="169"/>
      <c r="J57" s="169">
        <f>'将来負担比率（分子）の構造'!K$51</f>
        <v>1250</v>
      </c>
      <c r="K57" s="169"/>
      <c r="L57" s="169"/>
      <c r="M57" s="169">
        <f>'将来負担比率（分子）の構造'!L$51</f>
        <v>1181</v>
      </c>
      <c r="N57" s="169"/>
      <c r="O57" s="169"/>
      <c r="P57" s="169">
        <f>'将来負担比率（分子）の構造'!M$51</f>
        <v>1260</v>
      </c>
    </row>
    <row r="58" spans="1:16" x14ac:dyDescent="0.15">
      <c r="A58" s="169" t="s">
        <v>41</v>
      </c>
      <c r="B58" s="169"/>
      <c r="C58" s="169"/>
      <c r="D58" s="169">
        <f>'将来負担比率（分子）の構造'!I$50</f>
        <v>2255</v>
      </c>
      <c r="E58" s="169"/>
      <c r="F58" s="169"/>
      <c r="G58" s="169">
        <f>'将来負担比率（分子）の構造'!J$50</f>
        <v>2259</v>
      </c>
      <c r="H58" s="169"/>
      <c r="I58" s="169"/>
      <c r="J58" s="169">
        <f>'将来負担比率（分子）の構造'!K$50</f>
        <v>2798</v>
      </c>
      <c r="K58" s="169"/>
      <c r="L58" s="169"/>
      <c r="M58" s="169">
        <f>'将来負担比率（分子）の構造'!L$50</f>
        <v>3055</v>
      </c>
      <c r="N58" s="169"/>
      <c r="O58" s="169"/>
      <c r="P58" s="169">
        <f>'将来負担比率（分子）の構造'!M$50</f>
        <v>3198</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f>'将来負担比率（分子）の構造'!I$46</f>
        <v>80</v>
      </c>
      <c r="C61" s="169"/>
      <c r="D61" s="169"/>
      <c r="E61" s="169">
        <f>'将来負担比率（分子）の構造'!J$46</f>
        <v>68</v>
      </c>
      <c r="F61" s="169"/>
      <c r="G61" s="169"/>
      <c r="H61" s="169">
        <f>'将来負担比率（分子）の構造'!K$46</f>
        <v>37</v>
      </c>
      <c r="I61" s="169"/>
      <c r="J61" s="169"/>
      <c r="K61" s="169">
        <f>'将来負担比率（分子）の構造'!L$46</f>
        <v>45</v>
      </c>
      <c r="L61" s="169"/>
      <c r="M61" s="169"/>
      <c r="N61" s="169">
        <f>'将来負担比率（分子）の構造'!M$46</f>
        <v>39</v>
      </c>
      <c r="O61" s="169"/>
      <c r="P61" s="169"/>
    </row>
    <row r="62" spans="1:16" x14ac:dyDescent="0.15">
      <c r="A62" s="169" t="s">
        <v>35</v>
      </c>
      <c r="B62" s="169">
        <f>'将来負担比率（分子）の構造'!I$45</f>
        <v>1216</v>
      </c>
      <c r="C62" s="169"/>
      <c r="D62" s="169"/>
      <c r="E62" s="169">
        <f>'将来負担比率（分子）の構造'!J$45</f>
        <v>1160</v>
      </c>
      <c r="F62" s="169"/>
      <c r="G62" s="169"/>
      <c r="H62" s="169">
        <f>'将来負担比率（分子）の構造'!K$45</f>
        <v>1067</v>
      </c>
      <c r="I62" s="169"/>
      <c r="J62" s="169"/>
      <c r="K62" s="169">
        <f>'将来負担比率（分子）の構造'!L$45</f>
        <v>946</v>
      </c>
      <c r="L62" s="169"/>
      <c r="M62" s="169"/>
      <c r="N62" s="169">
        <f>'将来負担比率（分子）の構造'!M$45</f>
        <v>936</v>
      </c>
      <c r="O62" s="169"/>
      <c r="P62" s="169"/>
    </row>
    <row r="63" spans="1:16" x14ac:dyDescent="0.15">
      <c r="A63" s="169" t="s">
        <v>34</v>
      </c>
      <c r="B63" s="169">
        <f>'将来負担比率（分子）の構造'!I$44</f>
        <v>364</v>
      </c>
      <c r="C63" s="169"/>
      <c r="D63" s="169"/>
      <c r="E63" s="169">
        <f>'将来負担比率（分子）の構造'!J$44</f>
        <v>369</v>
      </c>
      <c r="F63" s="169"/>
      <c r="G63" s="169"/>
      <c r="H63" s="169">
        <f>'将来負担比率（分子）の構造'!K$44</f>
        <v>342</v>
      </c>
      <c r="I63" s="169"/>
      <c r="J63" s="169"/>
      <c r="K63" s="169">
        <f>'将来負担比率（分子）の構造'!L$44</f>
        <v>315</v>
      </c>
      <c r="L63" s="169"/>
      <c r="M63" s="169"/>
      <c r="N63" s="169">
        <f>'将来負担比率（分子）の構造'!M$44</f>
        <v>337</v>
      </c>
      <c r="O63" s="169"/>
      <c r="P63" s="169"/>
    </row>
    <row r="64" spans="1:16" x14ac:dyDescent="0.15">
      <c r="A64" s="169" t="s">
        <v>33</v>
      </c>
      <c r="B64" s="169">
        <f>'将来負担比率（分子）の構造'!I$43</f>
        <v>4766</v>
      </c>
      <c r="C64" s="169"/>
      <c r="D64" s="169"/>
      <c r="E64" s="169">
        <f>'将来負担比率（分子）の構造'!J$43</f>
        <v>4312</v>
      </c>
      <c r="F64" s="169"/>
      <c r="G64" s="169"/>
      <c r="H64" s="169">
        <f>'将来負担比率（分子）の構造'!K$43</f>
        <v>3664</v>
      </c>
      <c r="I64" s="169"/>
      <c r="J64" s="169"/>
      <c r="K64" s="169">
        <f>'将来負担比率（分子）の構造'!L$43</f>
        <v>3161</v>
      </c>
      <c r="L64" s="169"/>
      <c r="M64" s="169"/>
      <c r="N64" s="169">
        <f>'将来負担比率（分子）の構造'!M$43</f>
        <v>2580</v>
      </c>
      <c r="O64" s="169"/>
      <c r="P64" s="169"/>
    </row>
    <row r="65" spans="1:16" x14ac:dyDescent="0.15">
      <c r="A65" s="169" t="s">
        <v>32</v>
      </c>
      <c r="B65" s="169" t="str">
        <f>'将来負担比率（分子）の構造'!I$42</f>
        <v>-</v>
      </c>
      <c r="C65" s="169"/>
      <c r="D65" s="169"/>
      <c r="E65" s="169" t="str">
        <f>'将来負担比率（分子）の構造'!J$42</f>
        <v>-</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15">
      <c r="A66" s="169" t="s">
        <v>31</v>
      </c>
      <c r="B66" s="169">
        <f>'将来負担比率（分子）の構造'!I$41</f>
        <v>13884</v>
      </c>
      <c r="C66" s="169"/>
      <c r="D66" s="169"/>
      <c r="E66" s="169">
        <f>'将来負担比率（分子）の構造'!J$41</f>
        <v>13535</v>
      </c>
      <c r="F66" s="169"/>
      <c r="G66" s="169"/>
      <c r="H66" s="169">
        <f>'将来負担比率（分子）の構造'!K$41</f>
        <v>13183</v>
      </c>
      <c r="I66" s="169"/>
      <c r="J66" s="169"/>
      <c r="K66" s="169">
        <f>'将来負担比率（分子）の構造'!L$41</f>
        <v>12586</v>
      </c>
      <c r="L66" s="169"/>
      <c r="M66" s="169"/>
      <c r="N66" s="169">
        <f>'将来負担比率（分子）の構造'!M$41</f>
        <v>12973</v>
      </c>
      <c r="O66" s="169"/>
      <c r="P66" s="169"/>
    </row>
    <row r="67" spans="1:16" x14ac:dyDescent="0.15">
      <c r="A67" s="169" t="s">
        <v>71</v>
      </c>
      <c r="B67" s="169" t="e">
        <f>NA()</f>
        <v>#N/A</v>
      </c>
      <c r="C67" s="169">
        <f>IF(ISNUMBER('将来負担比率（分子）の構造'!I$53), IF('将来負担比率（分子）の構造'!I$53 &lt; 0, 0, '将来負担比率（分子）の構造'!I$53), NA())</f>
        <v>6833</v>
      </c>
      <c r="D67" s="169" t="e">
        <f>NA()</f>
        <v>#N/A</v>
      </c>
      <c r="E67" s="169" t="e">
        <f>NA()</f>
        <v>#N/A</v>
      </c>
      <c r="F67" s="169">
        <f>IF(ISNUMBER('将来負担比率（分子）の構造'!J$53), IF('将来負担比率（分子）の構造'!J$53 &lt; 0, 0, '将来負担比率（分子）の構造'!J$53), NA())</f>
        <v>6320</v>
      </c>
      <c r="G67" s="169" t="e">
        <f>NA()</f>
        <v>#N/A</v>
      </c>
      <c r="H67" s="169" t="e">
        <f>NA()</f>
        <v>#N/A</v>
      </c>
      <c r="I67" s="169">
        <f>IF(ISNUMBER('将来負担比率（分子）の構造'!K$53), IF('将来負担比率（分子）の構造'!K$53 &lt; 0, 0, '将来負担比率（分子）の構造'!K$53), NA())</f>
        <v>5288</v>
      </c>
      <c r="J67" s="169" t="e">
        <f>NA()</f>
        <v>#N/A</v>
      </c>
      <c r="K67" s="169" t="e">
        <f>NA()</f>
        <v>#N/A</v>
      </c>
      <c r="L67" s="169">
        <f>IF(ISNUMBER('将来負担比率（分子）の構造'!L$53), IF('将来負担比率（分子）の構造'!L$53 &lt; 0, 0, '将来負担比率（分子）の構造'!L$53), NA())</f>
        <v>4472</v>
      </c>
      <c r="M67" s="169" t="e">
        <f>NA()</f>
        <v>#N/A</v>
      </c>
      <c r="N67" s="169" t="e">
        <f>NA()</f>
        <v>#N/A</v>
      </c>
      <c r="O67" s="169">
        <f>IF(ISNUMBER('将来負担比率（分子）の構造'!M$53), IF('将来負担比率（分子）の構造'!M$53 &lt; 0, 0, '将来負担比率（分子）の構造'!M$53), NA())</f>
        <v>4337</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614</v>
      </c>
      <c r="C72" s="173">
        <f>基金残高に係る経年分析!G55</f>
        <v>773</v>
      </c>
      <c r="D72" s="173">
        <f>基金残高に係る経年分析!H55</f>
        <v>713</v>
      </c>
    </row>
    <row r="73" spans="1:16" x14ac:dyDescent="0.15">
      <c r="A73" s="172" t="s">
        <v>74</v>
      </c>
      <c r="B73" s="173">
        <f>基金残高に係る経年分析!F56</f>
        <v>513</v>
      </c>
      <c r="C73" s="173">
        <f>基金残高に係る経年分析!G56</f>
        <v>414</v>
      </c>
      <c r="D73" s="173">
        <f>基金残高に係る経年分析!H56</f>
        <v>424</v>
      </c>
    </row>
    <row r="74" spans="1:16" x14ac:dyDescent="0.15">
      <c r="A74" s="172" t="s">
        <v>75</v>
      </c>
      <c r="B74" s="173">
        <f>基金残高に係る経年分析!F57</f>
        <v>1254</v>
      </c>
      <c r="C74" s="173">
        <f>基金残高に係る経年分析!G57</f>
        <v>1451</v>
      </c>
      <c r="D74" s="173">
        <f>基金残高に係る経年分析!H57</f>
        <v>1603</v>
      </c>
    </row>
  </sheetData>
  <sheetProtection algorithmName="SHA-512" hashValue="uHqbcnZv3/uPx+wraLeMbBHTWydGdsB5sM+j7oPhVh+dlsBftGFMOPc9BoFrrF8ZaYehK3FOUmen8AUZP3UeCQ==" saltValue="89469oj9vc3Vc8iJEjujB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2025-03-12T04:51:07Z</cp:lastPrinted>
  <dcterms:created xsi:type="dcterms:W3CDTF">2025-02-19T00:52:58Z</dcterms:created>
  <dcterms:modified xsi:type="dcterms:W3CDTF">2025-09-25T05:12:06Z</dcterms:modified>
  <cp:category/>
</cp:coreProperties>
</file>