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ED914111-EAFA-401E-8729-8B69CF3AF098}"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BW34" i="10" s="1"/>
  <c r="BW35" i="10" s="1"/>
  <c r="BW36" i="10" s="1"/>
  <c r="BW37" i="10" s="1"/>
  <c r="BW38" i="10" s="1"/>
  <c r="BW39" i="10" s="1"/>
  <c r="BW40" i="10" s="1"/>
  <c r="BW41" i="10" s="1"/>
  <c r="BW42" i="10" s="1"/>
  <c r="CO34" i="10" l="1"/>
</calcChain>
</file>

<file path=xl/sharedStrings.xml><?xml version="1.0" encoding="utf-8"?>
<sst xmlns="http://schemas.openxmlformats.org/spreadsheetml/2006/main" count="1153" uniqueCount="572">
  <si>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</si>
  <si>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</si>
  <si>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</si>
  <si>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</si>
  <si>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</si>
  <si>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</si>
  <si>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</si>
  <si>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</si>
  <si>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</si>
  <si>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</si>
  <si>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</si>
  <si>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</si>
  <si>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</si>
  <si>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</si>
  <si>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</si>
  <si>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</si>
  <si>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</si>
  <si>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</si>
  <si>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</si>
  <si>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</si>
  <si>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</si>
  <si>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</si>
  <si>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</si>
  <si>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</si>
  <si>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</si>
  <si>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</si>
  <si>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</si>
  <si>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</si>
  <si>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</si>
  <si>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</si>
  <si>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</si>
  <si>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</si>
  <si>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</si>
  <si>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</si>
  <si>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</si>
  <si>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</si>
  <si>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</si>
  <si>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</si>
  <si>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</si>
  <si>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</si>
  <si>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</si>
  <si>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</si>
  <si>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</si>
  <si>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</si>
  <si>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</si>
  <si>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</si>
  <si>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</si>
  <si>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</si>
  <si>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</si>
  <si>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</si>
  <si>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</si>
  <si>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</si>
  <si>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</si>
  <si>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</si>
  <si>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</si>
  <si>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</si>
  <si>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</si>
  <si>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</si>
  <si>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</si>
  <si>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</si>
  <si>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</si>
  <si>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</si>
  <si>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</si>
  <si>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</si>
  <si>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</si>
  <si>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</si>
  <si>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</si>
  <si>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</si>
  <si>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</si>
  <si>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</si>
  <si>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</si>
  <si>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</si>
  <si>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</si>
  <si>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</si>
  <si>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</si>
  <si>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</si>
  <si>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</si>
  <si>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</si>
  <si>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</si>
  <si>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</si>
  <si>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</si>
  <si>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</si>
  <si>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</si>
  <si>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</si>
  <si>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</si>
  <si>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</si>
  <si>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</si>
  <si>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</si>
  <si>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</si>
  <si>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</si>
  <si>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</si>
  <si>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</si>
  <si>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</si>
  <si>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</si>
  <si>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戸沢村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</si>
  <si>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</si>
  <si>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</si>
  <si>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</si>
  <si>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</si>
  <si>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</si>
  <si>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</si>
  <si>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</si>
  <si>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</si>
  <si>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</si>
  <si>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</si>
  <si>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</si>
  <si>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</si>
  <si>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</si>
  <si>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</si>
  <si>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</si>
  <si>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</si>
  <si>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</si>
  <si>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</si>
  <si>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</si>
  <si>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</si>
  <si>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</si>
  <si>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</si>
  <si>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</si>
  <si>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-12.0</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</si>
  <si>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</si>
  <si>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</si>
  <si>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</si>
  <si>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</si>
  <si>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</si>
  <si>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</si>
  <si>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</si>
  <si>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</si>
  <si>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</si>
  <si>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</si>
  <si>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</si>
  <si>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</si>
  <si>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</si>
  <si>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</si>
  <si>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</si>
  <si>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</si>
  <si>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</si>
  <si>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</si>
  <si>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</si>
  <si>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</si>
  <si>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</si>
  <si>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</si>
  <si>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</si>
  <si>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6"/>
  </si>
  <si>
    <t>うち日本人(％)</t>
    <phoneticPr fontId="5"/>
  </si>
  <si>
    <t>-2.2</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</si>
  <si>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</si>
  <si>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</si>
  <si>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</si>
  <si>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</si>
  <si>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</si>
  <si>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</si>
  <si>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</si>
  <si>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</si>
  <si>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</si>
  <si>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</si>
  <si>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</si>
  <si>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</si>
  <si>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</si>
  <si>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</si>
  <si>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</si>
  <si>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</si>
  <si>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</si>
  <si>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</si>
  <si>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</si>
  <si>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</si>
  <si>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</si>
  <si>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</si>
  <si>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</si>
  <si>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</si>
  <si>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</si>
  <si>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</si>
  <si>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</si>
  <si>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</si>
  <si>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</si>
  <si>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</si>
  <si>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</si>
  <si>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</si>
  <si>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</si>
  <si>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</si>
  <si>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</si>
  <si>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</si>
  <si>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</si>
  <si>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</si>
  <si>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</si>
  <si>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</si>
  <si>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</si>
  <si>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</si>
  <si>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</si>
  <si>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</si>
  <si>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</si>
  <si>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</si>
  <si>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</si>
  <si>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</si>
  <si>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</si>
  <si>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</si>
  <si>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</si>
  <si>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</si>
  <si>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</si>
  <si>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</si>
  <si>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</si>
  <si>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</si>
  <si>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</si>
  <si>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</si>
  <si>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</si>
  <si>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山形県戸沢村</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</si>
  <si>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</si>
  <si>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</si>
  <si>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</si>
  <si>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</si>
  <si>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</si>
  <si>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</si>
  <si>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</si>
  <si>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</si>
  <si>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</si>
  <si>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</si>
  <si>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</si>
  <si>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</si>
  <si>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</si>
  <si>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</si>
  <si>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</si>
  <si>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</si>
  <si>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</si>
  <si>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</si>
  <si>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</si>
  <si>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</si>
  <si>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</si>
  <si>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</si>
  <si>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</si>
  <si>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</si>
  <si>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</si>
  <si>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</si>
  <si>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</si>
  <si>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</si>
  <si>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</si>
  <si>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</si>
  <si>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</si>
  <si>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</si>
  <si>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</si>
  <si>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</si>
  <si>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</si>
  <si>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</si>
  <si>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</si>
  <si>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</si>
  <si>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</si>
  <si>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</si>
  <si>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</si>
  <si>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</si>
  <si>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</si>
  <si>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</si>
  <si>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</si>
  <si>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</si>
  <si>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</si>
  <si>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</si>
  <si>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</si>
  <si>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</si>
  <si>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</si>
  <si>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</si>
  <si>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</si>
  <si>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</si>
  <si>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</si>
  <si>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</si>
  <si>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</si>
  <si>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</si>
  <si>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</si>
  <si>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</si>
  <si>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</si>
  <si>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</si>
  <si>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</si>
  <si>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</si>
  <si>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</si>
  <si>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</si>
  <si>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</si>
  <si>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</si>
  <si>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</si>
  <si>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</si>
  <si>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</si>
  <si>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</si>
  <si>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</si>
  <si>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</si>
  <si>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</si>
  <si>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</si>
  <si>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</si>
  <si>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</si>
  <si>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</si>
  <si>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</si>
  <si>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</si>
  <si>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</si>
  <si>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</si>
  <si>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</si>
  <si>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</si>
  <si>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</si>
  <si>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</si>
  <si>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</si>
  <si>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</si>
  <si>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</si>
  <si>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</si>
  <si>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</si>
  <si>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</si>
  <si>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</si>
  <si>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</si>
  <si>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</si>
  <si>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</si>
  <si>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</si>
  <si>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</si>
  <si>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</si>
  <si>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</si>
  <si>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</si>
  <si>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</si>
  <si>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</si>
  <si>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</si>
  <si>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</si>
  <si>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</si>
  <si>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</si>
  <si>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</si>
  <si>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</si>
  <si>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</si>
  <si>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</si>
  <si>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</si>
  <si>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</si>
  <si>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</si>
  <si>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</si>
  <si>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</si>
  <si>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</si>
  <si>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</si>
  <si>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</si>
  <si>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</si>
  <si>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</si>
  <si>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</si>
  <si>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</si>
  <si>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</si>
  <si>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</si>
  <si>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</si>
  <si>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</si>
  <si>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</si>
  <si>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</si>
  <si>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</si>
  <si>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</si>
  <si>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</si>
  <si>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</si>
  <si>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</si>
  <si>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</si>
  <si>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</si>
  <si>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</si>
  <si>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</si>
  <si>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</si>
  <si>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</si>
  <si>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</si>
  <si>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</si>
  <si>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</si>
  <si>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</si>
  <si>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</si>
  <si>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</si>
  <si>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</si>
  <si>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</si>
  <si>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</si>
  <si>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山形県戸沢村</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</si>
  <si>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</si>
  <si>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</si>
  <si>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</si>
  <si>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</si>
  <si>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</si>
  <si>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</si>
  <si>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</si>
  <si>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</si>
  <si>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</si>
  <si>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</si>
  <si>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</si>
  <si>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</si>
  <si>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</si>
  <si>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</si>
  <si>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</si>
  <si>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</si>
  <si>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</si>
  <si>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</si>
  <si>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</si>
  <si>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</si>
  <si>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</si>
  <si>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</si>
  <si>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</si>
  <si>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</si>
  <si>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</si>
  <si>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</si>
  <si>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</si>
  <si>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</si>
  <si>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</si>
  <si>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</si>
  <si>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</si>
  <si>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</si>
  <si>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</si>
  <si>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</si>
  <si>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</si>
  <si>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</si>
  <si>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</si>
  <si>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</si>
  <si>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</si>
  <si>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</si>
  <si>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</si>
  <si>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</si>
  <si>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</si>
  <si>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</si>
  <si>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</si>
  <si>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</si>
  <si>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</si>
  <si>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</si>
  <si>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</si>
  <si>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</si>
  <si>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</si>
  <si>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</si>
  <si>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</si>
  <si>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</si>
  <si>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</si>
  <si>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</si>
  <si>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</si>
  <si>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</si>
  <si>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</si>
  <si>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</si>
  <si>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</si>
  <si>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</si>
  <si>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</si>
  <si>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</si>
  <si>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</si>
  <si>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</si>
  <si>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</si>
  <si>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</si>
  <si>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</si>
  <si>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</si>
  <si>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</si>
  <si>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</si>
  <si>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</si>
  <si>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</si>
  <si>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</si>
  <si>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</si>
  <si>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</si>
  <si>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</si>
  <si>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</si>
  <si>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</si>
  <si>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</si>
  <si>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</si>
  <si>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</si>
  <si>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</si>
  <si>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</si>
  <si>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</si>
  <si>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</si>
  <si>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</si>
  <si>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</si>
  <si>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</si>
  <si>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</si>
  <si>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</si>
  <si>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</si>
  <si>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</si>
  <si>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</si>
  <si>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</si>
  <si>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</si>
  <si>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</si>
  <si>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</si>
  <si>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</si>
  <si>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</si>
  <si>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</si>
  <si>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</si>
  <si>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</si>
  <si>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</si>
  <si>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</si>
  <si>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</si>
  <si>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</si>
  <si>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</si>
  <si>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</si>
  <si>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</si>
  <si>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</si>
  <si>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</si>
  <si>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</si>
  <si>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</si>
  <si>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</si>
  <si>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</si>
  <si>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</si>
  <si>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</si>
  <si>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</si>
  <si>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</si>
  <si>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</si>
  <si>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</si>
  <si>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</si>
  <si>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</si>
  <si>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</si>
  <si>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</si>
  <si>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</si>
  <si>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</si>
  <si>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</si>
  <si>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</si>
  <si>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</si>
  <si>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</si>
  <si>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</si>
  <si>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</si>
  <si>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</si>
  <si>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</si>
  <si>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</si>
  <si>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</si>
  <si>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</si>
  <si>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</si>
  <si>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</si>
  <si>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</si>
  <si>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</si>
  <si>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</si>
  <si>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</si>
  <si>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</si>
  <si>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</si>
  <si>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</si>
  <si>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</si>
  <si>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</si>
  <si>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</si>
  <si>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</si>
  <si>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</si>
  <si>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</si>
  <si>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</si>
  <si>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</si>
  <si>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</si>
  <si>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</si>
  <si>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</si>
  <si>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</si>
  <si>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</si>
  <si>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</si>
  <si>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</si>
  <si>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</si>
  <si>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</si>
  <si>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</si>
  <si>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</si>
  <si>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</si>
  <si>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</si>
  <si>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</si>
  <si>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</si>
  <si>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</si>
  <si>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</si>
  <si>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0.20</t>
  </si>
  <si>
    <t>一般会計</t>
  </si>
  <si>
    <t>介護保険特別会計</t>
  </si>
  <si>
    <t>簡易水道事業会計</t>
  </si>
  <si>
    <t>下水道事業会計</t>
  </si>
  <si>
    <t>後期高齢者医療特別会計</t>
  </si>
  <si>
    <t>国民健康保険特別会計</t>
  </si>
  <si>
    <t>その他会計（赤字）</t>
  </si>
  <si>
    <t>その他会計（黒字）</t>
  </si>
  <si>
    <t>R01</t>
    <phoneticPr fontId="5"/>
  </si>
  <si>
    <t>R02</t>
    <phoneticPr fontId="5"/>
  </si>
  <si>
    <t>R03</t>
    <phoneticPr fontId="5"/>
  </si>
  <si>
    <t>R04</t>
    <phoneticPr fontId="5"/>
  </si>
  <si>
    <t>R05</t>
    <phoneticPr fontId="5"/>
  </si>
  <si>
    <t>村有施設整備基金</t>
    <rPh sb="0" eb="4">
      <t>ソンユウシセツ</t>
    </rPh>
    <rPh sb="4" eb="8">
      <t>セイビキキン</t>
    </rPh>
    <phoneticPr fontId="5"/>
  </si>
  <si>
    <t>ふるさと応援基金</t>
    <rPh sb="4" eb="8">
      <t>オウエンキキン</t>
    </rPh>
    <phoneticPr fontId="10"/>
  </si>
  <si>
    <t>文教施設等整備基金</t>
    <rPh sb="0" eb="2">
      <t>ブンキョウ</t>
    </rPh>
    <rPh sb="2" eb="4">
      <t>シセツ</t>
    </rPh>
    <rPh sb="5" eb="6">
      <t>トトノ</t>
    </rPh>
    <rPh sb="6" eb="7">
      <t>ビ</t>
    </rPh>
    <rPh sb="7" eb="9">
      <t>キキン</t>
    </rPh>
    <phoneticPr fontId="10"/>
  </si>
  <si>
    <t>農業振興基金</t>
    <rPh sb="0" eb="2">
      <t>ノウギョウ</t>
    </rPh>
    <rPh sb="2" eb="6">
      <t>シンコウキキン</t>
    </rPh>
    <phoneticPr fontId="2"/>
  </si>
  <si>
    <t>地域振興拠点施設基盤強化基金</t>
    <rPh sb="0" eb="4">
      <t>チイキシンコウ</t>
    </rPh>
    <rPh sb="4" eb="8">
      <t>キョテンシセツ</t>
    </rPh>
    <rPh sb="8" eb="12">
      <t>キバンキョウカ</t>
    </rPh>
    <rPh sb="12" eb="14">
      <t>キキン</t>
    </rPh>
    <phoneticPr fontId="2"/>
  </si>
  <si>
    <t>株式会社　戸沢村産業振興公社</t>
    <rPh sb="0" eb="4">
      <t>カブシキガイシャ</t>
    </rPh>
    <rPh sb="5" eb="8">
      <t>トザワムラ</t>
    </rPh>
    <rPh sb="8" eb="14">
      <t>サンギョウシンコウコウシャ</t>
    </rPh>
    <phoneticPr fontId="2"/>
  </si>
  <si>
    <t>山形県消防補償等組合</t>
    <rPh sb="0" eb="3">
      <t>ヤマガタケン</t>
    </rPh>
    <rPh sb="3" eb="10">
      <t>ショウボウホショウトウクミアイ</t>
    </rPh>
    <phoneticPr fontId="10"/>
  </si>
  <si>
    <t>-</t>
    <phoneticPr fontId="10"/>
  </si>
  <si>
    <t>山形県自治会館管理組合</t>
    <rPh sb="0" eb="3">
      <t>ヤマガタケン</t>
    </rPh>
    <rPh sb="3" eb="7">
      <t>ジチカイカン</t>
    </rPh>
    <rPh sb="7" eb="11">
      <t>カンリクミアイ</t>
    </rPh>
    <phoneticPr fontId="10"/>
  </si>
  <si>
    <t>山形県市町村職員退職手当組合</t>
    <rPh sb="0" eb="3">
      <t>ヤマガタケン</t>
    </rPh>
    <rPh sb="3" eb="12">
      <t>シチョウソンショクインタイショクテアテ</t>
    </rPh>
    <rPh sb="12" eb="14">
      <t>クミアイ</t>
    </rPh>
    <phoneticPr fontId="10"/>
  </si>
  <si>
    <t>山形県市町村交通災害共済組合</t>
    <rPh sb="0" eb="3">
      <t>ヤマガタケン</t>
    </rPh>
    <rPh sb="3" eb="6">
      <t>シチョウソン</t>
    </rPh>
    <rPh sb="6" eb="10">
      <t>コウツウサイガイ</t>
    </rPh>
    <rPh sb="10" eb="14">
      <t>キョウサイクミアイ</t>
    </rPh>
    <phoneticPr fontId="10"/>
  </si>
  <si>
    <t>最上広域市町村圏事務組合</t>
    <rPh sb="0" eb="12">
      <t>モガミコウイキシチョウソンケンジムクミアイ</t>
    </rPh>
    <phoneticPr fontId="10"/>
  </si>
  <si>
    <t>最上地区広域連合（普通会計分）</t>
    <rPh sb="0" eb="8">
      <t>モガミチクコウイキレンゴウ</t>
    </rPh>
    <rPh sb="9" eb="14">
      <t>フツウカイケイブン</t>
    </rPh>
    <phoneticPr fontId="10"/>
  </si>
  <si>
    <t>最上地区広域連合（事業会計分）</t>
    <rPh sb="0" eb="8">
      <t>モガミチクコウイキレンゴウ</t>
    </rPh>
    <rPh sb="9" eb="14">
      <t>ジギョウカイケイブン</t>
    </rPh>
    <phoneticPr fontId="10"/>
  </si>
  <si>
    <t>山形県後期高齢者医療広域連合（普通会計分）</t>
    <rPh sb="0" eb="3">
      <t>ヤマガタケン</t>
    </rPh>
    <rPh sb="3" eb="14">
      <t>コウキコウレイシャイリョウコウイキレンゴウ</t>
    </rPh>
    <rPh sb="15" eb="20">
      <t>フツウカイケイブン</t>
    </rPh>
    <phoneticPr fontId="10"/>
  </si>
  <si>
    <t>山形県後期高齢者医療広域連合（事業会計分）</t>
    <rPh sb="15" eb="17">
      <t>ジギョウ</t>
    </rPh>
    <phoneticPr fontId="10"/>
  </si>
  <si>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</si>
  <si>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</si>
  <si>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</si>
  <si>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平均が0.0ポイントに対し、40.8ポイント高い水準となっているが、前年度から29.2ポイント低くなっている。今後、地方債発行の抑制を図るとともに、公共施設総合管理計画等に基づいた村有財産の保有総量の縮小や長寿命化対策に取り組むことが必要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</si>
  <si>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</si>
  <si>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</si>
  <si>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</si>
  <si>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</si>
  <si>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</si>
  <si>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</si>
  <si>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低くなり、実質公債費率は年々高くなっている。平成29年度までに実施した学校施設等整備事業・保育所建設で発行した、約20億円にのぼる地方債の元利償還が開始していることが大きな要因と考えられる。今後、公債費が上昇する見込みもあるため、地方債依存型の事業実施を見直していくと同時に繰上償還を実施するなど、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</si>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</sst>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0" fontId="14" fillId="0" borderId="52" xfId="1" applyFont="1" applyBorder="1" applyAlignment="1">
      <alignment horizontal="center" vertical="center"/>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B6C74E6-DB08-433C-B522-11086FD3206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264232</c:v>
                </c:pt>
                <c:pt idx="1">
                  <c:v>263613</c:v>
                </c:pt>
                <c:pt idx="2">
                  <c:v>330026</c:v>
                </c:pt>
                <c:pt idx="3">
                  <c:v>278179</c:v>
                </c:pt>
                <c:pt idx="4">
                  <c:v>283153</c:v>
                </c:pt>
              </c:numCache>
            </c:numRef>
          </c:val>
          <c:smooth val="0"/>
          <c:extLst>
            <c:ext xmlns:c16="http://schemas.microsoft.com/office/drawing/2014/chart" uri="{C3380CC4-5D6E-409C-BE32-E72D297353CC}">
              <c16:uniqueId val="{00000000-E619-4709-97E2-0C9E534CAA9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156376</c:v>
                </c:pt>
                <c:pt idx="1">
                  <c:v>196227</c:v>
                </c:pt>
                <c:pt idx="2">
                  <c:v>129041</c:v>
                </c:pt>
                <c:pt idx="3">
                  <c:v>99303</c:v>
                </c:pt>
                <c:pt idx="4">
                  <c:v>114388</c:v>
                </c:pt>
              </c:numCache>
            </c:numRef>
          </c:val>
          <c:smooth val="0"/>
          <c:extLst>
            <c:ext xmlns:c16="http://schemas.microsoft.com/office/drawing/2014/chart" uri="{C3380CC4-5D6E-409C-BE32-E72D297353CC}">
              <c16:uniqueId val="{00000001-E619-4709-97E2-0C9E534CAA9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15.86</c:v>
                </c:pt>
                <c:pt idx="1">
                  <c:v>16.18</c:v>
                </c:pt>
                <c:pt idx="2">
                  <c:v>19.829999999999998</c:v>
                </c:pt>
                <c:pt idx="3">
                  <c:v>19.61</c:v>
                </c:pt>
                <c:pt idx="4">
                  <c:v>11.94</c:v>
                </c:pt>
              </c:numCache>
            </c:numRef>
          </c:val>
          <c:extLst>
            <c:ext xmlns:c16="http://schemas.microsoft.com/office/drawing/2014/chart" uri="{C3380CC4-5D6E-409C-BE32-E72D297353CC}">
              <c16:uniqueId val="{00000000-29DC-4C7C-AB3D-757CF7DB821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31.14</c:v>
                </c:pt>
                <c:pt idx="1">
                  <c:v>33.130000000000003</c:v>
                </c:pt>
                <c:pt idx="2">
                  <c:v>33.909999999999997</c:v>
                </c:pt>
                <c:pt idx="3">
                  <c:v>34.880000000000003</c:v>
                </c:pt>
                <c:pt idx="4">
                  <c:v>38.64</c:v>
                </c:pt>
              </c:numCache>
            </c:numRef>
          </c:val>
          <c:extLst>
            <c:ext xmlns:c16="http://schemas.microsoft.com/office/drawing/2014/chart" uri="{C3380CC4-5D6E-409C-BE32-E72D297353CC}">
              <c16:uniqueId val="{00000001-29DC-4C7C-AB3D-757CF7DB821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4.8</c:v>
                </c:pt>
                <c:pt idx="1">
                  <c:v>5.6</c:v>
                </c:pt>
                <c:pt idx="2">
                  <c:v>8.5</c:v>
                </c:pt>
                <c:pt idx="3">
                  <c:v>-0.2</c:v>
                </c:pt>
                <c:pt idx="4">
                  <c:v>3.67</c:v>
                </c:pt>
              </c:numCache>
            </c:numRef>
          </c:val>
          <c:smooth val="0"/>
          <c:extLst>
            <c:ext xmlns:c16="http://schemas.microsoft.com/office/drawing/2014/chart" uri="{C3380CC4-5D6E-409C-BE32-E72D297353CC}">
              <c16:uniqueId val="{00000002-29DC-4C7C-AB3D-757CF7DB821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0.43</c:v>
                </c:pt>
                <c:pt idx="2">
                  <c:v>#N/A</c:v>
                </c:pt>
                <c:pt idx="3">
                  <c:v>0.76</c:v>
                </c:pt>
                <c:pt idx="4">
                  <c:v>#N/A</c:v>
                </c:pt>
                <c:pt idx="5">
                  <c:v>0.74</c:v>
                </c:pt>
                <c:pt idx="6">
                  <c:v>#N/A</c:v>
                </c:pt>
                <c:pt idx="7">
                  <c:v>2.09</c:v>
                </c:pt>
                <c:pt idx="8">
                  <c:v>0</c:v>
                </c:pt>
                <c:pt idx="9">
                  <c:v>0</c:v>
                </c:pt>
              </c:numCache>
            </c:numRef>
          </c:val>
          <c:extLst>
            <c:ext xmlns:c16="http://schemas.microsoft.com/office/drawing/2014/chart" uri="{C3380CC4-5D6E-409C-BE32-E72D297353CC}">
              <c16:uniqueId val="{00000000-85C1-46A0-ABAB-9B9587ADB59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5C1-46A0-ABAB-9B9587ADB59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5C1-46A0-ABAB-9B9587ADB59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5C1-46A0-ABAB-9B9587ADB59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0.02</c:v>
                </c:pt>
                <c:pt idx="2">
                  <c:v>#N/A</c:v>
                </c:pt>
                <c:pt idx="3">
                  <c:v>0.03</c:v>
                </c:pt>
                <c:pt idx="4">
                  <c:v>#N/A</c:v>
                </c:pt>
                <c:pt idx="5">
                  <c:v>0.04</c:v>
                </c:pt>
                <c:pt idx="6">
                  <c:v>#N/A</c:v>
                </c:pt>
                <c:pt idx="7">
                  <c:v>0.05</c:v>
                </c:pt>
                <c:pt idx="8">
                  <c:v>#N/A</c:v>
                </c:pt>
                <c:pt idx="9">
                  <c:v>0.02</c:v>
                </c:pt>
              </c:numCache>
            </c:numRef>
          </c:val>
          <c:extLst>
            <c:ext xmlns:c16="http://schemas.microsoft.com/office/drawing/2014/chart" uri="{C3380CC4-5D6E-409C-BE32-E72D297353CC}">
              <c16:uniqueId val="{00000004-85C1-46A0-ABAB-9B9587ADB59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0.13</c:v>
                </c:pt>
                <c:pt idx="2">
                  <c:v>#N/A</c:v>
                </c:pt>
                <c:pt idx="3">
                  <c:v>0.05</c:v>
                </c:pt>
                <c:pt idx="4">
                  <c:v>#N/A</c:v>
                </c:pt>
                <c:pt idx="5">
                  <c:v>0.02</c:v>
                </c:pt>
                <c:pt idx="6">
                  <c:v>#N/A</c:v>
                </c:pt>
                <c:pt idx="7">
                  <c:v>0.03</c:v>
                </c:pt>
                <c:pt idx="8">
                  <c:v>#N/A</c:v>
                </c:pt>
                <c:pt idx="9">
                  <c:v>0.03</c:v>
                </c:pt>
              </c:numCache>
            </c:numRef>
          </c:val>
          <c:extLst>
            <c:ext xmlns:c16="http://schemas.microsoft.com/office/drawing/2014/chart" uri="{C3380CC4-5D6E-409C-BE32-E72D297353CC}">
              <c16:uniqueId val="{00000005-85C1-46A0-ABAB-9B9587ADB59C}"/>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0.36</c:v>
                </c:pt>
              </c:numCache>
            </c:numRef>
          </c:val>
          <c:extLst>
            <c:ext xmlns:c16="http://schemas.microsoft.com/office/drawing/2014/chart" uri="{C3380CC4-5D6E-409C-BE32-E72D297353CC}">
              <c16:uniqueId val="{00000006-85C1-46A0-ABAB-9B9587ADB59C}"/>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0.61</c:v>
                </c:pt>
              </c:numCache>
            </c:numRef>
          </c:val>
          <c:extLst>
            <c:ext xmlns:c16="http://schemas.microsoft.com/office/drawing/2014/chart" uri="{C3380CC4-5D6E-409C-BE32-E72D297353CC}">
              <c16:uniqueId val="{00000007-85C1-46A0-ABAB-9B9587ADB59C}"/>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0.45</c:v>
                </c:pt>
                <c:pt idx="2">
                  <c:v>#N/A</c:v>
                </c:pt>
                <c:pt idx="3">
                  <c:v>0.8</c:v>
                </c:pt>
                <c:pt idx="4">
                  <c:v>#N/A</c:v>
                </c:pt>
                <c:pt idx="5">
                  <c:v>1.44</c:v>
                </c:pt>
                <c:pt idx="6">
                  <c:v>#N/A</c:v>
                </c:pt>
                <c:pt idx="7">
                  <c:v>1.86</c:v>
                </c:pt>
                <c:pt idx="8">
                  <c:v>#N/A</c:v>
                </c:pt>
                <c:pt idx="9">
                  <c:v>1.1100000000000001</c:v>
                </c:pt>
              </c:numCache>
            </c:numRef>
          </c:val>
          <c:extLst>
            <c:ext xmlns:c16="http://schemas.microsoft.com/office/drawing/2014/chart" uri="{C3380CC4-5D6E-409C-BE32-E72D297353CC}">
              <c16:uniqueId val="{00000008-85C1-46A0-ABAB-9B9587ADB59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15.86</c:v>
                </c:pt>
                <c:pt idx="2">
                  <c:v>#N/A</c:v>
                </c:pt>
                <c:pt idx="3">
                  <c:v>16.170000000000002</c:v>
                </c:pt>
                <c:pt idx="4">
                  <c:v>#N/A</c:v>
                </c:pt>
                <c:pt idx="5">
                  <c:v>19.829999999999998</c:v>
                </c:pt>
                <c:pt idx="6">
                  <c:v>#N/A</c:v>
                </c:pt>
                <c:pt idx="7">
                  <c:v>19.600000000000001</c:v>
                </c:pt>
                <c:pt idx="8">
                  <c:v>#N/A</c:v>
                </c:pt>
                <c:pt idx="9">
                  <c:v>11.94</c:v>
                </c:pt>
              </c:numCache>
            </c:numRef>
          </c:val>
          <c:extLst>
            <c:ext xmlns:c16="http://schemas.microsoft.com/office/drawing/2014/chart" uri="{C3380CC4-5D6E-409C-BE32-E72D297353CC}">
              <c16:uniqueId val="{00000009-85C1-46A0-ABAB-9B9587ADB59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396</c:v>
                </c:pt>
                <c:pt idx="5">
                  <c:v>446</c:v>
                </c:pt>
                <c:pt idx="8">
                  <c:v>471</c:v>
                </c:pt>
                <c:pt idx="11">
                  <c:v>473</c:v>
                </c:pt>
                <c:pt idx="14">
                  <c:v>512</c:v>
                </c:pt>
              </c:numCache>
            </c:numRef>
          </c:val>
          <c:extLst>
            <c:ext xmlns:c16="http://schemas.microsoft.com/office/drawing/2014/chart" uri="{C3380CC4-5D6E-409C-BE32-E72D297353CC}">
              <c16:uniqueId val="{00000000-0CB4-4E60-AADB-24C261D94B8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CB4-4E60-AADB-24C261D94B8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12</c:v>
                </c:pt>
                <c:pt idx="12">
                  <c:v>10</c:v>
                </c:pt>
              </c:numCache>
            </c:numRef>
          </c:val>
          <c:extLst>
            <c:ext xmlns:c16="http://schemas.microsoft.com/office/drawing/2014/chart" uri="{C3380CC4-5D6E-409C-BE32-E72D297353CC}">
              <c16:uniqueId val="{00000002-0CB4-4E60-AADB-24C261D94B8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8</c:v>
                </c:pt>
                <c:pt idx="3">
                  <c:v>6</c:v>
                </c:pt>
                <c:pt idx="6">
                  <c:v>5</c:v>
                </c:pt>
                <c:pt idx="9">
                  <c:v>6</c:v>
                </c:pt>
                <c:pt idx="12">
                  <c:v>6</c:v>
                </c:pt>
              </c:numCache>
            </c:numRef>
          </c:val>
          <c:extLst>
            <c:ext xmlns:c16="http://schemas.microsoft.com/office/drawing/2014/chart" uri="{C3380CC4-5D6E-409C-BE32-E72D297353CC}">
              <c16:uniqueId val="{00000003-0CB4-4E60-AADB-24C261D94B8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250</c:v>
                </c:pt>
                <c:pt idx="3">
                  <c:v>237</c:v>
                </c:pt>
                <c:pt idx="6">
                  <c:v>258</c:v>
                </c:pt>
                <c:pt idx="9">
                  <c:v>254</c:v>
                </c:pt>
                <c:pt idx="12">
                  <c:v>231</c:v>
                </c:pt>
              </c:numCache>
            </c:numRef>
          </c:val>
          <c:extLst>
            <c:ext xmlns:c16="http://schemas.microsoft.com/office/drawing/2014/chart" uri="{C3380CC4-5D6E-409C-BE32-E72D297353CC}">
              <c16:uniqueId val="{00000004-0CB4-4E60-AADB-24C261D94B8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CB4-4E60-AADB-24C261D94B8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CB4-4E60-AADB-24C261D94B8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363</c:v>
                </c:pt>
                <c:pt idx="3">
                  <c:v>449</c:v>
                </c:pt>
                <c:pt idx="6">
                  <c:v>511</c:v>
                </c:pt>
                <c:pt idx="9">
                  <c:v>545</c:v>
                </c:pt>
                <c:pt idx="12">
                  <c:v>568</c:v>
                </c:pt>
              </c:numCache>
            </c:numRef>
          </c:val>
          <c:extLst>
            <c:ext xmlns:c16="http://schemas.microsoft.com/office/drawing/2014/chart" uri="{C3380CC4-5D6E-409C-BE32-E72D297353CC}">
              <c16:uniqueId val="{00000007-0CB4-4E60-AADB-24C261D94B8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225</c:v>
                </c:pt>
                <c:pt idx="2">
                  <c:v>#N/A</c:v>
                </c:pt>
                <c:pt idx="3">
                  <c:v>#N/A</c:v>
                </c:pt>
                <c:pt idx="4">
                  <c:v>246</c:v>
                </c:pt>
                <c:pt idx="5">
                  <c:v>#N/A</c:v>
                </c:pt>
                <c:pt idx="6">
                  <c:v>#N/A</c:v>
                </c:pt>
                <c:pt idx="7">
                  <c:v>303</c:v>
                </c:pt>
                <c:pt idx="8">
                  <c:v>#N/A</c:v>
                </c:pt>
                <c:pt idx="9">
                  <c:v>#N/A</c:v>
                </c:pt>
                <c:pt idx="10">
                  <c:v>344</c:v>
                </c:pt>
                <c:pt idx="11">
                  <c:v>#N/A</c:v>
                </c:pt>
                <c:pt idx="12">
                  <c:v>#N/A</c:v>
                </c:pt>
                <c:pt idx="13">
                  <c:v>303</c:v>
                </c:pt>
                <c:pt idx="14">
                  <c:v>#N/A</c:v>
                </c:pt>
              </c:numCache>
            </c:numRef>
          </c:val>
          <c:smooth val="0"/>
          <c:extLst>
            <c:ext xmlns:c16="http://schemas.microsoft.com/office/drawing/2014/chart" uri="{C3380CC4-5D6E-409C-BE32-E72D297353CC}">
              <c16:uniqueId val="{00000008-0CB4-4E60-AADB-24C261D94B8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4625</c:v>
                </c:pt>
                <c:pt idx="5">
                  <c:v>4572</c:v>
                </c:pt>
                <c:pt idx="8">
                  <c:v>4421</c:v>
                </c:pt>
                <c:pt idx="11">
                  <c:v>4458</c:v>
                </c:pt>
                <c:pt idx="14">
                  <c:v>4096</c:v>
                </c:pt>
              </c:numCache>
            </c:numRef>
          </c:val>
          <c:extLst>
            <c:ext xmlns:c16="http://schemas.microsoft.com/office/drawing/2014/chart" uri="{C3380CC4-5D6E-409C-BE32-E72D297353CC}">
              <c16:uniqueId val="{00000000-AA1B-4536-8261-6104B393C8E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8</c:v>
                </c:pt>
                <c:pt idx="5">
                  <c:v>3</c:v>
                </c:pt>
                <c:pt idx="8">
                  <c:v>0</c:v>
                </c:pt>
                <c:pt idx="11">
                  <c:v>103</c:v>
                </c:pt>
                <c:pt idx="14">
                  <c:v>131</c:v>
                </c:pt>
              </c:numCache>
            </c:numRef>
          </c:val>
          <c:extLst>
            <c:ext xmlns:c16="http://schemas.microsoft.com/office/drawing/2014/chart" uri="{C3380CC4-5D6E-409C-BE32-E72D297353CC}">
              <c16:uniqueId val="{00000001-AA1B-4536-8261-6104B393C8E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1408</c:v>
                </c:pt>
                <c:pt idx="5">
                  <c:v>1429</c:v>
                </c:pt>
                <c:pt idx="8">
                  <c:v>1601</c:v>
                </c:pt>
                <c:pt idx="11">
                  <c:v>1813</c:v>
                </c:pt>
                <c:pt idx="14">
                  <c:v>2033</c:v>
                </c:pt>
              </c:numCache>
            </c:numRef>
          </c:val>
          <c:extLst>
            <c:ext xmlns:c16="http://schemas.microsoft.com/office/drawing/2014/chart" uri="{C3380CC4-5D6E-409C-BE32-E72D297353CC}">
              <c16:uniqueId val="{00000002-AA1B-4536-8261-6104B393C8E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A1B-4536-8261-6104B393C8E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A1B-4536-8261-6104B393C8E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1B-4536-8261-6104B393C8E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346</c:v>
                </c:pt>
                <c:pt idx="3">
                  <c:v>331</c:v>
                </c:pt>
                <c:pt idx="6">
                  <c:v>357</c:v>
                </c:pt>
                <c:pt idx="9">
                  <c:v>331</c:v>
                </c:pt>
                <c:pt idx="12">
                  <c:v>310</c:v>
                </c:pt>
              </c:numCache>
            </c:numRef>
          </c:val>
          <c:extLst>
            <c:ext xmlns:c16="http://schemas.microsoft.com/office/drawing/2014/chart" uri="{C3380CC4-5D6E-409C-BE32-E72D297353CC}">
              <c16:uniqueId val="{00000006-AA1B-4536-8261-6104B393C8E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10</c:v>
                </c:pt>
                <c:pt idx="3">
                  <c:v>4</c:v>
                </c:pt>
                <c:pt idx="6">
                  <c:v>5</c:v>
                </c:pt>
                <c:pt idx="9">
                  <c:v>0</c:v>
                </c:pt>
                <c:pt idx="12">
                  <c:v>0</c:v>
                </c:pt>
              </c:numCache>
            </c:numRef>
          </c:val>
          <c:extLst>
            <c:ext xmlns:c16="http://schemas.microsoft.com/office/drawing/2014/chart" uri="{C3380CC4-5D6E-409C-BE32-E72D297353CC}">
              <c16:uniqueId val="{00000007-AA1B-4536-8261-6104B393C8E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2238</c:v>
                </c:pt>
                <c:pt idx="3">
                  <c:v>1988</c:v>
                </c:pt>
                <c:pt idx="6">
                  <c:v>1824</c:v>
                </c:pt>
                <c:pt idx="9">
                  <c:v>1640</c:v>
                </c:pt>
                <c:pt idx="12">
                  <c:v>1422</c:v>
                </c:pt>
              </c:numCache>
            </c:numRef>
          </c:val>
          <c:extLst>
            <c:ext xmlns:c16="http://schemas.microsoft.com/office/drawing/2014/chart" uri="{C3380CC4-5D6E-409C-BE32-E72D297353CC}">
              <c16:uniqueId val="{00000008-AA1B-4536-8261-6104B393C8E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470</c:v>
                </c:pt>
                <c:pt idx="12">
                  <c:v>454</c:v>
                </c:pt>
              </c:numCache>
            </c:numRef>
          </c:val>
          <c:extLst>
            <c:ext xmlns:c16="http://schemas.microsoft.com/office/drawing/2014/chart" uri="{C3380CC4-5D6E-409C-BE32-E72D297353CC}">
              <c16:uniqueId val="{00000009-AA1B-4536-8261-6104B393C8E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5626</c:v>
                </c:pt>
                <c:pt idx="3">
                  <c:v>5930</c:v>
                </c:pt>
                <c:pt idx="6">
                  <c:v>5839</c:v>
                </c:pt>
                <c:pt idx="9">
                  <c:v>5568</c:v>
                </c:pt>
                <c:pt idx="12">
                  <c:v>5039</c:v>
                </c:pt>
              </c:numCache>
            </c:numRef>
          </c:val>
          <c:extLst>
            <c:ext xmlns:c16="http://schemas.microsoft.com/office/drawing/2014/chart" uri="{C3380CC4-5D6E-409C-BE32-E72D297353CC}">
              <c16:uniqueId val="{0000000A-AA1B-4536-8261-6104B393C8E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2178</c:v>
                </c:pt>
                <c:pt idx="2">
                  <c:v>#N/A</c:v>
                </c:pt>
                <c:pt idx="3">
                  <c:v>#N/A</c:v>
                </c:pt>
                <c:pt idx="4">
                  <c:v>2248</c:v>
                </c:pt>
                <c:pt idx="5">
                  <c:v>#N/A</c:v>
                </c:pt>
                <c:pt idx="6">
                  <c:v>#N/A</c:v>
                </c:pt>
                <c:pt idx="7">
                  <c:v>2003</c:v>
                </c:pt>
                <c:pt idx="8">
                  <c:v>#N/A</c:v>
                </c:pt>
                <c:pt idx="9">
                  <c:v>#N/A</c:v>
                </c:pt>
                <c:pt idx="10">
                  <c:v>1637</c:v>
                </c:pt>
                <c:pt idx="11">
                  <c:v>#N/A</c:v>
                </c:pt>
                <c:pt idx="12">
                  <c:v>#N/A</c:v>
                </c:pt>
                <c:pt idx="13">
                  <c:v>964</c:v>
                </c:pt>
                <c:pt idx="14">
                  <c:v>#N/A</c:v>
                </c:pt>
              </c:numCache>
            </c:numRef>
          </c:val>
          <c:smooth val="0"/>
          <c:extLst>
            <c:ext xmlns:c16="http://schemas.microsoft.com/office/drawing/2014/chart" uri="{C3380CC4-5D6E-409C-BE32-E72D297353CC}">
              <c16:uniqueId val="{0000000B-AA1B-4536-8261-6104B393C8E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969</c:v>
                </c:pt>
                <c:pt idx="1">
                  <c:v>979</c:v>
                </c:pt>
                <c:pt idx="2">
                  <c:v>1109</c:v>
                </c:pt>
              </c:numCache>
            </c:numRef>
          </c:val>
          <c:extLst>
            <c:ext xmlns:c16="http://schemas.microsoft.com/office/drawing/2014/chart" uri="{C3380CC4-5D6E-409C-BE32-E72D297353CC}">
              <c16:uniqueId val="{00000000-F302-4B55-87C6-29A164F64F4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122</c:v>
                </c:pt>
                <c:pt idx="1">
                  <c:v>174</c:v>
                </c:pt>
                <c:pt idx="2">
                  <c:v>196</c:v>
                </c:pt>
              </c:numCache>
            </c:numRef>
          </c:val>
          <c:extLst>
            <c:ext xmlns:c16="http://schemas.microsoft.com/office/drawing/2014/chart" uri="{C3380CC4-5D6E-409C-BE32-E72D297353CC}">
              <c16:uniqueId val="{00000001-F302-4B55-87C6-29A164F64F4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359</c:v>
                </c:pt>
                <c:pt idx="1">
                  <c:v>531</c:v>
                </c:pt>
                <c:pt idx="2">
                  <c:v>572</c:v>
                </c:pt>
              </c:numCache>
            </c:numRef>
          </c:val>
          <c:extLst>
            <c:ext xmlns:c16="http://schemas.microsoft.com/office/drawing/2014/chart" uri="{C3380CC4-5D6E-409C-BE32-E72D297353CC}">
              <c16:uniqueId val="{00000002-F302-4B55-87C6-29A164F64F4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{42D58423-9317-40B6-9397-1303E4CB44BA}</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1ED8-4E77-B4C6-AC42BB9554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{2592558B-CA29-49CF-A2D8-89A11075D6F6}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ED8-4E77-B4C6-AC42BB9554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{4F86B926-4FC5-4B53-A28D-C7D3A17D9BD3}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ED8-4E77-B4C6-AC42BB9554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{BF8A0BEB-5C24-49FF-B2F5-4CF8DCB34459}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ED8-4E77-B4C6-AC42BB9554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{BB1A18DA-6C90-43D3-96DF-26A9B2DBCEC7}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ED8-4E77-B4C6-AC42BB9554DA}"/>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{4D7B1D5C-6B90-4DD0-8894-6FCB0A6C4082}</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1ED8-4E77-B4C6-AC42BB9554DA}"/>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{79EEE7F1-9361-46A5-ADBD-76A97E3E1C76}</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1ED8-4E77-B4C6-AC42BB9554DA}"/>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{D2BB35B2-0194-4AE2-B331-6DDD02E6B33C}</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1ED8-4E77-B4C6-AC42BB9554DA}"/>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{76789392-38AE-4BF5-BAEB-EBDC0E1741A7}</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1ED8-4E77-B4C6-AC42BB9554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55.6</c:v>
                </c:pt>
                <c:pt idx="8">
                  <c:v>56.4</c:v>
                </c:pt>
                <c:pt idx="16">
                  <c:v>57.6</c:v>
                </c:pt>
                <c:pt idx="24">
                  <c:v>59.1</c:v>
                </c:pt>
                <c:pt idx="32">
                  <c:v>54.5</c:v>
                </c:pt>
              </c:numCache>
            </c:numRef>
          </c:xVal>
          <c:yVal>
            <c:numRef>
              <c:f>公会計指標分析・財政指標組合せ分析表!$BP$51:$DC$51</c:f>
              <c:numCache>
                <c:formatCode>#,##0.0;"▲ "#,##0.0</c:formatCode>
                <c:ptCount val="40"/>
                <c:pt idx="0">
                  <c:v>106.3</c:v>
                </c:pt>
                <c:pt idx="8">
                  <c:v>103</c:v>
                </c:pt>
                <c:pt idx="16">
                  <c:v>83.8</c:v>
                </c:pt>
                <c:pt idx="24">
                  <c:v>70</c:v>
                </c:pt>
                <c:pt idx="32">
                  <c:v>40.799999999999997</c:v>
                </c:pt>
              </c:numCache>
            </c:numRef>
          </c:yVal>
          <c:smooth val="0"/>
          <c:extLst>
            <c:ext xmlns:c16="http://schemas.microsoft.com/office/drawing/2014/chart" uri="{C3380CC4-5D6E-409C-BE32-E72D297353CC}">
              <c16:uniqueId val="{00000009-1ED8-4E77-B4C6-AC42BB9554D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8390608204468393E-2"/>
                  <c:y val="-8.4363769155378313E-2"/>
                </c:manualLayout>
              </c:layout>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{7BB0329C-448C-4D24-9F8C-5E010FA740F4}</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1ED8-4E77-B4C6-AC42BB9554D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{A46F8357-24E6-4662-94E2-9F5CAE62754D}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ED8-4E77-B4C6-AC42BB9554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{4782A205-0CF9-4A34-B1E6-C0E7A7977E38}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ED8-4E77-B4C6-AC42BB9554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{C2BA70B8-3FD1-4F08-95C6-18FD2F104923}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ED8-4E77-B4C6-AC42BB9554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{7FDFFC68-0516-4258-B1D7-130561E6DD15}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ED8-4E77-B4C6-AC42BB9554DA}"/>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{E71DE642-C56A-4633-AD87-E200E887298F}</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1ED8-4E77-B4C6-AC42BB9554DA}"/>
                </c:ext>
              </c:extLst>
            </c:dLbl>
            <c:dLbl>
              <c:idx val="16"/>
              <c:layout>
                <c:manualLayout>
                  <c:x val="-2.5640893095999928E-2"/>
                  <c:y val="-7.455140563062175E-2"/>
                </c:manualLayout>
              </c:layout>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{E3B81152-4CD2-44F5-AF01-3206C14AC98B}</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1ED8-4E77-B4C6-AC42BB9554DA}"/>
                </c:ext>
              </c:extLst>
            </c:dLbl>
            <c:dLbl>
              <c:idx val="24"/>
              <c:layout>
                <c:manualLayout>
                  <c:x val="-3.2015750650234161E-2"/>
                  <c:y val="-3.5301951531595474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{54EA27C9-E2C9-4841-8602-D92B0286CB7F}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1ED8-4E77-B4C6-AC42BB9554DA}"/>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{6324032E-586B-4503-9085-12366B9B23D4}</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1ED8-4E77-B4C6-AC42BB9554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62.2</c:v>
                </c:pt>
                <c:pt idx="16">
                  <c:v>62.9</c:v>
                </c:pt>
                <c:pt idx="24">
                  <c:v>62.9</c:v>
                </c:pt>
                <c:pt idx="32">
                  <c:v>64.3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ED8-4E77-B4C6-AC42BB9554DA}"/>
            </c:ext>
          </c:extLst>
        </c:ser>
        <c:dLbls>
          <c:showLegendKey val="0"/>
          <c:showVal val="1"/>
          <c:showCatName val="0"/>
          <c:showSerName val="0"/>
          <c:showPercent val="0"/>
          <c:showBubbleSize val="0"/>
        </c:dLbls>
        <c:axId val="46179840"/>
        <c:axId val="46181760"/>
      </c:scatterChart>
      <c:valAx>
        <c:axId val="46179840"/>
        <c:scaling>
          <c:orientation val="maxMin"/>
          <c:max val="65"/>
          <c:min val="5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{EF2D3089-0B59-4CFA-B322-DD3BD305C3ED}</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6EB8-48D8-8B66-3D23BEDEE4D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{1232AFAC-D53E-49DE-A58C-29F7EFF9D142}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EB8-48D8-8B66-3D23BEDEE4D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{96969275-52B0-4505-9E2B-4D86CB2FE694}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EB8-48D8-8B66-3D23BEDEE4D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{4FD984CB-E50A-49F3-97A4-2CE053322893}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EB8-48D8-8B66-3D23BEDEE4D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{9DDE546B-0707-427E-8CBF-19BF718ED8B5}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EB8-48D8-8B66-3D23BEDEE4D2}"/>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{E8B17438-BAA2-4363-9247-8201959869DC}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6EB8-48D8-8B66-3D23BEDEE4D2}"/>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{27943A11-E384-4E76-9E3E-E4C106ACADAB}</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6EB8-48D8-8B66-3D23BEDEE4D2}"/>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{94368702-D388-4350-9B6A-4B41667C892F}</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6EB8-48D8-8B66-3D23BEDEE4D2}"/>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{7CF6F7A8-3B87-419E-AE33-D8968D392810}</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6EB8-48D8-8B66-3D23BEDEE4D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9.5</c:v>
                </c:pt>
                <c:pt idx="8">
                  <c:v>10.6</c:v>
                </c:pt>
                <c:pt idx="16">
                  <c:v>11.6</c:v>
                </c:pt>
                <c:pt idx="24">
                  <c:v>12.8</c:v>
                </c:pt>
                <c:pt idx="32">
                  <c:v>13.4</c:v>
                </c:pt>
              </c:numCache>
            </c:numRef>
          </c:xVal>
          <c:yVal>
            <c:numRef>
              <c:f>公会計指標分析・財政指標組合せ分析表!$BP$73:$DC$73</c:f>
              <c:numCache>
                <c:formatCode>#,##0.0;"▲ "#,##0.0</c:formatCode>
                <c:ptCount val="40"/>
                <c:pt idx="0">
                  <c:v>106.3</c:v>
                </c:pt>
                <c:pt idx="8">
                  <c:v>103</c:v>
                </c:pt>
                <c:pt idx="16">
                  <c:v>83.8</c:v>
                </c:pt>
                <c:pt idx="24">
                  <c:v>70</c:v>
                </c:pt>
                <c:pt idx="32">
                  <c:v>40.799999999999997</c:v>
                </c:pt>
              </c:numCache>
            </c:numRef>
          </c:yVal>
          <c:smooth val="0"/>
          <c:extLst>
            <c:ext xmlns:c16="http://schemas.microsoft.com/office/drawing/2014/chart" uri="{C3380CC4-5D6E-409C-BE32-E72D297353CC}">
              <c16:uniqueId val="{00000009-6EB8-48D8-8B66-3D23BEDEE4D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8.1337372860052048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{91357DAA-AE55-4871-B868-6DA3FA527805}</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6EB8-48D8-8B66-3D23BEDEE4D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{E4EFB907-DEC8-4642-9D38-6C6421ABF408}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EB8-48D8-8B66-3D23BEDEE4D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{2F5EE77F-8400-49B1-9876-A63ED382F18D}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EB8-48D8-8B66-3D23BEDEE4D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{F476C274-8F9A-4032-8B04-8F3E75E40B39}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EB8-48D8-8B66-3D23BEDEE4D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{369D9119-BCFE-465F-9AA5-87537A9E7B20}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EB8-48D8-8B66-3D23BEDEE4D2}"/>
                </c:ext>
              </c:extLst>
            </c:dLbl>
            <c:dLbl>
              <c:idx val="8"/>
              <c:layout>
                <c:manualLayout>
                  <c:x val="-1.8235628084249993E-2"/>
                  <c:y val="-6.2416647087793951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{643AFA81-0A84-44C0-A717-4281A2B0BEB8}</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6EB8-48D8-8B66-3D23BEDEE4D2}"/>
                </c:ext>
              </c:extLst>
            </c:dLbl>
            <c:dLbl>
              <c:idx val="16"/>
              <c:layout>
                <c:manualLayout>
                  <c:x val="-3.1570342725075584E-2"/>
                  <c:y val="-3.4035558429406802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{5BAC5B72-CC2F-44F1-B4A4-9B77A090DD42}</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6EB8-48D8-8B66-3D23BEDEE4D2}"/>
                </c:ext>
              </c:extLst>
            </c:dLbl>
            <c:dLbl>
              <c:idx val="24"/>
              <c:layout>
                <c:manualLayout>
                  <c:x val="-3.1570342725075584E-2"/>
                  <c:y val="-8.60674686812242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{30AED3CB-28DA-4DEE-9F3E-C0DA99096FAB}</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6EB8-48D8-8B66-3D23BEDEE4D2}"/>
                </c:ext>
              </c:extLst>
            </c:dLbl>
            <c:dLbl>
              <c:idx val="32"/>
              <c:layout>
                <c:manualLayout>
                  <c:x val="-3.1570342725075584E-2"/>
                  <c:y val="-4.8226017136708023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{CC640E2C-049D-4B5A-9A49-A891439B6287}</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6EB8-48D8-8B66-3D23BEDEE4D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5.8</c:v>
                </c:pt>
                <c:pt idx="16">
                  <c:v>6.1</c:v>
                </c:pt>
                <c:pt idx="24">
                  <c:v>6.4</c:v>
                </c:pt>
                <c:pt idx="32">
                  <c:v>6.7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EB8-48D8-8B66-3D23BEDEE4D2}"/>
            </c:ext>
          </c:extLst>
        </c:ser>
        <c:dLbls>
          <c:showLegendKey val="0"/>
          <c:showVal val="1"/>
          <c:showCatName val="0"/>
          <c:showSerName val="0"/>
          <c:showPercent val="0"/>
          <c:showBubbleSize val="0"/>
        </c:dLbls>
        <c:axId val="84219776"/>
        <c:axId val="84234240"/>
      </c:scatterChart>
      <c:valAx>
        <c:axId val="84219776"/>
        <c:scaling>
          <c:orientation val="maxMin"/>
          <c:max val="14"/>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3,998
3,934
261.31
5,425,109
5,028,425
342,813
2,870,579
5,038,891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前年度から増減はなかったが、依然として人口は減少傾向にあり、少子高齢化に加えて労働人口の減少がみられる。固定資産税全体で</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増収となっているが、基幹産業である農業の低迷等による自主財源の税収に目立った伸びはないため、低い値で推移していると考える。また、農業以外の主要産業も村内には少なく、税収の増加を見込むのは厳しい状況である。今後においては、事務事業の見直しと、経費削減に努め村政運営し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56727</xdr:rowOff>
    </xdr:from>
    <xdr:to>
      <xdr:col>23</xdr:col>
      <xdr:colOff>133350</xdr:colOff>
      <xdr:row>44</xdr:row>
      <xdr:rowOff>165100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28927"/>
          <a:ext cx="0" cy="14799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143104</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7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56727</xdr:rowOff>
    </xdr:from>
    <xdr:to>
      <xdr:col>24</xdr:col>
      <xdr:colOff>12700</xdr:colOff>
      <xdr:row>36</xdr:row>
      <xdr:rowOff>56727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2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116840</xdr:rowOff>
    </xdr:from>
    <xdr:to>
      <xdr:col>23</xdr:col>
      <xdr:colOff>133350</xdr:colOff>
      <xdr:row>44</xdr:row>
      <xdr:rowOff>116840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60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2133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744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157056</xdr:rowOff>
    </xdr:from>
    <xdr:to>
      <xdr:col>23</xdr:col>
      <xdr:colOff>184150</xdr:colOff>
      <xdr:row>44</xdr:row>
      <xdr:rowOff>87206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116840</xdr:rowOff>
    </xdr:from>
    <xdr:to>
      <xdr:col>19</xdr:col>
      <xdr:colOff>133350</xdr:colOff>
      <xdr:row>44</xdr:row>
      <xdr:rowOff>116840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108796</xdr:rowOff>
    </xdr:from>
    <xdr:to>
      <xdr:col>15</xdr:col>
      <xdr:colOff>82550</xdr:colOff>
      <xdr:row>44</xdr:row>
      <xdr:rowOff>116840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525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149013</xdr:rowOff>
    </xdr:from>
    <xdr:to>
      <xdr:col>15</xdr:col>
      <xdr:colOff>133350</xdr:colOff>
      <xdr:row>44</xdr:row>
      <xdr:rowOff>79163</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89340</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108796</xdr:rowOff>
    </xdr:from>
    <xdr:to>
      <xdr:col>11</xdr:col>
      <xdr:colOff>31750</xdr:colOff>
      <xdr:row>44</xdr:row>
      <xdr:rowOff>108796</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52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132927</xdr:rowOff>
    </xdr:from>
    <xdr:to>
      <xdr:col>11</xdr:col>
      <xdr:colOff>82550</xdr:colOff>
      <xdr:row>44</xdr:row>
      <xdr:rowOff>63077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73254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1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81297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8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133367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0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66040</xdr:rowOff>
    </xdr:from>
    <xdr:to>
      <xdr:col>19</xdr:col>
      <xdr:colOff>184150</xdr:colOff>
      <xdr:row>44</xdr:row>
      <xdr:rowOff>167640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152417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9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66040</xdr:rowOff>
    </xdr:from>
    <xdr:to>
      <xdr:col>15</xdr:col>
      <xdr:colOff>133350</xdr:colOff>
      <xdr:row>44</xdr:row>
      <xdr:rowOff>167640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152417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57996</xdr:rowOff>
    </xdr:from>
    <xdr:to>
      <xdr:col>11</xdr:col>
      <xdr:colOff>82550</xdr:colOff>
      <xdr:row>44</xdr:row>
      <xdr:rowOff>159596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144373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57996</xdr:rowOff>
    </xdr:from>
    <xdr:to>
      <xdr:col>7</xdr:col>
      <xdr:colOff>31750</xdr:colOff>
      <xdr:row>44</xdr:row>
      <xdr:rowOff>159596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144373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ポイント増加している。人件費・公債費・積立金が増加し、物件費が減少している。歳入に関しては、地方税</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％、固定資産税</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％の増加となっているが、市町村たばこ税は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％減少している。また、地方交付税は</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千円の増加となっているが、結果として経常収支比率は増加した。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137583</xdr:rowOff>
    </xdr:from>
    <xdr:to>
      <xdr:col>23</xdr:col>
      <xdr:colOff>133350</xdr:colOff>
      <xdr:row>66</xdr:row>
      <xdr:rowOff>171027</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910233"/>
          <a:ext cx="0" cy="15764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143104</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8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171027</xdr:rowOff>
    </xdr:from>
    <xdr:to>
      <xdr:col>24</xdr:col>
      <xdr:colOff>12700</xdr:colOff>
      <xdr:row>66</xdr:row>
      <xdr:rowOff>171027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6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52510</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5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137583</xdr:rowOff>
    </xdr:from>
    <xdr:to>
      <xdr:col>24</xdr:col>
      <xdr:colOff>12700</xdr:colOff>
      <xdr:row>57</xdr:row>
      <xdr:rowOff>137583</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91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162137</xdr:rowOff>
    </xdr:from>
    <xdr:to>
      <xdr:col>23</xdr:col>
      <xdr:colOff>133350</xdr:colOff>
      <xdr:row>61</xdr:row>
      <xdr:rowOff>10795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44913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163847</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450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20320</xdr:rowOff>
    </xdr:from>
    <xdr:to>
      <xdr:col>23</xdr:col>
      <xdr:colOff>184150</xdr:colOff>
      <xdr:row>61</xdr:row>
      <xdr:rowOff>121920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15875</xdr:rowOff>
    </xdr:from>
    <xdr:to>
      <xdr:col>19</xdr:col>
      <xdr:colOff>133350</xdr:colOff>
      <xdr:row>60</xdr:row>
      <xdr:rowOff>162137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131425"/>
          <a:ext cx="889000" cy="31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119380</xdr:rowOff>
    </xdr:from>
    <xdr:to>
      <xdr:col>19</xdr:col>
      <xdr:colOff>184150</xdr:colOff>
      <xdr:row>61</xdr:row>
      <xdr:rowOff>49530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34307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15875</xdr:rowOff>
    </xdr:from>
    <xdr:to>
      <xdr:col>15</xdr:col>
      <xdr:colOff>82550</xdr:colOff>
      <xdr:row>60</xdr:row>
      <xdr:rowOff>138006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131425"/>
          <a:ext cx="889000" cy="29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158115</xdr:rowOff>
    </xdr:from>
    <xdr:to>
      <xdr:col>15</xdr:col>
      <xdr:colOff>133350</xdr:colOff>
      <xdr:row>60</xdr:row>
      <xdr:rowOff>88265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73042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138006</xdr:rowOff>
    </xdr:from>
    <xdr:to>
      <xdr:col>11</xdr:col>
      <xdr:colOff>31750</xdr:colOff>
      <xdr:row>61</xdr:row>
      <xdr:rowOff>2752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425006"/>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16298</xdr:rowOff>
    </xdr:from>
    <xdr:to>
      <xdr:col>11</xdr:col>
      <xdr:colOff>82550</xdr:colOff>
      <xdr:row>61</xdr:row>
      <xdr:rowOff>117898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7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102675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6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56515</xdr:rowOff>
    </xdr:from>
    <xdr:to>
      <xdr:col>7</xdr:col>
      <xdr:colOff>31750</xdr:colOff>
      <xdr:row>61</xdr:row>
      <xdr:rowOff>158115</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51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142892</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0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131445</xdr:rowOff>
    </xdr:from>
    <xdr:to>
      <xdr:col>23</xdr:col>
      <xdr:colOff>184150</xdr:colOff>
      <xdr:row>61</xdr:row>
      <xdr:rowOff>61595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147972</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26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111337</xdr:rowOff>
    </xdr:from>
    <xdr:to>
      <xdr:col>19</xdr:col>
      <xdr:colOff>184150</xdr:colOff>
      <xdr:row>61</xdr:row>
      <xdr:rowOff>41487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51664</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16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136525</xdr:rowOff>
    </xdr:from>
    <xdr:to>
      <xdr:col>15</xdr:col>
      <xdr:colOff>133350</xdr:colOff>
      <xdr:row>59</xdr:row>
      <xdr:rowOff>66675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0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76852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87206</xdr:rowOff>
    </xdr:from>
    <xdr:to>
      <xdr:col>11</xdr:col>
      <xdr:colOff>82550</xdr:colOff>
      <xdr:row>61</xdr:row>
      <xdr:rowOff>17356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3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27533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143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123402</xdr:rowOff>
    </xdr:from>
    <xdr:to>
      <xdr:col>7</xdr:col>
      <xdr:colOff>31750</xdr:colOff>
      <xdr:row>61</xdr:row>
      <xdr:rowOff>53552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63729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179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[412,893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人事委員会勧告、外部への出向解除により、人件費は</a:t>
          </a:r>
          <a:r>
            <a:rPr kumimoji="1" lang="en-US" altLang="ja-JP" sz="1300">
              <a:latin typeface="ＭＳ Ｐゴシック" panose="020B0600070205080204" pitchFamily="50" charset="-128"/>
              <a:ea typeface="ＭＳ Ｐゴシック" panose="020B0600070205080204" pitchFamily="50" charset="-128"/>
            </a:rPr>
            <a:t>41,961</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％）増加している。</a:t>
          </a:r>
        </a:p>
        <a:p>
          <a:r>
            <a:rPr kumimoji="1" lang="ja-JP" altLang="en-US" sz="1300">
              <a:latin typeface="ＭＳ Ｐゴシック" panose="020B0600070205080204" pitchFamily="50" charset="-128"/>
              <a:ea typeface="ＭＳ Ｐゴシック" panose="020B0600070205080204" pitchFamily="50" charset="-128"/>
            </a:rPr>
            <a:t>物件費は、修繕費（財産管理費）</a:t>
          </a:r>
          <a:r>
            <a:rPr kumimoji="1" lang="en-US" altLang="ja-JP" sz="1300">
              <a:latin typeface="ＭＳ Ｐゴシック" panose="020B0600070205080204" pitchFamily="50" charset="-128"/>
              <a:ea typeface="ＭＳ Ｐゴシック" panose="020B0600070205080204" pitchFamily="50" charset="-128"/>
            </a:rPr>
            <a:t>4,162</a:t>
          </a:r>
          <a:r>
            <a:rPr kumimoji="1" lang="ja-JP" altLang="en-US" sz="1300">
              <a:latin typeface="ＭＳ Ｐゴシック" panose="020B0600070205080204" pitchFamily="50" charset="-128"/>
              <a:ea typeface="ＭＳ Ｐゴシック" panose="020B0600070205080204" pitchFamily="50" charset="-128"/>
            </a:rPr>
            <a:t>千円、維持補修費（保育所児童館費）</a:t>
          </a:r>
          <a:r>
            <a:rPr kumimoji="1" lang="en-US" altLang="ja-JP" sz="1300">
              <a:latin typeface="ＭＳ Ｐゴシック" panose="020B0600070205080204" pitchFamily="50" charset="-128"/>
              <a:ea typeface="ＭＳ Ｐゴシック" panose="020B0600070205080204" pitchFamily="50" charset="-128"/>
            </a:rPr>
            <a:t>310</a:t>
          </a:r>
          <a:r>
            <a:rPr kumimoji="1" lang="ja-JP" altLang="en-US" sz="1300">
              <a:latin typeface="ＭＳ Ｐゴシック" panose="020B0600070205080204" pitchFamily="50" charset="-128"/>
              <a:ea typeface="ＭＳ Ｐゴシック" panose="020B0600070205080204" pitchFamily="50" charset="-128"/>
            </a:rPr>
            <a:t>千円、総務費委託料</a:t>
          </a:r>
          <a:r>
            <a:rPr kumimoji="1" lang="en-US" altLang="ja-JP" sz="1300">
              <a:latin typeface="ＭＳ Ｐゴシック" panose="020B0600070205080204" pitchFamily="50" charset="-128"/>
              <a:ea typeface="ＭＳ Ｐゴシック" panose="020B0600070205080204" pitchFamily="50" charset="-128"/>
            </a:rPr>
            <a:t>59,900</a:t>
          </a:r>
          <a:r>
            <a:rPr kumimoji="1" lang="ja-JP" altLang="en-US" sz="1300">
              <a:latin typeface="ＭＳ Ｐゴシック" panose="020B0600070205080204" pitchFamily="50" charset="-128"/>
              <a:ea typeface="ＭＳ Ｐゴシック" panose="020B0600070205080204" pitchFamily="50" charset="-128"/>
            </a:rPr>
            <a:t>千円（行政手続きオンライン化対応委託料等）の減少となり、結果として人件費・物件費等は減少している。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17512</xdr:rowOff>
    </xdr:from>
    <xdr:to>
      <xdr:col>23</xdr:col>
      <xdr:colOff>133350</xdr:colOff>
      <xdr:row>89</xdr:row>
      <xdr:rowOff>82203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733512"/>
          <a:ext cx="0" cy="16077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54280</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313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1,449,215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82203</xdr:rowOff>
    </xdr:from>
    <xdr:to>
      <xdr:col>24</xdr:col>
      <xdr:colOff>12700</xdr:colOff>
      <xdr:row>89</xdr:row>
      <xdr:rowOff>82203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34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103889</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47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17512</xdr:rowOff>
    </xdr:from>
    <xdr:to>
      <xdr:col>24</xdr:col>
      <xdr:colOff>12700</xdr:colOff>
      <xdr:row>80</xdr:row>
      <xdr:rowOff>17512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733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64556</xdr:rowOff>
    </xdr:from>
    <xdr:to>
      <xdr:col>23</xdr:col>
      <xdr:colOff>133350</xdr:colOff>
      <xdr:row>81</xdr:row>
      <xdr:rowOff>101767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114800" y="13952006"/>
          <a:ext cx="838200" cy="37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64603</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3952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92526</xdr:rowOff>
    </xdr:from>
    <xdr:to>
      <xdr:col>23</xdr:col>
      <xdr:colOff>184150</xdr:colOff>
      <xdr:row>82</xdr:row>
      <xdr:rowOff>22676</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397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60075</xdr:rowOff>
    </xdr:from>
    <xdr:to>
      <xdr:col>19</xdr:col>
      <xdr:colOff>133350</xdr:colOff>
      <xdr:row>81</xdr:row>
      <xdr:rowOff>101767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3947525"/>
          <a:ext cx="889000" cy="4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58646</xdr:rowOff>
    </xdr:from>
    <xdr:to>
      <xdr:col>19</xdr:col>
      <xdr:colOff>184150</xdr:colOff>
      <xdr:row>81</xdr:row>
      <xdr:rowOff>160246</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394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145023</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032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35461</xdr:rowOff>
    </xdr:from>
    <xdr:to>
      <xdr:col>15</xdr:col>
      <xdr:colOff>82550</xdr:colOff>
      <xdr:row>81</xdr:row>
      <xdr:rowOff>60075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336800" y="13922911"/>
          <a:ext cx="889000" cy="2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36654</xdr:rowOff>
    </xdr:from>
    <xdr:to>
      <xdr:col>15</xdr:col>
      <xdr:colOff>133350</xdr:colOff>
      <xdr:row>81</xdr:row>
      <xdr:rowOff>138254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39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123031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0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128031</xdr:rowOff>
    </xdr:from>
    <xdr:to>
      <xdr:col>11</xdr:col>
      <xdr:colOff>31750</xdr:colOff>
      <xdr:row>81</xdr:row>
      <xdr:rowOff>35461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3844031"/>
          <a:ext cx="889000" cy="7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21769</xdr:rowOff>
    </xdr:from>
    <xdr:to>
      <xdr:col>11</xdr:col>
      <xdr:colOff>82550</xdr:colOff>
      <xdr:row>81</xdr:row>
      <xdr:rowOff>123369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3909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108146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3995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126067</xdr:rowOff>
    </xdr:from>
    <xdr:to>
      <xdr:col>7</xdr:col>
      <xdr:colOff>31750</xdr:colOff>
      <xdr:row>81</xdr:row>
      <xdr:rowOff>56217</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3842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40994</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39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13756</xdr:rowOff>
    </xdr:from>
    <xdr:to>
      <xdr:col>23</xdr:col>
      <xdr:colOff>184150</xdr:colOff>
      <xdr:row>81</xdr:row>
      <xdr:rowOff>115356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390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30283</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3746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50967</xdr:rowOff>
    </xdr:from>
    <xdr:to>
      <xdr:col>19</xdr:col>
      <xdr:colOff>184150</xdr:colOff>
      <xdr:row>81</xdr:row>
      <xdr:rowOff>152567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393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162744</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3707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9275</xdr:rowOff>
    </xdr:from>
    <xdr:to>
      <xdr:col>15</xdr:col>
      <xdr:colOff>133350</xdr:colOff>
      <xdr:row>81</xdr:row>
      <xdr:rowOff>110875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389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121052</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3665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156111</xdr:rowOff>
    </xdr:from>
    <xdr:to>
      <xdr:col>11</xdr:col>
      <xdr:colOff>82550</xdr:colOff>
      <xdr:row>81</xdr:row>
      <xdr:rowOff>86261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38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96438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3640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77231</xdr:rowOff>
    </xdr:from>
    <xdr:to>
      <xdr:col>7</xdr:col>
      <xdr:colOff>31750</xdr:colOff>
      <xdr:row>81</xdr:row>
      <xdr:rowOff>7381</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379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17558</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3562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昨年度から</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ポイント増加している。類似団体と比較すると、高い水準になっている。団塊の世代の職員の定年退職を起因として、管理職の昇任年齢が引き下がっているのも要因として考えられる。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31045</xdr:rowOff>
    </xdr:from>
    <xdr:to>
      <xdr:col>81</xdr:col>
      <xdr:colOff>44450</xdr:colOff>
      <xdr:row>89</xdr:row>
      <xdr:rowOff>96661</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747045"/>
          <a:ext cx="0" cy="16086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117422</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9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31045</xdr:rowOff>
    </xdr:from>
    <xdr:to>
      <xdr:col>81</xdr:col>
      <xdr:colOff>133350</xdr:colOff>
      <xdr:row>80</xdr:row>
      <xdr:rowOff>31045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74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144639</xdr:rowOff>
    </xdr:from>
    <xdr:to>
      <xdr:col>81</xdr:col>
      <xdr:colOff>44450</xdr:colOff>
      <xdr:row>89</xdr:row>
      <xdr:rowOff>96661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5060789"/>
          <a:ext cx="838200" cy="29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101899</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332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7761</xdr:rowOff>
    </xdr:from>
    <xdr:to>
      <xdr:col>77</xdr:col>
      <xdr:colOff>44450</xdr:colOff>
      <xdr:row>87</xdr:row>
      <xdr:rowOff>144639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752461"/>
          <a:ext cx="889000" cy="30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18345</xdr:rowOff>
    </xdr:from>
    <xdr:to>
      <xdr:col>77</xdr:col>
      <xdr:colOff>95250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130122</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18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7761</xdr:rowOff>
    </xdr:from>
    <xdr:to>
      <xdr:col>72</xdr:col>
      <xdr:colOff>203200</xdr:colOff>
      <xdr:row>87</xdr:row>
      <xdr:rowOff>37395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752461"/>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45155</xdr:rowOff>
    </xdr:from>
    <xdr:to>
      <xdr:col>73</xdr:col>
      <xdr:colOff>44450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37395</xdr:rowOff>
    </xdr:from>
    <xdr:to>
      <xdr:col>68</xdr:col>
      <xdr:colOff>152400</xdr:colOff>
      <xdr:row>88</xdr:row>
      <xdr:rowOff>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953545"/>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31750</xdr:rowOff>
    </xdr:from>
    <xdr:to>
      <xdr:col>68</xdr:col>
      <xdr:colOff>203200</xdr:colOff>
      <xdr:row>84</xdr:row>
      <xdr:rowOff>133350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18345</xdr:rowOff>
    </xdr:from>
    <xdr:to>
      <xdr:col>64</xdr:col>
      <xdr:colOff>152400</xdr:colOff>
      <xdr:row>84</xdr:row>
      <xdr:rowOff>119945</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130122</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45861</xdr:rowOff>
    </xdr:from>
    <xdr:to>
      <xdr:col>81</xdr:col>
      <xdr:colOff>95250</xdr:colOff>
      <xdr:row>89</xdr:row>
      <xdr:rowOff>147461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530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113188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520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93839</xdr:rowOff>
    </xdr:from>
    <xdr:to>
      <xdr:col>77</xdr:col>
      <xdr:colOff>95250</xdr:colOff>
      <xdr:row>88</xdr:row>
      <xdr:rowOff>23989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8766</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09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128411</xdr:rowOff>
    </xdr:from>
    <xdr:to>
      <xdr:col>73</xdr:col>
      <xdr:colOff>44450</xdr:colOff>
      <xdr:row>86</xdr:row>
      <xdr:rowOff>58561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43338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158045</xdr:rowOff>
    </xdr:from>
    <xdr:to>
      <xdr:col>68</xdr:col>
      <xdr:colOff>203200</xdr:colOff>
      <xdr:row>87</xdr:row>
      <xdr:rowOff>88195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72972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に関しては、より良い住民サービスを提供するため、一般行政職の採用を実施したことにより、昨年度と比べて増加している。加えて、人口も昨年度に比べ減少していることから、ポイントが増加したと考えられ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116417</xdr:rowOff>
    </xdr:from>
    <xdr:to>
      <xdr:col>81</xdr:col>
      <xdr:colOff>44450</xdr:colOff>
      <xdr:row>66</xdr:row>
      <xdr:rowOff>46757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231967"/>
          <a:ext cx="0" cy="11304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18834</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33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46757</xdr:rowOff>
    </xdr:from>
    <xdr:to>
      <xdr:col>81</xdr:col>
      <xdr:colOff>133350</xdr:colOff>
      <xdr:row>66</xdr:row>
      <xdr:rowOff>46757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362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31344</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97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116417</xdr:rowOff>
    </xdr:from>
    <xdr:to>
      <xdr:col>81</xdr:col>
      <xdr:colOff>133350</xdr:colOff>
      <xdr:row>59</xdr:row>
      <xdr:rowOff>116417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23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148262</xdr:rowOff>
    </xdr:from>
    <xdr:to>
      <xdr:col>81</xdr:col>
      <xdr:colOff>44450</xdr:colOff>
      <xdr:row>60</xdr:row>
      <xdr:rowOff>156305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435262"/>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91669</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207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75142</xdr:rowOff>
    </xdr:from>
    <xdr:to>
      <xdr:col>81</xdr:col>
      <xdr:colOff>95250</xdr:colOff>
      <xdr:row>61</xdr:row>
      <xdr:rowOff>5292</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126343</xdr:rowOff>
    </xdr:from>
    <xdr:to>
      <xdr:col>77</xdr:col>
      <xdr:colOff>44450</xdr:colOff>
      <xdr:row>60</xdr:row>
      <xdr:rowOff>148262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413343"/>
          <a:ext cx="889000" cy="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47996</xdr:rowOff>
    </xdr:from>
    <xdr:to>
      <xdr:col>77</xdr:col>
      <xdr:colOff>95250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159773</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103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113072</xdr:rowOff>
    </xdr:from>
    <xdr:to>
      <xdr:col>72</xdr:col>
      <xdr:colOff>203200</xdr:colOff>
      <xdr:row>60</xdr:row>
      <xdr:rowOff>126343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400072"/>
          <a:ext cx="889000" cy="1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40153</xdr:rowOff>
    </xdr:from>
    <xdr:to>
      <xdr:col>73</xdr:col>
      <xdr:colOff>44450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109453</xdr:rowOff>
    </xdr:from>
    <xdr:to>
      <xdr:col>68</xdr:col>
      <xdr:colOff>152400</xdr:colOff>
      <xdr:row>60</xdr:row>
      <xdr:rowOff>113072</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396453"/>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59658</xdr:rowOff>
    </xdr:from>
    <xdr:to>
      <xdr:col>68</xdr:col>
      <xdr:colOff>203200</xdr:colOff>
      <xdr:row>60</xdr:row>
      <xdr:rowOff>161258</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171435</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46990</xdr:rowOff>
    </xdr:from>
    <xdr:to>
      <xdr:col>64</xdr:col>
      <xdr:colOff>152400</xdr:colOff>
      <xdr:row>60</xdr:row>
      <xdr:rowOff>148590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33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158767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105505</xdr:rowOff>
    </xdr:from>
    <xdr:to>
      <xdr:col>81</xdr:col>
      <xdr:colOff>95250</xdr:colOff>
      <xdr:row>61</xdr:row>
      <xdr:rowOff>35655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39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77582</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364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97462</xdr:rowOff>
    </xdr:from>
    <xdr:to>
      <xdr:col>77</xdr:col>
      <xdr:colOff>95250</xdr:colOff>
      <xdr:row>61</xdr:row>
      <xdr:rowOff>27612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38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12389</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470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75543</xdr:rowOff>
    </xdr:from>
    <xdr:to>
      <xdr:col>73</xdr:col>
      <xdr:colOff>44450</xdr:colOff>
      <xdr:row>61</xdr:row>
      <xdr:rowOff>5693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36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161920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44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62272</xdr:rowOff>
    </xdr:from>
    <xdr:to>
      <xdr:col>68</xdr:col>
      <xdr:colOff>203200</xdr:colOff>
      <xdr:row>60</xdr:row>
      <xdr:rowOff>163872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34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148649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43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58653</xdr:rowOff>
    </xdr:from>
    <xdr:to>
      <xdr:col>64</xdr:col>
      <xdr:colOff>152400</xdr:colOff>
      <xdr:row>60</xdr:row>
      <xdr:rowOff>160253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34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145030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432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ポイント増加しており、類似団体全国平均・山形県平均を上回っている。要因としては、</a:t>
          </a:r>
          <a:r>
            <a:rPr kumimoji="1" lang="en-US" altLang="ja-JP" sz="1300">
              <a:latin typeface="ＭＳ Ｐゴシック" panose="020B0600070205080204" pitchFamily="50" charset="-128"/>
              <a:ea typeface="ＭＳ Ｐゴシック" panose="020B0600070205080204" pitchFamily="50" charset="-128"/>
            </a:rPr>
            <a:t>R1</a:t>
          </a:r>
          <a:r>
            <a:rPr kumimoji="1" lang="ja-JP" altLang="en-US" sz="1300">
              <a:latin typeface="ＭＳ Ｐゴシック" panose="020B0600070205080204" pitchFamily="50" charset="-128"/>
              <a:ea typeface="ＭＳ Ｐゴシック" panose="020B0600070205080204" pitchFamily="50" charset="-128"/>
            </a:rPr>
            <a:t>年度臨時財政対策債や</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年度過疎対策事業債、経営体育成基盤整備事業などに係る起債の償還開始に伴うものと分析する。今後も公債費は増加する見込みがあるため、起債依存型の事業実施の見直しや、繰上償還の実施など、公債費の適正化に努めていく。</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45</xdr:row>
      <xdr:rowOff>138430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373707"/>
          <a:ext cx="0" cy="14799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68580</xdr:rowOff>
    </xdr:from>
    <xdr:to>
      <xdr:col>81</xdr:col>
      <xdr:colOff>44450</xdr:colOff>
      <xdr:row>44</xdr:row>
      <xdr:rowOff>116840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61238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58014</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160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41487</xdr:rowOff>
    </xdr:from>
    <xdr:to>
      <xdr:col>81</xdr:col>
      <xdr:colOff>95250</xdr:colOff>
      <xdr:row>41</xdr:row>
      <xdr:rowOff>143087</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143510</xdr:rowOff>
    </xdr:from>
    <xdr:to>
      <xdr:col>77</xdr:col>
      <xdr:colOff>44450</xdr:colOff>
      <xdr:row>44</xdr:row>
      <xdr:rowOff>68580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51586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17356</xdr:rowOff>
    </xdr:from>
    <xdr:to>
      <xdr:col>77</xdr:col>
      <xdr:colOff>95250</xdr:colOff>
      <xdr:row>41</xdr:row>
      <xdr:rowOff>118956</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129133</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81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63077</xdr:rowOff>
    </xdr:from>
    <xdr:to>
      <xdr:col>72</xdr:col>
      <xdr:colOff>203200</xdr:colOff>
      <xdr:row>43</xdr:row>
      <xdr:rowOff>143510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43542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164677</xdr:rowOff>
    </xdr:from>
    <xdr:to>
      <xdr:col>73</xdr:col>
      <xdr:colOff>44450</xdr:colOff>
      <xdr:row>41</xdr:row>
      <xdr:rowOff>94827</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70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105004</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146050</xdr:rowOff>
    </xdr:from>
    <xdr:to>
      <xdr:col>68</xdr:col>
      <xdr:colOff>152400</xdr:colOff>
      <xdr:row>43</xdr:row>
      <xdr:rowOff>63077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34695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140546</xdr:rowOff>
    </xdr:from>
    <xdr:to>
      <xdr:col>68</xdr:col>
      <xdr:colOff>203200</xdr:colOff>
      <xdr:row>41</xdr:row>
      <xdr:rowOff>70696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80873</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80873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66040</xdr:rowOff>
    </xdr:from>
    <xdr:to>
      <xdr:col>81</xdr:col>
      <xdr:colOff>95250</xdr:colOff>
      <xdr:row>44</xdr:row>
      <xdr:rowOff>167640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38117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58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17780</xdr:rowOff>
    </xdr:from>
    <xdr:to>
      <xdr:col>77</xdr:col>
      <xdr:colOff>95250</xdr:colOff>
      <xdr:row>44</xdr:row>
      <xdr:rowOff>119380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104157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64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92710</xdr:rowOff>
    </xdr:from>
    <xdr:to>
      <xdr:col>73</xdr:col>
      <xdr:colOff>44450</xdr:colOff>
      <xdr:row>44</xdr:row>
      <xdr:rowOff>22860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7637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12277</xdr:rowOff>
    </xdr:from>
    <xdr:to>
      <xdr:col>68</xdr:col>
      <xdr:colOff>203200</xdr:colOff>
      <xdr:row>43</xdr:row>
      <xdr:rowOff>113877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98654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95250</xdr:rowOff>
    </xdr:from>
    <xdr:to>
      <xdr:col>64</xdr:col>
      <xdr:colOff>152400</xdr:colOff>
      <xdr:row>43</xdr:row>
      <xdr:rowOff>25400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10177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旧戸沢中学校校舎解体事業、旧古口小学校校舎解体事業、</a:t>
          </a:r>
          <a:r>
            <a:rPr kumimoji="1" lang="en-US" altLang="ja-JP" sz="1300">
              <a:latin typeface="ＭＳ Ｐゴシック" panose="020B0600070205080204" pitchFamily="50" charset="-128"/>
              <a:ea typeface="ＭＳ Ｐゴシック" panose="020B0600070205080204" pitchFamily="50" charset="-128"/>
            </a:rPr>
            <a:t>H18</a:t>
          </a:r>
          <a:r>
            <a:rPr kumimoji="1" lang="ja-JP" altLang="en-US" sz="1300">
              <a:latin typeface="ＭＳ Ｐゴシック" panose="020B0600070205080204" pitchFamily="50" charset="-128"/>
              <a:ea typeface="ＭＳ Ｐゴシック" panose="020B0600070205080204" pitchFamily="50" charset="-128"/>
            </a:rPr>
            <a:t>年臨時財政対策債に係る起債を繰上償還したことにより、前年度から</a:t>
          </a:r>
          <a:r>
            <a:rPr kumimoji="1" lang="en-US" altLang="ja-JP" sz="1300">
              <a:latin typeface="ＭＳ Ｐゴシック" panose="020B0600070205080204" pitchFamily="50" charset="-128"/>
              <a:ea typeface="ＭＳ Ｐゴシック" panose="020B0600070205080204" pitchFamily="50" charset="-128"/>
            </a:rPr>
            <a:t>29.2</a:t>
          </a:r>
          <a:r>
            <a:rPr kumimoji="1" lang="ja-JP" altLang="en-US" sz="1300">
              <a:latin typeface="ＭＳ Ｐゴシック" panose="020B0600070205080204" pitchFamily="50" charset="-128"/>
              <a:ea typeface="ＭＳ Ｐゴシック" panose="020B0600070205080204" pitchFamily="50" charset="-128"/>
            </a:rPr>
            <a:t>ポイント減少しているが、依然として類似団体内では高い値である。引き続き、事業規模を縮小し、基金への積立てなどを積極的に行うことで償還可能財源を増やしながら、地方債現在高の上昇も続く中ではあるが、事業の適正化を図り財政健全化に努めていく。</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20</xdr:row>
      <xdr:rowOff>35560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667"/>
          <a:ext cx="0" cy="10938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7637</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43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35560</xdr:rowOff>
    </xdr:from>
    <xdr:to>
      <xdr:col>81</xdr:col>
      <xdr:colOff>133350</xdr:colOff>
      <xdr:row>20</xdr:row>
      <xdr:rowOff>35560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464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2963</xdr:rowOff>
    </xdr:from>
    <xdr:to>
      <xdr:col>81</xdr:col>
      <xdr:colOff>44450</xdr:colOff>
      <xdr:row>19</xdr:row>
      <xdr:rowOff>51505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6179800" y="2917613"/>
          <a:ext cx="838200" cy="39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51505</xdr:rowOff>
    </xdr:from>
    <xdr:to>
      <xdr:col>77</xdr:col>
      <xdr:colOff>44450</xdr:colOff>
      <xdr:row>20</xdr:row>
      <xdr:rowOff>65052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290800" y="3309055"/>
          <a:ext cx="8890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65052</xdr:rowOff>
    </xdr:from>
    <xdr:to>
      <xdr:col>72</xdr:col>
      <xdr:colOff>203200</xdr:colOff>
      <xdr:row>21</xdr:row>
      <xdr:rowOff>150989</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3494052"/>
          <a:ext cx="8890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150989</xdr:rowOff>
    </xdr:from>
    <xdr:to>
      <xdr:col>68</xdr:col>
      <xdr:colOff>152400</xdr:colOff>
      <xdr:row>22</xdr:row>
      <xdr:rowOff>23777</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3751439"/>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123613</xdr:rowOff>
    </xdr:from>
    <xdr:to>
      <xdr:col>81</xdr:col>
      <xdr:colOff>95250</xdr:colOff>
      <xdr:row>17</xdr:row>
      <xdr:rowOff>53763</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286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95690</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838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705</xdr:rowOff>
    </xdr:from>
    <xdr:to>
      <xdr:col>77</xdr:col>
      <xdr:colOff>95250</xdr:colOff>
      <xdr:row>19</xdr:row>
      <xdr:rowOff>102305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32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87082</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334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14252</xdr:rowOff>
    </xdr:from>
    <xdr:to>
      <xdr:col>73</xdr:col>
      <xdr:colOff>44450</xdr:colOff>
      <xdr:row>20</xdr:row>
      <xdr:rowOff>115852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344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100629</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3529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100189</xdr:rowOff>
    </xdr:from>
    <xdr:to>
      <xdr:col>68</xdr:col>
      <xdr:colOff>203200</xdr:colOff>
      <xdr:row>22</xdr:row>
      <xdr:rowOff>30339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370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15116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378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144427</xdr:rowOff>
    </xdr:from>
    <xdr:to>
      <xdr:col>64</xdr:col>
      <xdr:colOff>152400</xdr:colOff>
      <xdr:row>22</xdr:row>
      <xdr:rowOff>74577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37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59354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38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3,998
3,934
261.31
5,425,109
5,028,425
342,813
2,870,579
5,038,891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ポイント増加し、類似団体平均を上回っている。人事委員会勧告、外部への出向解除により人件費</a:t>
          </a:r>
          <a:r>
            <a:rPr kumimoji="1" lang="en-US" altLang="ja-JP" sz="1300">
              <a:latin typeface="ＭＳ Ｐゴシック" panose="020B0600070205080204" pitchFamily="50" charset="-128"/>
              <a:ea typeface="ＭＳ Ｐゴシック" panose="020B0600070205080204" pitchFamily="50" charset="-128"/>
            </a:rPr>
            <a:t>41,961</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％）増加したことが要因と考えられる。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1270</xdr:rowOff>
    </xdr:from>
    <xdr:to>
      <xdr:col>24</xdr:col>
      <xdr:colOff>25400</xdr:colOff>
      <xdr:row>40</xdr:row>
      <xdr:rowOff>165100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591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137177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165100</xdr:rowOff>
    </xdr:from>
    <xdr:to>
      <xdr:col>24</xdr:col>
      <xdr:colOff>114300</xdr:colOff>
      <xdr:row>40</xdr:row>
      <xdr:rowOff>165100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2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87647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0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1270</xdr:rowOff>
    </xdr:from>
    <xdr:to>
      <xdr:col>24</xdr:col>
      <xdr:colOff>114300</xdr:colOff>
      <xdr:row>33</xdr:row>
      <xdr:rowOff>1270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5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85090</xdr:rowOff>
    </xdr:from>
    <xdr:to>
      <xdr:col>24</xdr:col>
      <xdr:colOff>25400</xdr:colOff>
      <xdr:row>38</xdr:row>
      <xdr:rowOff>43180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2874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92727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9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165100</xdr:rowOff>
    </xdr:from>
    <xdr:to>
      <xdr:col>19</xdr:col>
      <xdr:colOff>187325</xdr:colOff>
      <xdr:row>37</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373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53340</xdr:rowOff>
    </xdr:from>
    <xdr:to>
      <xdr:col>20</xdr:col>
      <xdr:colOff>38100</xdr:colOff>
      <xdr:row>36</xdr:row>
      <xdr:rowOff>154940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165100</xdr:rowOff>
    </xdr:from>
    <xdr:to>
      <xdr:col>15</xdr:col>
      <xdr:colOff>98425</xdr:colOff>
      <xdr:row>38</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37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149877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168910</xdr:rowOff>
    </xdr:from>
    <xdr:to>
      <xdr:col>11</xdr:col>
      <xdr:colOff>9525</xdr:colOff>
      <xdr:row>38</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5125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160020</xdr:rowOff>
    </xdr:from>
    <xdr:to>
      <xdr:col>11</xdr:col>
      <xdr:colOff>60325</xdr:colOff>
      <xdr:row>37</xdr:row>
      <xdr:rowOff>90170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100347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163830</xdr:rowOff>
    </xdr:from>
    <xdr:to>
      <xdr:col>24</xdr:col>
      <xdr:colOff>76200</xdr:colOff>
      <xdr:row>38</xdr:row>
      <xdr:rowOff>93980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135907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34290</xdr:rowOff>
    </xdr:from>
    <xdr:to>
      <xdr:col>20</xdr:col>
      <xdr:colOff>38100</xdr:colOff>
      <xdr:row>37</xdr:row>
      <xdr:rowOff>135890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120667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6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114300</xdr:rowOff>
    </xdr:from>
    <xdr:to>
      <xdr:col>15</xdr:col>
      <xdr:colOff>149225</xdr:colOff>
      <xdr:row>37</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0</xdr:rowOff>
    </xdr:from>
    <xdr:to>
      <xdr:col>11</xdr:col>
      <xdr:colOff>60325</xdr:colOff>
      <xdr:row>38</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86377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118110</xdr:rowOff>
    </xdr:from>
    <xdr:to>
      <xdr:col>6</xdr:col>
      <xdr:colOff>171450</xdr:colOff>
      <xdr:row>38</xdr:row>
      <xdr:rowOff>48260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33037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ポイント減少している。各種システムの改修経費の減少（行政手続きオンライン化等）、物価高騰による単価の上昇や各施設の修繕費の増加が要因だと考える。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a:extLst>
            <a:ext uri="{FF2B5EF4-FFF2-40B4-BE49-F238E27FC236}">
              <a16:creationId xmlns:a16="http://schemas.microsoft.com/office/drawing/2014/main" id="{00000000-0008-0000-0400-000078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xdr:rowOff>
    </xdr:from>
    <xdr:to>
      <xdr:col>82</xdr:col>
      <xdr:colOff>107950</xdr:colOff>
      <xdr:row>20</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6510000" y="2405380"/>
          <a:ext cx="0" cy="1093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41927</xdr:rowOff>
    </xdr:from>
    <xdr:ext cx="762000" cy="259045"/>
    <xdr:sp macro="" textlink="">
      <xdr:nvSpPr>
        <xdr:cNvPr id="122" name="物件費最小値テキスト">
          <a:extLst>
            <a:ext uri="{FF2B5EF4-FFF2-40B4-BE49-F238E27FC236}">
              <a16:creationId xmlns:a16="http://schemas.microsoft.com/office/drawing/2014/main" id="{00000000-0008-0000-0400-00007A000000}"/>
            </a:ext>
          </a:extLst>
        </xdr:cNvPr>
        <xdr:cNvSpPr txBox="1"/>
      </xdr:nvSpPr>
      <xdr:spPr>
        <a:xfrm>
          <a:off x="16598900" y="347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69850</xdr:rowOff>
    </xdr:from>
    <xdr:to>
      <xdr:col>82</xdr:col>
      <xdr:colOff>196850</xdr:colOff>
      <xdr:row>20</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3498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91457</xdr:rowOff>
    </xdr:from>
    <xdr:ext cx="762000" cy="259045"/>
    <xdr:sp macro="" textlink="">
      <xdr:nvSpPr>
        <xdr:cNvPr id="124" name="物件費最大値テキスト">
          <a:extLst>
            <a:ext uri="{FF2B5EF4-FFF2-40B4-BE49-F238E27FC236}">
              <a16:creationId xmlns:a16="http://schemas.microsoft.com/office/drawing/2014/main" id="{00000000-0008-0000-0400-00007C000000}"/>
            </a:ext>
          </a:extLst>
        </xdr:cNvPr>
        <xdr:cNvSpPr txBox="1"/>
      </xdr:nvSpPr>
      <xdr:spPr>
        <a:xfrm>
          <a:off x="16598900" y="214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xdr:rowOff>
    </xdr:from>
    <xdr:to>
      <xdr:col>82</xdr:col>
      <xdr:colOff>196850</xdr:colOff>
      <xdr:row>14</xdr:row>
      <xdr:rowOff>5080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6421100" y="240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85090</xdr:rowOff>
    </xdr:from>
    <xdr:to>
      <xdr:col>82</xdr:col>
      <xdr:colOff>107950</xdr:colOff>
      <xdr:row>15</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5671800" y="265684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27" name="物件費平均値テキスト">
          <a:extLst>
            <a:ext uri="{FF2B5EF4-FFF2-40B4-BE49-F238E27FC236}">
              <a16:creationId xmlns:a16="http://schemas.microsoft.com/office/drawing/2014/main" id="{00000000-0008-0000-0400-00007F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168910</xdr:rowOff>
    </xdr:from>
    <xdr:to>
      <xdr:col>78</xdr:col>
      <xdr:colOff>69850</xdr:colOff>
      <xdr:row>15</xdr:row>
      <xdr:rowOff>165100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782800" y="256921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0</xdr:rowOff>
    </xdr:from>
    <xdr:to>
      <xdr:col>78</xdr:col>
      <xdr:colOff>120650</xdr:colOff>
      <xdr:row>16</xdr:row>
      <xdr:rowOff>101600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5621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86377</xdr:rowOff>
    </xdr:from>
    <xdr:ext cx="7366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5290800" y="282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168910</xdr:rowOff>
    </xdr:from>
    <xdr:to>
      <xdr:col>73</xdr:col>
      <xdr:colOff>180975</xdr:colOff>
      <xdr:row>15</xdr:row>
      <xdr:rowOff>43180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893800" y="25692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114300</xdr:rowOff>
    </xdr:from>
    <xdr:to>
      <xdr:col>74</xdr:col>
      <xdr:colOff>31750</xdr:colOff>
      <xdr:row>16</xdr:row>
      <xdr:rowOff>44450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732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29227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4401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43180</xdr:rowOff>
    </xdr:from>
    <xdr:to>
      <xdr:col>69</xdr:col>
      <xdr:colOff>92075</xdr:colOff>
      <xdr:row>16</xdr:row>
      <xdr:rowOff>46990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004800" y="261493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144780</xdr:rowOff>
    </xdr:from>
    <xdr:to>
      <xdr:col>69</xdr:col>
      <xdr:colOff>142875</xdr:colOff>
      <xdr:row>16</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843000" y="271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512800" y="280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2954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124477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623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34290</xdr:rowOff>
    </xdr:from>
    <xdr:to>
      <xdr:col>82</xdr:col>
      <xdr:colOff>158750</xdr:colOff>
      <xdr:row>15</xdr:row>
      <xdr:rowOff>135890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64592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50817</xdr:rowOff>
    </xdr:from>
    <xdr:ext cx="762000" cy="259045"/>
    <xdr:sp macro="" textlink="">
      <xdr:nvSpPr>
        <xdr:cNvPr id="146" name="物件費該当値テキスト">
          <a:extLst>
            <a:ext uri="{FF2B5EF4-FFF2-40B4-BE49-F238E27FC236}">
              <a16:creationId xmlns:a16="http://schemas.microsoft.com/office/drawing/2014/main" id="{00000000-0008-0000-0400-000092000000}"/>
            </a:ext>
          </a:extLst>
        </xdr:cNvPr>
        <xdr:cNvSpPr txBox="1"/>
      </xdr:nvSpPr>
      <xdr:spPr>
        <a:xfrm>
          <a:off x="165989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114300</xdr:rowOff>
    </xdr:from>
    <xdr:to>
      <xdr:col>78</xdr:col>
      <xdr:colOff>120650</xdr:colOff>
      <xdr:row>16</xdr:row>
      <xdr:rowOff>44450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5621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54627</xdr:rowOff>
    </xdr:from>
    <xdr:ext cx="7366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290800" y="2454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118110</xdr:rowOff>
    </xdr:from>
    <xdr:to>
      <xdr:col>74</xdr:col>
      <xdr:colOff>31750</xdr:colOff>
      <xdr:row>15</xdr:row>
      <xdr:rowOff>48260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4732000" y="251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58437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4401800" y="228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163830</xdr:rowOff>
    </xdr:from>
    <xdr:to>
      <xdr:col>69</xdr:col>
      <xdr:colOff>142875</xdr:colOff>
      <xdr:row>15</xdr:row>
      <xdr:rowOff>93980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3843000" y="256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104157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3512800" y="233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167640</xdr:rowOff>
    </xdr:from>
    <xdr:to>
      <xdr:col>65</xdr:col>
      <xdr:colOff>53975</xdr:colOff>
      <xdr:row>16</xdr:row>
      <xdr:rowOff>97790</xdr:rowOff>
    </xdr:to>
    <xdr:sp macro="" textlink="">
      <xdr:nvSpPr>
        <xdr:cNvPr id="153" name="楕円 152">
          <a:extLst>
            <a:ext uri="{FF2B5EF4-FFF2-40B4-BE49-F238E27FC236}">
              <a16:creationId xmlns:a16="http://schemas.microsoft.com/office/drawing/2014/main" id="{00000000-0008-0000-0400-000099000000}"/>
            </a:ext>
          </a:extLst>
        </xdr:cNvPr>
        <xdr:cNvSpPr/>
      </xdr:nvSpPr>
      <xdr:spPr>
        <a:xfrm>
          <a:off x="12954000" y="273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107967</xdr:rowOff>
    </xdr:from>
    <xdr:ext cx="762000" cy="259045"/>
    <xdr:sp macro="" textlink="">
      <xdr:nvSpPr>
        <xdr:cNvPr id="154" name="テキスト ボックス 153">
          <a:extLst>
            <a:ext uri="{FF2B5EF4-FFF2-40B4-BE49-F238E27FC236}">
              <a16:creationId xmlns:a16="http://schemas.microsoft.com/office/drawing/2014/main" id="{00000000-0008-0000-0400-00009A000000}"/>
            </a:ext>
          </a:extLst>
        </xdr:cNvPr>
        <xdr:cNvSpPr txBox="1"/>
      </xdr:nvSpPr>
      <xdr:spPr>
        <a:xfrm>
          <a:off x="12623800" y="2508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ポイント増加している。例年、類似団体平均よりも低くなっているが、今後も事業の適正化を図り続けながら、財政健全化に努めていく。</a:t>
          </a:r>
        </a:p>
      </xdr:txBody>
    </xdr:sp>
    <xdr:clientData/>
  </xdr:twoCellAnchor>
  <xdr:oneCellAnchor>
    <xdr:from>
      <xdr:col>3</xdr:col>
      <xdr:colOff>123825</xdr:colOff>
      <xdr:row>49</xdr:row>
      <xdr:rowOff>107950</xdr:rowOff>
    </xdr:from>
    <xdr:ext cx="298543" cy="225703"/>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146050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2329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60977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146050</xdr:rowOff>
    </xdr:from>
    <xdr:to>
      <xdr:col>24</xdr:col>
      <xdr:colOff>114300</xdr:colOff>
      <xdr:row>53</xdr:row>
      <xdr:rowOff>146050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88900</xdr:rowOff>
    </xdr:from>
    <xdr:to>
      <xdr:col>24</xdr:col>
      <xdr:colOff>25400</xdr:colOff>
      <xdr:row>55</xdr:row>
      <xdr:rowOff>107950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186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124477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54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107950</xdr:rowOff>
    </xdr:from>
    <xdr:to>
      <xdr:col>19</xdr:col>
      <xdr:colOff>187325</xdr:colOff>
      <xdr:row>55</xdr:row>
      <xdr:rowOff>88900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19480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107950</xdr:rowOff>
    </xdr:from>
    <xdr:to>
      <xdr:col>15</xdr:col>
      <xdr:colOff>98425</xdr:colOff>
      <xdr:row>55</xdr:row>
      <xdr:rowOff>107950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1948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88900</xdr:rowOff>
    </xdr:from>
    <xdr:to>
      <xdr:col>11</xdr:col>
      <xdr:colOff>9525</xdr:colOff>
      <xdr:row>55</xdr:row>
      <xdr:rowOff>107950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518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73677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38100</xdr:rowOff>
    </xdr:from>
    <xdr:to>
      <xdr:col>20</xdr:col>
      <xdr:colOff>38100</xdr:colOff>
      <xdr:row>55</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57150</xdr:rowOff>
    </xdr:from>
    <xdr:to>
      <xdr:col>15</xdr:col>
      <xdr:colOff>149225</xdr:colOff>
      <xdr:row>53</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168927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57150</xdr:rowOff>
    </xdr:from>
    <xdr:to>
      <xdr:col>11</xdr:col>
      <xdr:colOff>60325</xdr:colOff>
      <xdr:row>55</xdr:row>
      <xdr:rowOff>158750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168927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38100</xdr:rowOff>
    </xdr:from>
    <xdr:to>
      <xdr:col>6</xdr:col>
      <xdr:colOff>171450</xdr:colOff>
      <xdr:row>55</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ポイントの減少となっている。要因としては、小雪による除雪事業費等の維持補修費</a:t>
          </a:r>
          <a:r>
            <a:rPr kumimoji="1" lang="en-US" altLang="ja-JP" sz="1300">
              <a:latin typeface="ＭＳ Ｐゴシック" panose="020B0600070205080204" pitchFamily="50" charset="-128"/>
              <a:ea typeface="ＭＳ Ｐゴシック" panose="020B0600070205080204" pitchFamily="50" charset="-128"/>
            </a:rPr>
            <a:t>96,133</a:t>
          </a:r>
          <a:r>
            <a:rPr kumimoji="1" lang="ja-JP" altLang="en-US" sz="1300">
              <a:latin typeface="ＭＳ Ｐゴシック" panose="020B0600070205080204" pitchFamily="50" charset="-128"/>
              <a:ea typeface="ＭＳ Ｐゴシック" panose="020B0600070205080204" pitchFamily="50" charset="-128"/>
            </a:rPr>
            <a:t>千円の減少に伴う、経常経費の減少が考えられる。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62</xdr:row>
      <xdr:rowOff>66040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27100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38117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66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66040</xdr:rowOff>
    </xdr:from>
    <xdr:to>
      <xdr:col>82</xdr:col>
      <xdr:colOff>196850</xdr:colOff>
      <xdr:row>62</xdr:row>
      <xdr:rowOff>66040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695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43180</xdr:rowOff>
    </xdr:from>
    <xdr:to>
      <xdr:col>82</xdr:col>
      <xdr:colOff>107950</xdr:colOff>
      <xdr:row>57</xdr:row>
      <xdr:rowOff>153670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301480"/>
          <a:ext cx="838200" cy="62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170197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771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26670</xdr:rowOff>
    </xdr:from>
    <xdr:to>
      <xdr:col>82</xdr:col>
      <xdr:colOff>158750</xdr:colOff>
      <xdr:row>57</xdr:row>
      <xdr:rowOff>128270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153670</xdr:rowOff>
    </xdr:from>
    <xdr:to>
      <xdr:col>78</xdr:col>
      <xdr:colOff>69850</xdr:colOff>
      <xdr:row>58</xdr:row>
      <xdr:rowOff>35560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9263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35560</xdr:rowOff>
    </xdr:from>
    <xdr:to>
      <xdr:col>73</xdr:col>
      <xdr:colOff>180975</xdr:colOff>
      <xdr:row>58</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9796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156210</xdr:rowOff>
    </xdr:from>
    <xdr:to>
      <xdr:col>74</xdr:col>
      <xdr:colOff>31750</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96537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157480</xdr:rowOff>
    </xdr:from>
    <xdr:to>
      <xdr:col>69</xdr:col>
      <xdr:colOff>92075</xdr:colOff>
      <xdr:row>58</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10101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60960</xdr:rowOff>
    </xdr:from>
    <xdr:to>
      <xdr:col>69</xdr:col>
      <xdr:colOff>142875</xdr:colOff>
      <xdr:row>58</xdr:row>
      <xdr:rowOff>162560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16527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163830</xdr:rowOff>
    </xdr:from>
    <xdr:to>
      <xdr:col>82</xdr:col>
      <xdr:colOff>158750</xdr:colOff>
      <xdr:row>54</xdr:row>
      <xdr:rowOff>93980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2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72407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15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102870</xdr:rowOff>
    </xdr:from>
    <xdr:to>
      <xdr:col>78</xdr:col>
      <xdr:colOff>120650</xdr:colOff>
      <xdr:row>58</xdr:row>
      <xdr:rowOff>33020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43197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64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156210</xdr:rowOff>
    </xdr:from>
    <xdr:to>
      <xdr:col>74</xdr:col>
      <xdr:colOff>31750</xdr:colOff>
      <xdr:row>58</xdr:row>
      <xdr:rowOff>86360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114300</xdr:rowOff>
    </xdr:from>
    <xdr:to>
      <xdr:col>69</xdr:col>
      <xdr:colOff>142875</xdr:colOff>
      <xdr:row>59</xdr:row>
      <xdr:rowOff>44450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29227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106680</xdr:rowOff>
    </xdr:from>
    <xdr:to>
      <xdr:col>65</xdr:col>
      <xdr:colOff>53975</xdr:colOff>
      <xdr:row>59</xdr:row>
      <xdr:rowOff>36830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21607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ポイント上昇している。実績ベースでみると、補助金や負担金</a:t>
          </a:r>
          <a:r>
            <a:rPr kumimoji="1" lang="en-US" altLang="ja-JP" sz="1300">
              <a:latin typeface="ＭＳ Ｐゴシック" panose="020B0600070205080204" pitchFamily="50" charset="-128"/>
              <a:ea typeface="ＭＳ Ｐゴシック" panose="020B0600070205080204" pitchFamily="50" charset="-128"/>
            </a:rPr>
            <a:t>251,898</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32.1</a:t>
          </a:r>
          <a:r>
            <a:rPr kumimoji="1" lang="ja-JP" altLang="en-US" sz="1300">
              <a:latin typeface="ＭＳ Ｐゴシック" panose="020B0600070205080204" pitchFamily="50" charset="-128"/>
              <a:ea typeface="ＭＳ Ｐゴシック" panose="020B0600070205080204" pitchFamily="50" charset="-128"/>
            </a:rPr>
            <a:t>％）の増加となっており、簡易水道事業特別会計、公共下水道事業特別会計及び農業集落排水事業特別会計の公営企業会計移行に伴う補助金の増加が主な要因と考える。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67564</xdr:rowOff>
    </xdr:from>
    <xdr:to>
      <xdr:col>82</xdr:col>
      <xdr:colOff>107950</xdr:colOff>
      <xdr:row>40</xdr:row>
      <xdr:rowOff>81280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96864"/>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53357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691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81280</xdr:rowOff>
    </xdr:from>
    <xdr:to>
      <xdr:col>82</xdr:col>
      <xdr:colOff>196850</xdr:colOff>
      <xdr:row>40</xdr:row>
      <xdr:rowOff>81280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693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153941</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4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67564</xdr:rowOff>
    </xdr:from>
    <xdr:to>
      <xdr:col>82</xdr:col>
      <xdr:colOff>196850</xdr:colOff>
      <xdr:row>34</xdr:row>
      <xdr:rowOff>67564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96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38</xdr:row>
      <xdr:rowOff>67564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89472"/>
          <a:ext cx="8382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143019</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43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126492</xdr:rowOff>
    </xdr:from>
    <xdr:to>
      <xdr:col>82</xdr:col>
      <xdr:colOff>158750</xdr:colOff>
      <xdr:row>37</xdr:row>
      <xdr:rowOff>56642</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35560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1894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49276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2077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48768</xdr:rowOff>
    </xdr:from>
    <xdr:to>
      <xdr:col>74</xdr:col>
      <xdr:colOff>31750</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49276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2031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71628</xdr:rowOff>
    </xdr:from>
    <xdr:to>
      <xdr:col>69</xdr:col>
      <xdr:colOff>142875</xdr:colOff>
      <xdr:row>37</xdr:row>
      <xdr:rowOff>1778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158005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16764</xdr:rowOff>
    </xdr:from>
    <xdr:to>
      <xdr:col>82</xdr:col>
      <xdr:colOff>158750</xdr:colOff>
      <xdr:row>38</xdr:row>
      <xdr:rowOff>118364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160291</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78249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169926</xdr:rowOff>
    </xdr:from>
    <xdr:to>
      <xdr:col>69</xdr:col>
      <xdr:colOff>142875</xdr:colOff>
      <xdr:row>36</xdr:row>
      <xdr:rowOff>100076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110253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34,001</a:t>
          </a:r>
          <a:r>
            <a:rPr kumimoji="1" lang="ja-JP" altLang="en-US" sz="1300">
              <a:latin typeface="ＭＳ Ｐゴシック" panose="020B0600070205080204" pitchFamily="50" charset="-128"/>
              <a:ea typeface="ＭＳ Ｐゴシック" panose="020B0600070205080204" pitchFamily="50" charset="-128"/>
            </a:rPr>
            <a:t>千円の増加となっているため、経常収支比率も</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ポイント増加している。大きな要因としては、過疎債（ぽんぽ館グラウンドゴルフ場排水整備事業など）や臨時財政対策債の償還開始に伴うものと考えられる。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0950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39370</xdr:rowOff>
    </xdr:from>
    <xdr:to>
      <xdr:col>24</xdr:col>
      <xdr:colOff>25400</xdr:colOff>
      <xdr:row>77</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2410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104157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62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87630</xdr:rowOff>
    </xdr:from>
    <xdr:to>
      <xdr:col>24</xdr:col>
      <xdr:colOff>76200</xdr:colOff>
      <xdr:row>77</xdr:row>
      <xdr:rowOff>17780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146050</xdr:rowOff>
    </xdr:from>
    <xdr:to>
      <xdr:col>19</xdr:col>
      <xdr:colOff>187325</xdr:colOff>
      <xdr:row>77</xdr:row>
      <xdr:rowOff>39370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1762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45720</xdr:rowOff>
    </xdr:from>
    <xdr:to>
      <xdr:col>20</xdr:col>
      <xdr:colOff>38100</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157497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119380</xdr:rowOff>
    </xdr:from>
    <xdr:to>
      <xdr:col>15</xdr:col>
      <xdr:colOff>98425</xdr:colOff>
      <xdr:row>76</xdr:row>
      <xdr:rowOff>146050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495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15239</xdr:rowOff>
    </xdr:from>
    <xdr:to>
      <xdr:col>15</xdr:col>
      <xdr:colOff>149225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27939</xdr:rowOff>
    </xdr:from>
    <xdr:to>
      <xdr:col>11</xdr:col>
      <xdr:colOff>9525</xdr:colOff>
      <xdr:row>76</xdr:row>
      <xdr:rowOff>119380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05813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53339</xdr:rowOff>
    </xdr:from>
    <xdr:to>
      <xdr:col>11</xdr:col>
      <xdr:colOff>60325</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165117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132097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3811</xdr:rowOff>
    </xdr:from>
    <xdr:to>
      <xdr:col>24</xdr:col>
      <xdr:colOff>76200</xdr:colOff>
      <xdr:row>77</xdr:row>
      <xdr:rowOff>105411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147338</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160020</xdr:rowOff>
    </xdr:from>
    <xdr:to>
      <xdr:col>20</xdr:col>
      <xdr:colOff>38100</xdr:colOff>
      <xdr:row>77</xdr:row>
      <xdr:rowOff>90170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74947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276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95250</xdr:rowOff>
    </xdr:from>
    <xdr:to>
      <xdr:col>15</xdr:col>
      <xdr:colOff>149225</xdr:colOff>
      <xdr:row>77</xdr:row>
      <xdr:rowOff>25400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68580</xdr:rowOff>
    </xdr:from>
    <xdr:to>
      <xdr:col>11</xdr:col>
      <xdr:colOff>60325</xdr:colOff>
      <xdr:row>76</xdr:row>
      <xdr:rowOff>170180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154957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1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148589</xdr:rowOff>
    </xdr:from>
    <xdr:to>
      <xdr:col>6</xdr:col>
      <xdr:colOff>171450</xdr:colOff>
      <xdr:row>76</xdr:row>
      <xdr:rowOff>78739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88917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ポイント下回っている。公債費以外で経常経費に占める割合が大きいのは、人件費・物件費・補助費等となっている。類似団体平均を下回ってはいるが、適正な水準の維持に努めていく。</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5080</xdr:rowOff>
    </xdr:from>
    <xdr:to>
      <xdr:col>82</xdr:col>
      <xdr:colOff>107950</xdr:colOff>
      <xdr:row>81</xdr:row>
      <xdr:rowOff>100330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52093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72407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95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100330</xdr:rowOff>
    </xdr:from>
    <xdr:to>
      <xdr:col>82</xdr:col>
      <xdr:colOff>196850</xdr:colOff>
      <xdr:row>81</xdr:row>
      <xdr:rowOff>100330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987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91457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6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5080</xdr:rowOff>
    </xdr:from>
    <xdr:to>
      <xdr:col>82</xdr:col>
      <xdr:colOff>196850</xdr:colOff>
      <xdr:row>73</xdr:row>
      <xdr:rowOff>5080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52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115570</xdr:rowOff>
    </xdr:from>
    <xdr:to>
      <xdr:col>82</xdr:col>
      <xdr:colOff>107950</xdr:colOff>
      <xdr:row>75</xdr:row>
      <xdr:rowOff>119380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9743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4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41911</xdr:rowOff>
    </xdr:from>
    <xdr:to>
      <xdr:col>82</xdr:col>
      <xdr:colOff>158750</xdr:colOff>
      <xdr:row>76</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50800</xdr:rowOff>
    </xdr:from>
    <xdr:to>
      <xdr:col>78</xdr:col>
      <xdr:colOff>69850</xdr:colOff>
      <xdr:row>75</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73810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15239</xdr:rowOff>
    </xdr:from>
    <xdr:to>
      <xdr:col>78</xdr:col>
      <xdr:colOff>120650</xdr:colOff>
      <xdr:row>76</xdr:row>
      <xdr:rowOff>116839</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101616</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131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50800</xdr:rowOff>
    </xdr:from>
    <xdr:to>
      <xdr:col>73</xdr:col>
      <xdr:colOff>180975</xdr:colOff>
      <xdr:row>76</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27381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91440</xdr:rowOff>
    </xdr:from>
    <xdr:to>
      <xdr:col>74</xdr:col>
      <xdr:colOff>31750</xdr:colOff>
      <xdr:row>76</xdr:row>
      <xdr:rowOff>21589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9501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6366</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036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76</xdr:row>
      <xdr:rowOff>138430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0429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72389</xdr:rowOff>
    </xdr:from>
    <xdr:to>
      <xdr:col>69</xdr:col>
      <xdr:colOff>142875</xdr:colOff>
      <xdr:row>77</xdr:row>
      <xdr:rowOff>2539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158766</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118111</xdr:rowOff>
    </xdr:from>
    <xdr:to>
      <xdr:col>65</xdr:col>
      <xdr:colOff>53975</xdr:colOff>
      <xdr:row>77</xdr:row>
      <xdr:rowOff>48261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33038</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68580</xdr:rowOff>
    </xdr:from>
    <xdr:to>
      <xdr:col>82</xdr:col>
      <xdr:colOff>158750</xdr:colOff>
      <xdr:row>75</xdr:row>
      <xdr:rowOff>170180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85107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64770</xdr:rowOff>
    </xdr:from>
    <xdr:to>
      <xdr:col>78</xdr:col>
      <xdr:colOff>120650</xdr:colOff>
      <xdr:row>75</xdr:row>
      <xdr:rowOff>166370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5097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0</xdr:rowOff>
    </xdr:from>
    <xdr:to>
      <xdr:col>74</xdr:col>
      <xdr:colOff>31750</xdr:colOff>
      <xdr:row>74</xdr:row>
      <xdr:rowOff>101600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133350</xdr:rowOff>
    </xdr:from>
    <xdr:to>
      <xdr:col>69</xdr:col>
      <xdr:colOff>142875</xdr:colOff>
      <xdr:row>76</xdr:row>
      <xdr:rowOff>63500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61959</xdr:rowOff>
    </xdr:from>
    <xdr:to>
      <xdr:col>29</xdr:col>
      <xdr:colOff>127000</xdr:colOff>
      <xdr:row>18</xdr:row>
      <xdr:rowOff>49713</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1995534"/>
          <a:ext cx="0" cy="118790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21790</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49713</xdr:rowOff>
    </xdr:from>
    <xdr:to>
      <xdr:col>30</xdr:col>
      <xdr:colOff>25400</xdr:colOff>
      <xdr:row>18</xdr:row>
      <xdr:rowOff>49713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834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148336</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73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61959</xdr:rowOff>
    </xdr:from>
    <xdr:to>
      <xdr:col>30</xdr:col>
      <xdr:colOff>25400</xdr:colOff>
      <xdr:row>11</xdr:row>
      <xdr:rowOff>61959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1995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101244</xdr:rowOff>
    </xdr:from>
    <xdr:to>
      <xdr:col>29</xdr:col>
      <xdr:colOff>127000</xdr:colOff>
      <xdr:row>16</xdr:row>
      <xdr:rowOff>140657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892069"/>
          <a:ext cx="647700" cy="39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86022</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876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68879</xdr:rowOff>
    </xdr:from>
    <xdr:to>
      <xdr:col>29</xdr:col>
      <xdr:colOff>177800</xdr:colOff>
      <xdr:row>16</xdr:row>
      <xdr:rowOff>170479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859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140657</xdr:rowOff>
    </xdr:from>
    <xdr:to>
      <xdr:col>26</xdr:col>
      <xdr:colOff>50800</xdr:colOff>
      <xdr:row>16</xdr:row>
      <xdr:rowOff>161881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931482"/>
          <a:ext cx="698500" cy="212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117646</xdr:rowOff>
    </xdr:from>
    <xdr:to>
      <xdr:col>26</xdr:col>
      <xdr:colOff>101600</xdr:colOff>
      <xdr:row>17</xdr:row>
      <xdr:rowOff>47796</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9084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32573</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94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161881</xdr:rowOff>
    </xdr:from>
    <xdr:to>
      <xdr:col>22</xdr:col>
      <xdr:colOff>114300</xdr:colOff>
      <xdr:row>17</xdr:row>
      <xdr:rowOff>12150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952706"/>
          <a:ext cx="698500" cy="217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141583</xdr:rowOff>
    </xdr:from>
    <xdr:to>
      <xdr:col>22</xdr:col>
      <xdr:colOff>165100</xdr:colOff>
      <xdr:row>17</xdr:row>
      <xdr:rowOff>71733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9324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56510</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301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12150</xdr:rowOff>
    </xdr:from>
    <xdr:to>
      <xdr:col>18</xdr:col>
      <xdr:colOff>177800</xdr:colOff>
      <xdr:row>17</xdr:row>
      <xdr:rowOff>41557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974425"/>
          <a:ext cx="698500" cy="29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125000</xdr:rowOff>
    </xdr:from>
    <xdr:to>
      <xdr:col>19</xdr:col>
      <xdr:colOff>38100</xdr:colOff>
      <xdr:row>17</xdr:row>
      <xdr:rowOff>55150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9158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65327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8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140513</xdr:rowOff>
    </xdr:from>
    <xdr:to>
      <xdr:col>15</xdr:col>
      <xdr:colOff>101600</xdr:colOff>
      <xdr:row>17</xdr:row>
      <xdr:rowOff>70663</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31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80840</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70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50444</xdr:rowOff>
    </xdr:from>
    <xdr:to>
      <xdr:col>29</xdr:col>
      <xdr:colOff>177800</xdr:colOff>
      <xdr:row>16</xdr:row>
      <xdr:rowOff>152044</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841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66971</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686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89857</xdr:rowOff>
    </xdr:from>
    <xdr:to>
      <xdr:col>26</xdr:col>
      <xdr:colOff>101600</xdr:colOff>
      <xdr:row>17</xdr:row>
      <xdr:rowOff>20007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8806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30184</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649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111081</xdr:rowOff>
    </xdr:from>
    <xdr:to>
      <xdr:col>22</xdr:col>
      <xdr:colOff>165100</xdr:colOff>
      <xdr:row>17</xdr:row>
      <xdr:rowOff>41231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01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51408</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670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132800</xdr:rowOff>
    </xdr:from>
    <xdr:to>
      <xdr:col>19</xdr:col>
      <xdr:colOff>38100</xdr:colOff>
      <xdr:row>17</xdr:row>
      <xdr:rowOff>62950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923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47727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1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162207</xdr:rowOff>
    </xdr:from>
    <xdr:to>
      <xdr:col>15</xdr:col>
      <xdr:colOff>101600</xdr:colOff>
      <xdr:row>17</xdr:row>
      <xdr:rowOff>92357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953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77134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3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99" name="人口1人当たり決算額の推移グラフ枠445">
          <a:extLst>
            <a:ext uri="{FF2B5EF4-FFF2-40B4-BE49-F238E27FC236}">
              <a16:creationId xmlns:a16="http://schemas.microsoft.com/office/drawing/2014/main" id="{00000000-0008-0000-0500-000063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304999</xdr:rowOff>
    </xdr:from>
    <xdr:to>
      <xdr:col>29</xdr:col>
      <xdr:colOff>127000</xdr:colOff>
      <xdr:row>37</xdr:row>
      <xdr:rowOff>332569</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flipV="1">
          <a:off x="5651500" y="6229549"/>
          <a:ext cx="0" cy="12277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304646</xdr:rowOff>
    </xdr:from>
    <xdr:ext cx="762000" cy="259045"/>
    <xdr:sp macro="" textlink="">
      <xdr:nvSpPr>
        <xdr:cNvPr id="101" name="人口1人当たり決算額の推移最小値テキスト445">
          <a:extLst>
            <a:ext uri="{FF2B5EF4-FFF2-40B4-BE49-F238E27FC236}">
              <a16:creationId xmlns:a16="http://schemas.microsoft.com/office/drawing/2014/main" id="{00000000-0008-0000-0500-000065000000}"/>
            </a:ext>
          </a:extLst>
        </xdr:cNvPr>
        <xdr:cNvSpPr txBox="1"/>
      </xdr:nvSpPr>
      <xdr:spPr>
        <a:xfrm>
          <a:off x="5740400" y="7429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332569</xdr:rowOff>
    </xdr:from>
    <xdr:to>
      <xdr:col>30</xdr:col>
      <xdr:colOff>25400</xdr:colOff>
      <xdr:row>37</xdr:row>
      <xdr:rowOff>332569</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5562600" y="74572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48476</xdr:rowOff>
    </xdr:from>
    <xdr:ext cx="762000" cy="259045"/>
    <xdr:sp macro="" textlink="">
      <xdr:nvSpPr>
        <xdr:cNvPr id="103" name="人口1人当たり決算額の推移最大値テキスト445">
          <a:extLst>
            <a:ext uri="{FF2B5EF4-FFF2-40B4-BE49-F238E27FC236}">
              <a16:creationId xmlns:a16="http://schemas.microsoft.com/office/drawing/2014/main" id="{00000000-0008-0000-0500-000067000000}"/>
            </a:ext>
          </a:extLst>
        </xdr:cNvPr>
        <xdr:cNvSpPr txBox="1"/>
      </xdr:nvSpPr>
      <xdr:spPr>
        <a:xfrm>
          <a:off x="5740400" y="5973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304999</xdr:rowOff>
    </xdr:from>
    <xdr:to>
      <xdr:col>30</xdr:col>
      <xdr:colOff>25400</xdr:colOff>
      <xdr:row>33</xdr:row>
      <xdr:rowOff>304999</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6229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271549</xdr:rowOff>
    </xdr:from>
    <xdr:to>
      <xdr:col>29</xdr:col>
      <xdr:colOff>127000</xdr:colOff>
      <xdr:row>35</xdr:row>
      <xdr:rowOff>320750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003800" y="6881899"/>
          <a:ext cx="647700" cy="49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59838</xdr:rowOff>
    </xdr:from>
    <xdr:ext cx="762000" cy="259045"/>
    <xdr:sp macro="" textlink="">
      <xdr:nvSpPr>
        <xdr:cNvPr id="106" name="人口1人当たり決算額の推移平均値テキスト445">
          <a:extLst>
            <a:ext uri="{FF2B5EF4-FFF2-40B4-BE49-F238E27FC236}">
              <a16:creationId xmlns:a16="http://schemas.microsoft.com/office/drawing/2014/main" id="{00000000-0008-0000-0500-00006A000000}"/>
            </a:ext>
          </a:extLst>
        </xdr:cNvPr>
        <xdr:cNvSpPr txBox="1"/>
      </xdr:nvSpPr>
      <xdr:spPr>
        <a:xfrm>
          <a:off x="5740400" y="7013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87761</xdr:rowOff>
    </xdr:from>
    <xdr:to>
      <xdr:col>29</xdr:col>
      <xdr:colOff>177800</xdr:colOff>
      <xdr:row>37</xdr:row>
      <xdr:rowOff>17911</xdr:rowOff>
    </xdr:to>
    <xdr:sp macro="" textlink="">
      <xdr:nvSpPr>
        <xdr:cNvPr id="107" name="フローチャート: 判断 106">
          <a:extLst>
            <a:ext uri="{FF2B5EF4-FFF2-40B4-BE49-F238E27FC236}">
              <a16:creationId xmlns:a16="http://schemas.microsoft.com/office/drawing/2014/main" id="{00000000-0008-0000-0500-00006B000000}"/>
            </a:ext>
          </a:extLst>
        </xdr:cNvPr>
        <xdr:cNvSpPr/>
      </xdr:nvSpPr>
      <xdr:spPr bwMode="auto">
        <a:xfrm>
          <a:off x="5600700" y="70410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271549</xdr:rowOff>
    </xdr:from>
    <xdr:to>
      <xdr:col>26</xdr:col>
      <xdr:colOff>50800</xdr:colOff>
      <xdr:row>35</xdr:row>
      <xdr:rowOff>341650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4305300" y="6881899"/>
          <a:ext cx="698500" cy="70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134756</xdr:rowOff>
    </xdr:from>
    <xdr:to>
      <xdr:col>26</xdr:col>
      <xdr:colOff>101600</xdr:colOff>
      <xdr:row>37</xdr:row>
      <xdr:rowOff>64906</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4953000" y="70880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49683</xdr:rowOff>
    </xdr:from>
    <xdr:ext cx="7366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4622800" y="7174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341650</xdr:rowOff>
    </xdr:from>
    <xdr:to>
      <xdr:col>22</xdr:col>
      <xdr:colOff>114300</xdr:colOff>
      <xdr:row>36</xdr:row>
      <xdr:rowOff>88870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3606800" y="6952000"/>
          <a:ext cx="698500" cy="90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153136</xdr:rowOff>
    </xdr:from>
    <xdr:to>
      <xdr:col>22</xdr:col>
      <xdr:colOff>165100</xdr:colOff>
      <xdr:row>37</xdr:row>
      <xdr:rowOff>83286</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2545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68063</xdr:rowOff>
    </xdr:from>
    <xdr:ext cx="7620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39243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88870</xdr:rowOff>
    </xdr:from>
    <xdr:to>
      <xdr:col>18</xdr:col>
      <xdr:colOff>177800</xdr:colOff>
      <xdr:row>36</xdr:row>
      <xdr:rowOff>125446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2908300" y="7042120"/>
          <a:ext cx="698500" cy="36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161754</xdr:rowOff>
    </xdr:from>
    <xdr:to>
      <xdr:col>19</xdr:col>
      <xdr:colOff>38100</xdr:colOff>
      <xdr:row>37</xdr:row>
      <xdr:rowOff>91904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35560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76681</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2258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2391</xdr:rowOff>
    </xdr:from>
    <xdr:to>
      <xdr:col>15</xdr:col>
      <xdr:colOff>101600</xdr:colOff>
      <xdr:row>37</xdr:row>
      <xdr:rowOff>103991</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2857500" y="71270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88768</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2527300" y="721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269950</xdr:rowOff>
    </xdr:from>
    <xdr:to>
      <xdr:col>29</xdr:col>
      <xdr:colOff>177800</xdr:colOff>
      <xdr:row>36</xdr:row>
      <xdr:rowOff>28650</xdr:rowOff>
    </xdr:to>
    <xdr:sp macro="" textlink="">
      <xdr:nvSpPr>
        <xdr:cNvPr id="124" name="楕円 123">
          <a:extLst>
            <a:ext uri="{FF2B5EF4-FFF2-40B4-BE49-F238E27FC236}">
              <a16:creationId xmlns:a16="http://schemas.microsoft.com/office/drawing/2014/main" id="{00000000-0008-0000-0500-00007C000000}"/>
            </a:ext>
          </a:extLst>
        </xdr:cNvPr>
        <xdr:cNvSpPr/>
      </xdr:nvSpPr>
      <xdr:spPr bwMode="auto">
        <a:xfrm>
          <a:off x="5600700" y="6880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115027</xdr:rowOff>
    </xdr:from>
    <xdr:ext cx="762000" cy="259045"/>
    <xdr:sp macro="" textlink="">
      <xdr:nvSpPr>
        <xdr:cNvPr id="125" name="人口1人当たり決算額の推移該当値テキスト445">
          <a:extLst>
            <a:ext uri="{FF2B5EF4-FFF2-40B4-BE49-F238E27FC236}">
              <a16:creationId xmlns:a16="http://schemas.microsoft.com/office/drawing/2014/main" id="{00000000-0008-0000-0500-00007D000000}"/>
            </a:ext>
          </a:extLst>
        </xdr:cNvPr>
        <xdr:cNvSpPr txBox="1"/>
      </xdr:nvSpPr>
      <xdr:spPr>
        <a:xfrm>
          <a:off x="5740400" y="67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220749</xdr:rowOff>
    </xdr:from>
    <xdr:to>
      <xdr:col>26</xdr:col>
      <xdr:colOff>101600</xdr:colOff>
      <xdr:row>35</xdr:row>
      <xdr:rowOff>322349</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4953000" y="6831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332526</xdr:rowOff>
    </xdr:from>
    <xdr:ext cx="7366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622800" y="65999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290850</xdr:rowOff>
    </xdr:from>
    <xdr:to>
      <xdr:col>22</xdr:col>
      <xdr:colOff>165100</xdr:colOff>
      <xdr:row>36</xdr:row>
      <xdr:rowOff>49550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254500" y="6901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59727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924300" y="66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38070</xdr:rowOff>
    </xdr:from>
    <xdr:to>
      <xdr:col>19</xdr:col>
      <xdr:colOff>38100</xdr:colOff>
      <xdr:row>36</xdr:row>
      <xdr:rowOff>139670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3556000" y="6991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149847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225800" y="67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74646</xdr:rowOff>
    </xdr:from>
    <xdr:to>
      <xdr:col>15</xdr:col>
      <xdr:colOff>101600</xdr:colOff>
      <xdr:row>37</xdr:row>
      <xdr:rowOff>4796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2857500" y="7027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186423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527300" y="679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3,998
3,934
261.31
5,425,109
5,028,425
342,813
2,870,579
5,038,891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15152</xdr:rowOff>
    </xdr:from>
    <xdr:to>
      <xdr:col>24</xdr:col>
      <xdr:colOff>62865</xdr:colOff>
      <xdr:row>37</xdr:row>
      <xdr:rowOff>45314</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158652"/>
          <a:ext cx="1270" cy="1230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49141</xdr:rowOff>
    </xdr:from>
    <xdr:ext cx="599010"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92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45314</xdr:rowOff>
    </xdr:from>
    <xdr:to>
      <xdr:col>24</xdr:col>
      <xdr:colOff>152400</xdr:colOff>
      <xdr:row>37</xdr:row>
      <xdr:rowOff>45314</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8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133279</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4933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15152</xdr:rowOff>
    </xdr:from>
    <xdr:to>
      <xdr:col>24</xdr:col>
      <xdr:colOff>152400</xdr:colOff>
      <xdr:row>30</xdr:row>
      <xdr:rowOff>15152</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158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106839</xdr:rowOff>
    </xdr:from>
    <xdr:to>
      <xdr:col>24</xdr:col>
      <xdr:colOff>63500</xdr:colOff>
      <xdr:row>35</xdr:row>
      <xdr:rowOff>140214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07589"/>
          <a:ext cx="838200" cy="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84819</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855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106392</xdr:rowOff>
    </xdr:from>
    <xdr:to>
      <xdr:col>24</xdr:col>
      <xdr:colOff>114300</xdr:colOff>
      <xdr:row>36</xdr:row>
      <xdr:rowOff>36542</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10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140214</xdr:rowOff>
    </xdr:from>
    <xdr:to>
      <xdr:col>19</xdr:col>
      <xdr:colOff>177800</xdr:colOff>
      <xdr:row>35</xdr:row>
      <xdr:rowOff>166641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140964"/>
          <a:ext cx="889000" cy="2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141121</xdr:rowOff>
    </xdr:from>
    <xdr:to>
      <xdr:col>20</xdr:col>
      <xdr:colOff>38100</xdr:colOff>
      <xdr:row>36</xdr:row>
      <xdr:rowOff>71271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1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62398</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23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166641</xdr:rowOff>
    </xdr:from>
    <xdr:to>
      <xdr:col>15</xdr:col>
      <xdr:colOff>50800</xdr:colOff>
      <xdr:row>36</xdr:row>
      <xdr:rowOff>16729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167391"/>
          <a:ext cx="889000" cy="2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157988</xdr:rowOff>
    </xdr:from>
    <xdr:to>
      <xdr:col>15</xdr:col>
      <xdr:colOff>101600</xdr:colOff>
      <xdr:row>36</xdr:row>
      <xdr:rowOff>88138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5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79265</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25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16729</xdr:rowOff>
    </xdr:from>
    <xdr:to>
      <xdr:col>10</xdr:col>
      <xdr:colOff>114300</xdr:colOff>
      <xdr:row>36</xdr:row>
      <xdr:rowOff>112366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188929"/>
          <a:ext cx="889000" cy="95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146683</xdr:rowOff>
    </xdr:from>
    <xdr:to>
      <xdr:col>10</xdr:col>
      <xdr:colOff>165100</xdr:colOff>
      <xdr:row>36</xdr:row>
      <xdr:rowOff>76833</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4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67960</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40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38141</xdr:rowOff>
    </xdr:from>
    <xdr:to>
      <xdr:col>6</xdr:col>
      <xdr:colOff>38100</xdr:colOff>
      <xdr:row>36</xdr:row>
      <xdr:rowOff>139741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21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156268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985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56039</xdr:rowOff>
    </xdr:from>
    <xdr:to>
      <xdr:col>24</xdr:col>
      <xdr:colOff>114300</xdr:colOff>
      <xdr:row>35</xdr:row>
      <xdr:rowOff>157639</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05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78916</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9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89414</xdr:rowOff>
    </xdr:from>
    <xdr:to>
      <xdr:col>20</xdr:col>
      <xdr:colOff>38100</xdr:colOff>
      <xdr:row>36</xdr:row>
      <xdr:rowOff>19564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09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36091</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865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115841</xdr:rowOff>
    </xdr:from>
    <xdr:to>
      <xdr:col>15</xdr:col>
      <xdr:colOff>101600</xdr:colOff>
      <xdr:row>36</xdr:row>
      <xdr:rowOff>45991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1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62518</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89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137379</xdr:rowOff>
    </xdr:from>
    <xdr:to>
      <xdr:col>10</xdr:col>
      <xdr:colOff>165100</xdr:colOff>
      <xdr:row>36</xdr:row>
      <xdr:rowOff>67529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3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84056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91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61566</xdr:rowOff>
    </xdr:from>
    <xdr:to>
      <xdr:col>6</xdr:col>
      <xdr:colOff>38100</xdr:colOff>
      <xdr:row>36</xdr:row>
      <xdr:rowOff>163166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3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154293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6326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90890</xdr:rowOff>
    </xdr:from>
    <xdr:to>
      <xdr:col>24</xdr:col>
      <xdr:colOff>62865</xdr:colOff>
      <xdr:row>57</xdr:row>
      <xdr:rowOff>166802</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834840"/>
          <a:ext cx="1270" cy="1104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170629</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943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166802</xdr:rowOff>
    </xdr:from>
    <xdr:to>
      <xdr:col>24</xdr:col>
      <xdr:colOff>152400</xdr:colOff>
      <xdr:row>57</xdr:row>
      <xdr:rowOff>166802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939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37567</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610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695,622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90890</xdr:rowOff>
    </xdr:from>
    <xdr:to>
      <xdr:col>24</xdr:col>
      <xdr:colOff>152400</xdr:colOff>
      <xdr:row>51</xdr:row>
      <xdr:rowOff>90890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834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58420</xdr:rowOff>
    </xdr:from>
    <xdr:to>
      <xdr:col>24</xdr:col>
      <xdr:colOff>63500</xdr:colOff>
      <xdr:row>57</xdr:row>
      <xdr:rowOff>94936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831070"/>
          <a:ext cx="838200" cy="3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79939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5096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57062</xdr:rowOff>
    </xdr:from>
    <xdr:to>
      <xdr:col>24</xdr:col>
      <xdr:colOff>114300</xdr:colOff>
      <xdr:row>56</xdr:row>
      <xdr:rowOff>158662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5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58420</xdr:rowOff>
    </xdr:from>
    <xdr:to>
      <xdr:col>19</xdr:col>
      <xdr:colOff>177800</xdr:colOff>
      <xdr:row>57</xdr:row>
      <xdr:rowOff>103187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831070"/>
          <a:ext cx="889000" cy="4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71098</xdr:rowOff>
    </xdr:from>
    <xdr:to>
      <xdr:col>20</xdr:col>
      <xdr:colOff>38100</xdr:colOff>
      <xdr:row>57</xdr:row>
      <xdr:rowOff>1248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72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17775</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447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103187</xdr:rowOff>
    </xdr:from>
    <xdr:to>
      <xdr:col>15</xdr:col>
      <xdr:colOff>50800</xdr:colOff>
      <xdr:row>57</xdr:row>
      <xdr:rowOff>103322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875837"/>
          <a:ext cx="889000" cy="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87776</xdr:rowOff>
    </xdr:from>
    <xdr:to>
      <xdr:col>15</xdr:col>
      <xdr:colOff>101600</xdr:colOff>
      <xdr:row>57</xdr:row>
      <xdr:rowOff>17926</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88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34453</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464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103322</xdr:rowOff>
    </xdr:from>
    <xdr:to>
      <xdr:col>10</xdr:col>
      <xdr:colOff>114300</xdr:colOff>
      <xdr:row>57</xdr:row>
      <xdr:rowOff>109024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875972"/>
          <a:ext cx="889000" cy="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121906</xdr:rowOff>
    </xdr:from>
    <xdr:to>
      <xdr:col>10</xdr:col>
      <xdr:colOff>165100</xdr:colOff>
      <xdr:row>57</xdr:row>
      <xdr:rowOff>52056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723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68583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498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148205</xdr:rowOff>
    </xdr:from>
    <xdr:to>
      <xdr:col>6</xdr:col>
      <xdr:colOff>38100</xdr:colOff>
      <xdr:row>57</xdr:row>
      <xdr:rowOff>78355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74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94882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524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44136</xdr:rowOff>
    </xdr:from>
    <xdr:to>
      <xdr:col>24</xdr:col>
      <xdr:colOff>114300</xdr:colOff>
      <xdr:row>57</xdr:row>
      <xdr:rowOff>145736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1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130513</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73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7620</xdr:rowOff>
    </xdr:from>
    <xdr:to>
      <xdr:col>20</xdr:col>
      <xdr:colOff>38100</xdr:colOff>
      <xdr:row>57</xdr:row>
      <xdr:rowOff>109220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8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100347</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8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52387</xdr:rowOff>
    </xdr:from>
    <xdr:to>
      <xdr:col>15</xdr:col>
      <xdr:colOff>101600</xdr:colOff>
      <xdr:row>57</xdr:row>
      <xdr:rowOff>153987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2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145114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917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52522</xdr:rowOff>
    </xdr:from>
    <xdr:to>
      <xdr:col>10</xdr:col>
      <xdr:colOff>165100</xdr:colOff>
      <xdr:row>57</xdr:row>
      <xdr:rowOff>154122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82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145249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917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58224</xdr:rowOff>
    </xdr:from>
    <xdr:to>
      <xdr:col>6</xdr:col>
      <xdr:colOff>38100</xdr:colOff>
      <xdr:row>57</xdr:row>
      <xdr:rowOff>159824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83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150951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923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1081</xdr:rowOff>
    </xdr:from>
    <xdr:to>
      <xdr:col>24</xdr:col>
      <xdr:colOff>62865</xdr:colOff>
      <xdr:row>79</xdr:row>
      <xdr:rowOff>79697</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174031"/>
          <a:ext cx="1270" cy="1450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83524</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62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79697</xdr:rowOff>
    </xdr:from>
    <xdr:to>
      <xdr:col>24</xdr:col>
      <xdr:colOff>152400</xdr:colOff>
      <xdr:row>79</xdr:row>
      <xdr:rowOff>79697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624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119208</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949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1081</xdr:rowOff>
    </xdr:from>
    <xdr:to>
      <xdr:col>24</xdr:col>
      <xdr:colOff>152400</xdr:colOff>
      <xdr:row>71</xdr:row>
      <xdr:rowOff>1081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174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14993</xdr:rowOff>
    </xdr:from>
    <xdr:to>
      <xdr:col>24</xdr:col>
      <xdr:colOff>63500</xdr:colOff>
      <xdr:row>77</xdr:row>
      <xdr:rowOff>94373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045193"/>
          <a:ext cx="838200" cy="25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79835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814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101408</xdr:rowOff>
    </xdr:from>
    <xdr:to>
      <xdr:col>24</xdr:col>
      <xdr:colOff>114300</xdr:colOff>
      <xdr:row>78</xdr:row>
      <xdr:rowOff>31558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30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162756</xdr:rowOff>
    </xdr:from>
    <xdr:to>
      <xdr:col>19</xdr:col>
      <xdr:colOff>177800</xdr:colOff>
      <xdr:row>76</xdr:row>
      <xdr:rowOff>14993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021506"/>
          <a:ext cx="889000" cy="2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107874</xdr:rowOff>
    </xdr:from>
    <xdr:to>
      <xdr:col>20</xdr:col>
      <xdr:colOff>38100</xdr:colOff>
      <xdr:row>78</xdr:row>
      <xdr:rowOff>38024</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309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29151</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40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162756</xdr:rowOff>
    </xdr:from>
    <xdr:to>
      <xdr:col>15</xdr:col>
      <xdr:colOff>50800</xdr:colOff>
      <xdr:row>76</xdr:row>
      <xdr:rowOff>110232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021506"/>
          <a:ext cx="889000" cy="118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111661</xdr:rowOff>
    </xdr:from>
    <xdr:to>
      <xdr:col>15</xdr:col>
      <xdr:colOff>101600</xdr:colOff>
      <xdr:row>78</xdr:row>
      <xdr:rowOff>41811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31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32938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40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110232</xdr:rowOff>
    </xdr:from>
    <xdr:to>
      <xdr:col>10</xdr:col>
      <xdr:colOff>114300</xdr:colOff>
      <xdr:row>77</xdr:row>
      <xdr:rowOff>108383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140432"/>
          <a:ext cx="889000" cy="16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94213</xdr:rowOff>
    </xdr:from>
    <xdr:to>
      <xdr:col>10</xdr:col>
      <xdr:colOff>165100</xdr:colOff>
      <xdr:row>78</xdr:row>
      <xdr:rowOff>24363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15490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14300</xdr:rowOff>
    </xdr:from>
    <xdr:to>
      <xdr:col>6</xdr:col>
      <xdr:colOff>38100</xdr:colOff>
      <xdr:row>78</xdr:row>
      <xdr:rowOff>115900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8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107027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43573</xdr:rowOff>
    </xdr:from>
    <xdr:to>
      <xdr:col>24</xdr:col>
      <xdr:colOff>114300</xdr:colOff>
      <xdr:row>77</xdr:row>
      <xdr:rowOff>145173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4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66450</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9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135643</xdr:rowOff>
    </xdr:from>
    <xdr:to>
      <xdr:col>20</xdr:col>
      <xdr:colOff>38100</xdr:colOff>
      <xdr:row>76</xdr:row>
      <xdr:rowOff>65793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99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82320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76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111956</xdr:rowOff>
    </xdr:from>
    <xdr:to>
      <xdr:col>15</xdr:col>
      <xdr:colOff>101600</xdr:colOff>
      <xdr:row>76</xdr:row>
      <xdr:rowOff>42106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97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58633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74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59432</xdr:rowOff>
    </xdr:from>
    <xdr:to>
      <xdr:col>10</xdr:col>
      <xdr:colOff>165100</xdr:colOff>
      <xdr:row>76</xdr:row>
      <xdr:rowOff>161032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08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6109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86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57583</xdr:rowOff>
    </xdr:from>
    <xdr:to>
      <xdr:col>6</xdr:col>
      <xdr:colOff>38100</xdr:colOff>
      <xdr:row>77</xdr:row>
      <xdr:rowOff>159183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5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4260</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03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5562</xdr:rowOff>
    </xdr:from>
    <xdr:to>
      <xdr:col>24</xdr:col>
      <xdr:colOff>62865</xdr:colOff>
      <xdr:row>99</xdr:row>
      <xdr:rowOff>47117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436062"/>
          <a:ext cx="1270" cy="1584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50944</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2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47117</xdr:rowOff>
    </xdr:from>
    <xdr:to>
      <xdr:col>24</xdr:col>
      <xdr:colOff>152400</xdr:colOff>
      <xdr:row>99</xdr:row>
      <xdr:rowOff>47117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123689</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11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5562</xdr:rowOff>
    </xdr:from>
    <xdr:to>
      <xdr:col>24</xdr:col>
      <xdr:colOff>152400</xdr:colOff>
      <xdr:row>90</xdr:row>
      <xdr:rowOff>5562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43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166612</xdr:rowOff>
    </xdr:from>
    <xdr:to>
      <xdr:col>24</xdr:col>
      <xdr:colOff>63500</xdr:colOff>
      <xdr:row>96</xdr:row>
      <xdr:rowOff>138455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54362"/>
          <a:ext cx="838200" cy="14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122584</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67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99707</xdr:rowOff>
    </xdr:from>
    <xdr:to>
      <xdr:col>24</xdr:col>
      <xdr:colOff>114300</xdr:colOff>
      <xdr:row>95</xdr:row>
      <xdr:rowOff>29857</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1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1778</xdr:rowOff>
    </xdr:from>
    <xdr:to>
      <xdr:col>19</xdr:col>
      <xdr:colOff>177800</xdr:colOff>
      <xdr:row>96</xdr:row>
      <xdr:rowOff>138455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908300" y="16460978"/>
          <a:ext cx="889000" cy="13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54877</xdr:rowOff>
    </xdr:from>
    <xdr:to>
      <xdr:col>20</xdr:col>
      <xdr:colOff>38100</xdr:colOff>
      <xdr:row>95</xdr:row>
      <xdr:rowOff>156477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1554</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11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1778</xdr:rowOff>
    </xdr:from>
    <xdr:to>
      <xdr:col>15</xdr:col>
      <xdr:colOff>50800</xdr:colOff>
      <xdr:row>97</xdr:row>
      <xdr:rowOff>91084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019300" y="16460978"/>
          <a:ext cx="889000" cy="26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119151</xdr:rowOff>
    </xdr:from>
    <xdr:to>
      <xdr:col>15</xdr:col>
      <xdr:colOff>101600</xdr:colOff>
      <xdr:row>95</xdr:row>
      <xdr:rowOff>49301</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23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65828</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01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91084</xdr:rowOff>
    </xdr:from>
    <xdr:to>
      <xdr:col>10</xdr:col>
      <xdr:colOff>114300</xdr:colOff>
      <xdr:row>97</xdr:row>
      <xdr:rowOff>150304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21734"/>
          <a:ext cx="889000" cy="5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30290</xdr:rowOff>
    </xdr:from>
    <xdr:to>
      <xdr:col>10</xdr:col>
      <xdr:colOff>165100</xdr:colOff>
      <xdr:row>96</xdr:row>
      <xdr:rowOff>131890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8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148417</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26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33465</xdr:rowOff>
    </xdr:from>
    <xdr:to>
      <xdr:col>6</xdr:col>
      <xdr:colOff>38100</xdr:colOff>
      <xdr:row>96</xdr:row>
      <xdr:rowOff>135065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49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151592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6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115812</xdr:rowOff>
    </xdr:from>
    <xdr:to>
      <xdr:col>24</xdr:col>
      <xdr:colOff>114300</xdr:colOff>
      <xdr:row>96</xdr:row>
      <xdr:rowOff>45962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0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94239</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87655</xdr:rowOff>
    </xdr:from>
    <xdr:to>
      <xdr:col>20</xdr:col>
      <xdr:colOff>38100</xdr:colOff>
      <xdr:row>97</xdr:row>
      <xdr:rowOff>17805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4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8932</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3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122428</xdr:rowOff>
    </xdr:from>
    <xdr:to>
      <xdr:col>15</xdr:col>
      <xdr:colOff>101600</xdr:colOff>
      <xdr:row>96</xdr:row>
      <xdr:rowOff>52578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1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43705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0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40284</xdr:rowOff>
    </xdr:from>
    <xdr:to>
      <xdr:col>10</xdr:col>
      <xdr:colOff>165100</xdr:colOff>
      <xdr:row>97</xdr:row>
      <xdr:rowOff>141884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7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133011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6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99504</xdr:rowOff>
    </xdr:from>
    <xdr:to>
      <xdr:col>6</xdr:col>
      <xdr:colOff>38100</xdr:colOff>
      <xdr:row>98</xdr:row>
      <xdr:rowOff>29654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3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20781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2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148387</xdr:rowOff>
    </xdr:from>
    <xdr:to>
      <xdr:col>54</xdr:col>
      <xdr:colOff>189865</xdr:colOff>
      <xdr:row>39</xdr:row>
      <xdr:rowOff>129306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20437"/>
          <a:ext cx="1270" cy="1695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133133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81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129306</xdr:rowOff>
    </xdr:from>
    <xdr:to>
      <xdr:col>55</xdr:col>
      <xdr:colOff>88900</xdr:colOff>
      <xdr:row>39</xdr:row>
      <xdr:rowOff>129306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815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95064</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895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148387</xdr:rowOff>
    </xdr:from>
    <xdr:to>
      <xdr:col>55</xdr:col>
      <xdr:colOff>88900</xdr:colOff>
      <xdr:row>29</xdr:row>
      <xdr:rowOff>148387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20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19975</xdr:rowOff>
    </xdr:from>
    <xdr:to>
      <xdr:col>55</xdr:col>
      <xdr:colOff>0</xdr:colOff>
      <xdr:row>38</xdr:row>
      <xdr:rowOff>97691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363625"/>
          <a:ext cx="838200" cy="24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126873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99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148446</xdr:rowOff>
    </xdr:from>
    <xdr:to>
      <xdr:col>55</xdr:col>
      <xdr:colOff>50800</xdr:colOff>
      <xdr:row>37</xdr:row>
      <xdr:rowOff>78596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320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97691</xdr:rowOff>
    </xdr:from>
    <xdr:to>
      <xdr:col>50</xdr:col>
      <xdr:colOff>114300</xdr:colOff>
      <xdr:row>38</xdr:row>
      <xdr:rowOff>146108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612791"/>
          <a:ext cx="889000" cy="48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160798</xdr:rowOff>
    </xdr:from>
    <xdr:to>
      <xdr:col>50</xdr:col>
      <xdr:colOff>165100</xdr:colOff>
      <xdr:row>37</xdr:row>
      <xdr:rowOff>90948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3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107475</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108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17517</xdr:rowOff>
    </xdr:from>
    <xdr:to>
      <xdr:col>45</xdr:col>
      <xdr:colOff>177800</xdr:colOff>
      <xdr:row>38</xdr:row>
      <xdr:rowOff>146108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189717"/>
          <a:ext cx="889000" cy="47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59255</xdr:rowOff>
    </xdr:from>
    <xdr:to>
      <xdr:col>46</xdr:col>
      <xdr:colOff>38100</xdr:colOff>
      <xdr:row>37</xdr:row>
      <xdr:rowOff>160855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40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5932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178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93645</xdr:rowOff>
    </xdr:from>
    <xdr:to>
      <xdr:col>41</xdr:col>
      <xdr:colOff>50800</xdr:colOff>
      <xdr:row>36</xdr:row>
      <xdr:rowOff>17517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580045"/>
          <a:ext cx="889000" cy="60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139969</xdr:rowOff>
    </xdr:from>
    <xdr:to>
      <xdr:col>41</xdr:col>
      <xdr:colOff>101600</xdr:colOff>
      <xdr:row>35</xdr:row>
      <xdr:rowOff>70119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596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86646</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5744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19375</xdr:rowOff>
    </xdr:from>
    <xdr:to>
      <xdr:col>36</xdr:col>
      <xdr:colOff>165100</xdr:colOff>
      <xdr:row>38</xdr:row>
      <xdr:rowOff>120975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53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112102</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627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140625</xdr:rowOff>
    </xdr:from>
    <xdr:to>
      <xdr:col>55</xdr:col>
      <xdr:colOff>50800</xdr:colOff>
      <xdr:row>37</xdr:row>
      <xdr:rowOff>70775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163502</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164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46891</xdr:rowOff>
    </xdr:from>
    <xdr:to>
      <xdr:col>50</xdr:col>
      <xdr:colOff>165100</xdr:colOff>
      <xdr:row>38</xdr:row>
      <xdr:rowOff>148491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56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139618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654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95308</xdr:rowOff>
    </xdr:from>
    <xdr:to>
      <xdr:col>46</xdr:col>
      <xdr:colOff>38100</xdr:colOff>
      <xdr:row>39</xdr:row>
      <xdr:rowOff>25458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61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16585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703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138167</xdr:rowOff>
    </xdr:from>
    <xdr:to>
      <xdr:col>41</xdr:col>
      <xdr:colOff>101600</xdr:colOff>
      <xdr:row>36</xdr:row>
      <xdr:rowOff>68317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1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59444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231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42845</xdr:rowOff>
    </xdr:from>
    <xdr:to>
      <xdr:col>36</xdr:col>
      <xdr:colOff>165100</xdr:colOff>
      <xdr:row>32</xdr:row>
      <xdr:rowOff>144445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52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160972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304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22866</xdr:rowOff>
    </xdr:from>
    <xdr:to>
      <xdr:col>54</xdr:col>
      <xdr:colOff>189865</xdr:colOff>
      <xdr:row>59</xdr:row>
      <xdr:rowOff>51045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595366"/>
          <a:ext cx="1270" cy="1571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54872</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7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51045</xdr:rowOff>
    </xdr:from>
    <xdr:to>
      <xdr:col>55</xdr:col>
      <xdr:colOff>88900</xdr:colOff>
      <xdr:row>59</xdr:row>
      <xdr:rowOff>51045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66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140993</xdr:rowOff>
    </xdr:from>
    <xdr:ext cx="690189"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3705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22866</xdr:rowOff>
    </xdr:from>
    <xdr:to>
      <xdr:col>55</xdr:col>
      <xdr:colOff>88900</xdr:colOff>
      <xdr:row>50</xdr:row>
      <xdr:rowOff>22866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595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145809</xdr:rowOff>
    </xdr:from>
    <xdr:to>
      <xdr:col>55</xdr:col>
      <xdr:colOff>0</xdr:colOff>
      <xdr:row>58</xdr:row>
      <xdr:rowOff>162230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10089909"/>
          <a:ext cx="838200" cy="1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105623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068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82746</xdr:rowOff>
    </xdr:from>
    <xdr:to>
      <xdr:col>55</xdr:col>
      <xdr:colOff>50800</xdr:colOff>
      <xdr:row>58</xdr:row>
      <xdr:rowOff>12896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5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129858</xdr:rowOff>
    </xdr:from>
    <xdr:to>
      <xdr:col>50</xdr:col>
      <xdr:colOff>114300</xdr:colOff>
      <xdr:row>58</xdr:row>
      <xdr:rowOff>162230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073958"/>
          <a:ext cx="889000" cy="3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88161</xdr:rowOff>
    </xdr:from>
    <xdr:to>
      <xdr:col>50</xdr:col>
      <xdr:colOff>165100</xdr:colOff>
      <xdr:row>58</xdr:row>
      <xdr:rowOff>18311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86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34838</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39795" y="9636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56721</xdr:rowOff>
    </xdr:from>
    <xdr:to>
      <xdr:col>45</xdr:col>
      <xdr:colOff>177800</xdr:colOff>
      <xdr:row>58</xdr:row>
      <xdr:rowOff>129858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10000821"/>
          <a:ext cx="889000" cy="7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31721</xdr:rowOff>
    </xdr:from>
    <xdr:to>
      <xdr:col>46</xdr:col>
      <xdr:colOff>38100</xdr:colOff>
      <xdr:row>57</xdr:row>
      <xdr:rowOff>133321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80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149848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50795" y="9579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56721</xdr:rowOff>
    </xdr:from>
    <xdr:to>
      <xdr:col>41</xdr:col>
      <xdr:colOff>50800</xdr:colOff>
      <xdr:row>58</xdr:row>
      <xdr:rowOff>100102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10000821"/>
          <a:ext cx="889000" cy="4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104017</xdr:rowOff>
    </xdr:from>
    <xdr:to>
      <xdr:col>41</xdr:col>
      <xdr:colOff>101600</xdr:colOff>
      <xdr:row>58</xdr:row>
      <xdr:rowOff>34167</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87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50694</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61795" y="9651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103343</xdr:rowOff>
    </xdr:from>
    <xdr:to>
      <xdr:col>36</xdr:col>
      <xdr:colOff>165100</xdr:colOff>
      <xdr:row>58</xdr:row>
      <xdr:rowOff>33493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87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50020</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965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95009</xdr:rowOff>
    </xdr:from>
    <xdr:to>
      <xdr:col>55</xdr:col>
      <xdr:colOff>50800</xdr:colOff>
      <xdr:row>59</xdr:row>
      <xdr:rowOff>25159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1003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9936</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54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111430</xdr:rowOff>
    </xdr:from>
    <xdr:to>
      <xdr:col>50</xdr:col>
      <xdr:colOff>165100</xdr:colOff>
      <xdr:row>59</xdr:row>
      <xdr:rowOff>41580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5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32707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4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79058</xdr:rowOff>
    </xdr:from>
    <xdr:to>
      <xdr:col>46</xdr:col>
      <xdr:colOff>38100</xdr:colOff>
      <xdr:row>59</xdr:row>
      <xdr:rowOff>9208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2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10115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5921</xdr:rowOff>
    </xdr:from>
    <xdr:to>
      <xdr:col>41</xdr:col>
      <xdr:colOff>101600</xdr:colOff>
      <xdr:row>58</xdr:row>
      <xdr:rowOff>107521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5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98648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10042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49302</xdr:rowOff>
    </xdr:from>
    <xdr:to>
      <xdr:col>36</xdr:col>
      <xdr:colOff>165100</xdr:colOff>
      <xdr:row>58</xdr:row>
      <xdr:rowOff>150902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9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142029</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10086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49344</xdr:rowOff>
    </xdr:from>
    <xdr:to>
      <xdr:col>54</xdr:col>
      <xdr:colOff>189865</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222294"/>
          <a:ext cx="1270" cy="1366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167471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97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49344</xdr:rowOff>
    </xdr:from>
    <xdr:to>
      <xdr:col>55</xdr:col>
      <xdr:colOff>88900</xdr:colOff>
      <xdr:row>71</xdr:row>
      <xdr:rowOff>49344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222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3671</xdr:rowOff>
    </xdr:from>
    <xdr:to>
      <xdr:col>55</xdr:col>
      <xdr:colOff>0</xdr:colOff>
      <xdr:row>79</xdr:row>
      <xdr:rowOff>21726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48221"/>
          <a:ext cx="838200" cy="1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167519</xdr:rowOff>
    </xdr:from>
    <xdr:ext cx="599010"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977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144642</xdr:rowOff>
    </xdr:from>
    <xdr:to>
      <xdr:col>55</xdr:col>
      <xdr:colOff>50800</xdr:colOff>
      <xdr:row>78</xdr:row>
      <xdr:rowOff>74792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46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11280</xdr:rowOff>
    </xdr:from>
    <xdr:to>
      <xdr:col>50</xdr:col>
      <xdr:colOff>114300</xdr:colOff>
      <xdr:row>79</xdr:row>
      <xdr:rowOff>21726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55830"/>
          <a:ext cx="889000" cy="10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127781</xdr:rowOff>
    </xdr:from>
    <xdr:to>
      <xdr:col>50</xdr:col>
      <xdr:colOff>165100</xdr:colOff>
      <xdr:row>78</xdr:row>
      <xdr:rowOff>57931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2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74458</xdr:rowOff>
    </xdr:from>
    <xdr:ext cx="59901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39795" y="13104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11280</xdr:rowOff>
    </xdr:from>
    <xdr:to>
      <xdr:col>45</xdr:col>
      <xdr:colOff>177800</xdr:colOff>
      <xdr:row>79</xdr:row>
      <xdr:rowOff>39737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55830"/>
          <a:ext cx="889000" cy="2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106457</xdr:rowOff>
    </xdr:from>
    <xdr:to>
      <xdr:col>46</xdr:col>
      <xdr:colOff>38100</xdr:colOff>
      <xdr:row>78</xdr:row>
      <xdr:rowOff>36607</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0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53134</xdr:rowOff>
    </xdr:from>
    <xdr:ext cx="59901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50795" y="1308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39132</xdr:rowOff>
    </xdr:from>
    <xdr:to>
      <xdr:col>41</xdr:col>
      <xdr:colOff>50800</xdr:colOff>
      <xdr:row>79</xdr:row>
      <xdr:rowOff>39737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583682"/>
          <a:ext cx="88900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20227</xdr:rowOff>
    </xdr:from>
    <xdr:to>
      <xdr:col>41</xdr:col>
      <xdr:colOff>101600</xdr:colOff>
      <xdr:row>78</xdr:row>
      <xdr:rowOff>121827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138354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6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24208</xdr:rowOff>
    </xdr:from>
    <xdr:to>
      <xdr:col>36</xdr:col>
      <xdr:colOff>165100</xdr:colOff>
      <xdr:row>78</xdr:row>
      <xdr:rowOff>125808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9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142335</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7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124321</xdr:rowOff>
    </xdr:from>
    <xdr:to>
      <xdr:col>55</xdr:col>
      <xdr:colOff>50800</xdr:colOff>
      <xdr:row>79</xdr:row>
      <xdr:rowOff>54471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9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39248</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142376</xdr:rowOff>
    </xdr:from>
    <xdr:to>
      <xdr:col>50</xdr:col>
      <xdr:colOff>165100</xdr:colOff>
      <xdr:row>79</xdr:row>
      <xdr:rowOff>72526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1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63653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60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131930</xdr:rowOff>
    </xdr:from>
    <xdr:to>
      <xdr:col>46</xdr:col>
      <xdr:colOff>38100</xdr:colOff>
      <xdr:row>79</xdr:row>
      <xdr:rowOff>62080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0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53207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9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160387</xdr:rowOff>
    </xdr:from>
    <xdr:to>
      <xdr:col>41</xdr:col>
      <xdr:colOff>101600</xdr:colOff>
      <xdr:row>79</xdr:row>
      <xdr:rowOff>90537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3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81664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26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159782</xdr:rowOff>
    </xdr:from>
    <xdr:to>
      <xdr:col>36</xdr:col>
      <xdr:colOff>165100</xdr:colOff>
      <xdr:row>79</xdr:row>
      <xdr:rowOff>89932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3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81059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2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19714</xdr:rowOff>
    </xdr:from>
    <xdr:to>
      <xdr:col>54</xdr:col>
      <xdr:colOff>189865</xdr:colOff>
      <xdr:row>99</xdr:row>
      <xdr:rowOff>43813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621664"/>
          <a:ext cx="1270" cy="1395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47640</xdr:rowOff>
    </xdr:from>
    <xdr:ext cx="378565"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21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43813</xdr:rowOff>
    </xdr:from>
    <xdr:to>
      <xdr:col>55</xdr:col>
      <xdr:colOff>88900</xdr:colOff>
      <xdr:row>99</xdr:row>
      <xdr:rowOff>43813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17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137841</xdr:rowOff>
    </xdr:from>
    <xdr:ext cx="690189"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968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19714</xdr:rowOff>
    </xdr:from>
    <xdr:to>
      <xdr:col>55</xdr:col>
      <xdr:colOff>88900</xdr:colOff>
      <xdr:row>91</xdr:row>
      <xdr:rowOff>19714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62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112173</xdr:rowOff>
    </xdr:from>
    <xdr:to>
      <xdr:col>55</xdr:col>
      <xdr:colOff>0</xdr:colOff>
      <xdr:row>98</xdr:row>
      <xdr:rowOff>128046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914273"/>
          <a:ext cx="838200" cy="1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170353</xdr:rowOff>
    </xdr:from>
    <xdr:ext cx="599010"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295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147476</xdr:rowOff>
    </xdr:from>
    <xdr:to>
      <xdr:col>55</xdr:col>
      <xdr:colOff>50800</xdr:colOff>
      <xdr:row>98</xdr:row>
      <xdr:rowOff>77626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7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106102</xdr:rowOff>
    </xdr:from>
    <xdr:to>
      <xdr:col>50</xdr:col>
      <xdr:colOff>114300</xdr:colOff>
      <xdr:row>98</xdr:row>
      <xdr:rowOff>128046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908202"/>
          <a:ext cx="889000" cy="2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788</xdr:rowOff>
    </xdr:from>
    <xdr:to>
      <xdr:col>50</xdr:col>
      <xdr:colOff>165100</xdr:colOff>
      <xdr:row>98</xdr:row>
      <xdr:rowOff>102388</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02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118915</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39795" y="16578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7982</xdr:rowOff>
    </xdr:from>
    <xdr:to>
      <xdr:col>45</xdr:col>
      <xdr:colOff>177800</xdr:colOff>
      <xdr:row>98</xdr:row>
      <xdr:rowOff>106102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10082"/>
          <a:ext cx="889000" cy="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95827</xdr:rowOff>
    </xdr:from>
    <xdr:to>
      <xdr:col>46</xdr:col>
      <xdr:colOff>38100</xdr:colOff>
      <xdr:row>98</xdr:row>
      <xdr:rowOff>25977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726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42504</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50795" y="16501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7982</xdr:rowOff>
    </xdr:from>
    <xdr:to>
      <xdr:col>41</xdr:col>
      <xdr:colOff>50800</xdr:colOff>
      <xdr:row>98</xdr:row>
      <xdr:rowOff>39396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10082"/>
          <a:ext cx="889000" cy="3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134435</xdr:rowOff>
    </xdr:from>
    <xdr:to>
      <xdr:col>41</xdr:col>
      <xdr:colOff>101600</xdr:colOff>
      <xdr:row>98</xdr:row>
      <xdr:rowOff>64585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76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55712</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61795" y="16857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123165</xdr:rowOff>
    </xdr:from>
    <xdr:to>
      <xdr:col>36</xdr:col>
      <xdr:colOff>165100</xdr:colOff>
      <xdr:row>98</xdr:row>
      <xdr:rowOff>53315</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5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69842</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672795" y="16529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61373</xdr:rowOff>
    </xdr:from>
    <xdr:to>
      <xdr:col>55</xdr:col>
      <xdr:colOff>50800</xdr:colOff>
      <xdr:row>98</xdr:row>
      <xdr:rowOff>162973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6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147750</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7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77246</xdr:rowOff>
    </xdr:from>
    <xdr:to>
      <xdr:col>50</xdr:col>
      <xdr:colOff>165100</xdr:colOff>
      <xdr:row>99</xdr:row>
      <xdr:rowOff>7396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7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169973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7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55302</xdr:rowOff>
    </xdr:from>
    <xdr:to>
      <xdr:col>46</xdr:col>
      <xdr:colOff>38100</xdr:colOff>
      <xdr:row>98</xdr:row>
      <xdr:rowOff>156902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5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148029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5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128632</xdr:rowOff>
    </xdr:from>
    <xdr:to>
      <xdr:col>41</xdr:col>
      <xdr:colOff>101600</xdr:colOff>
      <xdr:row>98</xdr:row>
      <xdr:rowOff>58782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5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75309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534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160046</xdr:rowOff>
    </xdr:from>
    <xdr:to>
      <xdr:col>36</xdr:col>
      <xdr:colOff>165100</xdr:colOff>
      <xdr:row>98</xdr:row>
      <xdr:rowOff>90196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79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81323</xdr:rowOff>
    </xdr:from>
    <xdr:ext cx="59901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672795" y="16883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24473</xdr:rowOff>
    </xdr:from>
    <xdr:to>
      <xdr:col>85</xdr:col>
      <xdr:colOff>126364</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39423"/>
          <a:ext cx="1269" cy="1446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142600</xdr:rowOff>
    </xdr:from>
    <xdr:ext cx="599010"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114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24473</xdr:rowOff>
    </xdr:from>
    <xdr:to>
      <xdr:col>86</xdr:col>
      <xdr:colOff>25400</xdr:colOff>
      <xdr:row>31</xdr:row>
      <xdr:rowOff>24473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39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116904</xdr:rowOff>
    </xdr:from>
    <xdr:ext cx="534377"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60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94027</xdr:rowOff>
    </xdr:from>
    <xdr:to>
      <xdr:col>85</xdr:col>
      <xdr:colOff>177800</xdr:colOff>
      <xdr:row>39</xdr:row>
      <xdr:rowOff>24177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609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58694</xdr:rowOff>
    </xdr:from>
    <xdr:to>
      <xdr:col>81</xdr:col>
      <xdr:colOff>50800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45244"/>
          <a:ext cx="889000" cy="4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112368</xdr:rowOff>
    </xdr:from>
    <xdr:to>
      <xdr:col>81</xdr:col>
      <xdr:colOff>101600</xdr:colOff>
      <xdr:row>39</xdr:row>
      <xdr:rowOff>42518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62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59045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14111" y="640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38436</xdr:rowOff>
    </xdr:from>
    <xdr:to>
      <xdr:col>76</xdr:col>
      <xdr:colOff>114300</xdr:colOff>
      <xdr:row>39</xdr:row>
      <xdr:rowOff>58694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24986"/>
          <a:ext cx="889000" cy="2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113416</xdr:rowOff>
    </xdr:from>
    <xdr:to>
      <xdr:col>76</xdr:col>
      <xdr:colOff>165100</xdr:colOff>
      <xdr:row>39</xdr:row>
      <xdr:rowOff>43566</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2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60093</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25111" y="6403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160924</xdr:rowOff>
    </xdr:from>
    <xdr:to>
      <xdr:col>71</xdr:col>
      <xdr:colOff>177800</xdr:colOff>
      <xdr:row>39</xdr:row>
      <xdr:rowOff>38436</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504574"/>
          <a:ext cx="889000" cy="22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116038</xdr:rowOff>
    </xdr:from>
    <xdr:to>
      <xdr:col>72</xdr:col>
      <xdr:colOff>38100</xdr:colOff>
      <xdr:row>39</xdr:row>
      <xdr:rowOff>46188</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3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62715</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36111" y="640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2189</xdr:rowOff>
    </xdr:from>
    <xdr:to>
      <xdr:col>67</xdr:col>
      <xdr:colOff>101600</xdr:colOff>
      <xdr:row>39</xdr:row>
      <xdr:rowOff>103789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688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94916</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47111" y="678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7894</xdr:rowOff>
    </xdr:from>
    <xdr:to>
      <xdr:col>76</xdr:col>
      <xdr:colOff>165100</xdr:colOff>
      <xdr:row>39</xdr:row>
      <xdr:rowOff>109494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9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100621</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325111" y="678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159086</xdr:rowOff>
    </xdr:from>
    <xdr:to>
      <xdr:col>72</xdr:col>
      <xdr:colOff>38100</xdr:colOff>
      <xdr:row>39</xdr:row>
      <xdr:rowOff>89236</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7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80363</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436111" y="676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110124</xdr:rowOff>
    </xdr:from>
    <xdr:to>
      <xdr:col>67</xdr:col>
      <xdr:colOff>101600</xdr:colOff>
      <xdr:row>38</xdr:row>
      <xdr:rowOff>40274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45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56801</xdr:rowOff>
    </xdr:from>
    <xdr:ext cx="534377"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547111" y="622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26484</xdr:rowOff>
    </xdr:from>
    <xdr:to>
      <xdr:col>85</xdr:col>
      <xdr:colOff>126364</xdr:colOff>
      <xdr:row>78</xdr:row>
      <xdr:rowOff>138100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199434"/>
          <a:ext cx="1269" cy="1311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141927</xdr:rowOff>
    </xdr:from>
    <xdr:ext cx="378565"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15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138100</xdr:rowOff>
    </xdr:from>
    <xdr:to>
      <xdr:col>86</xdr:col>
      <xdr:colOff>25400</xdr:colOff>
      <xdr:row>78</xdr:row>
      <xdr:rowOff>138100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5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144611</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97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26484</xdr:rowOff>
    </xdr:from>
    <xdr:to>
      <xdr:col>86</xdr:col>
      <xdr:colOff>25400</xdr:colOff>
      <xdr:row>71</xdr:row>
      <xdr:rowOff>26484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199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53256</xdr:rowOff>
    </xdr:from>
    <xdr:to>
      <xdr:col>85</xdr:col>
      <xdr:colOff>127000</xdr:colOff>
      <xdr:row>77</xdr:row>
      <xdr:rowOff>5268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3083456"/>
          <a:ext cx="838200" cy="12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60608</xdr:rowOff>
    </xdr:from>
    <xdr:ext cx="599010"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3090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82181</xdr:rowOff>
    </xdr:from>
    <xdr:to>
      <xdr:col>85</xdr:col>
      <xdr:colOff>177800</xdr:colOff>
      <xdr:row>77</xdr:row>
      <xdr:rowOff>12331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5268</xdr:rowOff>
    </xdr:from>
    <xdr:to>
      <xdr:col>81</xdr:col>
      <xdr:colOff>50800</xdr:colOff>
      <xdr:row>77</xdr:row>
      <xdr:rowOff>32237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3206918"/>
          <a:ext cx="889000" cy="2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139695</xdr:rowOff>
    </xdr:from>
    <xdr:to>
      <xdr:col>81</xdr:col>
      <xdr:colOff>101600</xdr:colOff>
      <xdr:row>77</xdr:row>
      <xdr:rowOff>69845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60972</xdr:rowOff>
    </xdr:from>
    <xdr:ext cx="59901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181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32237</xdr:rowOff>
    </xdr:from>
    <xdr:to>
      <xdr:col>76</xdr:col>
      <xdr:colOff>114300</xdr:colOff>
      <xdr:row>77</xdr:row>
      <xdr:rowOff>73758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703300" y="13233887"/>
          <a:ext cx="889000" cy="4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143790</xdr:rowOff>
    </xdr:from>
    <xdr:to>
      <xdr:col>76</xdr:col>
      <xdr:colOff>165100</xdr:colOff>
      <xdr:row>77</xdr:row>
      <xdr:rowOff>73940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90466</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292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73758</xdr:rowOff>
    </xdr:from>
    <xdr:to>
      <xdr:col>71</xdr:col>
      <xdr:colOff>177800</xdr:colOff>
      <xdr:row>77</xdr:row>
      <xdr:rowOff>125316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3275408"/>
          <a:ext cx="889000" cy="5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150414</xdr:rowOff>
    </xdr:from>
    <xdr:to>
      <xdr:col>72</xdr:col>
      <xdr:colOff>38100</xdr:colOff>
      <xdr:row>77</xdr:row>
      <xdr:rowOff>80564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97091</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03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169298</xdr:rowOff>
    </xdr:from>
    <xdr:to>
      <xdr:col>67</xdr:col>
      <xdr:colOff>101600</xdr:colOff>
      <xdr:row>77</xdr:row>
      <xdr:rowOff>99448</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19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115975</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14795" y="1297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2456</xdr:rowOff>
    </xdr:from>
    <xdr:to>
      <xdr:col>85</xdr:col>
      <xdr:colOff>177800</xdr:colOff>
      <xdr:row>76</xdr:row>
      <xdr:rowOff>104056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303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25332</xdr:rowOff>
    </xdr:from>
    <xdr:ext cx="599010"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2884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125918</xdr:rowOff>
    </xdr:from>
    <xdr:to>
      <xdr:col>81</xdr:col>
      <xdr:colOff>101600</xdr:colOff>
      <xdr:row>77</xdr:row>
      <xdr:rowOff>56068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315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72594</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181795" y="12931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152887</xdr:rowOff>
    </xdr:from>
    <xdr:to>
      <xdr:col>76</xdr:col>
      <xdr:colOff>165100</xdr:colOff>
      <xdr:row>77</xdr:row>
      <xdr:rowOff>83037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318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74164</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292795" y="13275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22958</xdr:rowOff>
    </xdr:from>
    <xdr:to>
      <xdr:col>72</xdr:col>
      <xdr:colOff>38100</xdr:colOff>
      <xdr:row>77</xdr:row>
      <xdr:rowOff>124558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322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115685</xdr:rowOff>
    </xdr:from>
    <xdr:ext cx="59901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03795" y="1331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74516</xdr:rowOff>
    </xdr:from>
    <xdr:to>
      <xdr:col>67</xdr:col>
      <xdr:colOff>101600</xdr:colOff>
      <xdr:row>78</xdr:row>
      <xdr:rowOff>4666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327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167243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47111" y="1336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105668</xdr:rowOff>
    </xdr:from>
    <xdr:to>
      <xdr:col>85</xdr:col>
      <xdr:colOff>126364</xdr:colOff>
      <xdr:row>98</xdr:row>
      <xdr:rowOff>138071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707618"/>
          <a:ext cx="1269" cy="1232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141898</xdr:rowOff>
    </xdr:from>
    <xdr:ext cx="378565"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943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138071</xdr:rowOff>
    </xdr:from>
    <xdr:to>
      <xdr:col>86</xdr:col>
      <xdr:colOff>25400</xdr:colOff>
      <xdr:row>98</xdr:row>
      <xdr:rowOff>138071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940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52345</xdr:rowOff>
    </xdr:from>
    <xdr:ext cx="599010"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482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105668</xdr:rowOff>
    </xdr:from>
    <xdr:to>
      <xdr:col>86</xdr:col>
      <xdr:colOff>25400</xdr:colOff>
      <xdr:row>91</xdr:row>
      <xdr:rowOff>105668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707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24702</xdr:rowOff>
    </xdr:from>
    <xdr:to>
      <xdr:col>85</xdr:col>
      <xdr:colOff>127000</xdr:colOff>
      <xdr:row>97</xdr:row>
      <xdr:rowOff>15478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5481300" y="16483902"/>
          <a:ext cx="838200" cy="16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131404</xdr:rowOff>
    </xdr:from>
    <xdr:ext cx="599010"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5906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152977</xdr:rowOff>
    </xdr:from>
    <xdr:to>
      <xdr:col>85</xdr:col>
      <xdr:colOff>177800</xdr:colOff>
      <xdr:row>97</xdr:row>
      <xdr:rowOff>83127</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15478</xdr:rowOff>
    </xdr:from>
    <xdr:to>
      <xdr:col>81</xdr:col>
      <xdr:colOff>50800</xdr:colOff>
      <xdr:row>97</xdr:row>
      <xdr:rowOff>16556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592300" y="16646128"/>
          <a:ext cx="8890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20386</xdr:rowOff>
    </xdr:from>
    <xdr:to>
      <xdr:col>81</xdr:col>
      <xdr:colOff>101600</xdr:colOff>
      <xdr:row>96</xdr:row>
      <xdr:rowOff>121986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138513</xdr:rowOff>
    </xdr:from>
    <xdr:ext cx="59901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181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16556</xdr:rowOff>
    </xdr:from>
    <xdr:to>
      <xdr:col>76</xdr:col>
      <xdr:colOff>114300</xdr:colOff>
      <xdr:row>98</xdr:row>
      <xdr:rowOff>50893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647206"/>
          <a:ext cx="889000" cy="20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123588</xdr:rowOff>
    </xdr:from>
    <xdr:to>
      <xdr:col>76</xdr:col>
      <xdr:colOff>165100</xdr:colOff>
      <xdr:row>96</xdr:row>
      <xdr:rowOff>53738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70265</xdr:rowOff>
    </xdr:from>
    <xdr:ext cx="59901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292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50893</xdr:rowOff>
    </xdr:from>
    <xdr:to>
      <xdr:col>71</xdr:col>
      <xdr:colOff>177800</xdr:colOff>
      <xdr:row>98</xdr:row>
      <xdr:rowOff>128126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852993"/>
          <a:ext cx="889000" cy="77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166441</xdr:rowOff>
    </xdr:from>
    <xdr:to>
      <xdr:col>72</xdr:col>
      <xdr:colOff>38100</xdr:colOff>
      <xdr:row>97</xdr:row>
      <xdr:rowOff>96591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113118</xdr:rowOff>
    </xdr:from>
    <xdr:ext cx="59901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03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132335</xdr:rowOff>
    </xdr:from>
    <xdr:to>
      <xdr:col>67</xdr:col>
      <xdr:colOff>101600</xdr:colOff>
      <xdr:row>98</xdr:row>
      <xdr:rowOff>62485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76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79012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538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145352</xdr:rowOff>
    </xdr:from>
    <xdr:to>
      <xdr:col>85</xdr:col>
      <xdr:colOff>177800</xdr:colOff>
      <xdr:row>96</xdr:row>
      <xdr:rowOff>75502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43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168229</xdr:rowOff>
    </xdr:from>
    <xdr:ext cx="599010"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28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136128</xdr:rowOff>
    </xdr:from>
    <xdr:to>
      <xdr:col>81</xdr:col>
      <xdr:colOff>101600</xdr:colOff>
      <xdr:row>97</xdr:row>
      <xdr:rowOff>66278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59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57405</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181795" y="16688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137206</xdr:rowOff>
    </xdr:from>
    <xdr:to>
      <xdr:col>76</xdr:col>
      <xdr:colOff>165100</xdr:colOff>
      <xdr:row>97</xdr:row>
      <xdr:rowOff>67356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59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58483</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292795" y="1668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93</xdr:rowOff>
    </xdr:from>
    <xdr:to>
      <xdr:col>72</xdr:col>
      <xdr:colOff>38100</xdr:colOff>
      <xdr:row>98</xdr:row>
      <xdr:rowOff>101693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80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92820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89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77326</xdr:rowOff>
    </xdr:from>
    <xdr:to>
      <xdr:col>67</xdr:col>
      <xdr:colOff>101600</xdr:colOff>
      <xdr:row>99</xdr:row>
      <xdr:rowOff>7476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87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170053</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79428" y="1697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165074</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480024"/>
          <a:ext cx="1269" cy="1174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111751</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525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165074</xdr:rowOff>
    </xdr:from>
    <xdr:to>
      <xdr:col>116</xdr:col>
      <xdr:colOff>152400</xdr:colOff>
      <xdr:row>31</xdr:row>
      <xdr:rowOff>165074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480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49461</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3931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26584</xdr:rowOff>
    </xdr:from>
    <xdr:to>
      <xdr:col>116</xdr:col>
      <xdr:colOff>114300</xdr:colOff>
      <xdr:row>38</xdr:row>
      <xdr:rowOff>128184</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541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49947</xdr:rowOff>
    </xdr:from>
    <xdr:to>
      <xdr:col>112</xdr:col>
      <xdr:colOff>38100</xdr:colOff>
      <xdr:row>38</xdr:row>
      <xdr:rowOff>151547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56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168074</xdr:rowOff>
    </xdr:from>
    <xdr:ext cx="378565"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4017" y="6340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50816</xdr:rowOff>
    </xdr:from>
    <xdr:to>
      <xdr:col>107</xdr:col>
      <xdr:colOff>101600</xdr:colOff>
      <xdr:row>38</xdr:row>
      <xdr:rowOff>152416</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56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168942</xdr:rowOff>
    </xdr:from>
    <xdr:ext cx="378565"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5017" y="6341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46380</xdr:rowOff>
    </xdr:from>
    <xdr:to>
      <xdr:col>102</xdr:col>
      <xdr:colOff>165100</xdr:colOff>
      <xdr:row>38</xdr:row>
      <xdr:rowOff>147980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5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164508</xdr:rowOff>
    </xdr:from>
    <xdr:ext cx="378565"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56017" y="6336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78659</xdr:rowOff>
    </xdr:from>
    <xdr:to>
      <xdr:col>98</xdr:col>
      <xdr:colOff>38100</xdr:colOff>
      <xdr:row>39</xdr:row>
      <xdr:rowOff>8809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59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25336</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7017" y="63689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5011</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5201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120429</xdr:rowOff>
    </xdr:from>
    <xdr:to>
      <xdr:col>116</xdr:col>
      <xdr:colOff>62864</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2929"/>
          <a:ext cx="1269" cy="1390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67106</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120429</xdr:rowOff>
    </xdr:from>
    <xdr:to>
      <xdr:col>116</xdr:col>
      <xdr:colOff>152400</xdr:colOff>
      <xdr:row>50</xdr:row>
      <xdr:rowOff>120429</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2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82528</xdr:rowOff>
    </xdr:from>
    <xdr:to>
      <xdr:col>116</xdr:col>
      <xdr:colOff>63500</xdr:colOff>
      <xdr:row>58</xdr:row>
      <xdr:rowOff>83556</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026628"/>
          <a:ext cx="8382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98815</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700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75938</xdr:rowOff>
    </xdr:from>
    <xdr:to>
      <xdr:col>116</xdr:col>
      <xdr:colOff>114300</xdr:colOff>
      <xdr:row>58</xdr:row>
      <xdr:rowOff>6088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83556</xdr:rowOff>
    </xdr:from>
    <xdr:to>
      <xdr:col>111</xdr:col>
      <xdr:colOff>177800</xdr:colOff>
      <xdr:row>58</xdr:row>
      <xdr:rowOff>85088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027656"/>
          <a:ext cx="889000"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130048</xdr:rowOff>
    </xdr:from>
    <xdr:to>
      <xdr:col>112</xdr:col>
      <xdr:colOff>38100</xdr:colOff>
      <xdr:row>58</xdr:row>
      <xdr:rowOff>60198</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76725</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85088</xdr:rowOff>
    </xdr:from>
    <xdr:to>
      <xdr:col>107</xdr:col>
      <xdr:colOff>50800</xdr:colOff>
      <xdr:row>58</xdr:row>
      <xdr:rowOff>86825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029188"/>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117909</xdr:rowOff>
    </xdr:from>
    <xdr:to>
      <xdr:col>107</xdr:col>
      <xdr:colOff>101600</xdr:colOff>
      <xdr:row>58</xdr:row>
      <xdr:rowOff>48059</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64586</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86825</xdr:rowOff>
    </xdr:from>
    <xdr:to>
      <xdr:col>102</xdr:col>
      <xdr:colOff>114300</xdr:colOff>
      <xdr:row>58</xdr:row>
      <xdr:rowOff>103810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030925"/>
          <a:ext cx="889000" cy="1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63891</xdr:rowOff>
    </xdr:from>
    <xdr:to>
      <xdr:col>102</xdr:col>
      <xdr:colOff>165100</xdr:colOff>
      <xdr:row>57</xdr:row>
      <xdr:rowOff>165491</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10568</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10193</xdr:rowOff>
    </xdr:from>
    <xdr:to>
      <xdr:col>98</xdr:col>
      <xdr:colOff>38100</xdr:colOff>
      <xdr:row>57</xdr:row>
      <xdr:rowOff>111793</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97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128320</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389111" y="955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31728</xdr:rowOff>
    </xdr:from>
    <xdr:to>
      <xdr:col>116</xdr:col>
      <xdr:colOff>114300</xdr:colOff>
      <xdr:row>58</xdr:row>
      <xdr:rowOff>133328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99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118105</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890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32756</xdr:rowOff>
    </xdr:from>
    <xdr:to>
      <xdr:col>112</xdr:col>
      <xdr:colOff>38100</xdr:colOff>
      <xdr:row>58</xdr:row>
      <xdr:rowOff>134356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997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125483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1006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34288</xdr:rowOff>
    </xdr:from>
    <xdr:to>
      <xdr:col>107</xdr:col>
      <xdr:colOff>101600</xdr:colOff>
      <xdr:row>58</xdr:row>
      <xdr:rowOff>135888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997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127015</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10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36025</xdr:rowOff>
    </xdr:from>
    <xdr:to>
      <xdr:col>102</xdr:col>
      <xdr:colOff>165100</xdr:colOff>
      <xdr:row>58</xdr:row>
      <xdr:rowOff>137625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99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128752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1007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53010</xdr:rowOff>
    </xdr:from>
    <xdr:to>
      <xdr:col>98</xdr:col>
      <xdr:colOff>38100</xdr:colOff>
      <xdr:row>58</xdr:row>
      <xdr:rowOff>154610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99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145737</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1008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147134</xdr:rowOff>
    </xdr:from>
    <xdr:to>
      <xdr:col>116</xdr:col>
      <xdr:colOff>62864</xdr:colOff>
      <xdr:row>78</xdr:row>
      <xdr:rowOff>2581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320084"/>
          <a:ext cx="1269" cy="1055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6408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37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2581</xdr:rowOff>
    </xdr:from>
    <xdr:to>
      <xdr:col>116</xdr:col>
      <xdr:colOff>152400</xdr:colOff>
      <xdr:row>78</xdr:row>
      <xdr:rowOff>2581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375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93811</xdr:rowOff>
    </xdr:from>
    <xdr:ext cx="599010"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95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147134</xdr:rowOff>
    </xdr:from>
    <xdr:to>
      <xdr:col>116</xdr:col>
      <xdr:colOff>152400</xdr:colOff>
      <xdr:row>71</xdr:row>
      <xdr:rowOff>147134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320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65775</xdr:rowOff>
    </xdr:from>
    <xdr:to>
      <xdr:col>116</xdr:col>
      <xdr:colOff>63500</xdr:colOff>
      <xdr:row>77</xdr:row>
      <xdr:rowOff>49938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924525"/>
          <a:ext cx="838200" cy="32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163395</xdr:rowOff>
    </xdr:from>
    <xdr:ext cx="599010"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8506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140518</xdr:rowOff>
    </xdr:from>
    <xdr:to>
      <xdr:col>116</xdr:col>
      <xdr:colOff>114300</xdr:colOff>
      <xdr:row>76</xdr:row>
      <xdr:rowOff>70669</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992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65775</xdr:rowOff>
    </xdr:from>
    <xdr:to>
      <xdr:col>111</xdr:col>
      <xdr:colOff>177800</xdr:colOff>
      <xdr:row>75</xdr:row>
      <xdr:rowOff>82838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924525"/>
          <a:ext cx="889000" cy="1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103686</xdr:rowOff>
    </xdr:from>
    <xdr:to>
      <xdr:col>112</xdr:col>
      <xdr:colOff>38100</xdr:colOff>
      <xdr:row>76</xdr:row>
      <xdr:rowOff>33837</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243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24962</xdr:rowOff>
    </xdr:from>
    <xdr:ext cx="59901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23795" y="1305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82838</xdr:rowOff>
    </xdr:from>
    <xdr:to>
      <xdr:col>107</xdr:col>
      <xdr:colOff>50800</xdr:colOff>
      <xdr:row>75</xdr:row>
      <xdr:rowOff>150453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941588"/>
          <a:ext cx="889000" cy="6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121046</xdr:rowOff>
    </xdr:from>
    <xdr:to>
      <xdr:col>107</xdr:col>
      <xdr:colOff>101600</xdr:colOff>
      <xdr:row>76</xdr:row>
      <xdr:rowOff>51197</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9797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42322</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34795" y="1307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150453</xdr:rowOff>
    </xdr:from>
    <xdr:to>
      <xdr:col>102</xdr:col>
      <xdr:colOff>114300</xdr:colOff>
      <xdr:row>75</xdr:row>
      <xdr:rowOff>151057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3009203"/>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101747</xdr:rowOff>
    </xdr:from>
    <xdr:to>
      <xdr:col>102</xdr:col>
      <xdr:colOff>165100</xdr:colOff>
      <xdr:row>76</xdr:row>
      <xdr:rowOff>31897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96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23024</xdr:rowOff>
    </xdr:from>
    <xdr:ext cx="59901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45795" y="1305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111810</xdr:rowOff>
    </xdr:from>
    <xdr:to>
      <xdr:col>98</xdr:col>
      <xdr:colOff>38100</xdr:colOff>
      <xdr:row>76</xdr:row>
      <xdr:rowOff>41960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97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33087</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56795" y="130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170588</xdr:rowOff>
    </xdr:from>
    <xdr:to>
      <xdr:col>116</xdr:col>
      <xdr:colOff>114300</xdr:colOff>
      <xdr:row>77</xdr:row>
      <xdr:rowOff>100738</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20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85515</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11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14975</xdr:rowOff>
    </xdr:from>
    <xdr:to>
      <xdr:col>112</xdr:col>
      <xdr:colOff>38100</xdr:colOff>
      <xdr:row>75</xdr:row>
      <xdr:rowOff>116575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87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133102</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23795" y="12648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32038</xdr:rowOff>
    </xdr:from>
    <xdr:to>
      <xdr:col>107</xdr:col>
      <xdr:colOff>101600</xdr:colOff>
      <xdr:row>75</xdr:row>
      <xdr:rowOff>133638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89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150165</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34795" y="12666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99654</xdr:rowOff>
    </xdr:from>
    <xdr:to>
      <xdr:col>102</xdr:col>
      <xdr:colOff>165100</xdr:colOff>
      <xdr:row>76</xdr:row>
      <xdr:rowOff>29803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95840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46331</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45795" y="12733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100257</xdr:rowOff>
    </xdr:from>
    <xdr:to>
      <xdr:col>98</xdr:col>
      <xdr:colOff>38100</xdr:colOff>
      <xdr:row>76</xdr:row>
      <xdr:rowOff>30407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95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46934</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56795" y="12734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1,258</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千円となっており、前年度と比べて</a:t>
          </a:r>
          <a:r>
            <a:rPr kumimoji="1" lang="en-US" altLang="ja-JP" sz="1300">
              <a:solidFill>
                <a:schemeClr val="tx1"/>
              </a:solidFill>
              <a:latin typeface="ＭＳ Ｐゴシック" panose="020B0600070205080204" pitchFamily="50" charset="-128"/>
              <a:ea typeface="ＭＳ Ｐゴシック" panose="020B0600070205080204" pitchFamily="50" charset="-128"/>
            </a:rPr>
            <a:t>118</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千円増額である。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人件費は、住民一人当たり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239,375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円となっており、前年度と比べて</a:t>
          </a:r>
          <a:r>
            <a:rPr kumimoji="1" lang="en-US" altLang="ja-JP" sz="1300">
              <a:solidFill>
                <a:schemeClr val="tx1"/>
              </a:solidFill>
              <a:latin typeface="ＭＳ Ｐゴシック" panose="020B0600070205080204" pitchFamily="50" charset="-128"/>
              <a:ea typeface="ＭＳ Ｐゴシック" panose="020B0600070205080204" pitchFamily="50" charset="-128"/>
            </a:rPr>
            <a:t>14,600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円増額である。要因として、人事委員会勧告、外部への出向解除による増額が考えられる。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補助費等は、住民一人当たり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196,424</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円となっており、前年度と比べて</a:t>
          </a:r>
          <a:r>
            <a:rPr kumimoji="1" lang="en-US" altLang="ja-JP" sz="1300">
              <a:solidFill>
                <a:schemeClr val="tx1"/>
              </a:solidFill>
              <a:latin typeface="ＭＳ Ｐゴシック" panose="020B0600070205080204" pitchFamily="50" charset="-128"/>
              <a:ea typeface="ＭＳ Ｐゴシック" panose="020B0600070205080204" pitchFamily="50" charset="-128"/>
            </a:rPr>
            <a:t>65,398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円増額である。要因としては、公営企業会計（簡水・農集・公共下水）の繰出金が繰出金からその他負担金へ異動したことなどが考えられる。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繰出金は、住民一人当たり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57,133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円となっており、前年と比べて</a:t>
          </a:r>
          <a:r>
            <a:rPr kumimoji="1" lang="en-US" altLang="ja-JP" sz="1300">
              <a:solidFill>
                <a:schemeClr val="tx1"/>
              </a:solidFill>
              <a:latin typeface="ＭＳ Ｐゴシック" panose="020B0600070205080204" pitchFamily="50" charset="-128"/>
              <a:ea typeface="ＭＳ Ｐゴシック" panose="020B0600070205080204" pitchFamily="50" charset="-128"/>
            </a:rPr>
            <a:t>71,536</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円の減額である。要因として、公営企業会計（簡水・農集・公共下水）の繰出金が繰出金からその他負担金へ異動したことなどが考えられる。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114,388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円となっており、前年比</a:t>
          </a:r>
          <a:r>
            <a:rPr kumimoji="1" lang="en-US" altLang="ja-JP" sz="1300">
              <a:solidFill>
                <a:schemeClr val="tx1"/>
              </a:solidFill>
              <a:latin typeface="ＭＳ Ｐゴシック" panose="020B0600070205080204" pitchFamily="50" charset="-128"/>
              <a:ea typeface="ＭＳ Ｐゴシック" panose="020B0600070205080204" pitchFamily="50" charset="-128"/>
            </a:rPr>
            <a:t>15,085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円の増額である。要因として、戸沢村古口公園整備工事・庁舎屋上防水改修工事の事業開始が考えられる。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扶助費は、住民一人当たり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74,381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円となっており、前年と比べて</a:t>
          </a:r>
          <a:r>
            <a:rPr kumimoji="1" lang="en-US" altLang="ja-JP" sz="1300">
              <a:solidFill>
                <a:schemeClr val="tx1"/>
              </a:solidFill>
              <a:latin typeface="ＭＳ Ｐゴシック" panose="020B0600070205080204" pitchFamily="50" charset="-128"/>
              <a:ea typeface="ＭＳ Ｐゴシック" panose="020B0600070205080204" pitchFamily="50" charset="-128"/>
            </a:rPr>
            <a:t>11,283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円の増額である。要因として、住民税非課税世帯等に対する臨時特別給付金による増額が考えられる。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3,998
3,934
261.31
5,425,109
5,028,425
342,813
2,870,579
5,038,891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30</xdr:row>
      <xdr:rowOff>111777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28</xdr:row>
      <xdr:rowOff>168927</xdr:rowOff>
    </xdr:from>
    <xdr:ext cx="53129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230701" y="496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142329</xdr:rowOff>
    </xdr:from>
    <xdr:to>
      <xdr:col>24</xdr:col>
      <xdr:colOff>62865</xdr:colOff>
      <xdr:row>38</xdr:row>
      <xdr:rowOff>116212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5829"/>
          <a:ext cx="1270" cy="1345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120039</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3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116212</xdr:rowOff>
    </xdr:from>
    <xdr:to>
      <xdr:col>24</xdr:col>
      <xdr:colOff>152400</xdr:colOff>
      <xdr:row>38</xdr:row>
      <xdr:rowOff>116212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31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89006</xdr:rowOff>
    </xdr:from>
    <xdr:ext cx="534377"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1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142329</xdr:rowOff>
    </xdr:from>
    <xdr:to>
      <xdr:col>24</xdr:col>
      <xdr:colOff>152400</xdr:colOff>
      <xdr:row>30</xdr:row>
      <xdr:rowOff>142329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5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17313</xdr:rowOff>
    </xdr:from>
    <xdr:to>
      <xdr:col>24</xdr:col>
      <xdr:colOff>63500</xdr:colOff>
      <xdr:row>37</xdr:row>
      <xdr:rowOff>43688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360963"/>
          <a:ext cx="838200" cy="26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133294</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1340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110417</xdr:rowOff>
    </xdr:from>
    <xdr:to>
      <xdr:col>24</xdr:col>
      <xdr:colOff>114300</xdr:colOff>
      <xdr:row>37</xdr:row>
      <xdr:rowOff>40567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2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43688</xdr:rowOff>
    </xdr:from>
    <xdr:to>
      <xdr:col>19</xdr:col>
      <xdr:colOff>177800</xdr:colOff>
      <xdr:row>37</xdr:row>
      <xdr:rowOff>43774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387338"/>
          <a:ext cx="88900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154422</xdr:rowOff>
    </xdr:from>
    <xdr:to>
      <xdr:col>20</xdr:col>
      <xdr:colOff>38100</xdr:colOff>
      <xdr:row>37</xdr:row>
      <xdr:rowOff>84572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32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101099</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10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43774</xdr:rowOff>
    </xdr:from>
    <xdr:to>
      <xdr:col>15</xdr:col>
      <xdr:colOff>50800</xdr:colOff>
      <xdr:row>37</xdr:row>
      <xdr:rowOff>57690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387424"/>
          <a:ext cx="889000" cy="1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3661</xdr:rowOff>
    </xdr:from>
    <xdr:to>
      <xdr:col>15</xdr:col>
      <xdr:colOff>101600</xdr:colOff>
      <xdr:row>37</xdr:row>
      <xdr:rowOff>105261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34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96388</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44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57690</xdr:rowOff>
    </xdr:from>
    <xdr:to>
      <xdr:col>10</xdr:col>
      <xdr:colOff>114300</xdr:colOff>
      <xdr:row>37</xdr:row>
      <xdr:rowOff>68406</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401340"/>
          <a:ext cx="889000" cy="1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134363</xdr:rowOff>
    </xdr:from>
    <xdr:to>
      <xdr:col>10</xdr:col>
      <xdr:colOff>165100</xdr:colOff>
      <xdr:row>37</xdr:row>
      <xdr:rowOff>64513</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30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81040</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08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117875</xdr:rowOff>
    </xdr:from>
    <xdr:to>
      <xdr:col>6</xdr:col>
      <xdr:colOff>38100</xdr:colOff>
      <xdr:row>37</xdr:row>
      <xdr:rowOff>48025</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2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64552</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06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137963</xdr:rowOff>
    </xdr:from>
    <xdr:to>
      <xdr:col>24</xdr:col>
      <xdr:colOff>114300</xdr:colOff>
      <xdr:row>37</xdr:row>
      <xdr:rowOff>68113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31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116390</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28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164338</xdr:rowOff>
    </xdr:from>
    <xdr:to>
      <xdr:col>20</xdr:col>
      <xdr:colOff>38100</xdr:colOff>
      <xdr:row>37</xdr:row>
      <xdr:rowOff>94488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33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85615</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42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164424</xdr:rowOff>
    </xdr:from>
    <xdr:to>
      <xdr:col>15</xdr:col>
      <xdr:colOff>101600</xdr:colOff>
      <xdr:row>37</xdr:row>
      <xdr:rowOff>94574</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33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111101</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111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6890</xdr:rowOff>
    </xdr:from>
    <xdr:to>
      <xdr:col>10</xdr:col>
      <xdr:colOff>165100</xdr:colOff>
      <xdr:row>37</xdr:row>
      <xdr:rowOff>108490</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35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99617</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44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17606</xdr:rowOff>
    </xdr:from>
    <xdr:to>
      <xdr:col>6</xdr:col>
      <xdr:colOff>38100</xdr:colOff>
      <xdr:row>37</xdr:row>
      <xdr:rowOff>119206</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36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110333</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45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101405</xdr:rowOff>
    </xdr:from>
    <xdr:to>
      <xdr:col>24</xdr:col>
      <xdr:colOff>62865</xdr:colOff>
      <xdr:row>58</xdr:row>
      <xdr:rowOff>30654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673905"/>
          <a:ext cx="1270" cy="1300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34481</xdr:rowOff>
    </xdr:from>
    <xdr:ext cx="599010"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9978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30654</xdr:rowOff>
    </xdr:from>
    <xdr:to>
      <xdr:col>24</xdr:col>
      <xdr:colOff>152400</xdr:colOff>
      <xdr:row>58</xdr:row>
      <xdr:rowOff>30654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974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48082</xdr:rowOff>
    </xdr:from>
    <xdr:ext cx="690189"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4491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1,170,154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101405</xdr:rowOff>
    </xdr:from>
    <xdr:to>
      <xdr:col>24</xdr:col>
      <xdr:colOff>152400</xdr:colOff>
      <xdr:row>50</xdr:row>
      <xdr:rowOff>101405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673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44406</xdr:rowOff>
    </xdr:from>
    <xdr:to>
      <xdr:col>24</xdr:col>
      <xdr:colOff>63500</xdr:colOff>
      <xdr:row>56</xdr:row>
      <xdr:rowOff>133468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645606"/>
          <a:ext cx="838200" cy="8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56740</xdr:rowOff>
    </xdr:from>
    <xdr:ext cx="599010"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6579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78313</xdr:rowOff>
    </xdr:from>
    <xdr:to>
      <xdr:col>24</xdr:col>
      <xdr:colOff>114300</xdr:colOff>
      <xdr:row>57</xdr:row>
      <xdr:rowOff>8463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79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120901</xdr:rowOff>
    </xdr:from>
    <xdr:to>
      <xdr:col>19</xdr:col>
      <xdr:colOff>177800</xdr:colOff>
      <xdr:row>56</xdr:row>
      <xdr:rowOff>133468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722101"/>
          <a:ext cx="889000" cy="1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312</xdr:rowOff>
    </xdr:from>
    <xdr:to>
      <xdr:col>20</xdr:col>
      <xdr:colOff>38100</xdr:colOff>
      <xdr:row>56</xdr:row>
      <xdr:rowOff>101912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601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118439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497795" y="9376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53839</xdr:rowOff>
    </xdr:from>
    <xdr:to>
      <xdr:col>15</xdr:col>
      <xdr:colOff>50800</xdr:colOff>
      <xdr:row>56</xdr:row>
      <xdr:rowOff>120901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9655039"/>
          <a:ext cx="889000" cy="6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145628</xdr:rowOff>
    </xdr:from>
    <xdr:to>
      <xdr:col>15</xdr:col>
      <xdr:colOff>101600</xdr:colOff>
      <xdr:row>56</xdr:row>
      <xdr:rowOff>75778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57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92305</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08795" y="9350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53839</xdr:rowOff>
    </xdr:from>
    <xdr:to>
      <xdr:col>10</xdr:col>
      <xdr:colOff>114300</xdr:colOff>
      <xdr:row>58</xdr:row>
      <xdr:rowOff>42176</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flipV="1">
          <a:off x="1130300" y="9655039"/>
          <a:ext cx="889000" cy="33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141656</xdr:rowOff>
    </xdr:from>
    <xdr:to>
      <xdr:col>10</xdr:col>
      <xdr:colOff>165100</xdr:colOff>
      <xdr:row>56</xdr:row>
      <xdr:rowOff>71806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57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88333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19795" y="9346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27579</xdr:rowOff>
    </xdr:from>
    <xdr:to>
      <xdr:col>6</xdr:col>
      <xdr:colOff>38100</xdr:colOff>
      <xdr:row>57</xdr:row>
      <xdr:rowOff>129179</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9800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145706</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957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165056</xdr:rowOff>
    </xdr:from>
    <xdr:to>
      <xdr:col>24</xdr:col>
      <xdr:colOff>114300</xdr:colOff>
      <xdr:row>56</xdr:row>
      <xdr:rowOff>95206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59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16483</xdr:rowOff>
    </xdr:from>
    <xdr:ext cx="599010"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44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82668</xdr:rowOff>
    </xdr:from>
    <xdr:to>
      <xdr:col>20</xdr:col>
      <xdr:colOff>38100</xdr:colOff>
      <xdr:row>57</xdr:row>
      <xdr:rowOff>12818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68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3945</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497795" y="9776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70101</xdr:rowOff>
    </xdr:from>
    <xdr:to>
      <xdr:col>15</xdr:col>
      <xdr:colOff>101600</xdr:colOff>
      <xdr:row>57</xdr:row>
      <xdr:rowOff>251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67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162828</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08795" y="976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3039</xdr:rowOff>
    </xdr:from>
    <xdr:to>
      <xdr:col>10</xdr:col>
      <xdr:colOff>165100</xdr:colOff>
      <xdr:row>56</xdr:row>
      <xdr:rowOff>104639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60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95766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19795" y="969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162826</xdr:rowOff>
    </xdr:from>
    <xdr:to>
      <xdr:col>6</xdr:col>
      <xdr:colOff>38100</xdr:colOff>
      <xdr:row>58</xdr:row>
      <xdr:rowOff>92976</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993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84103</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10028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2673</xdr:rowOff>
    </xdr:from>
    <xdr:to>
      <xdr:col>24</xdr:col>
      <xdr:colOff>62865</xdr:colOff>
      <xdr:row>77</xdr:row>
      <xdr:rowOff>38046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175623"/>
          <a:ext cx="1270" cy="1064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41873</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243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38046</xdr:rowOff>
    </xdr:from>
    <xdr:to>
      <xdr:col>24</xdr:col>
      <xdr:colOff>152400</xdr:colOff>
      <xdr:row>77</xdr:row>
      <xdr:rowOff>38046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239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120800</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950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392,471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2673</xdr:rowOff>
    </xdr:from>
    <xdr:to>
      <xdr:col>24</xdr:col>
      <xdr:colOff>152400</xdr:colOff>
      <xdr:row>71</xdr:row>
      <xdr:rowOff>2673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175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147678</xdr:rowOff>
    </xdr:from>
    <xdr:to>
      <xdr:col>24</xdr:col>
      <xdr:colOff>63500</xdr:colOff>
      <xdr:row>76</xdr:row>
      <xdr:rowOff>64939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006428"/>
          <a:ext cx="838200" cy="8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140366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656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117489</xdr:rowOff>
    </xdr:from>
    <xdr:to>
      <xdr:col>24</xdr:col>
      <xdr:colOff>114300</xdr:colOff>
      <xdr:row>75</xdr:row>
      <xdr:rowOff>47639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8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26735</xdr:rowOff>
    </xdr:from>
    <xdr:to>
      <xdr:col>19</xdr:col>
      <xdr:colOff>177800</xdr:colOff>
      <xdr:row>76</xdr:row>
      <xdr:rowOff>64939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908300" y="13056935"/>
          <a:ext cx="889000" cy="3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54725</xdr:rowOff>
    </xdr:from>
    <xdr:to>
      <xdr:col>20</xdr:col>
      <xdr:colOff>38100</xdr:colOff>
      <xdr:row>75</xdr:row>
      <xdr:rowOff>156325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29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1402</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68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26735</xdr:rowOff>
    </xdr:from>
    <xdr:to>
      <xdr:col>15</xdr:col>
      <xdr:colOff>50800</xdr:colOff>
      <xdr:row>76</xdr:row>
      <xdr:rowOff>144614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019300" y="13056935"/>
          <a:ext cx="889000" cy="11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97779</xdr:rowOff>
    </xdr:from>
    <xdr:to>
      <xdr:col>15</xdr:col>
      <xdr:colOff>101600</xdr:colOff>
      <xdr:row>75</xdr:row>
      <xdr:rowOff>27929</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44456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56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144614</xdr:rowOff>
    </xdr:from>
    <xdr:to>
      <xdr:col>10</xdr:col>
      <xdr:colOff>114300</xdr:colOff>
      <xdr:row>77</xdr:row>
      <xdr:rowOff>18642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174814"/>
          <a:ext cx="889000" cy="4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37104</xdr:rowOff>
    </xdr:from>
    <xdr:to>
      <xdr:col>10</xdr:col>
      <xdr:colOff>165100</xdr:colOff>
      <xdr:row>75</xdr:row>
      <xdr:rowOff>138704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155231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67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123496</xdr:rowOff>
    </xdr:from>
    <xdr:to>
      <xdr:col>6</xdr:col>
      <xdr:colOff>38100</xdr:colOff>
      <xdr:row>76</xdr:row>
      <xdr:rowOff>53646</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298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70173</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275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96878</xdr:rowOff>
    </xdr:from>
    <xdr:to>
      <xdr:col>24</xdr:col>
      <xdr:colOff>114300</xdr:colOff>
      <xdr:row>76</xdr:row>
      <xdr:rowOff>27028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95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75305</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934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14139</xdr:rowOff>
    </xdr:from>
    <xdr:to>
      <xdr:col>20</xdr:col>
      <xdr:colOff>38100</xdr:colOff>
      <xdr:row>76</xdr:row>
      <xdr:rowOff>115739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04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106866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137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147385</xdr:rowOff>
    </xdr:from>
    <xdr:to>
      <xdr:col>15</xdr:col>
      <xdr:colOff>101600</xdr:colOff>
      <xdr:row>76</xdr:row>
      <xdr:rowOff>77535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0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68662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098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93814</xdr:rowOff>
    </xdr:from>
    <xdr:to>
      <xdr:col>10</xdr:col>
      <xdr:colOff>165100</xdr:colOff>
      <xdr:row>77</xdr:row>
      <xdr:rowOff>23964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12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15091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21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139292</xdr:rowOff>
    </xdr:from>
    <xdr:to>
      <xdr:col>6</xdr:col>
      <xdr:colOff>38100</xdr:colOff>
      <xdr:row>77</xdr:row>
      <xdr:rowOff>69442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16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60569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262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53279</xdr:rowOff>
    </xdr:from>
    <xdr:to>
      <xdr:col>24</xdr:col>
      <xdr:colOff>62865</xdr:colOff>
      <xdr:row>98</xdr:row>
      <xdr:rowOff>110606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483779"/>
          <a:ext cx="1270" cy="142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114433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1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110606</xdr:rowOff>
    </xdr:from>
    <xdr:to>
      <xdr:col>24</xdr:col>
      <xdr:colOff>152400</xdr:colOff>
      <xdr:row>98</xdr:row>
      <xdr:rowOff>110606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12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171406</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25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486,463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53279</xdr:rowOff>
    </xdr:from>
    <xdr:to>
      <xdr:col>24</xdr:col>
      <xdr:colOff>152400</xdr:colOff>
      <xdr:row>90</xdr:row>
      <xdr:rowOff>53279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483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137832</xdr:rowOff>
    </xdr:from>
    <xdr:to>
      <xdr:col>24</xdr:col>
      <xdr:colOff>63500</xdr:colOff>
      <xdr:row>97</xdr:row>
      <xdr:rowOff>155280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768482"/>
          <a:ext cx="838200" cy="17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8403</xdr:rowOff>
    </xdr:from>
    <xdr:ext cx="599010"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676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156976</xdr:rowOff>
    </xdr:from>
    <xdr:to>
      <xdr:col>24</xdr:col>
      <xdr:colOff>114300</xdr:colOff>
      <xdr:row>97</xdr:row>
      <xdr:rowOff>87126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118250</xdr:rowOff>
    </xdr:from>
    <xdr:to>
      <xdr:col>19</xdr:col>
      <xdr:colOff>177800</xdr:colOff>
      <xdr:row>97</xdr:row>
      <xdr:rowOff>137832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48900"/>
          <a:ext cx="889000" cy="1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43449</xdr:rowOff>
    </xdr:from>
    <xdr:to>
      <xdr:col>20</xdr:col>
      <xdr:colOff>38100</xdr:colOff>
      <xdr:row>97</xdr:row>
      <xdr:rowOff>145049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161576</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497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118250</xdr:rowOff>
    </xdr:from>
    <xdr:to>
      <xdr:col>15</xdr:col>
      <xdr:colOff>50800</xdr:colOff>
      <xdr:row>98</xdr:row>
      <xdr:rowOff>17872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48900"/>
          <a:ext cx="889000" cy="7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144388</xdr:rowOff>
    </xdr:from>
    <xdr:to>
      <xdr:col>15</xdr:col>
      <xdr:colOff>101600</xdr:colOff>
      <xdr:row>97</xdr:row>
      <xdr:rowOff>74538</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91065</xdr:rowOff>
    </xdr:from>
    <xdr:ext cx="59901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08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13196</xdr:rowOff>
    </xdr:from>
    <xdr:to>
      <xdr:col>10</xdr:col>
      <xdr:colOff>114300</xdr:colOff>
      <xdr:row>98</xdr:row>
      <xdr:rowOff>17872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815296"/>
          <a:ext cx="889000" cy="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42106</xdr:rowOff>
    </xdr:from>
    <xdr:to>
      <xdr:col>10</xdr:col>
      <xdr:colOff>165100</xdr:colOff>
      <xdr:row>97</xdr:row>
      <xdr:rowOff>143706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160233</xdr:rowOff>
    </xdr:from>
    <xdr:ext cx="59901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19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88410</xdr:rowOff>
    </xdr:from>
    <xdr:to>
      <xdr:col>6</xdr:col>
      <xdr:colOff>38100</xdr:colOff>
      <xdr:row>98</xdr:row>
      <xdr:rowOff>18560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1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35087</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4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104480</xdr:rowOff>
    </xdr:from>
    <xdr:to>
      <xdr:col>24</xdr:col>
      <xdr:colOff>114300</xdr:colOff>
      <xdr:row>98</xdr:row>
      <xdr:rowOff>34630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3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19407</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87032</xdr:rowOff>
    </xdr:from>
    <xdr:to>
      <xdr:col>20</xdr:col>
      <xdr:colOff>38100</xdr:colOff>
      <xdr:row>98</xdr:row>
      <xdr:rowOff>17182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1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8309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1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67450</xdr:rowOff>
    </xdr:from>
    <xdr:to>
      <xdr:col>15</xdr:col>
      <xdr:colOff>101600</xdr:colOff>
      <xdr:row>97</xdr:row>
      <xdr:rowOff>169050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160177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9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138522</xdr:rowOff>
    </xdr:from>
    <xdr:to>
      <xdr:col>10</xdr:col>
      <xdr:colOff>165100</xdr:colOff>
      <xdr:row>98</xdr:row>
      <xdr:rowOff>68672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6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59799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6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133846</xdr:rowOff>
    </xdr:from>
    <xdr:to>
      <xdr:col>6</xdr:col>
      <xdr:colOff>38100</xdr:colOff>
      <xdr:row>98</xdr:row>
      <xdr:rowOff>63996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6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55123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85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99949</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243449"/>
          <a:ext cx="1270" cy="1487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46626</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01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99949</xdr:rowOff>
    </xdr:from>
    <xdr:to>
      <xdr:col>55</xdr:col>
      <xdr:colOff>88900</xdr:colOff>
      <xdr:row>30</xdr:row>
      <xdr:rowOff>99949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243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63627</xdr:rowOff>
    </xdr:from>
    <xdr:to>
      <xdr:col>55</xdr:col>
      <xdr:colOff>0</xdr:colOff>
      <xdr:row>37</xdr:row>
      <xdr:rowOff>75057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40727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35323</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5042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56896</xdr:rowOff>
    </xdr:from>
    <xdr:to>
      <xdr:col>55</xdr:col>
      <xdr:colOff>50800</xdr:colOff>
      <xdr:row>38</xdr:row>
      <xdr:rowOff>158496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75057</xdr:rowOff>
    </xdr:from>
    <xdr:to>
      <xdr:col>50</xdr:col>
      <xdr:colOff>114300</xdr:colOff>
      <xdr:row>37</xdr:row>
      <xdr:rowOff>83693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418707"/>
          <a:ext cx="889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154305</xdr:rowOff>
    </xdr:from>
    <xdr:to>
      <xdr:col>50</xdr:col>
      <xdr:colOff>165100</xdr:colOff>
      <xdr:row>38</xdr:row>
      <xdr:rowOff>84455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75582</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59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56642</xdr:rowOff>
    </xdr:from>
    <xdr:to>
      <xdr:col>45</xdr:col>
      <xdr:colOff>177800</xdr:colOff>
      <xdr:row>37</xdr:row>
      <xdr:rowOff>83693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400292"/>
          <a:ext cx="889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62738</xdr:rowOff>
    </xdr:from>
    <xdr:to>
      <xdr:col>46</xdr:col>
      <xdr:colOff>38100</xdr:colOff>
      <xdr:row>38</xdr:row>
      <xdr:rowOff>164338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155465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670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56642</xdr:rowOff>
    </xdr:from>
    <xdr:to>
      <xdr:col>41</xdr:col>
      <xdr:colOff>50800</xdr:colOff>
      <xdr:row>38</xdr:row>
      <xdr:rowOff>7366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400292"/>
          <a:ext cx="889000" cy="1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5461</xdr:rowOff>
    </xdr:from>
    <xdr:to>
      <xdr:col>41</xdr:col>
      <xdr:colOff>101600</xdr:colOff>
      <xdr:row>38</xdr:row>
      <xdr:rowOff>107061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98188</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31877</xdr:rowOff>
    </xdr:from>
    <xdr:to>
      <xdr:col>36</xdr:col>
      <xdr:colOff>165100</xdr:colOff>
      <xdr:row>38</xdr:row>
      <xdr:rowOff>133477</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54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124604</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3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xdr:rowOff>
    </xdr:from>
    <xdr:to>
      <xdr:col>55</xdr:col>
      <xdr:colOff>50800</xdr:colOff>
      <xdr:row>37</xdr:row>
      <xdr:rowOff>114427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35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35704</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20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24257</xdr:rowOff>
    </xdr:from>
    <xdr:to>
      <xdr:col>50</xdr:col>
      <xdr:colOff>165100</xdr:colOff>
      <xdr:row>37</xdr:row>
      <xdr:rowOff>125857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36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142384</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14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32893</xdr:rowOff>
    </xdr:from>
    <xdr:to>
      <xdr:col>46</xdr:col>
      <xdr:colOff>38100</xdr:colOff>
      <xdr:row>37</xdr:row>
      <xdr:rowOff>134493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37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151020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151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5842</xdr:rowOff>
    </xdr:from>
    <xdr:to>
      <xdr:col>41</xdr:col>
      <xdr:colOff>101600</xdr:colOff>
      <xdr:row>37</xdr:row>
      <xdr:rowOff>107442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34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123969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12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128016</xdr:rowOff>
    </xdr:from>
    <xdr:to>
      <xdr:col>36</xdr:col>
      <xdr:colOff>165100</xdr:colOff>
      <xdr:row>38</xdr:row>
      <xdr:rowOff>58165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4716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74693</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246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3542</xdr:rowOff>
    </xdr:from>
    <xdr:to>
      <xdr:col>54</xdr:col>
      <xdr:colOff>189865</xdr:colOff>
      <xdr:row>59</xdr:row>
      <xdr:rowOff>86554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492"/>
          <a:ext cx="1270" cy="1454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90381</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86554</xdr:rowOff>
    </xdr:from>
    <xdr:to>
      <xdr:col>55</xdr:col>
      <xdr:colOff>88900</xdr:colOff>
      <xdr:row>59</xdr:row>
      <xdr:rowOff>86554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202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121669</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898,386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3542</xdr:rowOff>
    </xdr:from>
    <xdr:to>
      <xdr:col>55</xdr:col>
      <xdr:colOff>88900</xdr:colOff>
      <xdr:row>51</xdr:row>
      <xdr:rowOff>3542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112764</xdr:rowOff>
    </xdr:from>
    <xdr:to>
      <xdr:col>55</xdr:col>
      <xdr:colOff>0</xdr:colOff>
      <xdr:row>59</xdr:row>
      <xdr:rowOff>74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056864"/>
          <a:ext cx="838200" cy="58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42931</xdr:rowOff>
    </xdr:from>
    <xdr:ext cx="599010"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155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20054</xdr:rowOff>
    </xdr:from>
    <xdr:to>
      <xdr:col>55</xdr:col>
      <xdr:colOff>50800</xdr:colOff>
      <xdr:row>58</xdr:row>
      <xdr:rowOff>121654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96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112764</xdr:rowOff>
    </xdr:from>
    <xdr:to>
      <xdr:col>50</xdr:col>
      <xdr:colOff>114300</xdr:colOff>
      <xdr:row>58</xdr:row>
      <xdr:rowOff>115467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56864"/>
          <a:ext cx="889000" cy="2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164738</xdr:rowOff>
    </xdr:from>
    <xdr:to>
      <xdr:col>50</xdr:col>
      <xdr:colOff>165100</xdr:colOff>
      <xdr:row>58</xdr:row>
      <xdr:rowOff>94888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93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111415</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39795" y="971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89999</xdr:rowOff>
    </xdr:from>
    <xdr:to>
      <xdr:col>45</xdr:col>
      <xdr:colOff>177800</xdr:colOff>
      <xdr:row>58</xdr:row>
      <xdr:rowOff>115467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034099"/>
          <a:ext cx="889000" cy="2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136006</xdr:rowOff>
    </xdr:from>
    <xdr:to>
      <xdr:col>46</xdr:col>
      <xdr:colOff>38100</xdr:colOff>
      <xdr:row>58</xdr:row>
      <xdr:rowOff>66156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908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82683</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50795" y="9683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108011</xdr:rowOff>
    </xdr:from>
    <xdr:to>
      <xdr:col>41</xdr:col>
      <xdr:colOff>50800</xdr:colOff>
      <xdr:row>58</xdr:row>
      <xdr:rowOff>89999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537761"/>
          <a:ext cx="889000" cy="4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259</xdr:rowOff>
    </xdr:from>
    <xdr:to>
      <xdr:col>41</xdr:col>
      <xdr:colOff>101600</xdr:colOff>
      <xdr:row>58</xdr:row>
      <xdr:rowOff>101859</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94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118386</xdr:rowOff>
    </xdr:from>
    <xdr:ext cx="59901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61795" y="971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24826</xdr:rowOff>
    </xdr:from>
    <xdr:to>
      <xdr:col>36</xdr:col>
      <xdr:colOff>165100</xdr:colOff>
      <xdr:row>58</xdr:row>
      <xdr:rowOff>126426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117553</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672795" y="10061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120724</xdr:rowOff>
    </xdr:from>
    <xdr:to>
      <xdr:col>55</xdr:col>
      <xdr:colOff>50800</xdr:colOff>
      <xdr:row>59</xdr:row>
      <xdr:rowOff>50874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6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35651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7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61964</xdr:rowOff>
    </xdr:from>
    <xdr:to>
      <xdr:col>50</xdr:col>
      <xdr:colOff>165100</xdr:colOff>
      <xdr:row>58</xdr:row>
      <xdr:rowOff>163564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0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154691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09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64667</xdr:rowOff>
    </xdr:from>
    <xdr:to>
      <xdr:col>46</xdr:col>
      <xdr:colOff>38100</xdr:colOff>
      <xdr:row>58</xdr:row>
      <xdr:rowOff>166267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0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157394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10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39199</xdr:rowOff>
    </xdr:from>
    <xdr:to>
      <xdr:col>41</xdr:col>
      <xdr:colOff>101600</xdr:colOff>
      <xdr:row>58</xdr:row>
      <xdr:rowOff>140799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8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131926</xdr:rowOff>
    </xdr:from>
    <xdr:ext cx="599010"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61795" y="10076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57211</xdr:rowOff>
    </xdr:from>
    <xdr:to>
      <xdr:col>36</xdr:col>
      <xdr:colOff>165100</xdr:colOff>
      <xdr:row>55</xdr:row>
      <xdr:rowOff>158811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48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3888</xdr:rowOff>
    </xdr:from>
    <xdr:ext cx="599010"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672795" y="9262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20001</xdr:rowOff>
    </xdr:from>
    <xdr:to>
      <xdr:col>54</xdr:col>
      <xdr:colOff>189865</xdr:colOff>
      <xdr:row>79</xdr:row>
      <xdr:rowOff>37988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192951"/>
          <a:ext cx="1270" cy="138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41815</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8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37988</xdr:rowOff>
    </xdr:from>
    <xdr:to>
      <xdr:col>55</xdr:col>
      <xdr:colOff>88900</xdr:colOff>
      <xdr:row>79</xdr:row>
      <xdr:rowOff>37988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82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138128</xdr:rowOff>
    </xdr:from>
    <xdr:ext cx="690189"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681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1,099,251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20001</xdr:rowOff>
    </xdr:from>
    <xdr:to>
      <xdr:col>55</xdr:col>
      <xdr:colOff>88900</xdr:colOff>
      <xdr:row>71</xdr:row>
      <xdr:rowOff>20001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192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14339</xdr:rowOff>
    </xdr:from>
    <xdr:to>
      <xdr:col>55</xdr:col>
      <xdr:colOff>0</xdr:colOff>
      <xdr:row>79</xdr:row>
      <xdr:rowOff>23654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558889"/>
          <a:ext cx="838200" cy="9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86267</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2879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63390</xdr:rowOff>
    </xdr:from>
    <xdr:to>
      <xdr:col>55</xdr:col>
      <xdr:colOff>50800</xdr:colOff>
      <xdr:row>78</xdr:row>
      <xdr:rowOff>164990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43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14339</xdr:rowOff>
    </xdr:from>
    <xdr:to>
      <xdr:col>50</xdr:col>
      <xdr:colOff>114300</xdr:colOff>
      <xdr:row>79</xdr:row>
      <xdr:rowOff>28113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558889"/>
          <a:ext cx="889000" cy="1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63086</xdr:rowOff>
    </xdr:from>
    <xdr:to>
      <xdr:col>50</xdr:col>
      <xdr:colOff>165100</xdr:colOff>
      <xdr:row>78</xdr:row>
      <xdr:rowOff>164686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43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9763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11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18162</xdr:rowOff>
    </xdr:from>
    <xdr:to>
      <xdr:col>45</xdr:col>
      <xdr:colOff>177800</xdr:colOff>
      <xdr:row>79</xdr:row>
      <xdr:rowOff>28113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562712"/>
          <a:ext cx="889000" cy="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80180</xdr:rowOff>
    </xdr:from>
    <xdr:to>
      <xdr:col>46</xdr:col>
      <xdr:colOff>38100</xdr:colOff>
      <xdr:row>79</xdr:row>
      <xdr:rowOff>10330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45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26857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2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18162</xdr:rowOff>
    </xdr:from>
    <xdr:to>
      <xdr:col>41</xdr:col>
      <xdr:colOff>50800</xdr:colOff>
      <xdr:row>79</xdr:row>
      <xdr:rowOff>37125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562712"/>
          <a:ext cx="889000" cy="1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83804</xdr:rowOff>
    </xdr:from>
    <xdr:to>
      <xdr:col>41</xdr:col>
      <xdr:colOff>101600</xdr:colOff>
      <xdr:row>79</xdr:row>
      <xdr:rowOff>13954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456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30481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3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107454</xdr:rowOff>
    </xdr:from>
    <xdr:to>
      <xdr:col>36</xdr:col>
      <xdr:colOff>165100</xdr:colOff>
      <xdr:row>79</xdr:row>
      <xdr:rowOff>37604</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48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54131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5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144304</xdr:rowOff>
    </xdr:from>
    <xdr:to>
      <xdr:col>55</xdr:col>
      <xdr:colOff>50800</xdr:colOff>
      <xdr:row>79</xdr:row>
      <xdr:rowOff>74454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51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59231</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43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134989</xdr:rowOff>
    </xdr:from>
    <xdr:to>
      <xdr:col>50</xdr:col>
      <xdr:colOff>165100</xdr:colOff>
      <xdr:row>79</xdr:row>
      <xdr:rowOff>65139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50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56266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60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148763</xdr:rowOff>
    </xdr:from>
    <xdr:to>
      <xdr:col>46</xdr:col>
      <xdr:colOff>38100</xdr:colOff>
      <xdr:row>79</xdr:row>
      <xdr:rowOff>78913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52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70040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61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138812</xdr:rowOff>
    </xdr:from>
    <xdr:to>
      <xdr:col>41</xdr:col>
      <xdr:colOff>101600</xdr:colOff>
      <xdr:row>79</xdr:row>
      <xdr:rowOff>68962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51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60089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60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157775</xdr:rowOff>
    </xdr:from>
    <xdr:to>
      <xdr:col>36</xdr:col>
      <xdr:colOff>165100</xdr:colOff>
      <xdr:row>79</xdr:row>
      <xdr:rowOff>87925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53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79052</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37428" y="1362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134927</xdr:rowOff>
    </xdr:from>
    <xdr:to>
      <xdr:col>54</xdr:col>
      <xdr:colOff>189865</xdr:colOff>
      <xdr:row>98</xdr:row>
      <xdr:rowOff>146650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565427"/>
          <a:ext cx="1270" cy="1383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150477</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95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146650</xdr:rowOff>
    </xdr:from>
    <xdr:to>
      <xdr:col>55</xdr:col>
      <xdr:colOff>88900</xdr:colOff>
      <xdr:row>98</xdr:row>
      <xdr:rowOff>146650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48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81604</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40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762,506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134927</xdr:rowOff>
    </xdr:from>
    <xdr:to>
      <xdr:col>55</xdr:col>
      <xdr:colOff>88900</xdr:colOff>
      <xdr:row>90</xdr:row>
      <xdr:rowOff>134927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565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105697</xdr:rowOff>
    </xdr:from>
    <xdr:to>
      <xdr:col>55</xdr:col>
      <xdr:colOff>0</xdr:colOff>
      <xdr:row>97</xdr:row>
      <xdr:rowOff>131299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736347"/>
          <a:ext cx="838200" cy="2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62678</xdr:rowOff>
    </xdr:from>
    <xdr:ext cx="599010"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5218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39801</xdr:rowOff>
    </xdr:from>
    <xdr:to>
      <xdr:col>55</xdr:col>
      <xdr:colOff>50800</xdr:colOff>
      <xdr:row>97</xdr:row>
      <xdr:rowOff>141401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670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131299</xdr:rowOff>
    </xdr:from>
    <xdr:to>
      <xdr:col>50</xdr:col>
      <xdr:colOff>114300</xdr:colOff>
      <xdr:row>98</xdr:row>
      <xdr:rowOff>1905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761949"/>
          <a:ext cx="889000" cy="4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39853</xdr:rowOff>
    </xdr:from>
    <xdr:to>
      <xdr:col>50</xdr:col>
      <xdr:colOff>165100</xdr:colOff>
      <xdr:row>97</xdr:row>
      <xdr:rowOff>141453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67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157980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39795" y="16445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160531</xdr:rowOff>
    </xdr:from>
    <xdr:to>
      <xdr:col>45</xdr:col>
      <xdr:colOff>177800</xdr:colOff>
      <xdr:row>98</xdr:row>
      <xdr:rowOff>1905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791181"/>
          <a:ext cx="889000" cy="1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70879</xdr:rowOff>
    </xdr:from>
    <xdr:to>
      <xdr:col>46</xdr:col>
      <xdr:colOff>38100</xdr:colOff>
      <xdr:row>98</xdr:row>
      <xdr:rowOff>1029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70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17556</xdr:rowOff>
    </xdr:from>
    <xdr:ext cx="59901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50795" y="16476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160531</xdr:rowOff>
    </xdr:from>
    <xdr:to>
      <xdr:col>41</xdr:col>
      <xdr:colOff>50800</xdr:colOff>
      <xdr:row>98</xdr:row>
      <xdr:rowOff>12247</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791181"/>
          <a:ext cx="889000" cy="2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69977</xdr:rowOff>
    </xdr:from>
    <xdr:to>
      <xdr:col>41</xdr:col>
      <xdr:colOff>101600</xdr:colOff>
      <xdr:row>98</xdr:row>
      <xdr:rowOff>127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70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16654</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61795" y="1647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106331</xdr:rowOff>
    </xdr:from>
    <xdr:to>
      <xdr:col>36</xdr:col>
      <xdr:colOff>165100</xdr:colOff>
      <xdr:row>98</xdr:row>
      <xdr:rowOff>36481</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736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53008</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672795" y="16512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54897</xdr:rowOff>
    </xdr:from>
    <xdr:to>
      <xdr:col>55</xdr:col>
      <xdr:colOff>50800</xdr:colOff>
      <xdr:row>97</xdr:row>
      <xdr:rowOff>156497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68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33324</xdr:rowOff>
    </xdr:from>
    <xdr:ext cx="599010"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663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80499</xdr:rowOff>
    </xdr:from>
    <xdr:to>
      <xdr:col>50</xdr:col>
      <xdr:colOff>165100</xdr:colOff>
      <xdr:row>98</xdr:row>
      <xdr:rowOff>10649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71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1776</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39795" y="1680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122555</xdr:rowOff>
    </xdr:from>
    <xdr:to>
      <xdr:col>46</xdr:col>
      <xdr:colOff>38100</xdr:colOff>
      <xdr:row>98</xdr:row>
      <xdr:rowOff>52705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75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43832</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50795" y="16845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109731</xdr:rowOff>
    </xdr:from>
    <xdr:to>
      <xdr:col>41</xdr:col>
      <xdr:colOff>101600</xdr:colOff>
      <xdr:row>98</xdr:row>
      <xdr:rowOff>39881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74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31008</xdr:rowOff>
    </xdr:from>
    <xdr:ext cx="599010"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61795" y="16833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132897</xdr:rowOff>
    </xdr:from>
    <xdr:to>
      <xdr:col>36</xdr:col>
      <xdr:colOff>165100</xdr:colOff>
      <xdr:row>98</xdr:row>
      <xdr:rowOff>63047</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76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54174</xdr:rowOff>
    </xdr:from>
    <xdr:ext cx="599010"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672795" y="1685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143998</xdr:rowOff>
    </xdr:from>
    <xdr:to>
      <xdr:col>85</xdr:col>
      <xdr:colOff>126364</xdr:colOff>
      <xdr:row>38</xdr:row>
      <xdr:rowOff>107330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458948"/>
          <a:ext cx="1269" cy="1163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111157</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2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107330</xdr:rowOff>
    </xdr:from>
    <xdr:to>
      <xdr:col>86</xdr:col>
      <xdr:colOff>25400</xdr:colOff>
      <xdr:row>38</xdr:row>
      <xdr:rowOff>107330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22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90675</xdr:rowOff>
    </xdr:from>
    <xdr:ext cx="599010"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234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166,936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143998</xdr:rowOff>
    </xdr:from>
    <xdr:to>
      <xdr:col>86</xdr:col>
      <xdr:colOff>25400</xdr:colOff>
      <xdr:row>31</xdr:row>
      <xdr:rowOff>143998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458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130861</xdr:rowOff>
    </xdr:from>
    <xdr:to>
      <xdr:col>85</xdr:col>
      <xdr:colOff>127000</xdr:colOff>
      <xdr:row>37</xdr:row>
      <xdr:rowOff>149240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474511"/>
          <a:ext cx="8382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80695</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0814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57818</xdr:rowOff>
    </xdr:from>
    <xdr:to>
      <xdr:col>85</xdr:col>
      <xdr:colOff>177800</xdr:colOff>
      <xdr:row>36</xdr:row>
      <xdr:rowOff>159418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149240</xdr:rowOff>
    </xdr:from>
    <xdr:to>
      <xdr:col>81</xdr:col>
      <xdr:colOff>50800</xdr:colOff>
      <xdr:row>37</xdr:row>
      <xdr:rowOff>159687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492890"/>
          <a:ext cx="889000" cy="1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30653</xdr:rowOff>
    </xdr:from>
    <xdr:to>
      <xdr:col>81</xdr:col>
      <xdr:colOff>101600</xdr:colOff>
      <xdr:row>36</xdr:row>
      <xdr:rowOff>132253</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148780</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127356</xdr:rowOff>
    </xdr:from>
    <xdr:to>
      <xdr:col>76</xdr:col>
      <xdr:colOff>114300</xdr:colOff>
      <xdr:row>37</xdr:row>
      <xdr:rowOff>159687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471006"/>
          <a:ext cx="889000" cy="3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24199</xdr:rowOff>
    </xdr:from>
    <xdr:to>
      <xdr:col>76</xdr:col>
      <xdr:colOff>165100</xdr:colOff>
      <xdr:row>36</xdr:row>
      <xdr:rowOff>125799</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142326</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127356</xdr:rowOff>
    </xdr:from>
    <xdr:to>
      <xdr:col>71</xdr:col>
      <xdr:colOff>177800</xdr:colOff>
      <xdr:row>37</xdr:row>
      <xdr:rowOff>157691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471006"/>
          <a:ext cx="889000" cy="3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48385</xdr:rowOff>
    </xdr:from>
    <xdr:to>
      <xdr:col>72</xdr:col>
      <xdr:colOff>38100</xdr:colOff>
      <xdr:row>36</xdr:row>
      <xdr:rowOff>149985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166512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150150</xdr:rowOff>
    </xdr:from>
    <xdr:to>
      <xdr:col>67</xdr:col>
      <xdr:colOff>101600</xdr:colOff>
      <xdr:row>36</xdr:row>
      <xdr:rowOff>80300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15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96827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592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80061</xdr:rowOff>
    </xdr:from>
    <xdr:to>
      <xdr:col>85</xdr:col>
      <xdr:colOff>177800</xdr:colOff>
      <xdr:row>38</xdr:row>
      <xdr:rowOff>10210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4237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58488</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40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98440</xdr:rowOff>
    </xdr:from>
    <xdr:to>
      <xdr:col>81</xdr:col>
      <xdr:colOff>101600</xdr:colOff>
      <xdr:row>38</xdr:row>
      <xdr:rowOff>28591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4420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19718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53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108887</xdr:rowOff>
    </xdr:from>
    <xdr:to>
      <xdr:col>76</xdr:col>
      <xdr:colOff>165100</xdr:colOff>
      <xdr:row>38</xdr:row>
      <xdr:rowOff>39037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45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30164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54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76556</xdr:rowOff>
    </xdr:from>
    <xdr:to>
      <xdr:col>72</xdr:col>
      <xdr:colOff>38100</xdr:colOff>
      <xdr:row>38</xdr:row>
      <xdr:rowOff>6706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2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169283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1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106891</xdr:rowOff>
    </xdr:from>
    <xdr:to>
      <xdr:col>67</xdr:col>
      <xdr:colOff>101600</xdr:colOff>
      <xdr:row>38</xdr:row>
      <xdr:rowOff>37041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45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28168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54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138581</xdr:rowOff>
    </xdr:from>
    <xdr:to>
      <xdr:col>85</xdr:col>
      <xdr:colOff>126364</xdr:colOff>
      <xdr:row>58</xdr:row>
      <xdr:rowOff>93225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539631"/>
          <a:ext cx="1269" cy="1497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97052</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41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93225</xdr:rowOff>
    </xdr:from>
    <xdr:to>
      <xdr:col>86</xdr:col>
      <xdr:colOff>25400</xdr:colOff>
      <xdr:row>58</xdr:row>
      <xdr:rowOff>93225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85258</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14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850,587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138581</xdr:rowOff>
    </xdr:from>
    <xdr:to>
      <xdr:col>86</xdr:col>
      <xdr:colOff>25400</xdr:colOff>
      <xdr:row>49</xdr:row>
      <xdr:rowOff>138581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539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46016</xdr:rowOff>
    </xdr:from>
    <xdr:to>
      <xdr:col>85</xdr:col>
      <xdr:colOff>127000</xdr:colOff>
      <xdr:row>58</xdr:row>
      <xdr:rowOff>57261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990116"/>
          <a:ext cx="838200" cy="1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95979</xdr:rowOff>
    </xdr:from>
    <xdr:ext cx="599010"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6971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73102</xdr:rowOff>
    </xdr:from>
    <xdr:to>
      <xdr:col>85</xdr:col>
      <xdr:colOff>177800</xdr:colOff>
      <xdr:row>58</xdr:row>
      <xdr:rowOff>3252</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84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52668</xdr:rowOff>
    </xdr:from>
    <xdr:to>
      <xdr:col>81</xdr:col>
      <xdr:colOff>50800</xdr:colOff>
      <xdr:row>58</xdr:row>
      <xdr:rowOff>57261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996768"/>
          <a:ext cx="889000" cy="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105618</xdr:rowOff>
    </xdr:from>
    <xdr:to>
      <xdr:col>81</xdr:col>
      <xdr:colOff>101600</xdr:colOff>
      <xdr:row>58</xdr:row>
      <xdr:rowOff>35768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87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52295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181795" y="9653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41787</xdr:rowOff>
    </xdr:from>
    <xdr:to>
      <xdr:col>76</xdr:col>
      <xdr:colOff>114300</xdr:colOff>
      <xdr:row>58</xdr:row>
      <xdr:rowOff>52668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985887"/>
          <a:ext cx="889000" cy="1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119631</xdr:rowOff>
    </xdr:from>
    <xdr:to>
      <xdr:col>76</xdr:col>
      <xdr:colOff>165100</xdr:colOff>
      <xdr:row>58</xdr:row>
      <xdr:rowOff>49781</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89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66308</xdr:rowOff>
    </xdr:from>
    <xdr:ext cx="59901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292795" y="9667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7104</xdr:rowOff>
    </xdr:from>
    <xdr:to>
      <xdr:col>71</xdr:col>
      <xdr:colOff>177800</xdr:colOff>
      <xdr:row>58</xdr:row>
      <xdr:rowOff>41787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951204"/>
          <a:ext cx="8890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122855</xdr:rowOff>
    </xdr:from>
    <xdr:to>
      <xdr:col>72</xdr:col>
      <xdr:colOff>38100</xdr:colOff>
      <xdr:row>58</xdr:row>
      <xdr:rowOff>53005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69532</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03795" y="967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125895</xdr:rowOff>
    </xdr:from>
    <xdr:to>
      <xdr:col>67</xdr:col>
      <xdr:colOff>101600</xdr:colOff>
      <xdr:row>58</xdr:row>
      <xdr:rowOff>56045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8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72572</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14795" y="967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166666</xdr:rowOff>
    </xdr:from>
    <xdr:to>
      <xdr:col>85</xdr:col>
      <xdr:colOff>177800</xdr:colOff>
      <xdr:row>58</xdr:row>
      <xdr:rowOff>96816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93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81593</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85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6461</xdr:rowOff>
    </xdr:from>
    <xdr:to>
      <xdr:col>81</xdr:col>
      <xdr:colOff>101600</xdr:colOff>
      <xdr:row>58</xdr:row>
      <xdr:rowOff>108061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9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99188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1004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1868</xdr:rowOff>
    </xdr:from>
    <xdr:to>
      <xdr:col>76</xdr:col>
      <xdr:colOff>165100</xdr:colOff>
      <xdr:row>58</xdr:row>
      <xdr:rowOff>103468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94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94595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1003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162437</xdr:rowOff>
    </xdr:from>
    <xdr:to>
      <xdr:col>72</xdr:col>
      <xdr:colOff>38100</xdr:colOff>
      <xdr:row>58</xdr:row>
      <xdr:rowOff>92587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93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83714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10027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127754</xdr:rowOff>
    </xdr:from>
    <xdr:to>
      <xdr:col>67</xdr:col>
      <xdr:colOff>101600</xdr:colOff>
      <xdr:row>58</xdr:row>
      <xdr:rowOff>57904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90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49031</xdr:rowOff>
    </xdr:from>
    <xdr:ext cx="599010"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14795" y="9993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a:extLst>
            <a:ext uri="{FF2B5EF4-FFF2-40B4-BE49-F238E27FC236}">
              <a16:creationId xmlns:a16="http://schemas.microsoft.com/office/drawing/2014/main" id="{00000000-0008-0000-0700-00007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24472</xdr:rowOff>
    </xdr:from>
    <xdr:to>
      <xdr:col>85</xdr:col>
      <xdr:colOff>126364</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6317595" y="12197422"/>
          <a:ext cx="1269" cy="1446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5" name="災害復旧費最小値テキスト">
          <a:extLst>
            <a:ext uri="{FF2B5EF4-FFF2-40B4-BE49-F238E27FC236}">
              <a16:creationId xmlns:a16="http://schemas.microsoft.com/office/drawing/2014/main" id="{00000000-0008-0000-0700-00007B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142599</xdr:rowOff>
    </xdr:from>
    <xdr:ext cx="599010" cy="259045"/>
    <xdr:sp macro="" textlink="">
      <xdr:nvSpPr>
        <xdr:cNvPr id="637" name="災害復旧費最大値テキスト">
          <a:extLst>
            <a:ext uri="{FF2B5EF4-FFF2-40B4-BE49-F238E27FC236}">
              <a16:creationId xmlns:a16="http://schemas.microsoft.com/office/drawing/2014/main" id="{00000000-0008-0000-0700-00007D020000}"/>
            </a:ext>
          </a:extLst>
        </xdr:cNvPr>
        <xdr:cNvSpPr txBox="1"/>
      </xdr:nvSpPr>
      <xdr:spPr>
        <a:xfrm>
          <a:off x="16370300" y="11972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442,784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24472</xdr:rowOff>
    </xdr:from>
    <xdr:to>
      <xdr:col>86</xdr:col>
      <xdr:colOff>25400</xdr:colOff>
      <xdr:row>71</xdr:row>
      <xdr:rowOff>24472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2197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116904</xdr:rowOff>
    </xdr:from>
    <xdr:ext cx="534377" cy="259045"/>
    <xdr:sp macro="" textlink="">
      <xdr:nvSpPr>
        <xdr:cNvPr id="640" name="災害復旧費平均値テキスト">
          <a:extLst>
            <a:ext uri="{FF2B5EF4-FFF2-40B4-BE49-F238E27FC236}">
              <a16:creationId xmlns:a16="http://schemas.microsoft.com/office/drawing/2014/main" id="{00000000-0008-0000-0700-000080020000}"/>
            </a:ext>
          </a:extLst>
        </xdr:cNvPr>
        <xdr:cNvSpPr txBox="1"/>
      </xdr:nvSpPr>
      <xdr:spPr>
        <a:xfrm>
          <a:off x="16370300" y="13318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94027</xdr:rowOff>
    </xdr:from>
    <xdr:to>
      <xdr:col>85</xdr:col>
      <xdr:colOff>177800</xdr:colOff>
      <xdr:row>79</xdr:row>
      <xdr:rowOff>24177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6268700" y="13467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58694</xdr:rowOff>
    </xdr:from>
    <xdr:to>
      <xdr:col>81</xdr:col>
      <xdr:colOff>50800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4592300" y="13603244"/>
          <a:ext cx="889000" cy="4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112367</xdr:rowOff>
    </xdr:from>
    <xdr:to>
      <xdr:col>81</xdr:col>
      <xdr:colOff>101600</xdr:colOff>
      <xdr:row>79</xdr:row>
      <xdr:rowOff>42517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5430500" y="1348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59044</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14111" y="1326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38436</xdr:rowOff>
    </xdr:from>
    <xdr:to>
      <xdr:col>76</xdr:col>
      <xdr:colOff>114300</xdr:colOff>
      <xdr:row>79</xdr:row>
      <xdr:rowOff>58694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3703300" y="13582986"/>
          <a:ext cx="889000" cy="2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113416</xdr:rowOff>
    </xdr:from>
    <xdr:to>
      <xdr:col>76</xdr:col>
      <xdr:colOff>165100</xdr:colOff>
      <xdr:row>79</xdr:row>
      <xdr:rowOff>43566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4541500" y="13486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60093</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325111" y="1326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160924</xdr:rowOff>
    </xdr:from>
    <xdr:to>
      <xdr:col>71</xdr:col>
      <xdr:colOff>177800</xdr:colOff>
      <xdr:row>79</xdr:row>
      <xdr:rowOff>38436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2814300" y="13362574"/>
          <a:ext cx="889000" cy="22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116038</xdr:rowOff>
    </xdr:from>
    <xdr:to>
      <xdr:col>72</xdr:col>
      <xdr:colOff>38100</xdr:colOff>
      <xdr:row>79</xdr:row>
      <xdr:rowOff>46188</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3652500" y="13489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62715</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36111" y="1326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2189</xdr:rowOff>
    </xdr:from>
    <xdr:to>
      <xdr:col>67</xdr:col>
      <xdr:colOff>101600</xdr:colOff>
      <xdr:row>79</xdr:row>
      <xdr:rowOff>103789</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2763500" y="1354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94916</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47111" y="1363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9" name="災害復旧費該当値テキスト">
          <a:extLst>
            <a:ext uri="{FF2B5EF4-FFF2-40B4-BE49-F238E27FC236}">
              <a16:creationId xmlns:a16="http://schemas.microsoft.com/office/drawing/2014/main" id="{00000000-0008-0000-0700-000093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7894</xdr:rowOff>
    </xdr:from>
    <xdr:to>
      <xdr:col>76</xdr:col>
      <xdr:colOff>165100</xdr:colOff>
      <xdr:row>79</xdr:row>
      <xdr:rowOff>109494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4541500" y="1355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100621</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4325111" y="1364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159086</xdr:rowOff>
    </xdr:from>
    <xdr:to>
      <xdr:col>72</xdr:col>
      <xdr:colOff>38100</xdr:colOff>
      <xdr:row>79</xdr:row>
      <xdr:rowOff>89236</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652500" y="1353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80363</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436111" y="1362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110124</xdr:rowOff>
    </xdr:from>
    <xdr:to>
      <xdr:col>67</xdr:col>
      <xdr:colOff>101600</xdr:colOff>
      <xdr:row>78</xdr:row>
      <xdr:rowOff>40274</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2763500" y="1331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56801</xdr:rowOff>
    </xdr:from>
    <xdr:ext cx="534377"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547111" y="1308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26484</xdr:rowOff>
    </xdr:from>
    <xdr:to>
      <xdr:col>85</xdr:col>
      <xdr:colOff>126364</xdr:colOff>
      <xdr:row>98</xdr:row>
      <xdr:rowOff>138100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628434"/>
          <a:ext cx="1269" cy="1311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141927</xdr:rowOff>
    </xdr:from>
    <xdr:ext cx="378565"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944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138100</xdr:rowOff>
    </xdr:from>
    <xdr:to>
      <xdr:col>86</xdr:col>
      <xdr:colOff>25400</xdr:colOff>
      <xdr:row>98</xdr:row>
      <xdr:rowOff>138100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94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144611</xdr:rowOff>
    </xdr:from>
    <xdr:ext cx="599010"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40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574,526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26484</xdr:rowOff>
    </xdr:from>
    <xdr:to>
      <xdr:col>86</xdr:col>
      <xdr:colOff>25400</xdr:colOff>
      <xdr:row>91</xdr:row>
      <xdr:rowOff>26484</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628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53256</xdr:rowOff>
    </xdr:from>
    <xdr:to>
      <xdr:col>85</xdr:col>
      <xdr:colOff>127000</xdr:colOff>
      <xdr:row>97</xdr:row>
      <xdr:rowOff>5268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512456"/>
          <a:ext cx="838200" cy="12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60608</xdr:rowOff>
    </xdr:from>
    <xdr:ext cx="599010"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519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82181</xdr:rowOff>
    </xdr:from>
    <xdr:to>
      <xdr:col>85</xdr:col>
      <xdr:colOff>177800</xdr:colOff>
      <xdr:row>97</xdr:row>
      <xdr:rowOff>12331</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5268</xdr:rowOff>
    </xdr:from>
    <xdr:to>
      <xdr:col>81</xdr:col>
      <xdr:colOff>50800</xdr:colOff>
      <xdr:row>97</xdr:row>
      <xdr:rowOff>32237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635918"/>
          <a:ext cx="889000" cy="2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139695</xdr:rowOff>
    </xdr:from>
    <xdr:to>
      <xdr:col>81</xdr:col>
      <xdr:colOff>101600</xdr:colOff>
      <xdr:row>97</xdr:row>
      <xdr:rowOff>69845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60972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181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32237</xdr:rowOff>
    </xdr:from>
    <xdr:to>
      <xdr:col>76</xdr:col>
      <xdr:colOff>114300</xdr:colOff>
      <xdr:row>97</xdr:row>
      <xdr:rowOff>73758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662887"/>
          <a:ext cx="889000" cy="4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143790</xdr:rowOff>
    </xdr:from>
    <xdr:to>
      <xdr:col>76</xdr:col>
      <xdr:colOff>165100</xdr:colOff>
      <xdr:row>97</xdr:row>
      <xdr:rowOff>73940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90467</xdr:rowOff>
    </xdr:from>
    <xdr:ext cx="59901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292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73758</xdr:rowOff>
    </xdr:from>
    <xdr:to>
      <xdr:col>71</xdr:col>
      <xdr:colOff>177800</xdr:colOff>
      <xdr:row>97</xdr:row>
      <xdr:rowOff>125316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704408"/>
          <a:ext cx="889000" cy="5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150414</xdr:rowOff>
    </xdr:from>
    <xdr:to>
      <xdr:col>72</xdr:col>
      <xdr:colOff>38100</xdr:colOff>
      <xdr:row>97</xdr:row>
      <xdr:rowOff>80564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97091</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169298</xdr:rowOff>
    </xdr:from>
    <xdr:to>
      <xdr:col>67</xdr:col>
      <xdr:colOff>101600</xdr:colOff>
      <xdr:row>97</xdr:row>
      <xdr:rowOff>99448</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62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115975</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14795" y="1640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2456</xdr:rowOff>
    </xdr:from>
    <xdr:to>
      <xdr:col>85</xdr:col>
      <xdr:colOff>177800</xdr:colOff>
      <xdr:row>96</xdr:row>
      <xdr:rowOff>104056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6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25333</xdr:rowOff>
    </xdr:from>
    <xdr:ext cx="599010"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313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125918</xdr:rowOff>
    </xdr:from>
    <xdr:to>
      <xdr:col>81</xdr:col>
      <xdr:colOff>101600</xdr:colOff>
      <xdr:row>97</xdr:row>
      <xdr:rowOff>56068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58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72595</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181795" y="16360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152887</xdr:rowOff>
    </xdr:from>
    <xdr:to>
      <xdr:col>76</xdr:col>
      <xdr:colOff>165100</xdr:colOff>
      <xdr:row>97</xdr:row>
      <xdr:rowOff>83037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61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74164</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292795" y="16704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22958</xdr:rowOff>
    </xdr:from>
    <xdr:to>
      <xdr:col>72</xdr:col>
      <xdr:colOff>38100</xdr:colOff>
      <xdr:row>97</xdr:row>
      <xdr:rowOff>124558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65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115685</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03795" y="16746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74516</xdr:rowOff>
    </xdr:from>
    <xdr:to>
      <xdr:col>67</xdr:col>
      <xdr:colOff>101600</xdr:colOff>
      <xdr:row>98</xdr:row>
      <xdr:rowOff>4666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70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167243</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79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95885</xdr:rowOff>
    </xdr:from>
    <xdr:to>
      <xdr:col>116</xdr:col>
      <xdr:colOff>62864</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410835"/>
          <a:ext cx="1269"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72153</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58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42562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18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10,395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95885</xdr:rowOff>
    </xdr:from>
    <xdr:to>
      <xdr:col>116</xdr:col>
      <xdr:colOff>152400</xdr:colOff>
      <xdr:row>31</xdr:row>
      <xdr:rowOff>95885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410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161053</xdr:rowOff>
    </xdr:from>
    <xdr:ext cx="378565"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047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138176</xdr:rowOff>
    </xdr:from>
    <xdr:to>
      <xdr:col>116</xdr:col>
      <xdr:colOff>114300</xdr:colOff>
      <xdr:row>39</xdr:row>
      <xdr:rowOff>68326</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53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165100</xdr:rowOff>
    </xdr:from>
    <xdr:to>
      <xdr:col>112</xdr:col>
      <xdr:colOff>38100</xdr:colOff>
      <xdr:row>39</xdr:row>
      <xdr:rowOff>95250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109728</xdr:rowOff>
    </xdr:from>
    <xdr:to>
      <xdr:col>107</xdr:col>
      <xdr:colOff>101600</xdr:colOff>
      <xdr:row>38</xdr:row>
      <xdr:rowOff>39878</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45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56405</xdr:rowOff>
    </xdr:from>
    <xdr:ext cx="469744"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199428" y="622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130810</xdr:rowOff>
    </xdr:from>
    <xdr:to>
      <xdr:col>102</xdr:col>
      <xdr:colOff>165100</xdr:colOff>
      <xdr:row>39</xdr:row>
      <xdr:rowOff>60960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64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77487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211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116603</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31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111777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総務費は、住民一人当たり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405,035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円で、前年度と比べて</a:t>
          </a:r>
          <a:r>
            <a:rPr kumimoji="1" lang="en-US" altLang="ja-JP" sz="1300">
              <a:solidFill>
                <a:schemeClr val="tx1"/>
              </a:solidFill>
              <a:latin typeface="ＭＳ Ｐゴシック" panose="020B0600070205080204" pitchFamily="50" charset="-128"/>
              <a:ea typeface="ＭＳ Ｐゴシック" panose="020B0600070205080204" pitchFamily="50" charset="-128"/>
            </a:rPr>
            <a:t>70,128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円の増額となっている。要因としては、公園整備工事・庁舎屋上防水改修工事の事業開始によるものと考えられる。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210,755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円で、前年度と比べて</a:t>
          </a:r>
          <a:r>
            <a:rPr kumimoji="1" lang="en-US" altLang="ja-JP" sz="1300">
              <a:solidFill>
                <a:schemeClr val="tx1"/>
              </a:solidFill>
              <a:latin typeface="ＭＳ Ｐゴシック" panose="020B0600070205080204" pitchFamily="50" charset="-128"/>
              <a:ea typeface="ＭＳ Ｐゴシック" panose="020B0600070205080204" pitchFamily="50" charset="-128"/>
            </a:rPr>
            <a:t>19,403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円の減額となっている。要因としては、住民税非課税世帯等に対する臨時特別給付金による増額が考えられる。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商工費は、住民一人当たり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16,374</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円で、前年度と比べて</a:t>
          </a:r>
          <a:r>
            <a:rPr kumimoji="1" lang="en-US" altLang="ja-JP" sz="1300">
              <a:solidFill>
                <a:schemeClr val="tx1"/>
              </a:solidFill>
              <a:latin typeface="ＭＳ Ｐゴシック" panose="020B0600070205080204" pitchFamily="50" charset="-128"/>
              <a:ea typeface="ＭＳ Ｐゴシック" panose="020B0600070205080204" pitchFamily="50" charset="-128"/>
            </a:rPr>
            <a:t>7,336</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円の減額となっている。要因としては、とざわ商品券配布事業費負担金などの減額が考えられる。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公債費は、住民一人当たり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187,815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円で、前年度と比べて</a:t>
          </a:r>
          <a:r>
            <a:rPr kumimoji="1" lang="en-US" altLang="ja-JP" sz="1300">
              <a:solidFill>
                <a:schemeClr val="tx1"/>
              </a:solidFill>
              <a:latin typeface="ＭＳ Ｐゴシック" panose="020B0600070205080204" pitchFamily="50" charset="-128"/>
              <a:ea typeface="ＭＳ Ｐゴシック" panose="020B0600070205080204" pitchFamily="50" charset="-128"/>
            </a:rPr>
            <a:t>54,008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円の増額となっている。要因としては、旧戸沢中学校校舎解体事業、旧古口小学校校舎解体事業、</a:t>
          </a:r>
          <a:r>
            <a:rPr kumimoji="1" lang="en-US" altLang="ja-JP" sz="1300">
              <a:solidFill>
                <a:schemeClr val="tx1"/>
              </a:solidFill>
              <a:latin typeface="ＭＳ Ｐゴシック" panose="020B0600070205080204" pitchFamily="50" charset="-128"/>
              <a:ea typeface="ＭＳ Ｐゴシック" panose="020B0600070205080204" pitchFamily="50" charset="-128"/>
            </a:rPr>
            <a:t>H18</a:t>
          </a:r>
          <a:r>
            <a:rPr kumimoji="1" lang="ja-JP" altLang="en-US" sz="1300">
              <a:solidFill>
                <a:schemeClr val="tx1"/>
              </a:solidFill>
              <a:latin typeface="ＭＳ Ｐゴシック" panose="020B0600070205080204" pitchFamily="50" charset="-128"/>
              <a:ea typeface="ＭＳ Ｐゴシック" panose="020B0600070205080204" pitchFamily="50" charset="-128"/>
            </a:rPr>
            <a:t>年臨時財政対策債に係る起債を繰上償還したことによるものと考えられる。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当初予算編成時においては、財政調整基金の取崩しなどを含め編成しているが、最低水準の取り崩しに努めている。</a:t>
          </a:r>
        </a:p>
        <a:p>
          <a:r>
            <a:rPr kumimoji="1" lang="ja-JP" altLang="en-US" sz="1400">
              <a:latin typeface="ＭＳ ゴシック" pitchFamily="49" charset="-128"/>
              <a:ea typeface="ＭＳ ゴシック" pitchFamily="49" charset="-128"/>
            </a:rPr>
            <a:t>また、行財政改革を着実に進めていることから、実質収支額は継続的に黒字を確保している。財政調整基金残高は、前年度歳計剰余金の積立等に伴い増加し、標準財政規模比は</a:t>
          </a:r>
          <a:r>
            <a:rPr kumimoji="1" lang="en-US" altLang="ja-JP" sz="1400">
              <a:latin typeface="ＭＳ ゴシック" pitchFamily="49" charset="-128"/>
              <a:ea typeface="ＭＳ ゴシック" pitchFamily="49" charset="-128"/>
            </a:rPr>
            <a:t>38.64</a:t>
          </a:r>
          <a:r>
            <a:rPr kumimoji="1" lang="ja-JP" altLang="en-US" sz="1400">
              <a:latin typeface="ＭＳ ゴシック" pitchFamily="49" charset="-128"/>
              <a:ea typeface="ＭＳ ゴシック" pitchFamily="49" charset="-128"/>
            </a:rPr>
            <a:t>％となっている。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令和５年度においては、固定資産税全体で</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％の増収、地方交付税は</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％増加したが、国庫支出金は</a:t>
          </a:r>
          <a:r>
            <a:rPr kumimoji="1" lang="en-US" altLang="ja-JP" sz="1400">
              <a:latin typeface="ＭＳ ゴシック" pitchFamily="49" charset="-128"/>
              <a:ea typeface="ＭＳ ゴシック" pitchFamily="49" charset="-128"/>
            </a:rPr>
            <a:t>34.9</a:t>
          </a:r>
          <a:r>
            <a:rPr kumimoji="1" lang="ja-JP" altLang="en-US" sz="1400">
              <a:latin typeface="ＭＳ ゴシック" pitchFamily="49" charset="-128"/>
              <a:ea typeface="ＭＳ ゴシック" pitchFamily="49" charset="-128"/>
            </a:rPr>
            <a:t>％減少しており、連結実質黒字額は減少している。村の全会計に係る実質赤字額及び資金の不足額はないが、今後も各会計とも健全な財政運営に努める。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共施設改修事業や保育所遊具建設に係る元金償還が始まったことにより元利償還金は増加しているが、公営企業は大型投資事業が完了し施設の維持管理が主となっているため、公営企業債の元利償還金に対する繰入金は年々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実質公債費比率（分子）は元利償還金の上昇に合わせて増加していたが、令和５年度に理論償還方式の地方債を繰上償還したことにより低下し、引き続き繰上償還を行っていく。</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建設地方債の新規発行抑制及び学校教育施設整備事業に係る地方債の繰上償還により地方債現在高は減少している。また、公営企業債等見込額についても、改良事業などがある程度完了し減少傾向にあるため、将来負担額が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今後も公債費等義務的経費の削減を中心とする行財政改革を進め、財政の健全化に努める。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山形県戸沢村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当初予算編成においては例年財政調整基金等を取り崩しているが、歳計剰余金の増による財政調整基金積立金の増、農業振興基金・地域振興拠点施設基盤強化基金への積立てなどが要因として、基金全体で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百万円の増額に繋がったと考えられる。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村有施設の改修・解体、少子高齢化対策、基幹産業振興施策などに備えるため、中長期的な事業計画に応じて特定目的基金に積み立てていくことを予定している。</a:t>
          </a:r>
          <a:endParaRPr kumimoji="1" lang="ja-JP" altLang="en-US" sz="1300" i="1">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村有施設整備基金：施設の建設及び改修、維持管理などの資金に充てる。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ふるさと応援基金：ふるさと納税の寄付目的に応じて、観光振興や教育振興などの資金に充てる。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文教施設等整備基金：文教施設の建設及び改修、維持管理などの資金に充てる。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農業振興基金：農業経営の安定と生産力向上に向け、水田畑地化及び園芸作物等、農業の振興に係る事業に要する経費に充当する。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地域振興拠点施設基盤強化基金：経年による戸沢村地域振興拠点施設の安定的な維持運営・長寿命化に係る事業に要する経費に充当する。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村有施設整備基金：役場庁舎屋上防水改修工事等の実施に伴う財源繰り入れによる減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を積み立てることとしており、積立金（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観光振興事業、教育振興事業実施に伴う財源繰り入れ（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農業振興基金：令和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年度に実施予定の戸沢塩水坂地区水利施設等保全高度化事業（水利施設集約再編型）に向けた基金積立の増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地域振興拠点施設基盤強化基金：日帰り温泉施設「いきいきランドぽんぽ館」及び道の駅とざわの大規模改修に向けた基金積立の増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村有施設の改修・解体・集約化、少子高齢化対策、基幹産業振興施策などに備えるため、中長期的な事業計画に応じた積み立てを行えるよう努めていく。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歳計剰余金の増による財政調整基金積立金の増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大規模災害の発生など不測の事態に備えるため、過去の実績も踏まえ、１０億円程度を目途に積み立てることとしている。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臨時財政対策債償還基金費の創設による積立金（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百万円）及び、令和８年度に実質公債費比率が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％を超える試算となっていることから、令和６年度に実施予定の繰上償還に備えるため、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百万円を積み立てことにより増額になった。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百万円の財源繰り入れとして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百万円を基金取崩し）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年度に地方債償還額のピークを迎える予定であるため、それに備えて計画的に積立を行うこととしている。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2E50FEE-4E57-497A-AC14-F36574DD89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F6889D9-0AC1-4586-AFD7-F624249910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DCD7DC3-CC74-4F9B-AD5E-9F348EEC028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7D1F956-070C-429E-83F2-51AFB5C8E09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D4B3086-7488-48C8-BE56-4325D7BCE06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27D16F1-9FD6-4990-8F33-7EED35AD841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1751BF0-E587-4B3D-941D-43549732256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DE565C2-01FE-4A63-91A4-2D61DBC7D20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F792543-C8FF-4144-9D1D-0C3C57FD254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6255997-E456-45D3-8938-13EB8AF14C1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E1C781A-7F78-4A39-84C3-842BCB39A9D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3588CAB-B9FB-42B4-BCD7-2FAA1C540D7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3,998
3,934
261.31
5,425,109
5,028,425
342,813
2,870,579
5,038,891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627EAEC-95BF-4F42-8B4E-D4B1AE55AB6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08A19C7-C034-463E-96F5-878350C5B99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9BD7E0C-F61F-4759-98E3-E9B81BD00B8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DF82C50-E09F-4895-B418-96805A13C4E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6469AD1-A2F1-46BA-BF01-44FC2C7234B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56F5F67-DDED-482A-BC15-AA69FAAB060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8288027-ABCC-4394-A26D-266B0DE4137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D2E8AF5-9EF2-4032-9340-7B282107473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F66BF6C-6226-46F1-8A72-F06318F3B24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7F2A9C0-BBAF-4BA1-AAF0-8790FFBDF7B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6255340-4959-464E-9695-966414F177E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1D9B508-1624-40D7-898F-83FB4AB296A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0FE1BE3-E81D-44FD-A57B-AE94FD2AF3B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59736D4-147A-4C82-BCEF-728057B8F37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8343C8E-44E6-4793-A3F8-FC72EC2D5D3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4699CE7-FD79-4041-8B1D-63EE17CFC9B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BB74A95-A95C-4A42-9A54-040B5229DB0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130B352-F8AC-4EE7-89A6-393BD8C13B7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722A1FA-6567-4126-A0AC-6AA6119C867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453CAE9-3F0E-430A-8EB9-36002432C7D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85C41F9-B7CE-4433-B2BF-B2AAD77B4EA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D864949-BEE9-443A-8B3B-09620D4EDEC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A88C968-1D25-41B7-8FC6-734ABFC48B3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3EE7C47-45A1-4735-AEDF-B1331DED0A3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0C53552-CD34-400E-9309-66550136559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BF4AF85-05BE-4DEF-B87A-DBF6DFF5A71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716F403-1E1C-481A-B156-1D24EF97C48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E3A058D-AC22-49C6-BEA9-9B104581F3B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82BFD81-B2AD-43E3-B991-C6B2238429B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2EF7AD8-3982-4322-AD93-89A6832A263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E97A530-6F6D-45DE-8300-4E1834E98AE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A9B5ABD-417B-4D5C-BC42-C3B14376458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5DE28C8-A4A4-434C-A747-267798D4B49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5B7B90F-B7F7-4B8B-9C09-C45F5B3F546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A2BBDCF-3348-4CB5-9350-93072B06D83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類似団体平均より</a:t>
          </a:r>
          <a:r>
            <a:rPr kumimoji="1" lang="en-US" altLang="ja-JP" sz="1100">
              <a:latin typeface="ＭＳ Ｐゴシック" panose="020B0600070205080204" pitchFamily="50" charset="-128"/>
              <a:ea typeface="ＭＳ Ｐゴシック" panose="020B0600070205080204" pitchFamily="50" charset="-128"/>
            </a:rPr>
            <a:t>9.8</a:t>
          </a:r>
          <a:r>
            <a:rPr kumimoji="1" lang="ja-JP" altLang="en-US" sz="1100">
              <a:latin typeface="ＭＳ Ｐゴシック" panose="020B0600070205080204" pitchFamily="50" charset="-128"/>
              <a:ea typeface="ＭＳ Ｐゴシック" panose="020B0600070205080204" pitchFamily="50" charset="-128"/>
            </a:rPr>
            <a:t>ポイント低くなっており、前年度と比べても</a:t>
          </a:r>
          <a:r>
            <a:rPr kumimoji="1" lang="en-US" altLang="ja-JP" sz="1100">
              <a:latin typeface="ＭＳ Ｐゴシック" panose="020B0600070205080204" pitchFamily="50" charset="-128"/>
              <a:ea typeface="ＭＳ Ｐゴシック" panose="020B0600070205080204" pitchFamily="50" charset="-128"/>
            </a:rPr>
            <a:t>4.6</a:t>
          </a:r>
          <a:r>
            <a:rPr kumimoji="1" lang="ja-JP" altLang="en-US" sz="1100">
              <a:latin typeface="ＭＳ Ｐゴシック" panose="020B0600070205080204" pitchFamily="50" charset="-128"/>
              <a:ea typeface="ＭＳ Ｐゴシック" panose="020B0600070205080204" pitchFamily="50" charset="-128"/>
            </a:rPr>
            <a:t>ポイント低くなっていることから、村有施設の改修工事等によって有形固定資産合計が減価償却額を上回ったことが原因と考えられる。今後も引き続き、公共施設総合管理計画等に基づき、村有財産の保有総量の縮小や計画的な長寿命化対策を実施し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ACB8389-E025-4DBF-8966-E111946C0AB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D6C8FD5-7005-4EC8-97C4-862FB7A96A9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08466F1-CECF-4C2C-A4A7-3FC758E47E3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6A9A2143-DC6D-43A9-90F0-6C9B565A5DD6}"/>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B55FAD8E-3F85-4528-9260-15388F8FA76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DC9EA55A-147F-442A-8451-07593CD7255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1AC11B94-0CB5-470A-BF99-4CAD07C3FED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AFC5044D-236B-4F92-8FCC-1961A8540B45}"/>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13647B8D-F824-40CB-8B71-222ACB23A3D3}"/>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39CE9E5E-07E1-4324-8CF7-5860DDB72CA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FDE12382-8165-49C7-BAAA-5F4FFC0D1233}"/>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BDF6E686-BD71-42AD-B8A7-904B3D51AD6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C2429F94-4723-4411-A1A4-EC8B1A67F88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B7D5D940-D075-45EE-B843-532B81F32B0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258A17F5-E2A8-4B5D-8805-D998C4C8CDCA}"/>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D9E0C0AC-C419-4160-A3FC-843746080B6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971809C7-FDD4-4D09-A99B-15F03507528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DB20318E-9E52-409E-B3CC-0C3F10D3E96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35</xdr:row>
      <xdr:rowOff>83729</xdr:rowOff>
    </xdr:to>
    <xdr:cxnSp macro="">
      <xdr:nvCxnSpPr>
        <xdr:cNvPr id="67" name="直線コネクタ 66">
          <a:extLst>
            <a:ext uri="{FF2B5EF4-FFF2-40B4-BE49-F238E27FC236}">
              <a16:creationId xmlns:a16="http://schemas.microsoft.com/office/drawing/2014/main" id="{FDC656CE-AB9A-42D7-85FB-7D9B2A1EAD11}"/>
            </a:ext>
          </a:extLst>
        </xdr:cNvPr>
        <xdr:cNvCxnSpPr/>
      </xdr:nvCxnSpPr>
      <xdr:spPr>
        <a:xfrm flipV="1">
          <a:off x="4760595" y="5353957"/>
          <a:ext cx="1270" cy="1502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87556</xdr:rowOff>
    </xdr:from>
    <xdr:ext cx="405111" cy="259045"/>
    <xdr:sp macro="" textlink="">
      <xdr:nvSpPr>
        <xdr:cNvPr id="68" name="有形固定資産減価償却率最小値テキスト">
          <a:extLst>
            <a:ext uri="{FF2B5EF4-FFF2-40B4-BE49-F238E27FC236}">
              <a16:creationId xmlns:a16="http://schemas.microsoft.com/office/drawing/2014/main" id="{F3FD086C-AC0B-4EC4-8D22-A3720B194DA9}"/>
            </a:ext>
          </a:extLst>
        </xdr:cNvPr>
        <xdr:cNvSpPr txBox="1"/>
      </xdr:nvSpPr>
      <xdr:spPr>
        <a:xfrm>
          <a:off x="4813300" y="6859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83729</xdr:rowOff>
    </xdr:from>
    <xdr:to>
      <xdr:col>23</xdr:col>
      <xdr:colOff>174625</xdr:colOff>
      <xdr:row>35</xdr:row>
      <xdr:rowOff>83729</xdr:rowOff>
    </xdr:to>
    <xdr:cxnSp macro="">
      <xdr:nvCxnSpPr>
        <xdr:cNvPr id="69" name="直線コネクタ 68">
          <a:extLst>
            <a:ext uri="{FF2B5EF4-FFF2-40B4-BE49-F238E27FC236}">
              <a16:creationId xmlns:a16="http://schemas.microsoft.com/office/drawing/2014/main" id="{B31956EF-A4F3-4670-9464-1AAA5491DFC3}"/>
            </a:ext>
          </a:extLst>
        </xdr:cNvPr>
        <xdr:cNvCxnSpPr/>
      </xdr:nvCxnSpPr>
      <xdr:spPr>
        <a:xfrm>
          <a:off x="4673600" y="6856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0" name="有形固定資産減価償却率最大値テキスト">
          <a:extLst>
            <a:ext uri="{FF2B5EF4-FFF2-40B4-BE49-F238E27FC236}">
              <a16:creationId xmlns:a16="http://schemas.microsoft.com/office/drawing/2014/main" id="{9FB31D2B-999D-4A2F-9E78-F889DCAE4745}"/>
            </a:ext>
          </a:extLst>
        </xdr:cNvPr>
        <xdr:cNvSpPr txBox="1"/>
      </xdr:nvSpPr>
      <xdr:spPr>
        <a:xfrm>
          <a:off x="4813300" y="512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5CEC938C-40EC-4B3B-9B0B-C671F0A38321}"/>
            </a:ext>
          </a:extLst>
        </xdr:cNvPr>
        <xdr:cNvCxnSpPr/>
      </xdr:nvCxnSpPr>
      <xdr:spPr>
        <a:xfrm>
          <a:off x="4673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23512</xdr:rowOff>
    </xdr:from>
    <xdr:ext cx="405111" cy="259045"/>
    <xdr:sp macro="" textlink="">
      <xdr:nvSpPr>
        <xdr:cNvPr id="72" name="有形固定資産減価償却率平均値テキスト">
          <a:extLst>
            <a:ext uri="{FF2B5EF4-FFF2-40B4-BE49-F238E27FC236}">
              <a16:creationId xmlns:a16="http://schemas.microsoft.com/office/drawing/2014/main" id="{7866C7B6-7544-47B0-9A3E-9B56A4AB6959}"/>
            </a:ext>
          </a:extLst>
        </xdr:cNvPr>
        <xdr:cNvSpPr txBox="1"/>
      </xdr:nvSpPr>
      <xdr:spPr>
        <a:xfrm>
          <a:off x="4813300" y="5938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73" name="フローチャート: 判断 72">
          <a:extLst>
            <a:ext uri="{FF2B5EF4-FFF2-40B4-BE49-F238E27FC236}">
              <a16:creationId xmlns:a16="http://schemas.microsoft.com/office/drawing/2014/main" id="{16A17AA5-0A7E-4F3D-AC06-89680188301A}"/>
            </a:ext>
          </a:extLst>
        </xdr:cNvPr>
        <xdr:cNvSpPr/>
      </xdr:nvSpPr>
      <xdr:spPr>
        <a:xfrm>
          <a:off x="47117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4" name="フローチャート: 判断 73">
          <a:extLst>
            <a:ext uri="{FF2B5EF4-FFF2-40B4-BE49-F238E27FC236}">
              <a16:creationId xmlns:a16="http://schemas.microsoft.com/office/drawing/2014/main" id="{20D7E08E-6155-4D69-9960-F4D5781901D0}"/>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5" name="フローチャート: 判断 74">
          <a:extLst>
            <a:ext uri="{FF2B5EF4-FFF2-40B4-BE49-F238E27FC236}">
              <a16:creationId xmlns:a16="http://schemas.microsoft.com/office/drawing/2014/main" id="{966F3704-AD78-4B85-8AFD-D454B54C4B84}"/>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76" name="フローチャート: 判断 75">
          <a:extLst>
            <a:ext uri="{FF2B5EF4-FFF2-40B4-BE49-F238E27FC236}">
              <a16:creationId xmlns:a16="http://schemas.microsoft.com/office/drawing/2014/main" id="{A809D289-0AE1-46C8-9A28-93692A369367}"/>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8074</xdr:rowOff>
    </xdr:from>
    <xdr:to>
      <xdr:col>7</xdr:col>
      <xdr:colOff>187325</xdr:colOff>
      <xdr:row>30</xdr:row>
      <xdr:rowOff>109674</xdr:rowOff>
    </xdr:to>
    <xdr:sp macro="" textlink="">
      <xdr:nvSpPr>
        <xdr:cNvPr id="77" name="フローチャート: 判断 76">
          <a:extLst>
            <a:ext uri="{FF2B5EF4-FFF2-40B4-BE49-F238E27FC236}">
              <a16:creationId xmlns:a16="http://schemas.microsoft.com/office/drawing/2014/main" id="{F8836A01-0230-4399-A588-9E9E17D40E12}"/>
            </a:ext>
          </a:extLst>
        </xdr:cNvPr>
        <xdr:cNvSpPr/>
      </xdr:nvSpPr>
      <xdr:spPr>
        <a:xfrm>
          <a:off x="1714500" y="592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A28B5F4-1D31-48DF-89CA-EF4A9DC22DF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D7918D5-27F5-4029-81C5-AD1C5D66EE2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C0364E8-915A-48B4-8FF3-51A4A4562B8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9D58599-1D35-4BEA-910A-5E0B89BB397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80FF5C6-D80C-4659-9A77-FACF0148701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85725</xdr:rowOff>
    </xdr:from>
    <xdr:to>
      <xdr:col>23</xdr:col>
      <xdr:colOff>136525</xdr:colOff>
      <xdr:row>29</xdr:row>
      <xdr:rowOff>15875</xdr:rowOff>
    </xdr:to>
    <xdr:sp macro="" textlink="">
      <xdr:nvSpPr>
        <xdr:cNvPr id="83" name="楕円 82">
          <a:extLst>
            <a:ext uri="{FF2B5EF4-FFF2-40B4-BE49-F238E27FC236}">
              <a16:creationId xmlns:a16="http://schemas.microsoft.com/office/drawing/2014/main" id="{2E4988DB-34D9-45BE-8E7E-3622E3B1B25E}"/>
            </a:ext>
          </a:extLst>
        </xdr:cNvPr>
        <xdr:cNvSpPr/>
      </xdr:nvSpPr>
      <xdr:spPr>
        <a:xfrm>
          <a:off x="47117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108602</xdr:rowOff>
    </xdr:from>
    <xdr:ext cx="405111" cy="259045"/>
    <xdr:sp macro="" textlink="">
      <xdr:nvSpPr>
        <xdr:cNvPr id="84" name="有形固定資産減価償却率該当値テキスト">
          <a:extLst>
            <a:ext uri="{FF2B5EF4-FFF2-40B4-BE49-F238E27FC236}">
              <a16:creationId xmlns:a16="http://schemas.microsoft.com/office/drawing/2014/main" id="{530BFC16-AB37-40E7-BE45-1FCD86FF1DEA}"/>
            </a:ext>
          </a:extLst>
        </xdr:cNvPr>
        <xdr:cNvSpPr txBox="1"/>
      </xdr:nvSpPr>
      <xdr:spPr>
        <a:xfrm>
          <a:off x="48133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56152</xdr:rowOff>
    </xdr:from>
    <xdr:to>
      <xdr:col>19</xdr:col>
      <xdr:colOff>187325</xdr:colOff>
      <xdr:row>29</xdr:row>
      <xdr:rowOff>157752</xdr:rowOff>
    </xdr:to>
    <xdr:sp macro="" textlink="">
      <xdr:nvSpPr>
        <xdr:cNvPr id="85" name="楕円 84">
          <a:extLst>
            <a:ext uri="{FF2B5EF4-FFF2-40B4-BE49-F238E27FC236}">
              <a16:creationId xmlns:a16="http://schemas.microsoft.com/office/drawing/2014/main" id="{0F881DC3-779F-47A9-9920-70352C1DD2FA}"/>
            </a:ext>
          </a:extLst>
        </xdr:cNvPr>
        <xdr:cNvSpPr/>
      </xdr:nvSpPr>
      <xdr:spPr>
        <a:xfrm>
          <a:off x="4000500" y="579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136525</xdr:rowOff>
    </xdr:from>
    <xdr:to>
      <xdr:col>23</xdr:col>
      <xdr:colOff>85725</xdr:colOff>
      <xdr:row>29</xdr:row>
      <xdr:rowOff>106952</xdr:rowOff>
    </xdr:to>
    <xdr:cxnSp macro="">
      <xdr:nvCxnSpPr>
        <xdr:cNvPr id="86" name="直線コネクタ 85">
          <a:extLst>
            <a:ext uri="{FF2B5EF4-FFF2-40B4-BE49-F238E27FC236}">
              <a16:creationId xmlns:a16="http://schemas.microsoft.com/office/drawing/2014/main" id="{73DE8B1F-8FE6-4045-B0D5-11653479327C}"/>
            </a:ext>
          </a:extLst>
        </xdr:cNvPr>
        <xdr:cNvCxnSpPr/>
      </xdr:nvCxnSpPr>
      <xdr:spPr>
        <a:xfrm flipV="1">
          <a:off x="4051300" y="5708650"/>
          <a:ext cx="711200" cy="14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9888</xdr:rowOff>
    </xdr:from>
    <xdr:to>
      <xdr:col>15</xdr:col>
      <xdr:colOff>187325</xdr:colOff>
      <xdr:row>29</xdr:row>
      <xdr:rowOff>111488</xdr:rowOff>
    </xdr:to>
    <xdr:sp macro="" textlink="">
      <xdr:nvSpPr>
        <xdr:cNvPr id="87" name="楕円 86">
          <a:extLst>
            <a:ext uri="{FF2B5EF4-FFF2-40B4-BE49-F238E27FC236}">
              <a16:creationId xmlns:a16="http://schemas.microsoft.com/office/drawing/2014/main" id="{0517ACAD-643B-4061-95A6-3A1EA7A82208}"/>
            </a:ext>
          </a:extLst>
        </xdr:cNvPr>
        <xdr:cNvSpPr/>
      </xdr:nvSpPr>
      <xdr:spPr>
        <a:xfrm>
          <a:off x="3238500" y="57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60688</xdr:rowOff>
    </xdr:from>
    <xdr:to>
      <xdr:col>19</xdr:col>
      <xdr:colOff>136525</xdr:colOff>
      <xdr:row>29</xdr:row>
      <xdr:rowOff>106952</xdr:rowOff>
    </xdr:to>
    <xdr:cxnSp macro="">
      <xdr:nvCxnSpPr>
        <xdr:cNvPr id="88" name="直線コネクタ 87">
          <a:extLst>
            <a:ext uri="{FF2B5EF4-FFF2-40B4-BE49-F238E27FC236}">
              <a16:creationId xmlns:a16="http://schemas.microsoft.com/office/drawing/2014/main" id="{BD3AE26B-1B98-41B0-B961-75B3EBF2046A}"/>
            </a:ext>
          </a:extLst>
        </xdr:cNvPr>
        <xdr:cNvCxnSpPr/>
      </xdr:nvCxnSpPr>
      <xdr:spPr>
        <a:xfrm>
          <a:off x="3289300" y="5804263"/>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144326</xdr:rowOff>
    </xdr:from>
    <xdr:to>
      <xdr:col>11</xdr:col>
      <xdr:colOff>187325</xdr:colOff>
      <xdr:row>29</xdr:row>
      <xdr:rowOff>74476</xdr:rowOff>
    </xdr:to>
    <xdr:sp macro="" textlink="">
      <xdr:nvSpPr>
        <xdr:cNvPr id="89" name="楕円 88">
          <a:extLst>
            <a:ext uri="{FF2B5EF4-FFF2-40B4-BE49-F238E27FC236}">
              <a16:creationId xmlns:a16="http://schemas.microsoft.com/office/drawing/2014/main" id="{84DF432A-EB87-4762-B5A7-8597306B57EE}"/>
            </a:ext>
          </a:extLst>
        </xdr:cNvPr>
        <xdr:cNvSpPr/>
      </xdr:nvSpPr>
      <xdr:spPr>
        <a:xfrm>
          <a:off x="2476500" y="571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23676</xdr:rowOff>
    </xdr:from>
    <xdr:to>
      <xdr:col>15</xdr:col>
      <xdr:colOff>136525</xdr:colOff>
      <xdr:row>29</xdr:row>
      <xdr:rowOff>60688</xdr:rowOff>
    </xdr:to>
    <xdr:cxnSp macro="">
      <xdr:nvCxnSpPr>
        <xdr:cNvPr id="90" name="直線コネクタ 89">
          <a:extLst>
            <a:ext uri="{FF2B5EF4-FFF2-40B4-BE49-F238E27FC236}">
              <a16:creationId xmlns:a16="http://schemas.microsoft.com/office/drawing/2014/main" id="{989E9863-6A9E-4860-AE29-9E165BE41B5C}"/>
            </a:ext>
          </a:extLst>
        </xdr:cNvPr>
        <xdr:cNvCxnSpPr/>
      </xdr:nvCxnSpPr>
      <xdr:spPr>
        <a:xfrm>
          <a:off x="2527300" y="5767251"/>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119652</xdr:rowOff>
    </xdr:from>
    <xdr:to>
      <xdr:col>7</xdr:col>
      <xdr:colOff>187325</xdr:colOff>
      <xdr:row>29</xdr:row>
      <xdr:rowOff>49802</xdr:rowOff>
    </xdr:to>
    <xdr:sp macro="" textlink="">
      <xdr:nvSpPr>
        <xdr:cNvPr id="91" name="楕円 90">
          <a:extLst>
            <a:ext uri="{FF2B5EF4-FFF2-40B4-BE49-F238E27FC236}">
              <a16:creationId xmlns:a16="http://schemas.microsoft.com/office/drawing/2014/main" id="{DD98B2B0-8D50-4876-BE43-29C197A654FD}"/>
            </a:ext>
          </a:extLst>
        </xdr:cNvPr>
        <xdr:cNvSpPr/>
      </xdr:nvSpPr>
      <xdr:spPr>
        <a:xfrm>
          <a:off x="1714500" y="56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170452</xdr:rowOff>
    </xdr:from>
    <xdr:to>
      <xdr:col>11</xdr:col>
      <xdr:colOff>136525</xdr:colOff>
      <xdr:row>29</xdr:row>
      <xdr:rowOff>23676</xdr:rowOff>
    </xdr:to>
    <xdr:cxnSp macro="">
      <xdr:nvCxnSpPr>
        <xdr:cNvPr id="92" name="直線コネクタ 91">
          <a:extLst>
            <a:ext uri="{FF2B5EF4-FFF2-40B4-BE49-F238E27FC236}">
              <a16:creationId xmlns:a16="http://schemas.microsoft.com/office/drawing/2014/main" id="{CACBBC50-1B28-4473-B572-7ABB7F8464F3}"/>
            </a:ext>
          </a:extLst>
        </xdr:cNvPr>
        <xdr:cNvCxnSpPr/>
      </xdr:nvCxnSpPr>
      <xdr:spPr>
        <a:xfrm>
          <a:off x="1765300" y="5742577"/>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3" name="n_1aveValue有形固定資産減価償却率">
          <a:extLst>
            <a:ext uri="{FF2B5EF4-FFF2-40B4-BE49-F238E27FC236}">
              <a16:creationId xmlns:a16="http://schemas.microsoft.com/office/drawing/2014/main" id="{9FEAB0E4-F0B2-44A7-B5C6-5EA816AB0065}"/>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4" name="n_2aveValue有形固定資産減価償却率">
          <a:extLst>
            <a:ext uri="{FF2B5EF4-FFF2-40B4-BE49-F238E27FC236}">
              <a16:creationId xmlns:a16="http://schemas.microsoft.com/office/drawing/2014/main" id="{A248CA82-705A-4DAC-824E-FF59A629BB13}"/>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95" name="n_3aveValue有形固定資産減価償却率">
          <a:extLst>
            <a:ext uri="{FF2B5EF4-FFF2-40B4-BE49-F238E27FC236}">
              <a16:creationId xmlns:a16="http://schemas.microsoft.com/office/drawing/2014/main" id="{94110A6F-137F-4920-B2FF-A78F20B897E5}"/>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100801</xdr:rowOff>
    </xdr:from>
    <xdr:ext cx="405111" cy="259045"/>
    <xdr:sp macro="" textlink="">
      <xdr:nvSpPr>
        <xdr:cNvPr id="96" name="n_4aveValue有形固定資産減価償却率">
          <a:extLst>
            <a:ext uri="{FF2B5EF4-FFF2-40B4-BE49-F238E27FC236}">
              <a16:creationId xmlns:a16="http://schemas.microsoft.com/office/drawing/2014/main" id="{A11830FB-72A9-4D0E-AF40-1F8081AFF0CF}"/>
            </a:ext>
          </a:extLst>
        </xdr:cNvPr>
        <xdr:cNvSpPr txBox="1"/>
      </xdr:nvSpPr>
      <xdr:spPr>
        <a:xfrm>
          <a:off x="1562744" y="601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2829</xdr:rowOff>
    </xdr:from>
    <xdr:ext cx="405111" cy="259045"/>
    <xdr:sp macro="" textlink="">
      <xdr:nvSpPr>
        <xdr:cNvPr id="97" name="n_1mainValue有形固定資産減価償却率">
          <a:extLst>
            <a:ext uri="{FF2B5EF4-FFF2-40B4-BE49-F238E27FC236}">
              <a16:creationId xmlns:a16="http://schemas.microsoft.com/office/drawing/2014/main" id="{B69171E0-91AD-4F06-B34B-914C20655373}"/>
            </a:ext>
          </a:extLst>
        </xdr:cNvPr>
        <xdr:cNvSpPr txBox="1"/>
      </xdr:nvSpPr>
      <xdr:spPr>
        <a:xfrm>
          <a:off x="3836044" y="5574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128015</xdr:rowOff>
    </xdr:from>
    <xdr:ext cx="405111" cy="259045"/>
    <xdr:sp macro="" textlink="">
      <xdr:nvSpPr>
        <xdr:cNvPr id="98" name="n_2mainValue有形固定資産減価償却率">
          <a:extLst>
            <a:ext uri="{FF2B5EF4-FFF2-40B4-BE49-F238E27FC236}">
              <a16:creationId xmlns:a16="http://schemas.microsoft.com/office/drawing/2014/main" id="{D6DBAC1C-278C-48E0-AD46-BCD21B277AFA}"/>
            </a:ext>
          </a:extLst>
        </xdr:cNvPr>
        <xdr:cNvSpPr txBox="1"/>
      </xdr:nvSpPr>
      <xdr:spPr>
        <a:xfrm>
          <a:off x="3086744" y="5528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91003</xdr:rowOff>
    </xdr:from>
    <xdr:ext cx="405111" cy="259045"/>
    <xdr:sp macro="" textlink="">
      <xdr:nvSpPr>
        <xdr:cNvPr id="99" name="n_3mainValue有形固定資産減価償却率">
          <a:extLst>
            <a:ext uri="{FF2B5EF4-FFF2-40B4-BE49-F238E27FC236}">
              <a16:creationId xmlns:a16="http://schemas.microsoft.com/office/drawing/2014/main" id="{F55E92A3-BCDA-40E5-8C07-A8D8B07A35F4}"/>
            </a:ext>
          </a:extLst>
        </xdr:cNvPr>
        <xdr:cNvSpPr txBox="1"/>
      </xdr:nvSpPr>
      <xdr:spPr>
        <a:xfrm>
          <a:off x="2324744" y="549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66329</xdr:rowOff>
    </xdr:from>
    <xdr:ext cx="405111" cy="259045"/>
    <xdr:sp macro="" textlink="">
      <xdr:nvSpPr>
        <xdr:cNvPr id="100" name="n_4mainValue有形固定資産減価償却率">
          <a:extLst>
            <a:ext uri="{FF2B5EF4-FFF2-40B4-BE49-F238E27FC236}">
              <a16:creationId xmlns:a16="http://schemas.microsoft.com/office/drawing/2014/main" id="{4A63D46D-04EF-4E8A-A5D9-B53077132730}"/>
            </a:ext>
          </a:extLst>
        </xdr:cNvPr>
        <xdr:cNvSpPr txBox="1"/>
      </xdr:nvSpPr>
      <xdr:spPr>
        <a:xfrm>
          <a:off x="1562744" y="5467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590B745A-780C-4B00-857A-DEEE95B8252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51DBBDBA-7176-4513-BA79-E9A4DA53BA5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D52EDF00-0F21-4DB1-A05D-F0486D17545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618864D3-07B8-40E7-A2D5-85325DD5D67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285E88D-5D6F-4E61-A414-A4155654479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B133A274-90E9-4450-8E73-BA134E82EC8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56AE1D66-E624-46DA-8A36-80E9C8605AF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6481951-1586-4805-A5C4-D9828F927C3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C99C1DB1-6FBA-4946-BBD7-EAD84BC4436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3DAB1319-9185-4B53-95B3-8BCF20574C6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034BD27-665B-4712-8736-14420464680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B661A378-8588-415A-B7D5-8144F587566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7AF97CCA-DC0C-4DA3-A3B7-1349D13CEF9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標準財政規模に対して地方債現在高が高くなっているため、類似団体と比較しても</a:t>
          </a:r>
          <a:r>
            <a:rPr kumimoji="1" lang="en-US" altLang="ja-JP" sz="1100">
              <a:latin typeface="ＭＳ Ｐゴシック" panose="020B0600070205080204" pitchFamily="50" charset="-128"/>
              <a:ea typeface="ＭＳ Ｐゴシック" panose="020B0600070205080204" pitchFamily="50" charset="-128"/>
            </a:rPr>
            <a:t>202.8</a:t>
          </a:r>
          <a:r>
            <a:rPr kumimoji="1" lang="ja-JP" altLang="en-US" sz="1100">
              <a:latin typeface="ＭＳ Ｐゴシック" panose="020B0600070205080204" pitchFamily="50" charset="-128"/>
              <a:ea typeface="ＭＳ Ｐゴシック" panose="020B0600070205080204" pitchFamily="50" charset="-128"/>
            </a:rPr>
            <a:t>ポイント高くなっている。また、前年度から</a:t>
          </a:r>
          <a:r>
            <a:rPr kumimoji="1" lang="en-US" altLang="ja-JP" sz="1100">
              <a:latin typeface="ＭＳ Ｐゴシック" panose="020B0600070205080204" pitchFamily="50" charset="-128"/>
              <a:ea typeface="ＭＳ Ｐゴシック" panose="020B0600070205080204" pitchFamily="50" charset="-128"/>
            </a:rPr>
            <a:t>80.9</a:t>
          </a:r>
          <a:r>
            <a:rPr kumimoji="1" lang="ja-JP" altLang="en-US" sz="1100">
              <a:latin typeface="ＭＳ Ｐゴシック" panose="020B0600070205080204" pitchFamily="50" charset="-128"/>
              <a:ea typeface="ＭＳ Ｐゴシック" panose="020B0600070205080204" pitchFamily="50" charset="-128"/>
            </a:rPr>
            <a:t>ポイント低くなっているのは、当該年度における経常一般財源等の地方交付税が増加したことによる、償還財源の増加が要因として考えられる。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FD24DAF-0BE0-4EE8-AD92-3406D7B52BF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88E65A49-C8B4-46B5-814A-FCE00EDD0A7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72F382E8-9683-41E5-86AB-39778C34078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1D09572C-FDA9-4C38-8A5C-23F17B0ECD8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D861A438-1645-4996-89B1-28E95DDF6EA5}"/>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A93E3E68-4793-4EE9-8145-28573F1069D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38661599-1491-48D1-9861-F5B02534AE4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76A6BFF1-86F1-4868-8463-F37BC0DFC59A}"/>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33E9AB7B-C265-43C5-9F7F-469F9D3FA0D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22DCA679-7BC9-419E-8907-56070A59A41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B38FE4EB-5BF6-42C7-B1DE-2E1EE302C4F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25A4C0DB-CC9E-4B4E-BDAF-F2958CBBB51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52171E2D-BDEC-47DC-A5A2-B8A454AEB36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3E746F94-DC2F-46B2-84C7-4FC09E9CB4D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8FE01A22-0974-49F3-8321-C58FF684F24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86931</xdr:rowOff>
    </xdr:to>
    <xdr:cxnSp macro="">
      <xdr:nvCxnSpPr>
        <xdr:cNvPr id="129" name="直線コネクタ 128">
          <a:extLst>
            <a:ext uri="{FF2B5EF4-FFF2-40B4-BE49-F238E27FC236}">
              <a16:creationId xmlns:a16="http://schemas.microsoft.com/office/drawing/2014/main" id="{77151724-C8AE-40C1-A49D-9D232B4854CA}"/>
            </a:ext>
          </a:extLst>
        </xdr:cNvPr>
        <xdr:cNvCxnSpPr/>
      </xdr:nvCxnSpPr>
      <xdr:spPr>
        <a:xfrm flipV="1">
          <a:off x="14793595" y="5312833"/>
          <a:ext cx="1269" cy="1374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90758</xdr:rowOff>
    </xdr:from>
    <xdr:ext cx="469744" cy="259045"/>
    <xdr:sp macro="" textlink="">
      <xdr:nvSpPr>
        <xdr:cNvPr id="130" name="債務償還比率最小値テキスト">
          <a:extLst>
            <a:ext uri="{FF2B5EF4-FFF2-40B4-BE49-F238E27FC236}">
              <a16:creationId xmlns:a16="http://schemas.microsoft.com/office/drawing/2014/main" id="{B3D4328E-22AF-4A69-B457-FE1A1CFAA936}"/>
            </a:ext>
          </a:extLst>
        </xdr:cNvPr>
        <xdr:cNvSpPr txBox="1"/>
      </xdr:nvSpPr>
      <xdr:spPr>
        <a:xfrm>
          <a:off x="14846300" y="66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86931</xdr:rowOff>
    </xdr:from>
    <xdr:to>
      <xdr:col>76</xdr:col>
      <xdr:colOff>111125</xdr:colOff>
      <xdr:row>34</xdr:row>
      <xdr:rowOff>86931</xdr:rowOff>
    </xdr:to>
    <xdr:cxnSp macro="">
      <xdr:nvCxnSpPr>
        <xdr:cNvPr id="131" name="直線コネクタ 130">
          <a:extLst>
            <a:ext uri="{FF2B5EF4-FFF2-40B4-BE49-F238E27FC236}">
              <a16:creationId xmlns:a16="http://schemas.microsoft.com/office/drawing/2014/main" id="{E8CB1B58-E84B-41AA-BC32-0FD4CD20D48A}"/>
            </a:ext>
          </a:extLst>
        </xdr:cNvPr>
        <xdr:cNvCxnSpPr/>
      </xdr:nvCxnSpPr>
      <xdr:spPr>
        <a:xfrm>
          <a:off x="14706600" y="66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9B59B88E-60EE-4436-BD4D-BA9E9481A63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E055C05E-F9FF-48F3-9844-4253A575BEB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31238</xdr:rowOff>
    </xdr:from>
    <xdr:ext cx="469744" cy="259045"/>
    <xdr:sp macro="" textlink="">
      <xdr:nvSpPr>
        <xdr:cNvPr id="134" name="債務償還比率平均値テキスト">
          <a:extLst>
            <a:ext uri="{FF2B5EF4-FFF2-40B4-BE49-F238E27FC236}">
              <a16:creationId xmlns:a16="http://schemas.microsoft.com/office/drawing/2014/main" id="{D304B782-FC87-4709-BBDA-584E8412388D}"/>
            </a:ext>
          </a:extLst>
        </xdr:cNvPr>
        <xdr:cNvSpPr txBox="1"/>
      </xdr:nvSpPr>
      <xdr:spPr>
        <a:xfrm>
          <a:off x="14846300" y="5431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8361</xdr:rowOff>
    </xdr:from>
    <xdr:to>
      <xdr:col>76</xdr:col>
      <xdr:colOff>73025</xdr:colOff>
      <xdr:row>28</xdr:row>
      <xdr:rowOff>109961</xdr:rowOff>
    </xdr:to>
    <xdr:sp macro="" textlink="">
      <xdr:nvSpPr>
        <xdr:cNvPr id="135" name="フローチャート: 判断 134">
          <a:extLst>
            <a:ext uri="{FF2B5EF4-FFF2-40B4-BE49-F238E27FC236}">
              <a16:creationId xmlns:a16="http://schemas.microsoft.com/office/drawing/2014/main" id="{A6641D26-3FF7-4AA3-9865-269DFD0DADEB}"/>
            </a:ext>
          </a:extLst>
        </xdr:cNvPr>
        <xdr:cNvSpPr/>
      </xdr:nvSpPr>
      <xdr:spPr>
        <a:xfrm>
          <a:off x="14744700" y="558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53869</xdr:rowOff>
    </xdr:from>
    <xdr:to>
      <xdr:col>72</xdr:col>
      <xdr:colOff>123825</xdr:colOff>
      <xdr:row>27</xdr:row>
      <xdr:rowOff>155469</xdr:rowOff>
    </xdr:to>
    <xdr:sp macro="" textlink="">
      <xdr:nvSpPr>
        <xdr:cNvPr id="136" name="フローチャート: 判断 135">
          <a:extLst>
            <a:ext uri="{FF2B5EF4-FFF2-40B4-BE49-F238E27FC236}">
              <a16:creationId xmlns:a16="http://schemas.microsoft.com/office/drawing/2014/main" id="{F19FC493-6C9F-4D02-B68C-5CE3414A3223}"/>
            </a:ext>
          </a:extLst>
        </xdr:cNvPr>
        <xdr:cNvSpPr/>
      </xdr:nvSpPr>
      <xdr:spPr>
        <a:xfrm>
          <a:off x="14033500" y="545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66103</xdr:rowOff>
    </xdr:from>
    <xdr:to>
      <xdr:col>68</xdr:col>
      <xdr:colOff>123825</xdr:colOff>
      <xdr:row>27</xdr:row>
      <xdr:rowOff>167703</xdr:rowOff>
    </xdr:to>
    <xdr:sp macro="" textlink="">
      <xdr:nvSpPr>
        <xdr:cNvPr id="137" name="フローチャート: 判断 136">
          <a:extLst>
            <a:ext uri="{FF2B5EF4-FFF2-40B4-BE49-F238E27FC236}">
              <a16:creationId xmlns:a16="http://schemas.microsoft.com/office/drawing/2014/main" id="{E9B752D3-D419-4AF8-9DB7-00487ED015D9}"/>
            </a:ext>
          </a:extLst>
        </xdr:cNvPr>
        <xdr:cNvSpPr/>
      </xdr:nvSpPr>
      <xdr:spPr>
        <a:xfrm>
          <a:off x="13271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83746</xdr:rowOff>
    </xdr:from>
    <xdr:to>
      <xdr:col>64</xdr:col>
      <xdr:colOff>123825</xdr:colOff>
      <xdr:row>29</xdr:row>
      <xdr:rowOff>13896</xdr:rowOff>
    </xdr:to>
    <xdr:sp macro="" textlink="">
      <xdr:nvSpPr>
        <xdr:cNvPr id="138" name="フローチャート: 判断 137">
          <a:extLst>
            <a:ext uri="{FF2B5EF4-FFF2-40B4-BE49-F238E27FC236}">
              <a16:creationId xmlns:a16="http://schemas.microsoft.com/office/drawing/2014/main" id="{1B25648B-9AF7-415D-BB41-7EA66AA0B9D3}"/>
            </a:ext>
          </a:extLst>
        </xdr:cNvPr>
        <xdr:cNvSpPr/>
      </xdr:nvSpPr>
      <xdr:spPr>
        <a:xfrm>
          <a:off x="12509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14129</xdr:rowOff>
    </xdr:from>
    <xdr:to>
      <xdr:col>60</xdr:col>
      <xdr:colOff>123825</xdr:colOff>
      <xdr:row>29</xdr:row>
      <xdr:rowOff>115729</xdr:rowOff>
    </xdr:to>
    <xdr:sp macro="" textlink="">
      <xdr:nvSpPr>
        <xdr:cNvPr id="139" name="フローチャート: 判断 138">
          <a:extLst>
            <a:ext uri="{FF2B5EF4-FFF2-40B4-BE49-F238E27FC236}">
              <a16:creationId xmlns:a16="http://schemas.microsoft.com/office/drawing/2014/main" id="{DAF232AC-99A9-405E-8A13-FA6A1CA7A0DC}"/>
            </a:ext>
          </a:extLst>
        </xdr:cNvPr>
        <xdr:cNvSpPr/>
      </xdr:nvSpPr>
      <xdr:spPr>
        <a:xfrm>
          <a:off x="11747500" y="575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8FC03EC-A030-4E20-8582-F538794E807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E84410D-66E4-4242-A9D7-F777C1B3BC7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AD421D3-2CF8-416D-960C-39C2C4005BD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46F2DEC-AA31-4E70-9B3A-59252A8815B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2C0157E-E130-48E7-95BC-4C1B8BF8B2C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30332</xdr:rowOff>
    </xdr:from>
    <xdr:to>
      <xdr:col>76</xdr:col>
      <xdr:colOff>73025</xdr:colOff>
      <xdr:row>30</xdr:row>
      <xdr:rowOff>131932</xdr:rowOff>
    </xdr:to>
    <xdr:sp macro="" textlink="">
      <xdr:nvSpPr>
        <xdr:cNvPr id="145" name="楕円 144">
          <a:extLst>
            <a:ext uri="{FF2B5EF4-FFF2-40B4-BE49-F238E27FC236}">
              <a16:creationId xmlns:a16="http://schemas.microsoft.com/office/drawing/2014/main" id="{A5045381-EC23-42B8-B5E7-44A4AB431D7D}"/>
            </a:ext>
          </a:extLst>
        </xdr:cNvPr>
        <xdr:cNvSpPr/>
      </xdr:nvSpPr>
      <xdr:spPr>
        <a:xfrm>
          <a:off x="14744700" y="594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8759</xdr:rowOff>
    </xdr:from>
    <xdr:ext cx="469744" cy="259045"/>
    <xdr:sp macro="" textlink="">
      <xdr:nvSpPr>
        <xdr:cNvPr id="146" name="債務償還比率該当値テキスト">
          <a:extLst>
            <a:ext uri="{FF2B5EF4-FFF2-40B4-BE49-F238E27FC236}">
              <a16:creationId xmlns:a16="http://schemas.microsoft.com/office/drawing/2014/main" id="{72853E00-C719-4428-8555-CACCA8CA8370}"/>
            </a:ext>
          </a:extLst>
        </xdr:cNvPr>
        <xdr:cNvSpPr txBox="1"/>
      </xdr:nvSpPr>
      <xdr:spPr>
        <a:xfrm>
          <a:off x="14846300" y="5923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4434</xdr:rowOff>
    </xdr:from>
    <xdr:to>
      <xdr:col>72</xdr:col>
      <xdr:colOff>123825</xdr:colOff>
      <xdr:row>31</xdr:row>
      <xdr:rowOff>106034</xdr:rowOff>
    </xdr:to>
    <xdr:sp macro="" textlink="">
      <xdr:nvSpPr>
        <xdr:cNvPr id="147" name="楕円 146">
          <a:extLst>
            <a:ext uri="{FF2B5EF4-FFF2-40B4-BE49-F238E27FC236}">
              <a16:creationId xmlns:a16="http://schemas.microsoft.com/office/drawing/2014/main" id="{F45E12D1-5CFA-4C6D-A60C-10BF38944E1F}"/>
            </a:ext>
          </a:extLst>
        </xdr:cNvPr>
        <xdr:cNvSpPr/>
      </xdr:nvSpPr>
      <xdr:spPr>
        <a:xfrm>
          <a:off x="14033500" y="609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81132</xdr:rowOff>
    </xdr:from>
    <xdr:to>
      <xdr:col>76</xdr:col>
      <xdr:colOff>22225</xdr:colOff>
      <xdr:row>31</xdr:row>
      <xdr:rowOff>55234</xdr:rowOff>
    </xdr:to>
    <xdr:cxnSp macro="">
      <xdr:nvCxnSpPr>
        <xdr:cNvPr id="148" name="直線コネクタ 147">
          <a:extLst>
            <a:ext uri="{FF2B5EF4-FFF2-40B4-BE49-F238E27FC236}">
              <a16:creationId xmlns:a16="http://schemas.microsoft.com/office/drawing/2014/main" id="{F50ABFCE-2EFE-486F-9305-DB848D4FCC01}"/>
            </a:ext>
          </a:extLst>
        </xdr:cNvPr>
        <xdr:cNvCxnSpPr/>
      </xdr:nvCxnSpPr>
      <xdr:spPr>
        <a:xfrm flipV="1">
          <a:off x="14084300" y="5996157"/>
          <a:ext cx="711200" cy="14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106616</xdr:rowOff>
    </xdr:from>
    <xdr:to>
      <xdr:col>68</xdr:col>
      <xdr:colOff>123825</xdr:colOff>
      <xdr:row>31</xdr:row>
      <xdr:rowOff>36766</xdr:rowOff>
    </xdr:to>
    <xdr:sp macro="" textlink="">
      <xdr:nvSpPr>
        <xdr:cNvPr id="149" name="楕円 148">
          <a:extLst>
            <a:ext uri="{FF2B5EF4-FFF2-40B4-BE49-F238E27FC236}">
              <a16:creationId xmlns:a16="http://schemas.microsoft.com/office/drawing/2014/main" id="{67C9A253-4CD7-4972-9C0E-D8BCBAE4973B}"/>
            </a:ext>
          </a:extLst>
        </xdr:cNvPr>
        <xdr:cNvSpPr/>
      </xdr:nvSpPr>
      <xdr:spPr>
        <a:xfrm>
          <a:off x="13271500" y="602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157416</xdr:rowOff>
    </xdr:from>
    <xdr:to>
      <xdr:col>72</xdr:col>
      <xdr:colOff>73025</xdr:colOff>
      <xdr:row>31</xdr:row>
      <xdr:rowOff>55234</xdr:rowOff>
    </xdr:to>
    <xdr:cxnSp macro="">
      <xdr:nvCxnSpPr>
        <xdr:cNvPr id="150" name="直線コネクタ 149">
          <a:extLst>
            <a:ext uri="{FF2B5EF4-FFF2-40B4-BE49-F238E27FC236}">
              <a16:creationId xmlns:a16="http://schemas.microsoft.com/office/drawing/2014/main" id="{F4CC0CDC-8C20-45BE-A40A-6685B938150E}"/>
            </a:ext>
          </a:extLst>
        </xdr:cNvPr>
        <xdr:cNvCxnSpPr/>
      </xdr:nvCxnSpPr>
      <xdr:spPr>
        <a:xfrm>
          <a:off x="13322300" y="6072441"/>
          <a:ext cx="762000" cy="6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55721</xdr:rowOff>
    </xdr:from>
    <xdr:to>
      <xdr:col>64</xdr:col>
      <xdr:colOff>123825</xdr:colOff>
      <xdr:row>32</xdr:row>
      <xdr:rowOff>157321</xdr:rowOff>
    </xdr:to>
    <xdr:sp macro="" textlink="">
      <xdr:nvSpPr>
        <xdr:cNvPr id="151" name="楕円 150">
          <a:extLst>
            <a:ext uri="{FF2B5EF4-FFF2-40B4-BE49-F238E27FC236}">
              <a16:creationId xmlns:a16="http://schemas.microsoft.com/office/drawing/2014/main" id="{162037BB-EBEC-44D7-A702-33651198E80D}"/>
            </a:ext>
          </a:extLst>
        </xdr:cNvPr>
        <xdr:cNvSpPr/>
      </xdr:nvSpPr>
      <xdr:spPr>
        <a:xfrm>
          <a:off x="12509500" y="631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157416</xdr:rowOff>
    </xdr:from>
    <xdr:to>
      <xdr:col>68</xdr:col>
      <xdr:colOff>73025</xdr:colOff>
      <xdr:row>32</xdr:row>
      <xdr:rowOff>106521</xdr:rowOff>
    </xdr:to>
    <xdr:cxnSp macro="">
      <xdr:nvCxnSpPr>
        <xdr:cNvPr id="152" name="直線コネクタ 151">
          <a:extLst>
            <a:ext uri="{FF2B5EF4-FFF2-40B4-BE49-F238E27FC236}">
              <a16:creationId xmlns:a16="http://schemas.microsoft.com/office/drawing/2014/main" id="{52A79D71-D2DB-4339-8B74-9FB012DD6C8E}"/>
            </a:ext>
          </a:extLst>
        </xdr:cNvPr>
        <xdr:cNvCxnSpPr/>
      </xdr:nvCxnSpPr>
      <xdr:spPr>
        <a:xfrm flipV="1">
          <a:off x="12560300" y="6072441"/>
          <a:ext cx="762000" cy="29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15610</xdr:rowOff>
    </xdr:from>
    <xdr:to>
      <xdr:col>60</xdr:col>
      <xdr:colOff>123825</xdr:colOff>
      <xdr:row>33</xdr:row>
      <xdr:rowOff>117210</xdr:rowOff>
    </xdr:to>
    <xdr:sp macro="" textlink="">
      <xdr:nvSpPr>
        <xdr:cNvPr id="153" name="楕円 152">
          <a:extLst>
            <a:ext uri="{FF2B5EF4-FFF2-40B4-BE49-F238E27FC236}">
              <a16:creationId xmlns:a16="http://schemas.microsoft.com/office/drawing/2014/main" id="{51753381-F2B1-49BD-A4E4-E272EF3B4CDE}"/>
            </a:ext>
          </a:extLst>
        </xdr:cNvPr>
        <xdr:cNvSpPr/>
      </xdr:nvSpPr>
      <xdr:spPr>
        <a:xfrm>
          <a:off x="11747500" y="644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106521</xdr:rowOff>
    </xdr:from>
    <xdr:to>
      <xdr:col>64</xdr:col>
      <xdr:colOff>73025</xdr:colOff>
      <xdr:row>33</xdr:row>
      <xdr:rowOff>66410</xdr:rowOff>
    </xdr:to>
    <xdr:cxnSp macro="">
      <xdr:nvCxnSpPr>
        <xdr:cNvPr id="154" name="直線コネクタ 153">
          <a:extLst>
            <a:ext uri="{FF2B5EF4-FFF2-40B4-BE49-F238E27FC236}">
              <a16:creationId xmlns:a16="http://schemas.microsoft.com/office/drawing/2014/main" id="{75E057A2-8696-46D9-BB43-0B407B82CA9A}"/>
            </a:ext>
          </a:extLst>
        </xdr:cNvPr>
        <xdr:cNvCxnSpPr/>
      </xdr:nvCxnSpPr>
      <xdr:spPr>
        <a:xfrm flipV="1">
          <a:off x="11798300" y="6364446"/>
          <a:ext cx="762000" cy="13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546</xdr:rowOff>
    </xdr:from>
    <xdr:ext cx="469744" cy="259045"/>
    <xdr:sp macro="" textlink="">
      <xdr:nvSpPr>
        <xdr:cNvPr id="155" name="n_1aveValue債務償還比率">
          <a:extLst>
            <a:ext uri="{FF2B5EF4-FFF2-40B4-BE49-F238E27FC236}">
              <a16:creationId xmlns:a16="http://schemas.microsoft.com/office/drawing/2014/main" id="{49CFC08B-6C25-4240-80A4-DD746D5B938F}"/>
            </a:ext>
          </a:extLst>
        </xdr:cNvPr>
        <xdr:cNvSpPr txBox="1"/>
      </xdr:nvSpPr>
      <xdr:spPr>
        <a:xfrm>
          <a:off x="13836727" y="522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12780</xdr:rowOff>
    </xdr:from>
    <xdr:ext cx="469744" cy="259045"/>
    <xdr:sp macro="" textlink="">
      <xdr:nvSpPr>
        <xdr:cNvPr id="156" name="n_2aveValue債務償還比率">
          <a:extLst>
            <a:ext uri="{FF2B5EF4-FFF2-40B4-BE49-F238E27FC236}">
              <a16:creationId xmlns:a16="http://schemas.microsoft.com/office/drawing/2014/main" id="{551D3B99-586E-48FA-B0C7-0FECC7FCEEB5}"/>
            </a:ext>
          </a:extLst>
        </xdr:cNvPr>
        <xdr:cNvSpPr txBox="1"/>
      </xdr:nvSpPr>
      <xdr:spPr>
        <a:xfrm>
          <a:off x="13087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30423</xdr:rowOff>
    </xdr:from>
    <xdr:ext cx="469744" cy="259045"/>
    <xdr:sp macro="" textlink="">
      <xdr:nvSpPr>
        <xdr:cNvPr id="157" name="n_3aveValue債務償還比率">
          <a:extLst>
            <a:ext uri="{FF2B5EF4-FFF2-40B4-BE49-F238E27FC236}">
              <a16:creationId xmlns:a16="http://schemas.microsoft.com/office/drawing/2014/main" id="{13C1A64D-296A-45E5-9703-89601F0448F1}"/>
            </a:ext>
          </a:extLst>
        </xdr:cNvPr>
        <xdr:cNvSpPr txBox="1"/>
      </xdr:nvSpPr>
      <xdr:spPr>
        <a:xfrm>
          <a:off x="12325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132256</xdr:rowOff>
    </xdr:from>
    <xdr:ext cx="469744" cy="259045"/>
    <xdr:sp macro="" textlink="">
      <xdr:nvSpPr>
        <xdr:cNvPr id="158" name="n_4aveValue債務償還比率">
          <a:extLst>
            <a:ext uri="{FF2B5EF4-FFF2-40B4-BE49-F238E27FC236}">
              <a16:creationId xmlns:a16="http://schemas.microsoft.com/office/drawing/2014/main" id="{35D5D8A2-3C62-4DFC-BD04-5EB5306B53CE}"/>
            </a:ext>
          </a:extLst>
        </xdr:cNvPr>
        <xdr:cNvSpPr txBox="1"/>
      </xdr:nvSpPr>
      <xdr:spPr>
        <a:xfrm>
          <a:off x="11563427" y="553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97161</xdr:rowOff>
    </xdr:from>
    <xdr:ext cx="469744" cy="259045"/>
    <xdr:sp macro="" textlink="">
      <xdr:nvSpPr>
        <xdr:cNvPr id="159" name="n_1mainValue債務償還比率">
          <a:extLst>
            <a:ext uri="{FF2B5EF4-FFF2-40B4-BE49-F238E27FC236}">
              <a16:creationId xmlns:a16="http://schemas.microsoft.com/office/drawing/2014/main" id="{F99630A8-7FF8-4AF5-B604-0E8D6DD86FC2}"/>
            </a:ext>
          </a:extLst>
        </xdr:cNvPr>
        <xdr:cNvSpPr txBox="1"/>
      </xdr:nvSpPr>
      <xdr:spPr>
        <a:xfrm>
          <a:off x="13836727" y="6183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27893</xdr:rowOff>
    </xdr:from>
    <xdr:ext cx="469744" cy="259045"/>
    <xdr:sp macro="" textlink="">
      <xdr:nvSpPr>
        <xdr:cNvPr id="160" name="n_2mainValue債務償還比率">
          <a:extLst>
            <a:ext uri="{FF2B5EF4-FFF2-40B4-BE49-F238E27FC236}">
              <a16:creationId xmlns:a16="http://schemas.microsoft.com/office/drawing/2014/main" id="{7A1F4388-C09E-4EAE-A8CE-5E76457458E6}"/>
            </a:ext>
          </a:extLst>
        </xdr:cNvPr>
        <xdr:cNvSpPr txBox="1"/>
      </xdr:nvSpPr>
      <xdr:spPr>
        <a:xfrm>
          <a:off x="13087427" y="611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148448</xdr:rowOff>
    </xdr:from>
    <xdr:ext cx="469744" cy="259045"/>
    <xdr:sp macro="" textlink="">
      <xdr:nvSpPr>
        <xdr:cNvPr id="161" name="n_3mainValue債務償還比率">
          <a:extLst>
            <a:ext uri="{FF2B5EF4-FFF2-40B4-BE49-F238E27FC236}">
              <a16:creationId xmlns:a16="http://schemas.microsoft.com/office/drawing/2014/main" id="{BC81B2E1-4C7C-4C20-8313-4942E592B66B}"/>
            </a:ext>
          </a:extLst>
        </xdr:cNvPr>
        <xdr:cNvSpPr txBox="1"/>
      </xdr:nvSpPr>
      <xdr:spPr>
        <a:xfrm>
          <a:off x="12325427" y="6406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108338</xdr:rowOff>
    </xdr:from>
    <xdr:ext cx="469744" cy="259045"/>
    <xdr:sp macro="" textlink="">
      <xdr:nvSpPr>
        <xdr:cNvPr id="162" name="n_4mainValue債務償還比率">
          <a:extLst>
            <a:ext uri="{FF2B5EF4-FFF2-40B4-BE49-F238E27FC236}">
              <a16:creationId xmlns:a16="http://schemas.microsoft.com/office/drawing/2014/main" id="{EEA4E632-9D45-4E72-8570-2F3AD4696AED}"/>
            </a:ext>
          </a:extLst>
        </xdr:cNvPr>
        <xdr:cNvSpPr txBox="1"/>
      </xdr:nvSpPr>
      <xdr:spPr>
        <a:xfrm>
          <a:off x="11563427" y="653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D985488B-F1C4-499E-9E30-CC888C29E6B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FC18FBE7-0E9F-4813-96C4-0FBDA6EB780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B887D5ED-A037-4D1C-B74D-1930548A226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70D8127B-84B8-4175-9A44-FD30168274E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8ECC777-10C0-446C-99AA-A92B4B0EF23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40FDEE0D-8B13-4F30-A3AF-3161679BCF2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5E4342E-C6AB-4604-836C-1C46E80081D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C934967-FC08-44FC-BB6C-915D9BBB634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B377323-5E82-4586-9312-42B8D68EB53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24CBE48-7CB2-4B4A-9541-0CBB03E1E1D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6753B4-9CEB-4BE9-B386-47E542C115E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71B15F-61B2-485C-A82A-410D099003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CCBE35-A8B5-47BF-91AF-885E73155A3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C04B4F-FAF4-42A1-885F-A0092EBB20F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A63D28A-8C17-4F7F-AFDF-7D1DE923281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AC80D9F-4129-4CEB-B74E-BE95A1DF2D8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3,998
3,934
261.31
5,425,109
5,028,425
342,813
2,870,579
5,038,891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8AE2B3-1189-4D2E-A9A8-F4BD6A223BE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A50DB9-8E85-49FE-9051-E64C7FC3FC8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12FF093-9688-4E6D-81CF-DDC2D4EE339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8F713EA-BCD8-44DE-BB29-0777348CA51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3A6ADDF-3003-41EF-B91E-E5E9FE875DC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F44CEBA-0F23-4DE8-A971-D8F8597DB3E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46EF044-3C8D-4CC7-9C50-657D31E4F37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4536C59-EC0F-47B0-B541-B958339C7BB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7152C62-0A9A-4F9B-B60C-C4ED9464D0F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E22B94-0A65-4ABD-96C8-E6A4ABAEBD2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995E7F0-2A40-4672-92F4-5688C6DAB40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476BCC6-E6B1-4A32-A0F4-36B44FC63AA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89D6F6B-CA43-4136-9DDB-C77AF7A6D31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F81AB79-692B-4511-9EF5-6DEC7031B97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53B2D46-8098-47D5-AEE0-8ECF1A19233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99067A-404B-48BA-8FBB-7006FE541BE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C7CC595-CE7D-4404-82B8-52C87712FD6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E93F7F6-5519-4150-9020-5F6CDC6C229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68340E-11DB-4691-A6C2-F46D597A1D4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FEE5656-90AD-48C3-9D12-3B1EBBC28D2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6B8FB32-7A3E-4AA0-A8F9-D7C8D26C89A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00D777D-BA27-4D7A-88BC-72C89C48649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A7CD5B4-9887-411A-9218-D6E9F687AD7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5B94726-23C4-4989-961E-0522FA88F13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47D9C6E-758B-42C5-A273-6615995C4AD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6B22486-533E-49E3-871E-1C20AF84C1F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7EF2356-6858-4E57-8765-04530D3FF58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FC9FC46-2D04-4925-8E37-46AA6E649CD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5850A6A-591A-44F6-AAAE-FD030E01E9F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45F6ABE-51B7-4839-9BB5-ADD7DE3A474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D25403A-0032-467D-ABCD-ED354F658B1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EE8A0D4-BF99-498E-89F8-2029B8A1FAF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A84B65B-C750-4137-A90E-381C519F596E}"/>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95C9B8-571D-4CEE-A49F-D9A37090CCFD}"/>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A5D3988-587D-460A-9FF5-E2982B9C782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F6C2EC0-3CC1-4DB0-BA77-FBD6D6581C4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9AB9236-4CB3-468D-8E7C-237C05F6BF8E}"/>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AE7F18B-139B-4085-8D47-A55F78A7529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5F18DC2-7CDB-4BEE-A41C-E6370ED964C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61E7D9E-754B-4AFD-8BA5-0AFDF84E446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A8141C4-42AB-419F-BA76-C02129B3957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F07AEB4-EDF4-4E95-89C6-D53C94F506A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E62396D-BC1C-4E92-A866-6F11225BEC6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89916</xdr:rowOff>
    </xdr:from>
    <xdr:to>
      <xdr:col>24</xdr:col>
      <xdr:colOff>62865</xdr:colOff>
      <xdr:row>41</xdr:row>
      <xdr:rowOff>67056</xdr:rowOff>
    </xdr:to>
    <xdr:cxnSp macro="">
      <xdr:nvCxnSpPr>
        <xdr:cNvPr id="55" name="直線コネクタ 54">
          <a:extLst>
            <a:ext uri="{FF2B5EF4-FFF2-40B4-BE49-F238E27FC236}">
              <a16:creationId xmlns:a16="http://schemas.microsoft.com/office/drawing/2014/main" id="{695C6767-5FF8-46ED-B6D4-49A1F30BAB7A}"/>
            </a:ext>
          </a:extLst>
        </xdr:cNvPr>
        <xdr:cNvCxnSpPr/>
      </xdr:nvCxnSpPr>
      <xdr:spPr>
        <a:xfrm flipV="1">
          <a:off x="4634865" y="5747766"/>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70883</xdr:rowOff>
    </xdr:from>
    <xdr:ext cx="405111" cy="259045"/>
    <xdr:sp macro="" textlink="">
      <xdr:nvSpPr>
        <xdr:cNvPr id="56" name="【道路】&#10;有形固定資産減価償却率最小値テキスト">
          <a:extLst>
            <a:ext uri="{FF2B5EF4-FFF2-40B4-BE49-F238E27FC236}">
              <a16:creationId xmlns:a16="http://schemas.microsoft.com/office/drawing/2014/main" id="{62C26171-6E7A-4AA9-AC5F-7CDAB8291FAA}"/>
            </a:ext>
          </a:extLst>
        </xdr:cNvPr>
        <xdr:cNvSpPr txBox="1"/>
      </xdr:nvSpPr>
      <xdr:spPr>
        <a:xfrm>
          <a:off x="4673600" y="710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67056</xdr:rowOff>
    </xdr:from>
    <xdr:to>
      <xdr:col>24</xdr:col>
      <xdr:colOff>152400</xdr:colOff>
      <xdr:row>41</xdr:row>
      <xdr:rowOff>67056</xdr:rowOff>
    </xdr:to>
    <xdr:cxnSp macro="">
      <xdr:nvCxnSpPr>
        <xdr:cNvPr id="57" name="直線コネクタ 56">
          <a:extLst>
            <a:ext uri="{FF2B5EF4-FFF2-40B4-BE49-F238E27FC236}">
              <a16:creationId xmlns:a16="http://schemas.microsoft.com/office/drawing/2014/main" id="{A8FCBF1E-6A2F-499E-B2EB-947F1041DD30}"/>
            </a:ext>
          </a:extLst>
        </xdr:cNvPr>
        <xdr:cNvCxnSpPr/>
      </xdr:nvCxnSpPr>
      <xdr:spPr>
        <a:xfrm>
          <a:off x="4546600" y="709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36593</xdr:rowOff>
    </xdr:from>
    <xdr:ext cx="405111" cy="259045"/>
    <xdr:sp macro="" textlink="">
      <xdr:nvSpPr>
        <xdr:cNvPr id="58" name="【道路】&#10;有形固定資産減価償却率最大値テキスト">
          <a:extLst>
            <a:ext uri="{FF2B5EF4-FFF2-40B4-BE49-F238E27FC236}">
              <a16:creationId xmlns:a16="http://schemas.microsoft.com/office/drawing/2014/main" id="{C55D6AF6-EBB1-4117-8BC2-67024369ADCD}"/>
            </a:ext>
          </a:extLst>
        </xdr:cNvPr>
        <xdr:cNvSpPr txBox="1"/>
      </xdr:nvSpPr>
      <xdr:spPr>
        <a:xfrm>
          <a:off x="4673600" y="5522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89916</xdr:rowOff>
    </xdr:from>
    <xdr:to>
      <xdr:col>24</xdr:col>
      <xdr:colOff>152400</xdr:colOff>
      <xdr:row>33</xdr:row>
      <xdr:rowOff>89916</xdr:rowOff>
    </xdr:to>
    <xdr:cxnSp macro="">
      <xdr:nvCxnSpPr>
        <xdr:cNvPr id="59" name="直線コネクタ 58">
          <a:extLst>
            <a:ext uri="{FF2B5EF4-FFF2-40B4-BE49-F238E27FC236}">
              <a16:creationId xmlns:a16="http://schemas.microsoft.com/office/drawing/2014/main" id="{768B78BE-B8DC-437E-90D4-129D342B389B}"/>
            </a:ext>
          </a:extLst>
        </xdr:cNvPr>
        <xdr:cNvCxnSpPr/>
      </xdr:nvCxnSpPr>
      <xdr:spPr>
        <a:xfrm>
          <a:off x="4546600" y="57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33545</xdr:rowOff>
    </xdr:from>
    <xdr:ext cx="405111" cy="259045"/>
    <xdr:sp macro="" textlink="">
      <xdr:nvSpPr>
        <xdr:cNvPr id="60" name="【道路】&#10;有形固定資産減価償却率平均値テキスト">
          <a:extLst>
            <a:ext uri="{FF2B5EF4-FFF2-40B4-BE49-F238E27FC236}">
              <a16:creationId xmlns:a16="http://schemas.microsoft.com/office/drawing/2014/main" id="{80E9DD20-99FA-4D1D-BC3A-1333A7D0695D}"/>
            </a:ext>
          </a:extLst>
        </xdr:cNvPr>
        <xdr:cNvSpPr txBox="1"/>
      </xdr:nvSpPr>
      <xdr:spPr>
        <a:xfrm>
          <a:off x="4673600" y="6377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55118</xdr:rowOff>
    </xdr:from>
    <xdr:to>
      <xdr:col>24</xdr:col>
      <xdr:colOff>114300</xdr:colOff>
      <xdr:row>37</xdr:row>
      <xdr:rowOff>156718</xdr:rowOff>
    </xdr:to>
    <xdr:sp macro="" textlink="">
      <xdr:nvSpPr>
        <xdr:cNvPr id="61" name="フローチャート: 判断 60">
          <a:extLst>
            <a:ext uri="{FF2B5EF4-FFF2-40B4-BE49-F238E27FC236}">
              <a16:creationId xmlns:a16="http://schemas.microsoft.com/office/drawing/2014/main" id="{1CBB4C09-B828-4B6D-9DCA-B90C20B79068}"/>
            </a:ext>
          </a:extLst>
        </xdr:cNvPr>
        <xdr:cNvSpPr/>
      </xdr:nvSpPr>
      <xdr:spPr>
        <a:xfrm>
          <a:off x="45847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27686</xdr:rowOff>
    </xdr:from>
    <xdr:to>
      <xdr:col>20</xdr:col>
      <xdr:colOff>38100</xdr:colOff>
      <xdr:row>37</xdr:row>
      <xdr:rowOff>129286</xdr:rowOff>
    </xdr:to>
    <xdr:sp macro="" textlink="">
      <xdr:nvSpPr>
        <xdr:cNvPr id="62" name="フローチャート: 判断 61">
          <a:extLst>
            <a:ext uri="{FF2B5EF4-FFF2-40B4-BE49-F238E27FC236}">
              <a16:creationId xmlns:a16="http://schemas.microsoft.com/office/drawing/2014/main" id="{1AF90762-8C14-44E2-9981-C9216D84B2ED}"/>
            </a:ext>
          </a:extLst>
        </xdr:cNvPr>
        <xdr:cNvSpPr/>
      </xdr:nvSpPr>
      <xdr:spPr>
        <a:xfrm>
          <a:off x="3746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16256</xdr:rowOff>
    </xdr:from>
    <xdr:to>
      <xdr:col>15</xdr:col>
      <xdr:colOff>101600</xdr:colOff>
      <xdr:row>37</xdr:row>
      <xdr:rowOff>117856</xdr:rowOff>
    </xdr:to>
    <xdr:sp macro="" textlink="">
      <xdr:nvSpPr>
        <xdr:cNvPr id="63" name="フローチャート: 判断 62">
          <a:extLst>
            <a:ext uri="{FF2B5EF4-FFF2-40B4-BE49-F238E27FC236}">
              <a16:creationId xmlns:a16="http://schemas.microsoft.com/office/drawing/2014/main" id="{5BB0B6B2-99EE-413C-A12F-2FCC90A08EB0}"/>
            </a:ext>
          </a:extLst>
        </xdr:cNvPr>
        <xdr:cNvSpPr/>
      </xdr:nvSpPr>
      <xdr:spPr>
        <a:xfrm>
          <a:off x="2857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144272</xdr:rowOff>
    </xdr:from>
    <xdr:to>
      <xdr:col>10</xdr:col>
      <xdr:colOff>165100</xdr:colOff>
      <xdr:row>37</xdr:row>
      <xdr:rowOff>74422</xdr:rowOff>
    </xdr:to>
    <xdr:sp macro="" textlink="">
      <xdr:nvSpPr>
        <xdr:cNvPr id="64" name="フローチャート: 判断 63">
          <a:extLst>
            <a:ext uri="{FF2B5EF4-FFF2-40B4-BE49-F238E27FC236}">
              <a16:creationId xmlns:a16="http://schemas.microsoft.com/office/drawing/2014/main" id="{BFA5F79B-3D67-4C4D-B650-B6D99961F2FE}"/>
            </a:ext>
          </a:extLst>
        </xdr:cNvPr>
        <xdr:cNvSpPr/>
      </xdr:nvSpPr>
      <xdr:spPr>
        <a:xfrm>
          <a:off x="1968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109982</xdr:rowOff>
    </xdr:from>
    <xdr:to>
      <xdr:col>6</xdr:col>
      <xdr:colOff>38100</xdr:colOff>
      <xdr:row>37</xdr:row>
      <xdr:rowOff>40132</xdr:rowOff>
    </xdr:to>
    <xdr:sp macro="" textlink="">
      <xdr:nvSpPr>
        <xdr:cNvPr id="65" name="フローチャート: 判断 64">
          <a:extLst>
            <a:ext uri="{FF2B5EF4-FFF2-40B4-BE49-F238E27FC236}">
              <a16:creationId xmlns:a16="http://schemas.microsoft.com/office/drawing/2014/main" id="{2353ECC5-E122-42B6-89F4-1746489B9FB2}"/>
            </a:ext>
          </a:extLst>
        </xdr:cNvPr>
        <xdr:cNvSpPr/>
      </xdr:nvSpPr>
      <xdr:spPr>
        <a:xfrm>
          <a:off x="1079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A53B321-1F5D-4018-B691-B4D4D9073A5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9610CD2-D4C0-4FF6-9C14-2801BECF4AF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69D6CF7-BF4F-492D-ACE2-DD6FDCA849F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6598190-45CF-47DC-AAC1-B04D2403EB9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A3BA7CE-F687-4242-9FA8-6B9ECF1C459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107696</xdr:rowOff>
    </xdr:from>
    <xdr:to>
      <xdr:col>24</xdr:col>
      <xdr:colOff>114300</xdr:colOff>
      <xdr:row>37</xdr:row>
      <xdr:rowOff>37846</xdr:rowOff>
    </xdr:to>
    <xdr:sp macro="" textlink="">
      <xdr:nvSpPr>
        <xdr:cNvPr id="71" name="楕円 70">
          <a:extLst>
            <a:ext uri="{FF2B5EF4-FFF2-40B4-BE49-F238E27FC236}">
              <a16:creationId xmlns:a16="http://schemas.microsoft.com/office/drawing/2014/main" id="{DD816B71-02A6-4285-9F26-776764F49768}"/>
            </a:ext>
          </a:extLst>
        </xdr:cNvPr>
        <xdr:cNvSpPr/>
      </xdr:nvSpPr>
      <xdr:spPr>
        <a:xfrm>
          <a:off x="4584700" y="627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130573</xdr:rowOff>
    </xdr:from>
    <xdr:ext cx="405111" cy="259045"/>
    <xdr:sp macro="" textlink="">
      <xdr:nvSpPr>
        <xdr:cNvPr id="72" name="【道路】&#10;有形固定資産減価償却率該当値テキスト">
          <a:extLst>
            <a:ext uri="{FF2B5EF4-FFF2-40B4-BE49-F238E27FC236}">
              <a16:creationId xmlns:a16="http://schemas.microsoft.com/office/drawing/2014/main" id="{F0D35B3A-5D28-45DB-A3E7-50750A1BB949}"/>
            </a:ext>
          </a:extLst>
        </xdr:cNvPr>
        <xdr:cNvSpPr txBox="1"/>
      </xdr:nvSpPr>
      <xdr:spPr>
        <a:xfrm>
          <a:off x="4673600" y="613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61976</xdr:rowOff>
    </xdr:from>
    <xdr:to>
      <xdr:col>20</xdr:col>
      <xdr:colOff>38100</xdr:colOff>
      <xdr:row>36</xdr:row>
      <xdr:rowOff>163576</xdr:rowOff>
    </xdr:to>
    <xdr:sp macro="" textlink="">
      <xdr:nvSpPr>
        <xdr:cNvPr id="73" name="楕円 72">
          <a:extLst>
            <a:ext uri="{FF2B5EF4-FFF2-40B4-BE49-F238E27FC236}">
              <a16:creationId xmlns:a16="http://schemas.microsoft.com/office/drawing/2014/main" id="{BC853CA9-63B7-4C8F-B874-543E88648FF1}"/>
            </a:ext>
          </a:extLst>
        </xdr:cNvPr>
        <xdr:cNvSpPr/>
      </xdr:nvSpPr>
      <xdr:spPr>
        <a:xfrm>
          <a:off x="3746500" y="623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112776</xdr:rowOff>
    </xdr:from>
    <xdr:to>
      <xdr:col>24</xdr:col>
      <xdr:colOff>63500</xdr:colOff>
      <xdr:row>36</xdr:row>
      <xdr:rowOff>158496</xdr:rowOff>
    </xdr:to>
    <xdr:cxnSp macro="">
      <xdr:nvCxnSpPr>
        <xdr:cNvPr id="74" name="直線コネクタ 73">
          <a:extLst>
            <a:ext uri="{FF2B5EF4-FFF2-40B4-BE49-F238E27FC236}">
              <a16:creationId xmlns:a16="http://schemas.microsoft.com/office/drawing/2014/main" id="{C6EC7011-7BF4-4D34-9D3C-EB2DF49E261F}"/>
            </a:ext>
          </a:extLst>
        </xdr:cNvPr>
        <xdr:cNvCxnSpPr/>
      </xdr:nvCxnSpPr>
      <xdr:spPr>
        <a:xfrm>
          <a:off x="3797300" y="628497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36830</xdr:rowOff>
    </xdr:from>
    <xdr:to>
      <xdr:col>15</xdr:col>
      <xdr:colOff>101600</xdr:colOff>
      <xdr:row>36</xdr:row>
      <xdr:rowOff>138430</xdr:rowOff>
    </xdr:to>
    <xdr:sp macro="" textlink="">
      <xdr:nvSpPr>
        <xdr:cNvPr id="75" name="楕円 74">
          <a:extLst>
            <a:ext uri="{FF2B5EF4-FFF2-40B4-BE49-F238E27FC236}">
              <a16:creationId xmlns:a16="http://schemas.microsoft.com/office/drawing/2014/main" id="{9A5DE0D8-3B9F-4A1E-BD28-237679CE1E2D}"/>
            </a:ext>
          </a:extLst>
        </xdr:cNvPr>
        <xdr:cNvSpPr/>
      </xdr:nvSpPr>
      <xdr:spPr>
        <a:xfrm>
          <a:off x="2857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87630</xdr:rowOff>
    </xdr:from>
    <xdr:to>
      <xdr:col>19</xdr:col>
      <xdr:colOff>177800</xdr:colOff>
      <xdr:row>36</xdr:row>
      <xdr:rowOff>112776</xdr:rowOff>
    </xdr:to>
    <xdr:cxnSp macro="">
      <xdr:nvCxnSpPr>
        <xdr:cNvPr id="76" name="直線コネクタ 75">
          <a:extLst>
            <a:ext uri="{FF2B5EF4-FFF2-40B4-BE49-F238E27FC236}">
              <a16:creationId xmlns:a16="http://schemas.microsoft.com/office/drawing/2014/main" id="{D6379102-4FDA-4903-9343-3ACB653478DF}"/>
            </a:ext>
          </a:extLst>
        </xdr:cNvPr>
        <xdr:cNvCxnSpPr/>
      </xdr:nvCxnSpPr>
      <xdr:spPr>
        <a:xfrm>
          <a:off x="2908300" y="625983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2540</xdr:rowOff>
    </xdr:from>
    <xdr:to>
      <xdr:col>10</xdr:col>
      <xdr:colOff>165100</xdr:colOff>
      <xdr:row>36</xdr:row>
      <xdr:rowOff>104140</xdr:rowOff>
    </xdr:to>
    <xdr:sp macro="" textlink="">
      <xdr:nvSpPr>
        <xdr:cNvPr id="77" name="楕円 76">
          <a:extLst>
            <a:ext uri="{FF2B5EF4-FFF2-40B4-BE49-F238E27FC236}">
              <a16:creationId xmlns:a16="http://schemas.microsoft.com/office/drawing/2014/main" id="{15A0EA3F-65F0-480D-AD98-C99D785F8155}"/>
            </a:ext>
          </a:extLst>
        </xdr:cNvPr>
        <xdr:cNvSpPr/>
      </xdr:nvSpPr>
      <xdr:spPr>
        <a:xfrm>
          <a:off x="1968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53340</xdr:rowOff>
    </xdr:from>
    <xdr:to>
      <xdr:col>15</xdr:col>
      <xdr:colOff>50800</xdr:colOff>
      <xdr:row>36</xdr:row>
      <xdr:rowOff>87630</xdr:rowOff>
    </xdr:to>
    <xdr:cxnSp macro="">
      <xdr:nvCxnSpPr>
        <xdr:cNvPr id="78" name="直線コネクタ 77">
          <a:extLst>
            <a:ext uri="{FF2B5EF4-FFF2-40B4-BE49-F238E27FC236}">
              <a16:creationId xmlns:a16="http://schemas.microsoft.com/office/drawing/2014/main" id="{59FC74CE-2146-4D79-9733-C23FAB8E9B07}"/>
            </a:ext>
          </a:extLst>
        </xdr:cNvPr>
        <xdr:cNvCxnSpPr/>
      </xdr:nvCxnSpPr>
      <xdr:spPr>
        <a:xfrm>
          <a:off x="2019300" y="62255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130556</xdr:rowOff>
    </xdr:from>
    <xdr:to>
      <xdr:col>6</xdr:col>
      <xdr:colOff>38100</xdr:colOff>
      <xdr:row>36</xdr:row>
      <xdr:rowOff>60706</xdr:rowOff>
    </xdr:to>
    <xdr:sp macro="" textlink="">
      <xdr:nvSpPr>
        <xdr:cNvPr id="79" name="楕円 78">
          <a:extLst>
            <a:ext uri="{FF2B5EF4-FFF2-40B4-BE49-F238E27FC236}">
              <a16:creationId xmlns:a16="http://schemas.microsoft.com/office/drawing/2014/main" id="{C687152F-13E9-46CD-87DB-84C533F1BF99}"/>
            </a:ext>
          </a:extLst>
        </xdr:cNvPr>
        <xdr:cNvSpPr/>
      </xdr:nvSpPr>
      <xdr:spPr>
        <a:xfrm>
          <a:off x="1079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9906</xdr:rowOff>
    </xdr:from>
    <xdr:to>
      <xdr:col>10</xdr:col>
      <xdr:colOff>114300</xdr:colOff>
      <xdr:row>36</xdr:row>
      <xdr:rowOff>53340</xdr:rowOff>
    </xdr:to>
    <xdr:cxnSp macro="">
      <xdr:nvCxnSpPr>
        <xdr:cNvPr id="80" name="直線コネクタ 79">
          <a:extLst>
            <a:ext uri="{FF2B5EF4-FFF2-40B4-BE49-F238E27FC236}">
              <a16:creationId xmlns:a16="http://schemas.microsoft.com/office/drawing/2014/main" id="{F471DD32-54F9-4867-92C2-454EB6F39E45}"/>
            </a:ext>
          </a:extLst>
        </xdr:cNvPr>
        <xdr:cNvCxnSpPr/>
      </xdr:nvCxnSpPr>
      <xdr:spPr>
        <a:xfrm>
          <a:off x="1130300" y="618210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120413</xdr:rowOff>
    </xdr:from>
    <xdr:ext cx="405111" cy="259045"/>
    <xdr:sp macro="" textlink="">
      <xdr:nvSpPr>
        <xdr:cNvPr id="81" name="n_1aveValue【道路】&#10;有形固定資産減価償却率">
          <a:extLst>
            <a:ext uri="{FF2B5EF4-FFF2-40B4-BE49-F238E27FC236}">
              <a16:creationId xmlns:a16="http://schemas.microsoft.com/office/drawing/2014/main" id="{431A3646-7C4F-4C13-A6BC-E207DAABC4DD}"/>
            </a:ext>
          </a:extLst>
        </xdr:cNvPr>
        <xdr:cNvSpPr txBox="1"/>
      </xdr:nvSpPr>
      <xdr:spPr>
        <a:xfrm>
          <a:off x="3582044"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108983</xdr:rowOff>
    </xdr:from>
    <xdr:ext cx="405111" cy="259045"/>
    <xdr:sp macro="" textlink="">
      <xdr:nvSpPr>
        <xdr:cNvPr id="82" name="n_2aveValue【道路】&#10;有形固定資産減価償却率">
          <a:extLst>
            <a:ext uri="{FF2B5EF4-FFF2-40B4-BE49-F238E27FC236}">
              <a16:creationId xmlns:a16="http://schemas.microsoft.com/office/drawing/2014/main" id="{FC9B4A94-347C-495C-B6B5-AEADE350E8A1}"/>
            </a:ext>
          </a:extLst>
        </xdr:cNvPr>
        <xdr:cNvSpPr txBox="1"/>
      </xdr:nvSpPr>
      <xdr:spPr>
        <a:xfrm>
          <a:off x="2705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65549</xdr:rowOff>
    </xdr:from>
    <xdr:ext cx="405111" cy="259045"/>
    <xdr:sp macro="" textlink="">
      <xdr:nvSpPr>
        <xdr:cNvPr id="83" name="n_3aveValue【道路】&#10;有形固定資産減価償却率">
          <a:extLst>
            <a:ext uri="{FF2B5EF4-FFF2-40B4-BE49-F238E27FC236}">
              <a16:creationId xmlns:a16="http://schemas.microsoft.com/office/drawing/2014/main" id="{DA832DA9-7EDB-4711-9400-9781B2D258B9}"/>
            </a:ext>
          </a:extLst>
        </xdr:cNvPr>
        <xdr:cNvSpPr txBox="1"/>
      </xdr:nvSpPr>
      <xdr:spPr>
        <a:xfrm>
          <a:off x="1816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31259</xdr:rowOff>
    </xdr:from>
    <xdr:ext cx="405111" cy="259045"/>
    <xdr:sp macro="" textlink="">
      <xdr:nvSpPr>
        <xdr:cNvPr id="84" name="n_4aveValue【道路】&#10;有形固定資産減価償却率">
          <a:extLst>
            <a:ext uri="{FF2B5EF4-FFF2-40B4-BE49-F238E27FC236}">
              <a16:creationId xmlns:a16="http://schemas.microsoft.com/office/drawing/2014/main" id="{ECB21FDF-345D-43C2-9FA5-A07FF1159E79}"/>
            </a:ext>
          </a:extLst>
        </xdr:cNvPr>
        <xdr:cNvSpPr txBox="1"/>
      </xdr:nvSpPr>
      <xdr:spPr>
        <a:xfrm>
          <a:off x="927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8653</xdr:rowOff>
    </xdr:from>
    <xdr:ext cx="405111" cy="259045"/>
    <xdr:sp macro="" textlink="">
      <xdr:nvSpPr>
        <xdr:cNvPr id="85" name="n_1mainValue【道路】&#10;有形固定資産減価償却率">
          <a:extLst>
            <a:ext uri="{FF2B5EF4-FFF2-40B4-BE49-F238E27FC236}">
              <a16:creationId xmlns:a16="http://schemas.microsoft.com/office/drawing/2014/main" id="{7978288E-14F2-4CA1-9B84-B3F04697F2E9}"/>
            </a:ext>
          </a:extLst>
        </xdr:cNvPr>
        <xdr:cNvSpPr txBox="1"/>
      </xdr:nvSpPr>
      <xdr:spPr>
        <a:xfrm>
          <a:off x="3582044" y="60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154957</xdr:rowOff>
    </xdr:from>
    <xdr:ext cx="405111" cy="259045"/>
    <xdr:sp macro="" textlink="">
      <xdr:nvSpPr>
        <xdr:cNvPr id="86" name="n_2mainValue【道路】&#10;有形固定資産減価償却率">
          <a:extLst>
            <a:ext uri="{FF2B5EF4-FFF2-40B4-BE49-F238E27FC236}">
              <a16:creationId xmlns:a16="http://schemas.microsoft.com/office/drawing/2014/main" id="{B3F1452B-C2B6-4F4F-AC15-AE83F3AD5BAD}"/>
            </a:ext>
          </a:extLst>
        </xdr:cNvPr>
        <xdr:cNvSpPr txBox="1"/>
      </xdr:nvSpPr>
      <xdr:spPr>
        <a:xfrm>
          <a:off x="2705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7" name="n_3mainValue【道路】&#10;有形固定資産減価償却率">
          <a:extLst>
            <a:ext uri="{FF2B5EF4-FFF2-40B4-BE49-F238E27FC236}">
              <a16:creationId xmlns:a16="http://schemas.microsoft.com/office/drawing/2014/main" id="{D8A12D24-C167-4CA4-9530-459398F88145}"/>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77233</xdr:rowOff>
    </xdr:from>
    <xdr:ext cx="405111" cy="259045"/>
    <xdr:sp macro="" textlink="">
      <xdr:nvSpPr>
        <xdr:cNvPr id="88" name="n_4mainValue【道路】&#10;有形固定資産減価償却率">
          <a:extLst>
            <a:ext uri="{FF2B5EF4-FFF2-40B4-BE49-F238E27FC236}">
              <a16:creationId xmlns:a16="http://schemas.microsoft.com/office/drawing/2014/main" id="{1D4E31BE-CF84-4BE2-B512-639967F7DC5B}"/>
            </a:ext>
          </a:extLst>
        </xdr:cNvPr>
        <xdr:cNvSpPr txBox="1"/>
      </xdr:nvSpPr>
      <xdr:spPr>
        <a:xfrm>
          <a:off x="927744" y="590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12AB888-8AD4-4A7B-89D6-789608B2F30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43F594E-FCF3-4F39-824B-95F0D764159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93DAAA8-2EB4-4DAE-BBEB-9231FCDFB7A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B5E4ABC-C448-4F41-B888-D5991E33C56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1612834-B97B-4B0E-9129-13F232E11D0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D3B1E91-B70E-4E80-A254-4E41B3871E6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352D538-310F-4F91-BE89-DEE0A59391C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67CF0C4-E0A4-4D98-A7B7-47C928F5ACF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5D691AE-3466-4974-8F85-B862AA72128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B5CF4CB-8DA1-4E54-9527-C148DD15347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CF111C5-C9FE-49DB-9987-D331A1FC82B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EE900AE-B740-4C6F-B064-181F75E2CFD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2177BFB-442D-498D-92AE-A4DF28A6FDD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FFBFA39-CFAC-4F7E-ABF4-FED5EA8BA3E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69385EB-0F11-41BC-9F12-CF13063B3EB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DBEC64F6-7B81-4822-B1BC-30FEA38D232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1E6C1CEF-EFFF-4B86-A548-F5A08D973CB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484A4925-D334-4864-96CE-E49F0B678CEF}"/>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F8B84A0-97AA-4752-914F-628C3276B0A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6E1A5571-33A0-447D-8F40-BD6904E1AB01}"/>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C3B775A-A378-4876-8C7C-9C1C62E71AC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CCC130E2-231A-41CE-A2E9-749D220EBDF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0D94BE2-DBCA-446C-908F-7EC5D2E3621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140155</xdr:rowOff>
    </xdr:from>
    <xdr:to>
      <xdr:col>54</xdr:col>
      <xdr:colOff>189865</xdr:colOff>
      <xdr:row>41</xdr:row>
      <xdr:rowOff>142700</xdr:rowOff>
    </xdr:to>
    <xdr:cxnSp macro="">
      <xdr:nvCxnSpPr>
        <xdr:cNvPr id="112" name="直線コネクタ 111">
          <a:extLst>
            <a:ext uri="{FF2B5EF4-FFF2-40B4-BE49-F238E27FC236}">
              <a16:creationId xmlns:a16="http://schemas.microsoft.com/office/drawing/2014/main" id="{82623E91-8F55-476C-8660-C4C69D210CB9}"/>
            </a:ext>
          </a:extLst>
        </xdr:cNvPr>
        <xdr:cNvCxnSpPr/>
      </xdr:nvCxnSpPr>
      <xdr:spPr>
        <a:xfrm flipV="1">
          <a:off x="10476865" y="5798005"/>
          <a:ext cx="0" cy="1374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146527</xdr:rowOff>
    </xdr:from>
    <xdr:ext cx="469744" cy="259045"/>
    <xdr:sp macro="" textlink="">
      <xdr:nvSpPr>
        <xdr:cNvPr id="113" name="【道路】&#10;一人当たり延長最小値テキスト">
          <a:extLst>
            <a:ext uri="{FF2B5EF4-FFF2-40B4-BE49-F238E27FC236}">
              <a16:creationId xmlns:a16="http://schemas.microsoft.com/office/drawing/2014/main" id="{4F11D4B2-75C0-4C4A-AE13-8BA697B67AD2}"/>
            </a:ext>
          </a:extLst>
        </xdr:cNvPr>
        <xdr:cNvSpPr txBox="1"/>
      </xdr:nvSpPr>
      <xdr:spPr>
        <a:xfrm>
          <a:off x="10515600" y="717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142700</xdr:rowOff>
    </xdr:from>
    <xdr:to>
      <xdr:col>55</xdr:col>
      <xdr:colOff>88900</xdr:colOff>
      <xdr:row>41</xdr:row>
      <xdr:rowOff>142700</xdr:rowOff>
    </xdr:to>
    <xdr:cxnSp macro="">
      <xdr:nvCxnSpPr>
        <xdr:cNvPr id="114" name="直線コネクタ 113">
          <a:extLst>
            <a:ext uri="{FF2B5EF4-FFF2-40B4-BE49-F238E27FC236}">
              <a16:creationId xmlns:a16="http://schemas.microsoft.com/office/drawing/2014/main" id="{F5D5784E-0306-4513-8EB4-ED3686415C24}"/>
            </a:ext>
          </a:extLst>
        </xdr:cNvPr>
        <xdr:cNvCxnSpPr/>
      </xdr:nvCxnSpPr>
      <xdr:spPr>
        <a:xfrm>
          <a:off x="10388600" y="71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86832</xdr:rowOff>
    </xdr:from>
    <xdr:ext cx="599010" cy="259045"/>
    <xdr:sp macro="" textlink="">
      <xdr:nvSpPr>
        <xdr:cNvPr id="115" name="【道路】&#10;一人当たり延長最大値テキスト">
          <a:extLst>
            <a:ext uri="{FF2B5EF4-FFF2-40B4-BE49-F238E27FC236}">
              <a16:creationId xmlns:a16="http://schemas.microsoft.com/office/drawing/2014/main" id="{4D43ECCC-ACC6-4852-9E83-80EE44FB36C7}"/>
            </a:ext>
          </a:extLst>
        </xdr:cNvPr>
        <xdr:cNvSpPr txBox="1"/>
      </xdr:nvSpPr>
      <xdr:spPr>
        <a:xfrm>
          <a:off x="10515600" y="5573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140155</xdr:rowOff>
    </xdr:from>
    <xdr:to>
      <xdr:col>55</xdr:col>
      <xdr:colOff>88900</xdr:colOff>
      <xdr:row>33</xdr:row>
      <xdr:rowOff>140155</xdr:rowOff>
    </xdr:to>
    <xdr:cxnSp macro="">
      <xdr:nvCxnSpPr>
        <xdr:cNvPr id="116" name="直線コネクタ 115">
          <a:extLst>
            <a:ext uri="{FF2B5EF4-FFF2-40B4-BE49-F238E27FC236}">
              <a16:creationId xmlns:a16="http://schemas.microsoft.com/office/drawing/2014/main" id="{B443942A-8F4D-41E1-93F4-D96EE58387D0}"/>
            </a:ext>
          </a:extLst>
        </xdr:cNvPr>
        <xdr:cNvCxnSpPr/>
      </xdr:nvCxnSpPr>
      <xdr:spPr>
        <a:xfrm>
          <a:off x="10388600" y="5798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35758</xdr:rowOff>
    </xdr:from>
    <xdr:ext cx="534377" cy="259045"/>
    <xdr:sp macro="" textlink="">
      <xdr:nvSpPr>
        <xdr:cNvPr id="117" name="【道路】&#10;一人当たり延長平均値テキスト">
          <a:extLst>
            <a:ext uri="{FF2B5EF4-FFF2-40B4-BE49-F238E27FC236}">
              <a16:creationId xmlns:a16="http://schemas.microsoft.com/office/drawing/2014/main" id="{29B28479-001F-43D6-BC18-ECF2F9056D2B}"/>
            </a:ext>
          </a:extLst>
        </xdr:cNvPr>
        <xdr:cNvSpPr txBox="1"/>
      </xdr:nvSpPr>
      <xdr:spPr>
        <a:xfrm>
          <a:off x="10515600" y="65508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12881</xdr:rowOff>
    </xdr:from>
    <xdr:to>
      <xdr:col>55</xdr:col>
      <xdr:colOff>50800</xdr:colOff>
      <xdr:row>39</xdr:row>
      <xdr:rowOff>114481</xdr:rowOff>
    </xdr:to>
    <xdr:sp macro="" textlink="">
      <xdr:nvSpPr>
        <xdr:cNvPr id="118" name="フローチャート: 判断 117">
          <a:extLst>
            <a:ext uri="{FF2B5EF4-FFF2-40B4-BE49-F238E27FC236}">
              <a16:creationId xmlns:a16="http://schemas.microsoft.com/office/drawing/2014/main" id="{9B812193-2D2A-430E-8024-AF560D34D8E7}"/>
            </a:ext>
          </a:extLst>
        </xdr:cNvPr>
        <xdr:cNvSpPr/>
      </xdr:nvSpPr>
      <xdr:spPr>
        <a:xfrm>
          <a:off x="10426700" y="669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21003</xdr:rowOff>
    </xdr:from>
    <xdr:to>
      <xdr:col>50</xdr:col>
      <xdr:colOff>165100</xdr:colOff>
      <xdr:row>39</xdr:row>
      <xdr:rowOff>122603</xdr:rowOff>
    </xdr:to>
    <xdr:sp macro="" textlink="">
      <xdr:nvSpPr>
        <xdr:cNvPr id="119" name="フローチャート: 判断 118">
          <a:extLst>
            <a:ext uri="{FF2B5EF4-FFF2-40B4-BE49-F238E27FC236}">
              <a16:creationId xmlns:a16="http://schemas.microsoft.com/office/drawing/2014/main" id="{4368662A-6F25-47B2-9C47-6131540DE7D0}"/>
            </a:ext>
          </a:extLst>
        </xdr:cNvPr>
        <xdr:cNvSpPr/>
      </xdr:nvSpPr>
      <xdr:spPr>
        <a:xfrm>
          <a:off x="9588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37767</xdr:rowOff>
    </xdr:from>
    <xdr:to>
      <xdr:col>46</xdr:col>
      <xdr:colOff>38100</xdr:colOff>
      <xdr:row>39</xdr:row>
      <xdr:rowOff>139367</xdr:rowOff>
    </xdr:to>
    <xdr:sp macro="" textlink="">
      <xdr:nvSpPr>
        <xdr:cNvPr id="120" name="フローチャート: 判断 119">
          <a:extLst>
            <a:ext uri="{FF2B5EF4-FFF2-40B4-BE49-F238E27FC236}">
              <a16:creationId xmlns:a16="http://schemas.microsoft.com/office/drawing/2014/main" id="{BCD4995E-342C-40EB-BDE9-1317CE777CCF}"/>
            </a:ext>
          </a:extLst>
        </xdr:cNvPr>
        <xdr:cNvSpPr/>
      </xdr:nvSpPr>
      <xdr:spPr>
        <a:xfrm>
          <a:off x="8699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86451</xdr:rowOff>
    </xdr:from>
    <xdr:to>
      <xdr:col>41</xdr:col>
      <xdr:colOff>101600</xdr:colOff>
      <xdr:row>40</xdr:row>
      <xdr:rowOff>16601</xdr:rowOff>
    </xdr:to>
    <xdr:sp macro="" textlink="">
      <xdr:nvSpPr>
        <xdr:cNvPr id="121" name="フローチャート: 判断 120">
          <a:extLst>
            <a:ext uri="{FF2B5EF4-FFF2-40B4-BE49-F238E27FC236}">
              <a16:creationId xmlns:a16="http://schemas.microsoft.com/office/drawing/2014/main" id="{0EB6B089-378A-4536-B38D-C037E87CCC83}"/>
            </a:ext>
          </a:extLst>
        </xdr:cNvPr>
        <xdr:cNvSpPr/>
      </xdr:nvSpPr>
      <xdr:spPr>
        <a:xfrm>
          <a:off x="7810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92143</xdr:rowOff>
    </xdr:from>
    <xdr:to>
      <xdr:col>36</xdr:col>
      <xdr:colOff>165100</xdr:colOff>
      <xdr:row>40</xdr:row>
      <xdr:rowOff>22293</xdr:rowOff>
    </xdr:to>
    <xdr:sp macro="" textlink="">
      <xdr:nvSpPr>
        <xdr:cNvPr id="122" name="フローチャート: 判断 121">
          <a:extLst>
            <a:ext uri="{FF2B5EF4-FFF2-40B4-BE49-F238E27FC236}">
              <a16:creationId xmlns:a16="http://schemas.microsoft.com/office/drawing/2014/main" id="{E09C626B-4CE1-4C30-8DBB-B4EA21730B24}"/>
            </a:ext>
          </a:extLst>
        </xdr:cNvPr>
        <xdr:cNvSpPr/>
      </xdr:nvSpPr>
      <xdr:spPr>
        <a:xfrm>
          <a:off x="6921500" y="677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BABB365-FCF3-40AF-9133-2599D456242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27B227A-696C-407D-AD20-1D607FD30A5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5B229B4-693D-4650-A683-DA2A54BBCA9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4AE972E-A2FB-4FF2-A4BD-A2BAA485466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812628A-9625-4DF7-8B0E-214F830D064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31664</xdr:rowOff>
    </xdr:from>
    <xdr:to>
      <xdr:col>55</xdr:col>
      <xdr:colOff>50800</xdr:colOff>
      <xdr:row>39</xdr:row>
      <xdr:rowOff>133264</xdr:rowOff>
    </xdr:to>
    <xdr:sp macro="" textlink="">
      <xdr:nvSpPr>
        <xdr:cNvPr id="128" name="楕円 127">
          <a:extLst>
            <a:ext uri="{FF2B5EF4-FFF2-40B4-BE49-F238E27FC236}">
              <a16:creationId xmlns:a16="http://schemas.microsoft.com/office/drawing/2014/main" id="{F175A945-372E-4AC5-97B3-E64579728807}"/>
            </a:ext>
          </a:extLst>
        </xdr:cNvPr>
        <xdr:cNvSpPr/>
      </xdr:nvSpPr>
      <xdr:spPr>
        <a:xfrm>
          <a:off x="10426700" y="671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10091</xdr:rowOff>
    </xdr:from>
    <xdr:ext cx="534377" cy="259045"/>
    <xdr:sp macro="" textlink="">
      <xdr:nvSpPr>
        <xdr:cNvPr id="129" name="【道路】&#10;一人当たり延長該当値テキスト">
          <a:extLst>
            <a:ext uri="{FF2B5EF4-FFF2-40B4-BE49-F238E27FC236}">
              <a16:creationId xmlns:a16="http://schemas.microsoft.com/office/drawing/2014/main" id="{21CAF2B1-D951-4398-A3F0-02006F71DE60}"/>
            </a:ext>
          </a:extLst>
        </xdr:cNvPr>
        <xdr:cNvSpPr txBox="1"/>
      </xdr:nvSpPr>
      <xdr:spPr>
        <a:xfrm>
          <a:off x="10515600" y="669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40091</xdr:rowOff>
    </xdr:from>
    <xdr:to>
      <xdr:col>50</xdr:col>
      <xdr:colOff>165100</xdr:colOff>
      <xdr:row>39</xdr:row>
      <xdr:rowOff>141691</xdr:rowOff>
    </xdr:to>
    <xdr:sp macro="" textlink="">
      <xdr:nvSpPr>
        <xdr:cNvPr id="130" name="楕円 129">
          <a:extLst>
            <a:ext uri="{FF2B5EF4-FFF2-40B4-BE49-F238E27FC236}">
              <a16:creationId xmlns:a16="http://schemas.microsoft.com/office/drawing/2014/main" id="{B94A2F2B-8496-42F1-AB13-4D33BC7C3A03}"/>
            </a:ext>
          </a:extLst>
        </xdr:cNvPr>
        <xdr:cNvSpPr/>
      </xdr:nvSpPr>
      <xdr:spPr>
        <a:xfrm>
          <a:off x="9588500" y="672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82464</xdr:rowOff>
    </xdr:from>
    <xdr:to>
      <xdr:col>55</xdr:col>
      <xdr:colOff>0</xdr:colOff>
      <xdr:row>39</xdr:row>
      <xdr:rowOff>90891</xdr:rowOff>
    </xdr:to>
    <xdr:cxnSp macro="">
      <xdr:nvCxnSpPr>
        <xdr:cNvPr id="131" name="直線コネクタ 130">
          <a:extLst>
            <a:ext uri="{FF2B5EF4-FFF2-40B4-BE49-F238E27FC236}">
              <a16:creationId xmlns:a16="http://schemas.microsoft.com/office/drawing/2014/main" id="{74050F09-081A-4BAD-B741-841CB9356185}"/>
            </a:ext>
          </a:extLst>
        </xdr:cNvPr>
        <xdr:cNvCxnSpPr/>
      </xdr:nvCxnSpPr>
      <xdr:spPr>
        <a:xfrm flipV="1">
          <a:off x="9639300" y="6769014"/>
          <a:ext cx="838200" cy="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52771</xdr:rowOff>
    </xdr:from>
    <xdr:to>
      <xdr:col>46</xdr:col>
      <xdr:colOff>38100</xdr:colOff>
      <xdr:row>39</xdr:row>
      <xdr:rowOff>154371</xdr:rowOff>
    </xdr:to>
    <xdr:sp macro="" textlink="">
      <xdr:nvSpPr>
        <xdr:cNvPr id="132" name="楕円 131">
          <a:extLst>
            <a:ext uri="{FF2B5EF4-FFF2-40B4-BE49-F238E27FC236}">
              <a16:creationId xmlns:a16="http://schemas.microsoft.com/office/drawing/2014/main" id="{9EE7AA84-8B3D-4DA9-B246-EC4D5214B2EA}"/>
            </a:ext>
          </a:extLst>
        </xdr:cNvPr>
        <xdr:cNvSpPr/>
      </xdr:nvSpPr>
      <xdr:spPr>
        <a:xfrm>
          <a:off x="8699500" y="673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90891</xdr:rowOff>
    </xdr:from>
    <xdr:to>
      <xdr:col>50</xdr:col>
      <xdr:colOff>114300</xdr:colOff>
      <xdr:row>39</xdr:row>
      <xdr:rowOff>103571</xdr:rowOff>
    </xdr:to>
    <xdr:cxnSp macro="">
      <xdr:nvCxnSpPr>
        <xdr:cNvPr id="133" name="直線コネクタ 132">
          <a:extLst>
            <a:ext uri="{FF2B5EF4-FFF2-40B4-BE49-F238E27FC236}">
              <a16:creationId xmlns:a16="http://schemas.microsoft.com/office/drawing/2014/main" id="{5B084944-A182-4D8E-A756-FB729D10CABF}"/>
            </a:ext>
          </a:extLst>
        </xdr:cNvPr>
        <xdr:cNvCxnSpPr/>
      </xdr:nvCxnSpPr>
      <xdr:spPr>
        <a:xfrm flipV="1">
          <a:off x="8750300" y="6777441"/>
          <a:ext cx="889000" cy="1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99748</xdr:rowOff>
    </xdr:from>
    <xdr:to>
      <xdr:col>41</xdr:col>
      <xdr:colOff>101600</xdr:colOff>
      <xdr:row>40</xdr:row>
      <xdr:rowOff>29898</xdr:rowOff>
    </xdr:to>
    <xdr:sp macro="" textlink="">
      <xdr:nvSpPr>
        <xdr:cNvPr id="134" name="楕円 133">
          <a:extLst>
            <a:ext uri="{FF2B5EF4-FFF2-40B4-BE49-F238E27FC236}">
              <a16:creationId xmlns:a16="http://schemas.microsoft.com/office/drawing/2014/main" id="{3C290BBF-DA66-47D9-9F5B-D4776CF32278}"/>
            </a:ext>
          </a:extLst>
        </xdr:cNvPr>
        <xdr:cNvSpPr/>
      </xdr:nvSpPr>
      <xdr:spPr>
        <a:xfrm>
          <a:off x="7810500" y="678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103571</xdr:rowOff>
    </xdr:from>
    <xdr:to>
      <xdr:col>45</xdr:col>
      <xdr:colOff>177800</xdr:colOff>
      <xdr:row>39</xdr:row>
      <xdr:rowOff>150548</xdr:rowOff>
    </xdr:to>
    <xdr:cxnSp macro="">
      <xdr:nvCxnSpPr>
        <xdr:cNvPr id="135" name="直線コネクタ 134">
          <a:extLst>
            <a:ext uri="{FF2B5EF4-FFF2-40B4-BE49-F238E27FC236}">
              <a16:creationId xmlns:a16="http://schemas.microsoft.com/office/drawing/2014/main" id="{8CBEC3F8-7419-4AEA-9F25-2487A96FA300}"/>
            </a:ext>
          </a:extLst>
        </xdr:cNvPr>
        <xdr:cNvCxnSpPr/>
      </xdr:nvCxnSpPr>
      <xdr:spPr>
        <a:xfrm flipV="1">
          <a:off x="7861300" y="6790121"/>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137902</xdr:rowOff>
    </xdr:from>
    <xdr:to>
      <xdr:col>36</xdr:col>
      <xdr:colOff>165100</xdr:colOff>
      <xdr:row>40</xdr:row>
      <xdr:rowOff>68052</xdr:rowOff>
    </xdr:to>
    <xdr:sp macro="" textlink="">
      <xdr:nvSpPr>
        <xdr:cNvPr id="136" name="楕円 135">
          <a:extLst>
            <a:ext uri="{FF2B5EF4-FFF2-40B4-BE49-F238E27FC236}">
              <a16:creationId xmlns:a16="http://schemas.microsoft.com/office/drawing/2014/main" id="{0F4CDB66-493E-4AA8-B5DB-A6468BD18648}"/>
            </a:ext>
          </a:extLst>
        </xdr:cNvPr>
        <xdr:cNvSpPr/>
      </xdr:nvSpPr>
      <xdr:spPr>
        <a:xfrm>
          <a:off x="6921500" y="68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150548</xdr:rowOff>
    </xdr:from>
    <xdr:to>
      <xdr:col>41</xdr:col>
      <xdr:colOff>50800</xdr:colOff>
      <xdr:row>40</xdr:row>
      <xdr:rowOff>17252</xdr:rowOff>
    </xdr:to>
    <xdr:cxnSp macro="">
      <xdr:nvCxnSpPr>
        <xdr:cNvPr id="137" name="直線コネクタ 136">
          <a:extLst>
            <a:ext uri="{FF2B5EF4-FFF2-40B4-BE49-F238E27FC236}">
              <a16:creationId xmlns:a16="http://schemas.microsoft.com/office/drawing/2014/main" id="{47C1166E-0135-4E8D-849C-0B4BC34BC831}"/>
            </a:ext>
          </a:extLst>
        </xdr:cNvPr>
        <xdr:cNvCxnSpPr/>
      </xdr:nvCxnSpPr>
      <xdr:spPr>
        <a:xfrm flipV="1">
          <a:off x="6972300" y="6837098"/>
          <a:ext cx="889000" cy="3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139130</xdr:rowOff>
    </xdr:from>
    <xdr:ext cx="534377" cy="259045"/>
    <xdr:sp macro="" textlink="">
      <xdr:nvSpPr>
        <xdr:cNvPr id="138" name="n_1aveValue【道路】&#10;一人当たり延長">
          <a:extLst>
            <a:ext uri="{FF2B5EF4-FFF2-40B4-BE49-F238E27FC236}">
              <a16:creationId xmlns:a16="http://schemas.microsoft.com/office/drawing/2014/main" id="{7B655524-C5E5-4DC5-A4C8-23CC953EA211}"/>
            </a:ext>
          </a:extLst>
        </xdr:cNvPr>
        <xdr:cNvSpPr txBox="1"/>
      </xdr:nvSpPr>
      <xdr:spPr>
        <a:xfrm>
          <a:off x="93594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155894</xdr:rowOff>
    </xdr:from>
    <xdr:ext cx="534377" cy="259045"/>
    <xdr:sp macro="" textlink="">
      <xdr:nvSpPr>
        <xdr:cNvPr id="139" name="n_2aveValue【道路】&#10;一人当たり延長">
          <a:extLst>
            <a:ext uri="{FF2B5EF4-FFF2-40B4-BE49-F238E27FC236}">
              <a16:creationId xmlns:a16="http://schemas.microsoft.com/office/drawing/2014/main" id="{287D57B9-9FDF-45AC-A60B-E7EB41800C06}"/>
            </a:ext>
          </a:extLst>
        </xdr:cNvPr>
        <xdr:cNvSpPr txBox="1"/>
      </xdr:nvSpPr>
      <xdr:spPr>
        <a:xfrm>
          <a:off x="8483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33128</xdr:rowOff>
    </xdr:from>
    <xdr:ext cx="534377" cy="259045"/>
    <xdr:sp macro="" textlink="">
      <xdr:nvSpPr>
        <xdr:cNvPr id="140" name="n_3aveValue【道路】&#10;一人当たり延長">
          <a:extLst>
            <a:ext uri="{FF2B5EF4-FFF2-40B4-BE49-F238E27FC236}">
              <a16:creationId xmlns:a16="http://schemas.microsoft.com/office/drawing/2014/main" id="{2D1ADC04-29F7-4B03-BB2E-434351BEF7EC}"/>
            </a:ext>
          </a:extLst>
        </xdr:cNvPr>
        <xdr:cNvSpPr txBox="1"/>
      </xdr:nvSpPr>
      <xdr:spPr>
        <a:xfrm>
          <a:off x="7594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38820</xdr:rowOff>
    </xdr:from>
    <xdr:ext cx="534377" cy="259045"/>
    <xdr:sp macro="" textlink="">
      <xdr:nvSpPr>
        <xdr:cNvPr id="141" name="n_4aveValue【道路】&#10;一人当たり延長">
          <a:extLst>
            <a:ext uri="{FF2B5EF4-FFF2-40B4-BE49-F238E27FC236}">
              <a16:creationId xmlns:a16="http://schemas.microsoft.com/office/drawing/2014/main" id="{87E91392-F3DA-44B9-B566-E1D5ECD1B38D}"/>
            </a:ext>
          </a:extLst>
        </xdr:cNvPr>
        <xdr:cNvSpPr txBox="1"/>
      </xdr:nvSpPr>
      <xdr:spPr>
        <a:xfrm>
          <a:off x="6705111" y="655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132818</xdr:rowOff>
    </xdr:from>
    <xdr:ext cx="534377" cy="259045"/>
    <xdr:sp macro="" textlink="">
      <xdr:nvSpPr>
        <xdr:cNvPr id="142" name="n_1mainValue【道路】&#10;一人当たり延長">
          <a:extLst>
            <a:ext uri="{FF2B5EF4-FFF2-40B4-BE49-F238E27FC236}">
              <a16:creationId xmlns:a16="http://schemas.microsoft.com/office/drawing/2014/main" id="{AF5813B8-4D59-4EF7-8B3E-4503D6FB0879}"/>
            </a:ext>
          </a:extLst>
        </xdr:cNvPr>
        <xdr:cNvSpPr txBox="1"/>
      </xdr:nvSpPr>
      <xdr:spPr>
        <a:xfrm>
          <a:off x="9359411" y="681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145498</xdr:rowOff>
    </xdr:from>
    <xdr:ext cx="534377" cy="259045"/>
    <xdr:sp macro="" textlink="">
      <xdr:nvSpPr>
        <xdr:cNvPr id="143" name="n_2mainValue【道路】&#10;一人当たり延長">
          <a:extLst>
            <a:ext uri="{FF2B5EF4-FFF2-40B4-BE49-F238E27FC236}">
              <a16:creationId xmlns:a16="http://schemas.microsoft.com/office/drawing/2014/main" id="{06133FE7-4209-43EE-8276-9B2B9038DB40}"/>
            </a:ext>
          </a:extLst>
        </xdr:cNvPr>
        <xdr:cNvSpPr txBox="1"/>
      </xdr:nvSpPr>
      <xdr:spPr>
        <a:xfrm>
          <a:off x="8483111" y="683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21025</xdr:rowOff>
    </xdr:from>
    <xdr:ext cx="534377" cy="259045"/>
    <xdr:sp macro="" textlink="">
      <xdr:nvSpPr>
        <xdr:cNvPr id="144" name="n_3mainValue【道路】&#10;一人当たり延長">
          <a:extLst>
            <a:ext uri="{FF2B5EF4-FFF2-40B4-BE49-F238E27FC236}">
              <a16:creationId xmlns:a16="http://schemas.microsoft.com/office/drawing/2014/main" id="{D7CD745F-434E-4290-A530-B82816527B98}"/>
            </a:ext>
          </a:extLst>
        </xdr:cNvPr>
        <xdr:cNvSpPr txBox="1"/>
      </xdr:nvSpPr>
      <xdr:spPr>
        <a:xfrm>
          <a:off x="7594111" y="687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59179</xdr:rowOff>
    </xdr:from>
    <xdr:ext cx="534377" cy="259045"/>
    <xdr:sp macro="" textlink="">
      <xdr:nvSpPr>
        <xdr:cNvPr id="145" name="n_4mainValue【道路】&#10;一人当たり延長">
          <a:extLst>
            <a:ext uri="{FF2B5EF4-FFF2-40B4-BE49-F238E27FC236}">
              <a16:creationId xmlns:a16="http://schemas.microsoft.com/office/drawing/2014/main" id="{DB437A2E-A5EB-4AD1-BC66-258D8679A9D8}"/>
            </a:ext>
          </a:extLst>
        </xdr:cNvPr>
        <xdr:cNvSpPr txBox="1"/>
      </xdr:nvSpPr>
      <xdr:spPr>
        <a:xfrm>
          <a:off x="6705111" y="691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C2ABF4E-C97A-43C1-9D81-22C275FF13D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9BABE4A-9BFC-4087-8A01-DFFA2A70767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08D5992-6727-4812-ABEE-D97D0EF8F0B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74A1962-2EAE-4075-BB41-C677DEC6CBF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62D7A68-20B4-43AC-916B-82E7E4BE3A9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F5EE3AD-2144-4B05-B235-744C32969A1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1427932-42C4-4077-8D27-6E6FE3CE16B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67D984E-89BF-4A8C-8A95-92779067C0A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F47DE7E-8B52-4522-BF7B-779126E7255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1C7D7CF-D3CB-42C8-8973-B9E738BC643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5C13C89-9099-4D87-93B6-0A5A1C7CA82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C7721F8-115D-4219-B67B-BE01578A6BA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C0D5BD9-8F83-46A2-8A63-2B79AEA903B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BAAE313-09A6-433C-A5D3-B600CA5B105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F80BBD12-D89F-450F-B1FE-0856B1C562E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71C859B-33A7-4E86-9613-833524EF897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9CA00A4-60B5-4F81-8892-F4C523CBA40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AE1CCE1-0703-473B-8446-BC2E8B19D17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F4B2F7AD-61FD-46A5-BE2B-60058F8CC84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65968D6-63DC-4F62-9BB5-4C817F37159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9D5D305-3468-48B3-8AD0-56061FE0168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0F1F483-0E51-49F7-B5E1-1FFB508A85C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F42A65E3-F072-4B28-89C9-9860E15FB22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8792B48-3CD6-475B-912A-1E0E6BA5400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871C82C-0C04-4393-B20C-113675ECFB4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50619</xdr:rowOff>
    </xdr:from>
    <xdr:to>
      <xdr:col>24</xdr:col>
      <xdr:colOff>62865</xdr:colOff>
      <xdr:row>63</xdr:row>
      <xdr:rowOff>156754</xdr:rowOff>
    </xdr:to>
    <xdr:cxnSp macro="">
      <xdr:nvCxnSpPr>
        <xdr:cNvPr id="171" name="直線コネクタ 170">
          <a:extLst>
            <a:ext uri="{FF2B5EF4-FFF2-40B4-BE49-F238E27FC236}">
              <a16:creationId xmlns:a16="http://schemas.microsoft.com/office/drawing/2014/main" id="{A07F9DEA-4FB1-4FFF-9FE3-23A2370A8464}"/>
            </a:ext>
          </a:extLst>
        </xdr:cNvPr>
        <xdr:cNvCxnSpPr/>
      </xdr:nvCxnSpPr>
      <xdr:spPr>
        <a:xfrm flipV="1">
          <a:off x="4634865" y="9651819"/>
          <a:ext cx="0" cy="1306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160581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7EF80716-A10B-4832-9107-E517B12DD96B}"/>
            </a:ext>
          </a:extLst>
        </xdr:cNvPr>
        <xdr:cNvSpPr txBox="1"/>
      </xdr:nvSpPr>
      <xdr:spPr>
        <a:xfrm>
          <a:off x="4673600" y="109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156754</xdr:rowOff>
    </xdr:from>
    <xdr:to>
      <xdr:col>24</xdr:col>
      <xdr:colOff>152400</xdr:colOff>
      <xdr:row>63</xdr:row>
      <xdr:rowOff>156754</xdr:rowOff>
    </xdr:to>
    <xdr:cxnSp macro="">
      <xdr:nvCxnSpPr>
        <xdr:cNvPr id="173" name="直線コネクタ 172">
          <a:extLst>
            <a:ext uri="{FF2B5EF4-FFF2-40B4-BE49-F238E27FC236}">
              <a16:creationId xmlns:a16="http://schemas.microsoft.com/office/drawing/2014/main" id="{E5EE8B38-5F78-4ECC-81A6-8392BF870E40}"/>
            </a:ext>
          </a:extLst>
        </xdr:cNvPr>
        <xdr:cNvCxnSpPr/>
      </xdr:nvCxnSpPr>
      <xdr:spPr>
        <a:xfrm>
          <a:off x="4546600" y="10958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168746</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F795045C-2FCF-44BD-B83E-846A5B586211}"/>
            </a:ext>
          </a:extLst>
        </xdr:cNvPr>
        <xdr:cNvSpPr txBox="1"/>
      </xdr:nvSpPr>
      <xdr:spPr>
        <a:xfrm>
          <a:off x="4673600" y="9427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50619</xdr:rowOff>
    </xdr:from>
    <xdr:to>
      <xdr:col>24</xdr:col>
      <xdr:colOff>152400</xdr:colOff>
      <xdr:row>56</xdr:row>
      <xdr:rowOff>50619</xdr:rowOff>
    </xdr:to>
    <xdr:cxnSp macro="">
      <xdr:nvCxnSpPr>
        <xdr:cNvPr id="175" name="直線コネクタ 174">
          <a:extLst>
            <a:ext uri="{FF2B5EF4-FFF2-40B4-BE49-F238E27FC236}">
              <a16:creationId xmlns:a16="http://schemas.microsoft.com/office/drawing/2014/main" id="{50AF650E-70E5-4692-84DA-382FF9B70990}"/>
            </a:ext>
          </a:extLst>
        </xdr:cNvPr>
        <xdr:cNvCxnSpPr/>
      </xdr:nvCxnSpPr>
      <xdr:spPr>
        <a:xfrm>
          <a:off x="4546600" y="965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77850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22BC860A-0379-4C73-B991-177842FB7C94}"/>
            </a:ext>
          </a:extLst>
        </xdr:cNvPr>
        <xdr:cNvSpPr txBox="1"/>
      </xdr:nvSpPr>
      <xdr:spPr>
        <a:xfrm>
          <a:off x="4673600" y="10536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99423</xdr:rowOff>
    </xdr:from>
    <xdr:to>
      <xdr:col>24</xdr:col>
      <xdr:colOff>114300</xdr:colOff>
      <xdr:row>62</xdr:row>
      <xdr:rowOff>29573</xdr:rowOff>
    </xdr:to>
    <xdr:sp macro="" textlink="">
      <xdr:nvSpPr>
        <xdr:cNvPr id="177" name="フローチャート: 判断 176">
          <a:extLst>
            <a:ext uri="{FF2B5EF4-FFF2-40B4-BE49-F238E27FC236}">
              <a16:creationId xmlns:a16="http://schemas.microsoft.com/office/drawing/2014/main" id="{0AC790DC-339A-467E-B5A2-3FFF8CC1CC5A}"/>
            </a:ext>
          </a:extLst>
        </xdr:cNvPr>
        <xdr:cNvSpPr/>
      </xdr:nvSpPr>
      <xdr:spPr>
        <a:xfrm>
          <a:off x="4584700" y="10557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104322</xdr:rowOff>
    </xdr:from>
    <xdr:to>
      <xdr:col>20</xdr:col>
      <xdr:colOff>38100</xdr:colOff>
      <xdr:row>62</xdr:row>
      <xdr:rowOff>34472</xdr:rowOff>
    </xdr:to>
    <xdr:sp macro="" textlink="">
      <xdr:nvSpPr>
        <xdr:cNvPr id="178" name="フローチャート: 判断 177">
          <a:extLst>
            <a:ext uri="{FF2B5EF4-FFF2-40B4-BE49-F238E27FC236}">
              <a16:creationId xmlns:a16="http://schemas.microsoft.com/office/drawing/2014/main" id="{BC62740F-150E-4EFB-ABE5-B793FE7FC6A5}"/>
            </a:ext>
          </a:extLst>
        </xdr:cNvPr>
        <xdr:cNvSpPr/>
      </xdr:nvSpPr>
      <xdr:spPr>
        <a:xfrm>
          <a:off x="3746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97790</xdr:rowOff>
    </xdr:from>
    <xdr:to>
      <xdr:col>15</xdr:col>
      <xdr:colOff>101600</xdr:colOff>
      <xdr:row>62</xdr:row>
      <xdr:rowOff>27940</xdr:rowOff>
    </xdr:to>
    <xdr:sp macro="" textlink="">
      <xdr:nvSpPr>
        <xdr:cNvPr id="179" name="フローチャート: 判断 178">
          <a:extLst>
            <a:ext uri="{FF2B5EF4-FFF2-40B4-BE49-F238E27FC236}">
              <a16:creationId xmlns:a16="http://schemas.microsoft.com/office/drawing/2014/main" id="{39816018-0CA4-4249-8EBD-DBB0ADA0AFEB}"/>
            </a:ext>
          </a:extLst>
        </xdr:cNvPr>
        <xdr:cNvSpPr/>
      </xdr:nvSpPr>
      <xdr:spPr>
        <a:xfrm>
          <a:off x="2857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43906</xdr:rowOff>
    </xdr:from>
    <xdr:to>
      <xdr:col>10</xdr:col>
      <xdr:colOff>165100</xdr:colOff>
      <xdr:row>61</xdr:row>
      <xdr:rowOff>145506</xdr:rowOff>
    </xdr:to>
    <xdr:sp macro="" textlink="">
      <xdr:nvSpPr>
        <xdr:cNvPr id="180" name="フローチャート: 判断 179">
          <a:extLst>
            <a:ext uri="{FF2B5EF4-FFF2-40B4-BE49-F238E27FC236}">
              <a16:creationId xmlns:a16="http://schemas.microsoft.com/office/drawing/2014/main" id="{419663BE-53B2-4482-A8EB-37586B2E0A13}"/>
            </a:ext>
          </a:extLst>
        </xdr:cNvPr>
        <xdr:cNvSpPr/>
      </xdr:nvSpPr>
      <xdr:spPr>
        <a:xfrm>
          <a:off x="1968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25944</xdr:rowOff>
    </xdr:from>
    <xdr:to>
      <xdr:col>6</xdr:col>
      <xdr:colOff>38100</xdr:colOff>
      <xdr:row>61</xdr:row>
      <xdr:rowOff>127544</xdr:rowOff>
    </xdr:to>
    <xdr:sp macro="" textlink="">
      <xdr:nvSpPr>
        <xdr:cNvPr id="181" name="フローチャート: 判断 180">
          <a:extLst>
            <a:ext uri="{FF2B5EF4-FFF2-40B4-BE49-F238E27FC236}">
              <a16:creationId xmlns:a16="http://schemas.microsoft.com/office/drawing/2014/main" id="{3A5D85C2-0983-4021-89D3-76BF4A740C32}"/>
            </a:ext>
          </a:extLst>
        </xdr:cNvPr>
        <xdr:cNvSpPr/>
      </xdr:nvSpPr>
      <xdr:spPr>
        <a:xfrm>
          <a:off x="1079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31CA65D-4778-4343-8973-8FD8638B5AB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7AE3ADE-CAAB-41DD-B52E-6B5044C74F3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74626EF-D5F2-4C89-A0E3-70F742D495D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E129158-FAE5-4DFB-9EBF-9DEAAFB125E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3CBF5A6-5202-4E03-BFEF-49E3D9E5A4B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169635</xdr:rowOff>
    </xdr:from>
    <xdr:to>
      <xdr:col>24</xdr:col>
      <xdr:colOff>114300</xdr:colOff>
      <xdr:row>61</xdr:row>
      <xdr:rowOff>99785</xdr:rowOff>
    </xdr:to>
    <xdr:sp macro="" textlink="">
      <xdr:nvSpPr>
        <xdr:cNvPr id="187" name="楕円 186">
          <a:extLst>
            <a:ext uri="{FF2B5EF4-FFF2-40B4-BE49-F238E27FC236}">
              <a16:creationId xmlns:a16="http://schemas.microsoft.com/office/drawing/2014/main" id="{408CC8A0-6B3C-4048-A031-2901879F2764}"/>
            </a:ext>
          </a:extLst>
        </xdr:cNvPr>
        <xdr:cNvSpPr/>
      </xdr:nvSpPr>
      <xdr:spPr>
        <a:xfrm>
          <a:off x="45847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21062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370A0844-A9FF-4BDA-904A-96B5E6D1D1F2}"/>
            </a:ext>
          </a:extLst>
        </xdr:cNvPr>
        <xdr:cNvSpPr txBox="1"/>
      </xdr:nvSpPr>
      <xdr:spPr>
        <a:xfrm>
          <a:off x="4673600" y="1030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169635</xdr:rowOff>
    </xdr:from>
    <xdr:to>
      <xdr:col>20</xdr:col>
      <xdr:colOff>38100</xdr:colOff>
      <xdr:row>61</xdr:row>
      <xdr:rowOff>99785</xdr:rowOff>
    </xdr:to>
    <xdr:sp macro="" textlink="">
      <xdr:nvSpPr>
        <xdr:cNvPr id="189" name="楕円 188">
          <a:extLst>
            <a:ext uri="{FF2B5EF4-FFF2-40B4-BE49-F238E27FC236}">
              <a16:creationId xmlns:a16="http://schemas.microsoft.com/office/drawing/2014/main" id="{ABC89088-C964-47E8-9B61-AC66687D1460}"/>
            </a:ext>
          </a:extLst>
        </xdr:cNvPr>
        <xdr:cNvSpPr/>
      </xdr:nvSpPr>
      <xdr:spPr>
        <a:xfrm>
          <a:off x="3746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48985</xdr:rowOff>
    </xdr:from>
    <xdr:to>
      <xdr:col>24</xdr:col>
      <xdr:colOff>63500</xdr:colOff>
      <xdr:row>61</xdr:row>
      <xdr:rowOff>48985</xdr:rowOff>
    </xdr:to>
    <xdr:cxnSp macro="">
      <xdr:nvCxnSpPr>
        <xdr:cNvPr id="190" name="直線コネクタ 189">
          <a:extLst>
            <a:ext uri="{FF2B5EF4-FFF2-40B4-BE49-F238E27FC236}">
              <a16:creationId xmlns:a16="http://schemas.microsoft.com/office/drawing/2014/main" id="{F6972B48-0FE0-4062-9547-462E3B885D74}"/>
            </a:ext>
          </a:extLst>
        </xdr:cNvPr>
        <xdr:cNvCxnSpPr/>
      </xdr:nvCxnSpPr>
      <xdr:spPr>
        <a:xfrm>
          <a:off x="3797300" y="105074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164737</xdr:rowOff>
    </xdr:from>
    <xdr:to>
      <xdr:col>15</xdr:col>
      <xdr:colOff>101600</xdr:colOff>
      <xdr:row>61</xdr:row>
      <xdr:rowOff>94887</xdr:rowOff>
    </xdr:to>
    <xdr:sp macro="" textlink="">
      <xdr:nvSpPr>
        <xdr:cNvPr id="191" name="楕円 190">
          <a:extLst>
            <a:ext uri="{FF2B5EF4-FFF2-40B4-BE49-F238E27FC236}">
              <a16:creationId xmlns:a16="http://schemas.microsoft.com/office/drawing/2014/main" id="{DB00E3D2-1540-4F90-A60D-2F61F0609F64}"/>
            </a:ext>
          </a:extLst>
        </xdr:cNvPr>
        <xdr:cNvSpPr/>
      </xdr:nvSpPr>
      <xdr:spPr>
        <a:xfrm>
          <a:off x="28575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44087</xdr:rowOff>
    </xdr:from>
    <xdr:to>
      <xdr:col>19</xdr:col>
      <xdr:colOff>177800</xdr:colOff>
      <xdr:row>61</xdr:row>
      <xdr:rowOff>48985</xdr:rowOff>
    </xdr:to>
    <xdr:cxnSp macro="">
      <xdr:nvCxnSpPr>
        <xdr:cNvPr id="192" name="直線コネクタ 191">
          <a:extLst>
            <a:ext uri="{FF2B5EF4-FFF2-40B4-BE49-F238E27FC236}">
              <a16:creationId xmlns:a16="http://schemas.microsoft.com/office/drawing/2014/main" id="{6B461597-BB54-4B53-9576-19931CE32CD3}"/>
            </a:ext>
          </a:extLst>
        </xdr:cNvPr>
        <xdr:cNvCxnSpPr/>
      </xdr:nvCxnSpPr>
      <xdr:spPr>
        <a:xfrm>
          <a:off x="2908300" y="10502537"/>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146776</xdr:rowOff>
    </xdr:from>
    <xdr:to>
      <xdr:col>10</xdr:col>
      <xdr:colOff>165100</xdr:colOff>
      <xdr:row>61</xdr:row>
      <xdr:rowOff>76926</xdr:rowOff>
    </xdr:to>
    <xdr:sp macro="" textlink="">
      <xdr:nvSpPr>
        <xdr:cNvPr id="193" name="楕円 192">
          <a:extLst>
            <a:ext uri="{FF2B5EF4-FFF2-40B4-BE49-F238E27FC236}">
              <a16:creationId xmlns:a16="http://schemas.microsoft.com/office/drawing/2014/main" id="{76F9A4EC-7491-451D-828D-196AE1665A1A}"/>
            </a:ext>
          </a:extLst>
        </xdr:cNvPr>
        <xdr:cNvSpPr/>
      </xdr:nvSpPr>
      <xdr:spPr>
        <a:xfrm>
          <a:off x="1968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26126</xdr:rowOff>
    </xdr:from>
    <xdr:to>
      <xdr:col>15</xdr:col>
      <xdr:colOff>50800</xdr:colOff>
      <xdr:row>61</xdr:row>
      <xdr:rowOff>44087</xdr:rowOff>
    </xdr:to>
    <xdr:cxnSp macro="">
      <xdr:nvCxnSpPr>
        <xdr:cNvPr id="194" name="直線コネクタ 193">
          <a:extLst>
            <a:ext uri="{FF2B5EF4-FFF2-40B4-BE49-F238E27FC236}">
              <a16:creationId xmlns:a16="http://schemas.microsoft.com/office/drawing/2014/main" id="{0E108B5B-0E2C-4CA2-90E5-571DE4AEE52F}"/>
            </a:ext>
          </a:extLst>
        </xdr:cNvPr>
        <xdr:cNvCxnSpPr/>
      </xdr:nvCxnSpPr>
      <xdr:spPr>
        <a:xfrm>
          <a:off x="2019300" y="104845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119017</xdr:rowOff>
    </xdr:from>
    <xdr:to>
      <xdr:col>6</xdr:col>
      <xdr:colOff>38100</xdr:colOff>
      <xdr:row>61</xdr:row>
      <xdr:rowOff>49167</xdr:rowOff>
    </xdr:to>
    <xdr:sp macro="" textlink="">
      <xdr:nvSpPr>
        <xdr:cNvPr id="195" name="楕円 194">
          <a:extLst>
            <a:ext uri="{FF2B5EF4-FFF2-40B4-BE49-F238E27FC236}">
              <a16:creationId xmlns:a16="http://schemas.microsoft.com/office/drawing/2014/main" id="{D59EDCBE-0239-46A0-B84C-24A993ED48F1}"/>
            </a:ext>
          </a:extLst>
        </xdr:cNvPr>
        <xdr:cNvSpPr/>
      </xdr:nvSpPr>
      <xdr:spPr>
        <a:xfrm>
          <a:off x="1079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169817</xdr:rowOff>
    </xdr:from>
    <xdr:to>
      <xdr:col>10</xdr:col>
      <xdr:colOff>114300</xdr:colOff>
      <xdr:row>61</xdr:row>
      <xdr:rowOff>26126</xdr:rowOff>
    </xdr:to>
    <xdr:cxnSp macro="">
      <xdr:nvCxnSpPr>
        <xdr:cNvPr id="196" name="直線コネクタ 195">
          <a:extLst>
            <a:ext uri="{FF2B5EF4-FFF2-40B4-BE49-F238E27FC236}">
              <a16:creationId xmlns:a16="http://schemas.microsoft.com/office/drawing/2014/main" id="{4D2327BA-3837-48C5-A7CC-A6BF61806648}"/>
            </a:ext>
          </a:extLst>
        </xdr:cNvPr>
        <xdr:cNvCxnSpPr/>
      </xdr:nvCxnSpPr>
      <xdr:spPr>
        <a:xfrm>
          <a:off x="1130300" y="1045681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25599</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43A9D1A-C47F-4073-9333-226502367401}"/>
            </a:ext>
          </a:extLst>
        </xdr:cNvPr>
        <xdr:cNvSpPr txBox="1"/>
      </xdr:nvSpPr>
      <xdr:spPr>
        <a:xfrm>
          <a:off x="35820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19067</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5114589A-9C08-463D-BE0F-4569FFD46F29}"/>
            </a:ext>
          </a:extLst>
        </xdr:cNvPr>
        <xdr:cNvSpPr txBox="1"/>
      </xdr:nvSpPr>
      <xdr:spPr>
        <a:xfrm>
          <a:off x="2705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136633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47626DE4-DD0E-4AC1-8494-585F81A49256}"/>
            </a:ext>
          </a:extLst>
        </xdr:cNvPr>
        <xdr:cNvSpPr txBox="1"/>
      </xdr:nvSpPr>
      <xdr:spPr>
        <a:xfrm>
          <a:off x="1816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118671</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8A7D21F-B278-499E-9898-68DB5288E3DE}"/>
            </a:ext>
          </a:extLst>
        </xdr:cNvPr>
        <xdr:cNvSpPr txBox="1"/>
      </xdr:nvSpPr>
      <xdr:spPr>
        <a:xfrm>
          <a:off x="927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116312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F0E4C82-21A9-444E-8AB6-6C7FDF13B499}"/>
            </a:ext>
          </a:extLst>
        </xdr:cNvPr>
        <xdr:cNvSpPr txBox="1"/>
      </xdr:nvSpPr>
      <xdr:spPr>
        <a:xfrm>
          <a:off x="3582044" y="1023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84C61FD-57C8-4686-A19B-39CDCFC013E1}"/>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93453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64B61EB-2A7D-45EA-A1D5-036C0E246298}"/>
            </a:ext>
          </a:extLst>
        </xdr:cNvPr>
        <xdr:cNvSpPr txBox="1"/>
      </xdr:nvSpPr>
      <xdr:spPr>
        <a:xfrm>
          <a:off x="1816744" y="1020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65694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4C654F6-309F-4A37-BA8A-27104DF3EB9D}"/>
            </a:ext>
          </a:extLst>
        </xdr:cNvPr>
        <xdr:cNvSpPr txBox="1"/>
      </xdr:nvSpPr>
      <xdr:spPr>
        <a:xfrm>
          <a:off x="927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E7A0077-5146-43FA-AE2A-95C609AF4AF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7575B7A-6B41-4B66-9B46-1781E12CDA8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7757207-A472-4859-80B1-EC40D011007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1C7DB2D-6F26-44FA-A963-E42921FE15C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2B0EFCF-F5FD-44D4-A6B4-D41EE9828EC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E454FEC-4637-49B1-83C6-F25A726B209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1B028C3-9A84-4779-8C91-E8AF0048AA3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79317B2-968A-4963-B8FC-24C850AB99C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727D1C2-A0F3-4F77-A28A-ACA1FDAD73B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8E55A53-67AB-4E97-8C56-362CE6FFDB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762E18A1-9DD6-4C5F-B0C9-C5DC2F39C98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395E709E-97E9-4899-B617-0F47B18B08B9}"/>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C95A85C3-1C67-4F9F-B7AB-409EB599861E}"/>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B4085A31-5F85-437B-90D7-98D37F76A9C3}"/>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E8A7203D-83A3-4745-AF53-1FF5BEDB7B2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9B9986D9-3370-41BA-9A81-588D9DEF8890}"/>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C2CA0B87-9C3A-4FE9-93E8-7029DD9E85A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182A195C-7AB9-4EF2-B53A-A9CE18FCE046}"/>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65EE9690-59A5-466E-AB6B-C62DAA7E4D7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707C3C8B-B29A-4B2C-AE12-311C4E85097E}"/>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8D57634B-B524-4AAE-AD86-A66BC36CC01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7566F224-024A-4E23-BE7A-2698C0990AFA}"/>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B61161D-35B7-42A5-829C-77E9AB69F83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C1C08659-F863-4E66-8833-0DEB1521986F}"/>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E568DE74-47C8-4E35-A625-1AD58274E5C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162650</xdr:rowOff>
    </xdr:from>
    <xdr:to>
      <xdr:col>54</xdr:col>
      <xdr:colOff>189865</xdr:colOff>
      <xdr:row>64</xdr:row>
      <xdr:rowOff>124013</xdr:rowOff>
    </xdr:to>
    <xdr:cxnSp macro="">
      <xdr:nvCxnSpPr>
        <xdr:cNvPr id="230" name="直線コネクタ 229">
          <a:extLst>
            <a:ext uri="{FF2B5EF4-FFF2-40B4-BE49-F238E27FC236}">
              <a16:creationId xmlns:a16="http://schemas.microsoft.com/office/drawing/2014/main" id="{98339894-B9D2-4EFF-A209-B35C962FA18A}"/>
            </a:ext>
          </a:extLst>
        </xdr:cNvPr>
        <xdr:cNvCxnSpPr/>
      </xdr:nvCxnSpPr>
      <xdr:spPr>
        <a:xfrm flipV="1">
          <a:off x="10476865" y="9592400"/>
          <a:ext cx="0" cy="1504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127840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84B1A6FC-B9C3-4D45-9D69-DEE8895BF7AB}"/>
            </a:ext>
          </a:extLst>
        </xdr:cNvPr>
        <xdr:cNvSpPr txBox="1"/>
      </xdr:nvSpPr>
      <xdr:spPr>
        <a:xfrm>
          <a:off x="10515600" y="11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124013</xdr:rowOff>
    </xdr:from>
    <xdr:to>
      <xdr:col>55</xdr:col>
      <xdr:colOff>88900</xdr:colOff>
      <xdr:row>64</xdr:row>
      <xdr:rowOff>124013</xdr:rowOff>
    </xdr:to>
    <xdr:cxnSp macro="">
      <xdr:nvCxnSpPr>
        <xdr:cNvPr id="232" name="直線コネクタ 231">
          <a:extLst>
            <a:ext uri="{FF2B5EF4-FFF2-40B4-BE49-F238E27FC236}">
              <a16:creationId xmlns:a16="http://schemas.microsoft.com/office/drawing/2014/main" id="{170BDDF9-61D8-4305-91AA-C29EBB43601E}"/>
            </a:ext>
          </a:extLst>
        </xdr:cNvPr>
        <xdr:cNvCxnSpPr/>
      </xdr:nvCxnSpPr>
      <xdr:spPr>
        <a:xfrm>
          <a:off x="10388600" y="11096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109327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33A81884-43D5-4915-B6C1-D32EC391BDE0}"/>
            </a:ext>
          </a:extLst>
        </xdr:cNvPr>
        <xdr:cNvSpPr txBox="1"/>
      </xdr:nvSpPr>
      <xdr:spPr>
        <a:xfrm>
          <a:off x="10515600" y="93676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9,253,896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162650</xdr:rowOff>
    </xdr:from>
    <xdr:to>
      <xdr:col>55</xdr:col>
      <xdr:colOff>88900</xdr:colOff>
      <xdr:row>55</xdr:row>
      <xdr:rowOff>162650</xdr:rowOff>
    </xdr:to>
    <xdr:cxnSp macro="">
      <xdr:nvCxnSpPr>
        <xdr:cNvPr id="234" name="直線コネクタ 233">
          <a:extLst>
            <a:ext uri="{FF2B5EF4-FFF2-40B4-BE49-F238E27FC236}">
              <a16:creationId xmlns:a16="http://schemas.microsoft.com/office/drawing/2014/main" id="{250DCD01-82D2-4BC9-8B05-709FAA53DC82}"/>
            </a:ext>
          </a:extLst>
        </xdr:cNvPr>
        <xdr:cNvCxnSpPr/>
      </xdr:nvCxnSpPr>
      <xdr:spPr>
        <a:xfrm>
          <a:off x="10388600" y="959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38542</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781A4D7D-9A3B-45AA-B070-CF6756A53120}"/>
            </a:ext>
          </a:extLst>
        </xdr:cNvPr>
        <xdr:cNvSpPr txBox="1"/>
      </xdr:nvSpPr>
      <xdr:spPr>
        <a:xfrm>
          <a:off x="10515600" y="10668442"/>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15665</xdr:rowOff>
    </xdr:from>
    <xdr:to>
      <xdr:col>55</xdr:col>
      <xdr:colOff>50800</xdr:colOff>
      <xdr:row>63</xdr:row>
      <xdr:rowOff>117265</xdr:rowOff>
    </xdr:to>
    <xdr:sp macro="" textlink="">
      <xdr:nvSpPr>
        <xdr:cNvPr id="236" name="フローチャート: 判断 235">
          <a:extLst>
            <a:ext uri="{FF2B5EF4-FFF2-40B4-BE49-F238E27FC236}">
              <a16:creationId xmlns:a16="http://schemas.microsoft.com/office/drawing/2014/main" id="{F3CFA6D1-9AA6-4425-ABAF-33229BE052D4}"/>
            </a:ext>
          </a:extLst>
        </xdr:cNvPr>
        <xdr:cNvSpPr/>
      </xdr:nvSpPr>
      <xdr:spPr>
        <a:xfrm>
          <a:off x="10426700" y="1081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46073</xdr:rowOff>
    </xdr:from>
    <xdr:to>
      <xdr:col>50</xdr:col>
      <xdr:colOff>165100</xdr:colOff>
      <xdr:row>63</xdr:row>
      <xdr:rowOff>147673</xdr:rowOff>
    </xdr:to>
    <xdr:sp macro="" textlink="">
      <xdr:nvSpPr>
        <xdr:cNvPr id="237" name="フローチャート: 判断 236">
          <a:extLst>
            <a:ext uri="{FF2B5EF4-FFF2-40B4-BE49-F238E27FC236}">
              <a16:creationId xmlns:a16="http://schemas.microsoft.com/office/drawing/2014/main" id="{0D42D203-0376-4F45-B93D-BB9C81036A35}"/>
            </a:ext>
          </a:extLst>
        </xdr:cNvPr>
        <xdr:cNvSpPr/>
      </xdr:nvSpPr>
      <xdr:spPr>
        <a:xfrm>
          <a:off x="9588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44843</xdr:rowOff>
    </xdr:from>
    <xdr:to>
      <xdr:col>46</xdr:col>
      <xdr:colOff>38100</xdr:colOff>
      <xdr:row>63</xdr:row>
      <xdr:rowOff>146443</xdr:rowOff>
    </xdr:to>
    <xdr:sp macro="" textlink="">
      <xdr:nvSpPr>
        <xdr:cNvPr id="238" name="フローチャート: 判断 237">
          <a:extLst>
            <a:ext uri="{FF2B5EF4-FFF2-40B4-BE49-F238E27FC236}">
              <a16:creationId xmlns:a16="http://schemas.microsoft.com/office/drawing/2014/main" id="{001A573E-2D29-4C8C-B247-A1DD477AC7D0}"/>
            </a:ext>
          </a:extLst>
        </xdr:cNvPr>
        <xdr:cNvSpPr/>
      </xdr:nvSpPr>
      <xdr:spPr>
        <a:xfrm>
          <a:off x="8699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65213</xdr:rowOff>
    </xdr:from>
    <xdr:to>
      <xdr:col>41</xdr:col>
      <xdr:colOff>101600</xdr:colOff>
      <xdr:row>63</xdr:row>
      <xdr:rowOff>166813</xdr:rowOff>
    </xdr:to>
    <xdr:sp macro="" textlink="">
      <xdr:nvSpPr>
        <xdr:cNvPr id="239" name="フローチャート: 判断 238">
          <a:extLst>
            <a:ext uri="{FF2B5EF4-FFF2-40B4-BE49-F238E27FC236}">
              <a16:creationId xmlns:a16="http://schemas.microsoft.com/office/drawing/2014/main" id="{4379C8FE-55D2-459D-AA7F-C1588FFAEB36}"/>
            </a:ext>
          </a:extLst>
        </xdr:cNvPr>
        <xdr:cNvSpPr/>
      </xdr:nvSpPr>
      <xdr:spPr>
        <a:xfrm>
          <a:off x="7810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58883</xdr:rowOff>
    </xdr:from>
    <xdr:to>
      <xdr:col>36</xdr:col>
      <xdr:colOff>165100</xdr:colOff>
      <xdr:row>63</xdr:row>
      <xdr:rowOff>160483</xdr:rowOff>
    </xdr:to>
    <xdr:sp macro="" textlink="">
      <xdr:nvSpPr>
        <xdr:cNvPr id="240" name="フローチャート: 判断 239">
          <a:extLst>
            <a:ext uri="{FF2B5EF4-FFF2-40B4-BE49-F238E27FC236}">
              <a16:creationId xmlns:a16="http://schemas.microsoft.com/office/drawing/2014/main" id="{659CDCFC-F7DC-479D-A28D-39081FB3BBBE}"/>
            </a:ext>
          </a:extLst>
        </xdr:cNvPr>
        <xdr:cNvSpPr/>
      </xdr:nvSpPr>
      <xdr:spPr>
        <a:xfrm>
          <a:off x="6921500" y="1086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EBD1EF8-23FA-4C9F-B089-E291C3A22FA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FA1BF40-3904-44B8-8064-90B3085C5F9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150144A-B55C-4A69-9612-9D0E5CD1C47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2B40B5F-6719-45C9-BE2F-731100463F0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7A4C3BD-C704-4170-9BE4-EE55E3E57AC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108789</xdr:rowOff>
    </xdr:from>
    <xdr:to>
      <xdr:col>55</xdr:col>
      <xdr:colOff>50800</xdr:colOff>
      <xdr:row>64</xdr:row>
      <xdr:rowOff>38939</xdr:rowOff>
    </xdr:to>
    <xdr:sp macro="" textlink="">
      <xdr:nvSpPr>
        <xdr:cNvPr id="246" name="楕円 245">
          <a:extLst>
            <a:ext uri="{FF2B5EF4-FFF2-40B4-BE49-F238E27FC236}">
              <a16:creationId xmlns:a16="http://schemas.microsoft.com/office/drawing/2014/main" id="{110CF4B1-F411-4B5F-B557-844E3079E5D2}"/>
            </a:ext>
          </a:extLst>
        </xdr:cNvPr>
        <xdr:cNvSpPr/>
      </xdr:nvSpPr>
      <xdr:spPr>
        <a:xfrm>
          <a:off x="10426700" y="1091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87216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AC37886-5BF5-47EC-98EB-B80734C4B64A}"/>
            </a:ext>
          </a:extLst>
        </xdr:cNvPr>
        <xdr:cNvSpPr txBox="1"/>
      </xdr:nvSpPr>
      <xdr:spPr>
        <a:xfrm>
          <a:off x="10515600" y="10888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114998</xdr:rowOff>
    </xdr:from>
    <xdr:to>
      <xdr:col>50</xdr:col>
      <xdr:colOff>165100</xdr:colOff>
      <xdr:row>64</xdr:row>
      <xdr:rowOff>45148</xdr:rowOff>
    </xdr:to>
    <xdr:sp macro="" textlink="">
      <xdr:nvSpPr>
        <xdr:cNvPr id="248" name="楕円 247">
          <a:extLst>
            <a:ext uri="{FF2B5EF4-FFF2-40B4-BE49-F238E27FC236}">
              <a16:creationId xmlns:a16="http://schemas.microsoft.com/office/drawing/2014/main" id="{AFE10AC7-252B-4C4F-8541-E605F3481930}"/>
            </a:ext>
          </a:extLst>
        </xdr:cNvPr>
        <xdr:cNvSpPr/>
      </xdr:nvSpPr>
      <xdr:spPr>
        <a:xfrm>
          <a:off x="9588500" y="1091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159589</xdr:rowOff>
    </xdr:from>
    <xdr:to>
      <xdr:col>55</xdr:col>
      <xdr:colOff>0</xdr:colOff>
      <xdr:row>63</xdr:row>
      <xdr:rowOff>165798</xdr:rowOff>
    </xdr:to>
    <xdr:cxnSp macro="">
      <xdr:nvCxnSpPr>
        <xdr:cNvPr id="249" name="直線コネクタ 248">
          <a:extLst>
            <a:ext uri="{FF2B5EF4-FFF2-40B4-BE49-F238E27FC236}">
              <a16:creationId xmlns:a16="http://schemas.microsoft.com/office/drawing/2014/main" id="{6ED7EBA1-A516-4EA7-B407-A7234B938590}"/>
            </a:ext>
          </a:extLst>
        </xdr:cNvPr>
        <xdr:cNvCxnSpPr/>
      </xdr:nvCxnSpPr>
      <xdr:spPr>
        <a:xfrm flipV="1">
          <a:off x="9639300" y="10960939"/>
          <a:ext cx="838200" cy="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121514</xdr:rowOff>
    </xdr:from>
    <xdr:to>
      <xdr:col>46</xdr:col>
      <xdr:colOff>38100</xdr:colOff>
      <xdr:row>64</xdr:row>
      <xdr:rowOff>51664</xdr:rowOff>
    </xdr:to>
    <xdr:sp macro="" textlink="">
      <xdr:nvSpPr>
        <xdr:cNvPr id="250" name="楕円 249">
          <a:extLst>
            <a:ext uri="{FF2B5EF4-FFF2-40B4-BE49-F238E27FC236}">
              <a16:creationId xmlns:a16="http://schemas.microsoft.com/office/drawing/2014/main" id="{32E248BC-097E-4FD5-B96E-086B91499717}"/>
            </a:ext>
          </a:extLst>
        </xdr:cNvPr>
        <xdr:cNvSpPr/>
      </xdr:nvSpPr>
      <xdr:spPr>
        <a:xfrm>
          <a:off x="8699500" y="1092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165798</xdr:rowOff>
    </xdr:from>
    <xdr:to>
      <xdr:col>50</xdr:col>
      <xdr:colOff>114300</xdr:colOff>
      <xdr:row>64</xdr:row>
      <xdr:rowOff>864</xdr:rowOff>
    </xdr:to>
    <xdr:cxnSp macro="">
      <xdr:nvCxnSpPr>
        <xdr:cNvPr id="251" name="直線コネクタ 250">
          <a:extLst>
            <a:ext uri="{FF2B5EF4-FFF2-40B4-BE49-F238E27FC236}">
              <a16:creationId xmlns:a16="http://schemas.microsoft.com/office/drawing/2014/main" id="{D9DE3058-CAC4-4D25-8914-0F76E26BB911}"/>
            </a:ext>
          </a:extLst>
        </xdr:cNvPr>
        <xdr:cNvCxnSpPr/>
      </xdr:nvCxnSpPr>
      <xdr:spPr>
        <a:xfrm flipV="1">
          <a:off x="8750300" y="10967148"/>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126948</xdr:rowOff>
    </xdr:from>
    <xdr:to>
      <xdr:col>41</xdr:col>
      <xdr:colOff>101600</xdr:colOff>
      <xdr:row>64</xdr:row>
      <xdr:rowOff>57098</xdr:rowOff>
    </xdr:to>
    <xdr:sp macro="" textlink="">
      <xdr:nvSpPr>
        <xdr:cNvPr id="252" name="楕円 251">
          <a:extLst>
            <a:ext uri="{FF2B5EF4-FFF2-40B4-BE49-F238E27FC236}">
              <a16:creationId xmlns:a16="http://schemas.microsoft.com/office/drawing/2014/main" id="{009C4498-D1BB-4004-96D0-BC286EF0A38F}"/>
            </a:ext>
          </a:extLst>
        </xdr:cNvPr>
        <xdr:cNvSpPr/>
      </xdr:nvSpPr>
      <xdr:spPr>
        <a:xfrm>
          <a:off x="7810500" y="1092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864</xdr:rowOff>
    </xdr:from>
    <xdr:to>
      <xdr:col>45</xdr:col>
      <xdr:colOff>177800</xdr:colOff>
      <xdr:row>64</xdr:row>
      <xdr:rowOff>6298</xdr:rowOff>
    </xdr:to>
    <xdr:cxnSp macro="">
      <xdr:nvCxnSpPr>
        <xdr:cNvPr id="253" name="直線コネクタ 252">
          <a:extLst>
            <a:ext uri="{FF2B5EF4-FFF2-40B4-BE49-F238E27FC236}">
              <a16:creationId xmlns:a16="http://schemas.microsoft.com/office/drawing/2014/main" id="{D204D7E6-60CA-4BBB-976B-8E718759F2AF}"/>
            </a:ext>
          </a:extLst>
        </xdr:cNvPr>
        <xdr:cNvCxnSpPr/>
      </xdr:nvCxnSpPr>
      <xdr:spPr>
        <a:xfrm flipV="1">
          <a:off x="7861300" y="10973664"/>
          <a:ext cx="889000" cy="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130767</xdr:rowOff>
    </xdr:from>
    <xdr:to>
      <xdr:col>36</xdr:col>
      <xdr:colOff>165100</xdr:colOff>
      <xdr:row>64</xdr:row>
      <xdr:rowOff>60917</xdr:rowOff>
    </xdr:to>
    <xdr:sp macro="" textlink="">
      <xdr:nvSpPr>
        <xdr:cNvPr id="254" name="楕円 253">
          <a:extLst>
            <a:ext uri="{FF2B5EF4-FFF2-40B4-BE49-F238E27FC236}">
              <a16:creationId xmlns:a16="http://schemas.microsoft.com/office/drawing/2014/main" id="{8B8D102F-FFA1-4CF8-A8ED-57144DAA61D6}"/>
            </a:ext>
          </a:extLst>
        </xdr:cNvPr>
        <xdr:cNvSpPr/>
      </xdr:nvSpPr>
      <xdr:spPr>
        <a:xfrm>
          <a:off x="6921500" y="1093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6298</xdr:rowOff>
    </xdr:from>
    <xdr:to>
      <xdr:col>41</xdr:col>
      <xdr:colOff>50800</xdr:colOff>
      <xdr:row>64</xdr:row>
      <xdr:rowOff>10117</xdr:rowOff>
    </xdr:to>
    <xdr:cxnSp macro="">
      <xdr:nvCxnSpPr>
        <xdr:cNvPr id="255" name="直線コネクタ 254">
          <a:extLst>
            <a:ext uri="{FF2B5EF4-FFF2-40B4-BE49-F238E27FC236}">
              <a16:creationId xmlns:a16="http://schemas.microsoft.com/office/drawing/2014/main" id="{68DDB5AF-98C6-4703-8A9A-CF5A6103DFFE}"/>
            </a:ext>
          </a:extLst>
        </xdr:cNvPr>
        <xdr:cNvCxnSpPr/>
      </xdr:nvCxnSpPr>
      <xdr:spPr>
        <a:xfrm flipV="1">
          <a:off x="6972300" y="10979098"/>
          <a:ext cx="889000" cy="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164200</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0ADE354B-BF3A-4FFC-85E1-C33A58BDA060}"/>
            </a:ext>
          </a:extLst>
        </xdr:cNvPr>
        <xdr:cNvSpPr txBox="1"/>
      </xdr:nvSpPr>
      <xdr:spPr>
        <a:xfrm>
          <a:off x="92815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162970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C752B320-3985-4F72-9488-9029E76916D7}"/>
            </a:ext>
          </a:extLst>
        </xdr:cNvPr>
        <xdr:cNvSpPr txBox="1"/>
      </xdr:nvSpPr>
      <xdr:spPr>
        <a:xfrm>
          <a:off x="8405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11890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0EEEB3C8-8C84-4ACB-92F6-52F2000C1D42}"/>
            </a:ext>
          </a:extLst>
        </xdr:cNvPr>
        <xdr:cNvSpPr txBox="1"/>
      </xdr:nvSpPr>
      <xdr:spPr>
        <a:xfrm>
          <a:off x="7516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5560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71812368-D43C-4A7E-9B19-B2B847C95DED}"/>
            </a:ext>
          </a:extLst>
        </xdr:cNvPr>
        <xdr:cNvSpPr txBox="1"/>
      </xdr:nvSpPr>
      <xdr:spPr>
        <a:xfrm>
          <a:off x="6627205" y="1063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36275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783D4F98-619C-4096-A9BB-A16609CF8F37}"/>
            </a:ext>
          </a:extLst>
        </xdr:cNvPr>
        <xdr:cNvSpPr txBox="1"/>
      </xdr:nvSpPr>
      <xdr:spPr>
        <a:xfrm>
          <a:off x="9327095" y="1100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42791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AF2504B0-4E46-4073-8B73-2BF2A7788FA5}"/>
            </a:ext>
          </a:extLst>
        </xdr:cNvPr>
        <xdr:cNvSpPr txBox="1"/>
      </xdr:nvSpPr>
      <xdr:spPr>
        <a:xfrm>
          <a:off x="8450795" y="11015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48225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18EF9FF-BD33-4D8A-B879-C4345EA87AD4}"/>
            </a:ext>
          </a:extLst>
        </xdr:cNvPr>
        <xdr:cNvSpPr txBox="1"/>
      </xdr:nvSpPr>
      <xdr:spPr>
        <a:xfrm>
          <a:off x="7561795" y="11021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52044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1F7D1D5D-C25B-4ED8-BD0A-92664045F1B9}"/>
            </a:ext>
          </a:extLst>
        </xdr:cNvPr>
        <xdr:cNvSpPr txBox="1"/>
      </xdr:nvSpPr>
      <xdr:spPr>
        <a:xfrm>
          <a:off x="6672795" y="1102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B2F3DE5-A63E-4FB7-8D8D-18C06532CCA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CB2DF52-3E87-41E5-ABE9-E24A6D62B57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0347AF9-8E7E-4267-9E41-389A65328BA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496510C-AB4A-421A-A04E-B1FFB2942B2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D2562EC-78A3-415C-A1AF-7F1DB23CC0C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C2140C2-9B20-4196-9E7C-0AD0763C4F3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ECF8CA1-FA33-47A2-A75F-0DAD93DCD29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3F5D39C-2170-487D-B308-0DA559FA14A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030DB35-11AA-42F8-B3AE-F07AC69EDA0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C750AB5-D93E-4896-887E-395867BB2F8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47CF91D-99C9-47FF-9BE3-D2DA9B68546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702E2FDA-1941-4A95-A3B6-0F00CA26012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B06EA418-32DD-43DF-9703-9DA8C86155C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3A536324-A6AC-4CA7-853F-1B760E3A978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57CCB807-1B90-4A34-99F3-21389F675EB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BE2765C7-7CDD-4A11-9ECD-27EF75DED57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DF7D6DAC-4ADA-470F-A7D1-1CDC25D11A1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9E04DB1C-F8BD-4406-94D6-D02CC16AE38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65A3841E-6221-4027-8F41-2F187921642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93ADDBC5-4D1C-4179-983E-81DEB4A1C93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DA0117FE-66BE-4680-86AB-EB9CEF22F3F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6BCADF2-C086-4A4E-8F5C-8E96BA50272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732FA1E-8903-4C2C-8A43-2091CC4C0FF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E7C0BB2-093D-41BA-8649-7F13C1AD782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1A8A99A1-EB1D-4D3A-A6C8-9696A820746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29936</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DA28ACD9-BA53-4971-968C-0EE3052D7571}"/>
            </a:ext>
          </a:extLst>
        </xdr:cNvPr>
        <xdr:cNvCxnSpPr/>
      </xdr:nvCxnSpPr>
      <xdr:spPr>
        <a:xfrm flipV="1">
          <a:off x="4634865" y="13403036"/>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729B1E4D-4A40-473D-A911-BF23617FFD9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C191A8D-133C-422A-BB50-74018D2C8792}"/>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148063</xdr:rowOff>
    </xdr:from>
    <xdr:ext cx="340478" cy="259045"/>
    <xdr:sp macro="" textlink="">
      <xdr:nvSpPr>
        <xdr:cNvPr id="292" name="【公営住宅】&#10;有形固定資産減価償却率最大値テキスト">
          <a:extLst>
            <a:ext uri="{FF2B5EF4-FFF2-40B4-BE49-F238E27FC236}">
              <a16:creationId xmlns:a16="http://schemas.microsoft.com/office/drawing/2014/main" id="{7EF8B58C-F18E-4E59-BA56-C068D77F88F9}"/>
            </a:ext>
          </a:extLst>
        </xdr:cNvPr>
        <xdr:cNvSpPr txBox="1"/>
      </xdr:nvSpPr>
      <xdr:spPr>
        <a:xfrm>
          <a:off x="4673600" y="1317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29936</xdr:rowOff>
    </xdr:from>
    <xdr:to>
      <xdr:col>24</xdr:col>
      <xdr:colOff>152400</xdr:colOff>
      <xdr:row>78</xdr:row>
      <xdr:rowOff>29936</xdr:rowOff>
    </xdr:to>
    <xdr:cxnSp macro="">
      <xdr:nvCxnSpPr>
        <xdr:cNvPr id="293" name="直線コネクタ 292">
          <a:extLst>
            <a:ext uri="{FF2B5EF4-FFF2-40B4-BE49-F238E27FC236}">
              <a16:creationId xmlns:a16="http://schemas.microsoft.com/office/drawing/2014/main" id="{40F7DC8C-2D36-42EF-A0A4-52069C375419}"/>
            </a:ext>
          </a:extLst>
        </xdr:cNvPr>
        <xdr:cNvCxnSpPr/>
      </xdr:nvCxnSpPr>
      <xdr:spPr>
        <a:xfrm>
          <a:off x="4546600" y="1340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121211</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A54365D5-0B55-4648-89F6-47747008442E}"/>
            </a:ext>
          </a:extLst>
        </xdr:cNvPr>
        <xdr:cNvSpPr txBox="1"/>
      </xdr:nvSpPr>
      <xdr:spPr>
        <a:xfrm>
          <a:off x="4673600" y="14180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98334</xdr:rowOff>
    </xdr:from>
    <xdr:to>
      <xdr:col>24</xdr:col>
      <xdr:colOff>114300</xdr:colOff>
      <xdr:row>84</xdr:row>
      <xdr:rowOff>28484</xdr:rowOff>
    </xdr:to>
    <xdr:sp macro="" textlink="">
      <xdr:nvSpPr>
        <xdr:cNvPr id="295" name="フローチャート: 判断 294">
          <a:extLst>
            <a:ext uri="{FF2B5EF4-FFF2-40B4-BE49-F238E27FC236}">
              <a16:creationId xmlns:a16="http://schemas.microsoft.com/office/drawing/2014/main" id="{D6F28FDD-74BB-44ED-93F5-E4A2CB07E3B8}"/>
            </a:ext>
          </a:extLst>
        </xdr:cNvPr>
        <xdr:cNvSpPr/>
      </xdr:nvSpPr>
      <xdr:spPr>
        <a:xfrm>
          <a:off x="4584700" y="1432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52614</xdr:rowOff>
    </xdr:from>
    <xdr:to>
      <xdr:col>20</xdr:col>
      <xdr:colOff>38100</xdr:colOff>
      <xdr:row>83</xdr:row>
      <xdr:rowOff>154214</xdr:rowOff>
    </xdr:to>
    <xdr:sp macro="" textlink="">
      <xdr:nvSpPr>
        <xdr:cNvPr id="296" name="フローチャート: 判断 295">
          <a:extLst>
            <a:ext uri="{FF2B5EF4-FFF2-40B4-BE49-F238E27FC236}">
              <a16:creationId xmlns:a16="http://schemas.microsoft.com/office/drawing/2014/main" id="{49361084-84C5-4F16-8325-576782E969CF}"/>
            </a:ext>
          </a:extLst>
        </xdr:cNvPr>
        <xdr:cNvSpPr/>
      </xdr:nvSpPr>
      <xdr:spPr>
        <a:xfrm>
          <a:off x="3746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37919</xdr:rowOff>
    </xdr:from>
    <xdr:to>
      <xdr:col>15</xdr:col>
      <xdr:colOff>101600</xdr:colOff>
      <xdr:row>83</xdr:row>
      <xdr:rowOff>139519</xdr:rowOff>
    </xdr:to>
    <xdr:sp macro="" textlink="">
      <xdr:nvSpPr>
        <xdr:cNvPr id="297" name="フローチャート: 判断 296">
          <a:extLst>
            <a:ext uri="{FF2B5EF4-FFF2-40B4-BE49-F238E27FC236}">
              <a16:creationId xmlns:a16="http://schemas.microsoft.com/office/drawing/2014/main" id="{AF1DC53B-EFDC-49BA-946B-A3B55CC38D1D}"/>
            </a:ext>
          </a:extLst>
        </xdr:cNvPr>
        <xdr:cNvSpPr/>
      </xdr:nvSpPr>
      <xdr:spPr>
        <a:xfrm>
          <a:off x="2857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21589</xdr:rowOff>
    </xdr:from>
    <xdr:to>
      <xdr:col>10</xdr:col>
      <xdr:colOff>165100</xdr:colOff>
      <xdr:row>83</xdr:row>
      <xdr:rowOff>123189</xdr:rowOff>
    </xdr:to>
    <xdr:sp macro="" textlink="">
      <xdr:nvSpPr>
        <xdr:cNvPr id="298" name="フローチャート: 判断 297">
          <a:extLst>
            <a:ext uri="{FF2B5EF4-FFF2-40B4-BE49-F238E27FC236}">
              <a16:creationId xmlns:a16="http://schemas.microsoft.com/office/drawing/2014/main" id="{03298B30-AEEA-4956-A323-F6742F3EC13D}"/>
            </a:ext>
          </a:extLst>
        </xdr:cNvPr>
        <xdr:cNvSpPr/>
      </xdr:nvSpPr>
      <xdr:spPr>
        <a:xfrm>
          <a:off x="1968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52614</xdr:rowOff>
    </xdr:from>
    <xdr:to>
      <xdr:col>6</xdr:col>
      <xdr:colOff>38100</xdr:colOff>
      <xdr:row>83</xdr:row>
      <xdr:rowOff>154214</xdr:rowOff>
    </xdr:to>
    <xdr:sp macro="" textlink="">
      <xdr:nvSpPr>
        <xdr:cNvPr id="299" name="フローチャート: 判断 298">
          <a:extLst>
            <a:ext uri="{FF2B5EF4-FFF2-40B4-BE49-F238E27FC236}">
              <a16:creationId xmlns:a16="http://schemas.microsoft.com/office/drawing/2014/main" id="{B4467E54-AD32-425F-956B-44023954A99A}"/>
            </a:ext>
          </a:extLst>
        </xdr:cNvPr>
        <xdr:cNvSpPr/>
      </xdr:nvSpPr>
      <xdr:spPr>
        <a:xfrm>
          <a:off x="1079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AAEC659-9A57-4FDF-A616-6B8C81D72BA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739276B-CE07-4E44-AA2C-75276698BE0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0C65F0F-BB3C-4918-B8B4-295191636A8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8BE9981-F9CC-4213-8D87-98A470B4097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D9C10BE-BE30-49B1-989C-BF34C7A60AF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155484</xdr:rowOff>
    </xdr:from>
    <xdr:to>
      <xdr:col>24</xdr:col>
      <xdr:colOff>114300</xdr:colOff>
      <xdr:row>86</xdr:row>
      <xdr:rowOff>85634</xdr:rowOff>
    </xdr:to>
    <xdr:sp macro="" textlink="">
      <xdr:nvSpPr>
        <xdr:cNvPr id="305" name="楕円 304">
          <a:extLst>
            <a:ext uri="{FF2B5EF4-FFF2-40B4-BE49-F238E27FC236}">
              <a16:creationId xmlns:a16="http://schemas.microsoft.com/office/drawing/2014/main" id="{F4A0B151-8E72-4807-89F7-865FDFF41DA2}"/>
            </a:ext>
          </a:extLst>
        </xdr:cNvPr>
        <xdr:cNvSpPr/>
      </xdr:nvSpPr>
      <xdr:spPr>
        <a:xfrm>
          <a:off x="45847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133911</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B57F5D61-BA16-4239-BB6C-7A20E10C32E9}"/>
            </a:ext>
          </a:extLst>
        </xdr:cNvPr>
        <xdr:cNvSpPr txBox="1"/>
      </xdr:nvSpPr>
      <xdr:spPr>
        <a:xfrm>
          <a:off x="4673600" y="1470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137523</xdr:rowOff>
    </xdr:from>
    <xdr:to>
      <xdr:col>20</xdr:col>
      <xdr:colOff>38100</xdr:colOff>
      <xdr:row>86</xdr:row>
      <xdr:rowOff>67673</xdr:rowOff>
    </xdr:to>
    <xdr:sp macro="" textlink="">
      <xdr:nvSpPr>
        <xdr:cNvPr id="307" name="楕円 306">
          <a:extLst>
            <a:ext uri="{FF2B5EF4-FFF2-40B4-BE49-F238E27FC236}">
              <a16:creationId xmlns:a16="http://schemas.microsoft.com/office/drawing/2014/main" id="{4A2BE971-8A3C-479F-B0CC-AB3A7309E583}"/>
            </a:ext>
          </a:extLst>
        </xdr:cNvPr>
        <xdr:cNvSpPr/>
      </xdr:nvSpPr>
      <xdr:spPr>
        <a:xfrm>
          <a:off x="3746500" y="147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16873</xdr:rowOff>
    </xdr:from>
    <xdr:to>
      <xdr:col>24</xdr:col>
      <xdr:colOff>63500</xdr:colOff>
      <xdr:row>86</xdr:row>
      <xdr:rowOff>34834</xdr:rowOff>
    </xdr:to>
    <xdr:cxnSp macro="">
      <xdr:nvCxnSpPr>
        <xdr:cNvPr id="308" name="直線コネクタ 307">
          <a:extLst>
            <a:ext uri="{FF2B5EF4-FFF2-40B4-BE49-F238E27FC236}">
              <a16:creationId xmlns:a16="http://schemas.microsoft.com/office/drawing/2014/main" id="{1A60C1F5-54D0-4766-B75E-B9E559F5761A}"/>
            </a:ext>
          </a:extLst>
        </xdr:cNvPr>
        <xdr:cNvCxnSpPr/>
      </xdr:nvCxnSpPr>
      <xdr:spPr>
        <a:xfrm>
          <a:off x="3797300" y="14761573"/>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116295</xdr:rowOff>
    </xdr:from>
    <xdr:to>
      <xdr:col>15</xdr:col>
      <xdr:colOff>101600</xdr:colOff>
      <xdr:row>86</xdr:row>
      <xdr:rowOff>46445</xdr:rowOff>
    </xdr:to>
    <xdr:sp macro="" textlink="">
      <xdr:nvSpPr>
        <xdr:cNvPr id="309" name="楕円 308">
          <a:extLst>
            <a:ext uri="{FF2B5EF4-FFF2-40B4-BE49-F238E27FC236}">
              <a16:creationId xmlns:a16="http://schemas.microsoft.com/office/drawing/2014/main" id="{FAF92617-0D76-486C-BF9C-7B0273B36579}"/>
            </a:ext>
          </a:extLst>
        </xdr:cNvPr>
        <xdr:cNvSpPr/>
      </xdr:nvSpPr>
      <xdr:spPr>
        <a:xfrm>
          <a:off x="2857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167095</xdr:rowOff>
    </xdr:from>
    <xdr:to>
      <xdr:col>19</xdr:col>
      <xdr:colOff>177800</xdr:colOff>
      <xdr:row>86</xdr:row>
      <xdr:rowOff>16873</xdr:rowOff>
    </xdr:to>
    <xdr:cxnSp macro="">
      <xdr:nvCxnSpPr>
        <xdr:cNvPr id="310" name="直線コネクタ 309">
          <a:extLst>
            <a:ext uri="{FF2B5EF4-FFF2-40B4-BE49-F238E27FC236}">
              <a16:creationId xmlns:a16="http://schemas.microsoft.com/office/drawing/2014/main" id="{9C273037-5B6D-4EA9-AE0C-E44524747727}"/>
            </a:ext>
          </a:extLst>
        </xdr:cNvPr>
        <xdr:cNvCxnSpPr/>
      </xdr:nvCxnSpPr>
      <xdr:spPr>
        <a:xfrm>
          <a:off x="2908300" y="14740345"/>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91802</xdr:rowOff>
    </xdr:from>
    <xdr:to>
      <xdr:col>10</xdr:col>
      <xdr:colOff>165100</xdr:colOff>
      <xdr:row>86</xdr:row>
      <xdr:rowOff>21952</xdr:rowOff>
    </xdr:to>
    <xdr:sp macro="" textlink="">
      <xdr:nvSpPr>
        <xdr:cNvPr id="311" name="楕円 310">
          <a:extLst>
            <a:ext uri="{FF2B5EF4-FFF2-40B4-BE49-F238E27FC236}">
              <a16:creationId xmlns:a16="http://schemas.microsoft.com/office/drawing/2014/main" id="{99F0AAF6-21DE-4323-B6FA-BA4DEF2E2794}"/>
            </a:ext>
          </a:extLst>
        </xdr:cNvPr>
        <xdr:cNvSpPr/>
      </xdr:nvSpPr>
      <xdr:spPr>
        <a:xfrm>
          <a:off x="1968500" y="1466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142602</xdr:rowOff>
    </xdr:from>
    <xdr:to>
      <xdr:col>15</xdr:col>
      <xdr:colOff>50800</xdr:colOff>
      <xdr:row>85</xdr:row>
      <xdr:rowOff>167095</xdr:rowOff>
    </xdr:to>
    <xdr:cxnSp macro="">
      <xdr:nvCxnSpPr>
        <xdr:cNvPr id="312" name="直線コネクタ 311">
          <a:extLst>
            <a:ext uri="{FF2B5EF4-FFF2-40B4-BE49-F238E27FC236}">
              <a16:creationId xmlns:a16="http://schemas.microsoft.com/office/drawing/2014/main" id="{3037D4A9-EEC0-475A-BC7D-ECA983839140}"/>
            </a:ext>
          </a:extLst>
        </xdr:cNvPr>
        <xdr:cNvCxnSpPr/>
      </xdr:nvCxnSpPr>
      <xdr:spPr>
        <a:xfrm>
          <a:off x="2019300" y="1471585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67311</xdr:rowOff>
    </xdr:from>
    <xdr:to>
      <xdr:col>6</xdr:col>
      <xdr:colOff>38100</xdr:colOff>
      <xdr:row>85</xdr:row>
      <xdr:rowOff>168911</xdr:rowOff>
    </xdr:to>
    <xdr:sp macro="" textlink="">
      <xdr:nvSpPr>
        <xdr:cNvPr id="313" name="楕円 312">
          <a:extLst>
            <a:ext uri="{FF2B5EF4-FFF2-40B4-BE49-F238E27FC236}">
              <a16:creationId xmlns:a16="http://schemas.microsoft.com/office/drawing/2014/main" id="{A1128474-105E-4BE8-93C0-C7A713760AE1}"/>
            </a:ext>
          </a:extLst>
        </xdr:cNvPr>
        <xdr:cNvSpPr/>
      </xdr:nvSpPr>
      <xdr:spPr>
        <a:xfrm>
          <a:off x="1079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118111</xdr:rowOff>
    </xdr:from>
    <xdr:to>
      <xdr:col>10</xdr:col>
      <xdr:colOff>114300</xdr:colOff>
      <xdr:row>85</xdr:row>
      <xdr:rowOff>142602</xdr:rowOff>
    </xdr:to>
    <xdr:cxnSp macro="">
      <xdr:nvCxnSpPr>
        <xdr:cNvPr id="314" name="直線コネクタ 313">
          <a:extLst>
            <a:ext uri="{FF2B5EF4-FFF2-40B4-BE49-F238E27FC236}">
              <a16:creationId xmlns:a16="http://schemas.microsoft.com/office/drawing/2014/main" id="{604D5A7A-A336-4390-9BA4-7F34C94F2E10}"/>
            </a:ext>
          </a:extLst>
        </xdr:cNvPr>
        <xdr:cNvCxnSpPr/>
      </xdr:nvCxnSpPr>
      <xdr:spPr>
        <a:xfrm>
          <a:off x="1130300" y="14691361"/>
          <a:ext cx="8890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170741</xdr:rowOff>
    </xdr:from>
    <xdr:ext cx="405111" cy="259045"/>
    <xdr:sp macro="" textlink="">
      <xdr:nvSpPr>
        <xdr:cNvPr id="315" name="n_1aveValue【公営住宅】&#10;有形固定資産減価償却率">
          <a:extLst>
            <a:ext uri="{FF2B5EF4-FFF2-40B4-BE49-F238E27FC236}">
              <a16:creationId xmlns:a16="http://schemas.microsoft.com/office/drawing/2014/main" id="{42404F5C-2F53-444A-9153-7A3DDCD39F4F}"/>
            </a:ext>
          </a:extLst>
        </xdr:cNvPr>
        <xdr:cNvSpPr txBox="1"/>
      </xdr:nvSpPr>
      <xdr:spPr>
        <a:xfrm>
          <a:off x="35820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156046</xdr:rowOff>
    </xdr:from>
    <xdr:ext cx="405111" cy="259045"/>
    <xdr:sp macro="" textlink="">
      <xdr:nvSpPr>
        <xdr:cNvPr id="316" name="n_2aveValue【公営住宅】&#10;有形固定資産減価償却率">
          <a:extLst>
            <a:ext uri="{FF2B5EF4-FFF2-40B4-BE49-F238E27FC236}">
              <a16:creationId xmlns:a16="http://schemas.microsoft.com/office/drawing/2014/main" id="{F0E94F4E-D47E-47CD-BB30-BC47BAE1BD51}"/>
            </a:ext>
          </a:extLst>
        </xdr:cNvPr>
        <xdr:cNvSpPr txBox="1"/>
      </xdr:nvSpPr>
      <xdr:spPr>
        <a:xfrm>
          <a:off x="2705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139716</xdr:rowOff>
    </xdr:from>
    <xdr:ext cx="405111" cy="259045"/>
    <xdr:sp macro="" textlink="">
      <xdr:nvSpPr>
        <xdr:cNvPr id="317" name="n_3aveValue【公営住宅】&#10;有形固定資産減価償却率">
          <a:extLst>
            <a:ext uri="{FF2B5EF4-FFF2-40B4-BE49-F238E27FC236}">
              <a16:creationId xmlns:a16="http://schemas.microsoft.com/office/drawing/2014/main" id="{0C8EAE31-3420-4D45-B8FE-7CA1219D6FEA}"/>
            </a:ext>
          </a:extLst>
        </xdr:cNvPr>
        <xdr:cNvSpPr txBox="1"/>
      </xdr:nvSpPr>
      <xdr:spPr>
        <a:xfrm>
          <a:off x="1816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170741</xdr:rowOff>
    </xdr:from>
    <xdr:ext cx="405111" cy="259045"/>
    <xdr:sp macro="" textlink="">
      <xdr:nvSpPr>
        <xdr:cNvPr id="318" name="n_4aveValue【公営住宅】&#10;有形固定資産減価償却率">
          <a:extLst>
            <a:ext uri="{FF2B5EF4-FFF2-40B4-BE49-F238E27FC236}">
              <a16:creationId xmlns:a16="http://schemas.microsoft.com/office/drawing/2014/main" id="{2222C834-6FA0-4354-9FB5-550C05756529}"/>
            </a:ext>
          </a:extLst>
        </xdr:cNvPr>
        <xdr:cNvSpPr txBox="1"/>
      </xdr:nvSpPr>
      <xdr:spPr>
        <a:xfrm>
          <a:off x="927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58800</xdr:rowOff>
    </xdr:from>
    <xdr:ext cx="405111" cy="259045"/>
    <xdr:sp macro="" textlink="">
      <xdr:nvSpPr>
        <xdr:cNvPr id="319" name="n_1mainValue【公営住宅】&#10;有形固定資産減価償却率">
          <a:extLst>
            <a:ext uri="{FF2B5EF4-FFF2-40B4-BE49-F238E27FC236}">
              <a16:creationId xmlns:a16="http://schemas.microsoft.com/office/drawing/2014/main" id="{51CACE26-B69C-4D7E-9791-DA76382FADC3}"/>
            </a:ext>
          </a:extLst>
        </xdr:cNvPr>
        <xdr:cNvSpPr txBox="1"/>
      </xdr:nvSpPr>
      <xdr:spPr>
        <a:xfrm>
          <a:off x="3582044" y="1480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37572</xdr:rowOff>
    </xdr:from>
    <xdr:ext cx="405111" cy="259045"/>
    <xdr:sp macro="" textlink="">
      <xdr:nvSpPr>
        <xdr:cNvPr id="320" name="n_2mainValue【公営住宅】&#10;有形固定資産減価償却率">
          <a:extLst>
            <a:ext uri="{FF2B5EF4-FFF2-40B4-BE49-F238E27FC236}">
              <a16:creationId xmlns:a16="http://schemas.microsoft.com/office/drawing/2014/main" id="{B7F05936-9DF4-4B35-8C60-D4029FD35B4E}"/>
            </a:ext>
          </a:extLst>
        </xdr:cNvPr>
        <xdr:cNvSpPr txBox="1"/>
      </xdr:nvSpPr>
      <xdr:spPr>
        <a:xfrm>
          <a:off x="2705744" y="1478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13079</xdr:rowOff>
    </xdr:from>
    <xdr:ext cx="405111" cy="259045"/>
    <xdr:sp macro="" textlink="">
      <xdr:nvSpPr>
        <xdr:cNvPr id="321" name="n_3mainValue【公営住宅】&#10;有形固定資産減価償却率">
          <a:extLst>
            <a:ext uri="{FF2B5EF4-FFF2-40B4-BE49-F238E27FC236}">
              <a16:creationId xmlns:a16="http://schemas.microsoft.com/office/drawing/2014/main" id="{9059805A-2B74-4F5C-85BC-1E19260ACBF8}"/>
            </a:ext>
          </a:extLst>
        </xdr:cNvPr>
        <xdr:cNvSpPr txBox="1"/>
      </xdr:nvSpPr>
      <xdr:spPr>
        <a:xfrm>
          <a:off x="1816744" y="1475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160038</xdr:rowOff>
    </xdr:from>
    <xdr:ext cx="405111" cy="259045"/>
    <xdr:sp macro="" textlink="">
      <xdr:nvSpPr>
        <xdr:cNvPr id="322" name="n_4mainValue【公営住宅】&#10;有形固定資産減価償却率">
          <a:extLst>
            <a:ext uri="{FF2B5EF4-FFF2-40B4-BE49-F238E27FC236}">
              <a16:creationId xmlns:a16="http://schemas.microsoft.com/office/drawing/2014/main" id="{412038AE-0823-46F5-A80E-1F1DFF2BAA05}"/>
            </a:ext>
          </a:extLst>
        </xdr:cNvPr>
        <xdr:cNvSpPr txBox="1"/>
      </xdr:nvSpPr>
      <xdr:spPr>
        <a:xfrm>
          <a:off x="927744" y="1473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F8179091-19D6-4E87-8D3F-59C9B3BD8CF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DB665DC-5D85-47D1-805F-07AE4FC1E5C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DF266E4E-1702-4E13-8ECA-A7C4B4BB95A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4744F45-E412-4B56-84DB-72777CED2E8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98959419-0C7A-4855-8DED-990B7DC2334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0FD864E-924A-429B-B7D4-9975FC51855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36E5654D-D2A6-485F-9CFF-331D89833BA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6D128568-D004-4AF2-AA39-6A05A775CEA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320DA37B-96E5-45D8-A860-9815AF5B648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CF8C29-9A0C-41A3-BCF7-9BEC58C001A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F88E87D9-F53E-4527-AB1F-5714937D3519}"/>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55E0BCAE-42EB-4CEC-9153-6B63809C2DC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A6D96942-94C6-4523-9C63-D128B5E0739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65653761-18BD-4ECA-AB46-9B84D1597353}"/>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75494DDB-11BF-49FC-AFA3-1104BCA93C6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2BBF897D-FB85-4F91-9B43-13D65466DD4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85DFFEB3-00D9-49AF-BADF-90D1DE0F9BF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4937C83E-88C4-472A-A23D-899079A965F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FA7A41E8-010D-4AF5-A108-3796676AFEE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812F61C4-6496-4639-A7BB-E35CF6067C3C}"/>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C36C05C7-6974-4862-BE34-A0F518E3A6F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2CDBE7D2-CE69-4A19-A980-7DE2621246C4}"/>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ABBE7967-A255-4FD6-B132-F2338323FDF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0E705953-A1C3-4CE9-9F56-E1E6F7F5CF2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FFBF6925-C398-43C1-BCE7-D532E565659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68362</xdr:rowOff>
    </xdr:from>
    <xdr:to>
      <xdr:col>54</xdr:col>
      <xdr:colOff>189865</xdr:colOff>
      <xdr:row>86</xdr:row>
      <xdr:rowOff>106353</xdr:rowOff>
    </xdr:to>
    <xdr:cxnSp macro="">
      <xdr:nvCxnSpPr>
        <xdr:cNvPr id="348" name="直線コネクタ 347">
          <a:extLst>
            <a:ext uri="{FF2B5EF4-FFF2-40B4-BE49-F238E27FC236}">
              <a16:creationId xmlns:a16="http://schemas.microsoft.com/office/drawing/2014/main" id="{6D25D126-96B7-49EC-AA28-68CC50CA5D93}"/>
            </a:ext>
          </a:extLst>
        </xdr:cNvPr>
        <xdr:cNvCxnSpPr/>
      </xdr:nvCxnSpPr>
      <xdr:spPr>
        <a:xfrm flipV="1">
          <a:off x="10476865" y="13441462"/>
          <a:ext cx="0" cy="1409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110180</xdr:rowOff>
    </xdr:from>
    <xdr:ext cx="469744" cy="259045"/>
    <xdr:sp macro="" textlink="">
      <xdr:nvSpPr>
        <xdr:cNvPr id="349" name="【公営住宅】&#10;一人当たり面積最小値テキスト">
          <a:extLst>
            <a:ext uri="{FF2B5EF4-FFF2-40B4-BE49-F238E27FC236}">
              <a16:creationId xmlns:a16="http://schemas.microsoft.com/office/drawing/2014/main" id="{79D884B3-8606-4734-A505-3924674B5FE7}"/>
            </a:ext>
          </a:extLst>
        </xdr:cNvPr>
        <xdr:cNvSpPr txBox="1"/>
      </xdr:nvSpPr>
      <xdr:spPr>
        <a:xfrm>
          <a:off x="10515600" y="1485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106353</xdr:rowOff>
    </xdr:from>
    <xdr:to>
      <xdr:col>55</xdr:col>
      <xdr:colOff>88900</xdr:colOff>
      <xdr:row>86</xdr:row>
      <xdr:rowOff>106353</xdr:rowOff>
    </xdr:to>
    <xdr:cxnSp macro="">
      <xdr:nvCxnSpPr>
        <xdr:cNvPr id="350" name="直線コネクタ 349">
          <a:extLst>
            <a:ext uri="{FF2B5EF4-FFF2-40B4-BE49-F238E27FC236}">
              <a16:creationId xmlns:a16="http://schemas.microsoft.com/office/drawing/2014/main" id="{80EF8ABB-B7E8-44E5-BC51-8C017D7624EF}"/>
            </a:ext>
          </a:extLst>
        </xdr:cNvPr>
        <xdr:cNvCxnSpPr/>
      </xdr:nvCxnSpPr>
      <xdr:spPr>
        <a:xfrm>
          <a:off x="10388600" y="14851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15039</xdr:rowOff>
    </xdr:from>
    <xdr:ext cx="534377" cy="259045"/>
    <xdr:sp macro="" textlink="">
      <xdr:nvSpPr>
        <xdr:cNvPr id="351" name="【公営住宅】&#10;一人当たり面積最大値テキスト">
          <a:extLst>
            <a:ext uri="{FF2B5EF4-FFF2-40B4-BE49-F238E27FC236}">
              <a16:creationId xmlns:a16="http://schemas.microsoft.com/office/drawing/2014/main" id="{128F72D1-1EB7-4D3F-9B50-69240DC62D60}"/>
            </a:ext>
          </a:extLst>
        </xdr:cNvPr>
        <xdr:cNvSpPr txBox="1"/>
      </xdr:nvSpPr>
      <xdr:spPr>
        <a:xfrm>
          <a:off x="10515600" y="1321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68362</xdr:rowOff>
    </xdr:from>
    <xdr:to>
      <xdr:col>55</xdr:col>
      <xdr:colOff>88900</xdr:colOff>
      <xdr:row>78</xdr:row>
      <xdr:rowOff>68362</xdr:rowOff>
    </xdr:to>
    <xdr:cxnSp macro="">
      <xdr:nvCxnSpPr>
        <xdr:cNvPr id="352" name="直線コネクタ 351">
          <a:extLst>
            <a:ext uri="{FF2B5EF4-FFF2-40B4-BE49-F238E27FC236}">
              <a16:creationId xmlns:a16="http://schemas.microsoft.com/office/drawing/2014/main" id="{68995E45-CAC8-4619-ABE4-9E923D60E098}"/>
            </a:ext>
          </a:extLst>
        </xdr:cNvPr>
        <xdr:cNvCxnSpPr/>
      </xdr:nvCxnSpPr>
      <xdr:spPr>
        <a:xfrm>
          <a:off x="10388600" y="13441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10940</xdr:rowOff>
    </xdr:from>
    <xdr:ext cx="469744" cy="259045"/>
    <xdr:sp macro="" textlink="">
      <xdr:nvSpPr>
        <xdr:cNvPr id="353" name="【公営住宅】&#10;一人当たり面積平均値テキスト">
          <a:extLst>
            <a:ext uri="{FF2B5EF4-FFF2-40B4-BE49-F238E27FC236}">
              <a16:creationId xmlns:a16="http://schemas.microsoft.com/office/drawing/2014/main" id="{83257951-15B3-409E-BF64-D52A0E54B0D1}"/>
            </a:ext>
          </a:extLst>
        </xdr:cNvPr>
        <xdr:cNvSpPr txBox="1"/>
      </xdr:nvSpPr>
      <xdr:spPr>
        <a:xfrm>
          <a:off x="10515600" y="144127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159513</xdr:rowOff>
    </xdr:from>
    <xdr:to>
      <xdr:col>55</xdr:col>
      <xdr:colOff>50800</xdr:colOff>
      <xdr:row>85</xdr:row>
      <xdr:rowOff>89663</xdr:rowOff>
    </xdr:to>
    <xdr:sp macro="" textlink="">
      <xdr:nvSpPr>
        <xdr:cNvPr id="354" name="フローチャート: 判断 353">
          <a:extLst>
            <a:ext uri="{FF2B5EF4-FFF2-40B4-BE49-F238E27FC236}">
              <a16:creationId xmlns:a16="http://schemas.microsoft.com/office/drawing/2014/main" id="{F49C6CA7-7F68-4605-9DAF-357EC68C777D}"/>
            </a:ext>
          </a:extLst>
        </xdr:cNvPr>
        <xdr:cNvSpPr/>
      </xdr:nvSpPr>
      <xdr:spPr>
        <a:xfrm>
          <a:off x="10426700" y="14561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24747</xdr:rowOff>
    </xdr:from>
    <xdr:to>
      <xdr:col>50</xdr:col>
      <xdr:colOff>165100</xdr:colOff>
      <xdr:row>85</xdr:row>
      <xdr:rowOff>126347</xdr:rowOff>
    </xdr:to>
    <xdr:sp macro="" textlink="">
      <xdr:nvSpPr>
        <xdr:cNvPr id="355" name="フローチャート: 判断 354">
          <a:extLst>
            <a:ext uri="{FF2B5EF4-FFF2-40B4-BE49-F238E27FC236}">
              <a16:creationId xmlns:a16="http://schemas.microsoft.com/office/drawing/2014/main" id="{5E701C90-BDA0-4A11-9139-8B221876A650}"/>
            </a:ext>
          </a:extLst>
        </xdr:cNvPr>
        <xdr:cNvSpPr/>
      </xdr:nvSpPr>
      <xdr:spPr>
        <a:xfrm>
          <a:off x="9588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58601</xdr:rowOff>
    </xdr:from>
    <xdr:to>
      <xdr:col>46</xdr:col>
      <xdr:colOff>38100</xdr:colOff>
      <xdr:row>85</xdr:row>
      <xdr:rowOff>160201</xdr:rowOff>
    </xdr:to>
    <xdr:sp macro="" textlink="">
      <xdr:nvSpPr>
        <xdr:cNvPr id="356" name="フローチャート: 判断 355">
          <a:extLst>
            <a:ext uri="{FF2B5EF4-FFF2-40B4-BE49-F238E27FC236}">
              <a16:creationId xmlns:a16="http://schemas.microsoft.com/office/drawing/2014/main" id="{F935B2CA-9956-4620-8052-9FA7D7EF7341}"/>
            </a:ext>
          </a:extLst>
        </xdr:cNvPr>
        <xdr:cNvSpPr/>
      </xdr:nvSpPr>
      <xdr:spPr>
        <a:xfrm>
          <a:off x="8699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10922</xdr:rowOff>
    </xdr:from>
    <xdr:to>
      <xdr:col>41</xdr:col>
      <xdr:colOff>101600</xdr:colOff>
      <xdr:row>85</xdr:row>
      <xdr:rowOff>112522</xdr:rowOff>
    </xdr:to>
    <xdr:sp macro="" textlink="">
      <xdr:nvSpPr>
        <xdr:cNvPr id="357" name="フローチャート: 判断 356">
          <a:extLst>
            <a:ext uri="{FF2B5EF4-FFF2-40B4-BE49-F238E27FC236}">
              <a16:creationId xmlns:a16="http://schemas.microsoft.com/office/drawing/2014/main" id="{8EDC4D42-D1E3-49B6-BFEE-6F46915D66DB}"/>
            </a:ext>
          </a:extLst>
        </xdr:cNvPr>
        <xdr:cNvSpPr/>
      </xdr:nvSpPr>
      <xdr:spPr>
        <a:xfrm>
          <a:off x="7810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167894</xdr:rowOff>
    </xdr:from>
    <xdr:to>
      <xdr:col>36</xdr:col>
      <xdr:colOff>165100</xdr:colOff>
      <xdr:row>85</xdr:row>
      <xdr:rowOff>98044</xdr:rowOff>
    </xdr:to>
    <xdr:sp macro="" textlink="">
      <xdr:nvSpPr>
        <xdr:cNvPr id="358" name="フローチャート: 判断 357">
          <a:extLst>
            <a:ext uri="{FF2B5EF4-FFF2-40B4-BE49-F238E27FC236}">
              <a16:creationId xmlns:a16="http://schemas.microsoft.com/office/drawing/2014/main" id="{FFD1B965-50DD-43BE-ADBC-3E319C00F325}"/>
            </a:ext>
          </a:extLst>
        </xdr:cNvPr>
        <xdr:cNvSpPr/>
      </xdr:nvSpPr>
      <xdr:spPr>
        <a:xfrm>
          <a:off x="6921500" y="1456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5E099CB-C072-47F1-B585-38A35D3BDF9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A07F0EB-8444-42BF-BEFA-31E7947B1B9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AB9401C-959D-463E-B99F-045F5736DD2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A7DFD54-8F69-47AD-84AC-C6D2B2847C0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F2E23A5A-7CD3-496A-A13C-C08C4811A80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166805</xdr:rowOff>
    </xdr:from>
    <xdr:to>
      <xdr:col>55</xdr:col>
      <xdr:colOff>50800</xdr:colOff>
      <xdr:row>86</xdr:row>
      <xdr:rowOff>96955</xdr:rowOff>
    </xdr:to>
    <xdr:sp macro="" textlink="">
      <xdr:nvSpPr>
        <xdr:cNvPr id="364" name="楕円 363">
          <a:extLst>
            <a:ext uri="{FF2B5EF4-FFF2-40B4-BE49-F238E27FC236}">
              <a16:creationId xmlns:a16="http://schemas.microsoft.com/office/drawing/2014/main" id="{AFD7540C-B60C-4229-B6FB-15AC3F4AD898}"/>
            </a:ext>
          </a:extLst>
        </xdr:cNvPr>
        <xdr:cNvSpPr/>
      </xdr:nvSpPr>
      <xdr:spPr>
        <a:xfrm>
          <a:off x="10426700" y="1474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81732</xdr:rowOff>
    </xdr:from>
    <xdr:ext cx="469744" cy="259045"/>
    <xdr:sp macro="" textlink="">
      <xdr:nvSpPr>
        <xdr:cNvPr id="365" name="【公営住宅】&#10;一人当たり面積該当値テキスト">
          <a:extLst>
            <a:ext uri="{FF2B5EF4-FFF2-40B4-BE49-F238E27FC236}">
              <a16:creationId xmlns:a16="http://schemas.microsoft.com/office/drawing/2014/main" id="{B57B1505-2396-4E64-AE54-DA3B4F346436}"/>
            </a:ext>
          </a:extLst>
        </xdr:cNvPr>
        <xdr:cNvSpPr txBox="1"/>
      </xdr:nvSpPr>
      <xdr:spPr>
        <a:xfrm>
          <a:off x="10515600" y="1465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168982</xdr:rowOff>
    </xdr:from>
    <xdr:to>
      <xdr:col>50</xdr:col>
      <xdr:colOff>165100</xdr:colOff>
      <xdr:row>86</xdr:row>
      <xdr:rowOff>99132</xdr:rowOff>
    </xdr:to>
    <xdr:sp macro="" textlink="">
      <xdr:nvSpPr>
        <xdr:cNvPr id="366" name="楕円 365">
          <a:extLst>
            <a:ext uri="{FF2B5EF4-FFF2-40B4-BE49-F238E27FC236}">
              <a16:creationId xmlns:a16="http://schemas.microsoft.com/office/drawing/2014/main" id="{CB30339C-598F-4248-88F2-6A7447E680B6}"/>
            </a:ext>
          </a:extLst>
        </xdr:cNvPr>
        <xdr:cNvSpPr/>
      </xdr:nvSpPr>
      <xdr:spPr>
        <a:xfrm>
          <a:off x="9588500" y="1474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46155</xdr:rowOff>
    </xdr:from>
    <xdr:to>
      <xdr:col>55</xdr:col>
      <xdr:colOff>0</xdr:colOff>
      <xdr:row>86</xdr:row>
      <xdr:rowOff>48332</xdr:rowOff>
    </xdr:to>
    <xdr:cxnSp macro="">
      <xdr:nvCxnSpPr>
        <xdr:cNvPr id="367" name="直線コネクタ 366">
          <a:extLst>
            <a:ext uri="{FF2B5EF4-FFF2-40B4-BE49-F238E27FC236}">
              <a16:creationId xmlns:a16="http://schemas.microsoft.com/office/drawing/2014/main" id="{D280CC70-55DC-4AA7-A684-83A56EF194E9}"/>
            </a:ext>
          </a:extLst>
        </xdr:cNvPr>
        <xdr:cNvCxnSpPr/>
      </xdr:nvCxnSpPr>
      <xdr:spPr>
        <a:xfrm flipV="1">
          <a:off x="9639300" y="14790855"/>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907</xdr:rowOff>
    </xdr:from>
    <xdr:to>
      <xdr:col>46</xdr:col>
      <xdr:colOff>38100</xdr:colOff>
      <xdr:row>86</xdr:row>
      <xdr:rowOff>102507</xdr:rowOff>
    </xdr:to>
    <xdr:sp macro="" textlink="">
      <xdr:nvSpPr>
        <xdr:cNvPr id="368" name="楕円 367">
          <a:extLst>
            <a:ext uri="{FF2B5EF4-FFF2-40B4-BE49-F238E27FC236}">
              <a16:creationId xmlns:a16="http://schemas.microsoft.com/office/drawing/2014/main" id="{64BCA8C7-85FF-4F59-8A6E-CDDCD3844782}"/>
            </a:ext>
          </a:extLst>
        </xdr:cNvPr>
        <xdr:cNvSpPr/>
      </xdr:nvSpPr>
      <xdr:spPr>
        <a:xfrm>
          <a:off x="8699500" y="1474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48332</xdr:rowOff>
    </xdr:from>
    <xdr:to>
      <xdr:col>50</xdr:col>
      <xdr:colOff>114300</xdr:colOff>
      <xdr:row>86</xdr:row>
      <xdr:rowOff>51707</xdr:rowOff>
    </xdr:to>
    <xdr:cxnSp macro="">
      <xdr:nvCxnSpPr>
        <xdr:cNvPr id="369" name="直線コネクタ 368">
          <a:extLst>
            <a:ext uri="{FF2B5EF4-FFF2-40B4-BE49-F238E27FC236}">
              <a16:creationId xmlns:a16="http://schemas.microsoft.com/office/drawing/2014/main" id="{640D8791-A911-46A7-93D0-67178167832C}"/>
            </a:ext>
          </a:extLst>
        </xdr:cNvPr>
        <xdr:cNvCxnSpPr/>
      </xdr:nvCxnSpPr>
      <xdr:spPr>
        <a:xfrm flipV="1">
          <a:off x="8750300" y="14793032"/>
          <a:ext cx="889000" cy="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4609</xdr:rowOff>
    </xdr:from>
    <xdr:to>
      <xdr:col>41</xdr:col>
      <xdr:colOff>101600</xdr:colOff>
      <xdr:row>86</xdr:row>
      <xdr:rowOff>106209</xdr:rowOff>
    </xdr:to>
    <xdr:sp macro="" textlink="">
      <xdr:nvSpPr>
        <xdr:cNvPr id="370" name="楕円 369">
          <a:extLst>
            <a:ext uri="{FF2B5EF4-FFF2-40B4-BE49-F238E27FC236}">
              <a16:creationId xmlns:a16="http://schemas.microsoft.com/office/drawing/2014/main" id="{BCE55933-9177-49B3-BD32-E879C9A3E058}"/>
            </a:ext>
          </a:extLst>
        </xdr:cNvPr>
        <xdr:cNvSpPr/>
      </xdr:nvSpPr>
      <xdr:spPr>
        <a:xfrm>
          <a:off x="7810500" y="1474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51707</xdr:rowOff>
    </xdr:from>
    <xdr:to>
      <xdr:col>45</xdr:col>
      <xdr:colOff>177800</xdr:colOff>
      <xdr:row>86</xdr:row>
      <xdr:rowOff>55409</xdr:rowOff>
    </xdr:to>
    <xdr:cxnSp macro="">
      <xdr:nvCxnSpPr>
        <xdr:cNvPr id="371" name="直線コネクタ 370">
          <a:extLst>
            <a:ext uri="{FF2B5EF4-FFF2-40B4-BE49-F238E27FC236}">
              <a16:creationId xmlns:a16="http://schemas.microsoft.com/office/drawing/2014/main" id="{B36E4C37-866B-4F37-8D18-A32DAC94B3C1}"/>
            </a:ext>
          </a:extLst>
        </xdr:cNvPr>
        <xdr:cNvCxnSpPr/>
      </xdr:nvCxnSpPr>
      <xdr:spPr>
        <a:xfrm flipV="1">
          <a:off x="7861300" y="14796407"/>
          <a:ext cx="889000" cy="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8091</xdr:rowOff>
    </xdr:from>
    <xdr:to>
      <xdr:col>36</xdr:col>
      <xdr:colOff>165100</xdr:colOff>
      <xdr:row>86</xdr:row>
      <xdr:rowOff>109691</xdr:rowOff>
    </xdr:to>
    <xdr:sp macro="" textlink="">
      <xdr:nvSpPr>
        <xdr:cNvPr id="372" name="楕円 371">
          <a:extLst>
            <a:ext uri="{FF2B5EF4-FFF2-40B4-BE49-F238E27FC236}">
              <a16:creationId xmlns:a16="http://schemas.microsoft.com/office/drawing/2014/main" id="{2B714746-CE48-4F27-B7CE-3AC761C6B4DF}"/>
            </a:ext>
          </a:extLst>
        </xdr:cNvPr>
        <xdr:cNvSpPr/>
      </xdr:nvSpPr>
      <xdr:spPr>
        <a:xfrm>
          <a:off x="6921500" y="1475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55409</xdr:rowOff>
    </xdr:from>
    <xdr:to>
      <xdr:col>41</xdr:col>
      <xdr:colOff>50800</xdr:colOff>
      <xdr:row>86</xdr:row>
      <xdr:rowOff>58891</xdr:rowOff>
    </xdr:to>
    <xdr:cxnSp macro="">
      <xdr:nvCxnSpPr>
        <xdr:cNvPr id="373" name="直線コネクタ 372">
          <a:extLst>
            <a:ext uri="{FF2B5EF4-FFF2-40B4-BE49-F238E27FC236}">
              <a16:creationId xmlns:a16="http://schemas.microsoft.com/office/drawing/2014/main" id="{90503B86-C7F7-4EFD-97E4-F5E521E936F0}"/>
            </a:ext>
          </a:extLst>
        </xdr:cNvPr>
        <xdr:cNvCxnSpPr/>
      </xdr:nvCxnSpPr>
      <xdr:spPr>
        <a:xfrm flipV="1">
          <a:off x="6972300" y="14800109"/>
          <a:ext cx="889000" cy="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142874</xdr:rowOff>
    </xdr:from>
    <xdr:ext cx="469744" cy="259045"/>
    <xdr:sp macro="" textlink="">
      <xdr:nvSpPr>
        <xdr:cNvPr id="374" name="n_1aveValue【公営住宅】&#10;一人当たり面積">
          <a:extLst>
            <a:ext uri="{FF2B5EF4-FFF2-40B4-BE49-F238E27FC236}">
              <a16:creationId xmlns:a16="http://schemas.microsoft.com/office/drawing/2014/main" id="{29EEF955-BD16-4689-8B98-2B46EC790268}"/>
            </a:ext>
          </a:extLst>
        </xdr:cNvPr>
        <xdr:cNvSpPr txBox="1"/>
      </xdr:nvSpPr>
      <xdr:spPr>
        <a:xfrm>
          <a:off x="93917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5278</xdr:rowOff>
    </xdr:from>
    <xdr:ext cx="469744" cy="259045"/>
    <xdr:sp macro="" textlink="">
      <xdr:nvSpPr>
        <xdr:cNvPr id="375" name="n_2aveValue【公営住宅】&#10;一人当たり面積">
          <a:extLst>
            <a:ext uri="{FF2B5EF4-FFF2-40B4-BE49-F238E27FC236}">
              <a16:creationId xmlns:a16="http://schemas.microsoft.com/office/drawing/2014/main" id="{5520E03C-3C66-4164-A6E4-06A076982801}"/>
            </a:ext>
          </a:extLst>
        </xdr:cNvPr>
        <xdr:cNvSpPr txBox="1"/>
      </xdr:nvSpPr>
      <xdr:spPr>
        <a:xfrm>
          <a:off x="8515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129049</xdr:rowOff>
    </xdr:from>
    <xdr:ext cx="469744" cy="259045"/>
    <xdr:sp macro="" textlink="">
      <xdr:nvSpPr>
        <xdr:cNvPr id="376" name="n_3aveValue【公営住宅】&#10;一人当たり面積">
          <a:extLst>
            <a:ext uri="{FF2B5EF4-FFF2-40B4-BE49-F238E27FC236}">
              <a16:creationId xmlns:a16="http://schemas.microsoft.com/office/drawing/2014/main" id="{358EB813-5084-42AE-AC87-A707CFD429AE}"/>
            </a:ext>
          </a:extLst>
        </xdr:cNvPr>
        <xdr:cNvSpPr txBox="1"/>
      </xdr:nvSpPr>
      <xdr:spPr>
        <a:xfrm>
          <a:off x="7626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114571</xdr:rowOff>
    </xdr:from>
    <xdr:ext cx="469744" cy="259045"/>
    <xdr:sp macro="" textlink="">
      <xdr:nvSpPr>
        <xdr:cNvPr id="377" name="n_4aveValue【公営住宅】&#10;一人当たり面積">
          <a:extLst>
            <a:ext uri="{FF2B5EF4-FFF2-40B4-BE49-F238E27FC236}">
              <a16:creationId xmlns:a16="http://schemas.microsoft.com/office/drawing/2014/main" id="{9A998156-C51C-47A1-87D9-D540DC6E6AAD}"/>
            </a:ext>
          </a:extLst>
        </xdr:cNvPr>
        <xdr:cNvSpPr txBox="1"/>
      </xdr:nvSpPr>
      <xdr:spPr>
        <a:xfrm>
          <a:off x="6737427" y="1434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90259</xdr:rowOff>
    </xdr:from>
    <xdr:ext cx="469744" cy="259045"/>
    <xdr:sp macro="" textlink="">
      <xdr:nvSpPr>
        <xdr:cNvPr id="378" name="n_1mainValue【公営住宅】&#10;一人当たり面積">
          <a:extLst>
            <a:ext uri="{FF2B5EF4-FFF2-40B4-BE49-F238E27FC236}">
              <a16:creationId xmlns:a16="http://schemas.microsoft.com/office/drawing/2014/main" id="{2DECB048-8663-47C1-A3F4-69CE64F05869}"/>
            </a:ext>
          </a:extLst>
        </xdr:cNvPr>
        <xdr:cNvSpPr txBox="1"/>
      </xdr:nvSpPr>
      <xdr:spPr>
        <a:xfrm>
          <a:off x="9391727" y="1483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93634</xdr:rowOff>
    </xdr:from>
    <xdr:ext cx="469744" cy="259045"/>
    <xdr:sp macro="" textlink="">
      <xdr:nvSpPr>
        <xdr:cNvPr id="379" name="n_2mainValue【公営住宅】&#10;一人当たり面積">
          <a:extLst>
            <a:ext uri="{FF2B5EF4-FFF2-40B4-BE49-F238E27FC236}">
              <a16:creationId xmlns:a16="http://schemas.microsoft.com/office/drawing/2014/main" id="{5F0A80AD-9490-4E91-B1F8-B73F20928233}"/>
            </a:ext>
          </a:extLst>
        </xdr:cNvPr>
        <xdr:cNvSpPr txBox="1"/>
      </xdr:nvSpPr>
      <xdr:spPr>
        <a:xfrm>
          <a:off x="8515427" y="1483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97336</xdr:rowOff>
    </xdr:from>
    <xdr:ext cx="469744" cy="259045"/>
    <xdr:sp macro="" textlink="">
      <xdr:nvSpPr>
        <xdr:cNvPr id="380" name="n_3mainValue【公営住宅】&#10;一人当たり面積">
          <a:extLst>
            <a:ext uri="{FF2B5EF4-FFF2-40B4-BE49-F238E27FC236}">
              <a16:creationId xmlns:a16="http://schemas.microsoft.com/office/drawing/2014/main" id="{0AC7DA1F-5CC9-463B-A978-4FCAA531811D}"/>
            </a:ext>
          </a:extLst>
        </xdr:cNvPr>
        <xdr:cNvSpPr txBox="1"/>
      </xdr:nvSpPr>
      <xdr:spPr>
        <a:xfrm>
          <a:off x="7626427" y="14842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100818</xdr:rowOff>
    </xdr:from>
    <xdr:ext cx="469744" cy="259045"/>
    <xdr:sp macro="" textlink="">
      <xdr:nvSpPr>
        <xdr:cNvPr id="381" name="n_4mainValue【公営住宅】&#10;一人当たり面積">
          <a:extLst>
            <a:ext uri="{FF2B5EF4-FFF2-40B4-BE49-F238E27FC236}">
              <a16:creationId xmlns:a16="http://schemas.microsoft.com/office/drawing/2014/main" id="{4B829AEA-1B90-4022-A8D2-E0F49E66BC3A}"/>
            </a:ext>
          </a:extLst>
        </xdr:cNvPr>
        <xdr:cNvSpPr txBox="1"/>
      </xdr:nvSpPr>
      <xdr:spPr>
        <a:xfrm>
          <a:off x="6737427" y="1484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A9ED85D5-028E-4CEC-A4F1-A80C66DFC09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E2639E23-A0E0-4008-8650-3169AD644A2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99326AE1-EDA0-4D72-BACB-0D5FFAA1317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303162D5-D316-4BBE-ACB9-494E71CECEB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BC9D5EE1-BA7B-43FB-85CB-6D932DE1D50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2310128A-AABF-4011-BB3C-FBEA79D1F3B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8AFABAB-2746-41FF-857E-070FB24F8C3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BA9EA0A2-47CC-435F-8E52-07BEAFD4AB8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A47C03E7-9450-46FE-86DC-FD0E6C12F3F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EC099336-EB51-4DD3-9994-0D65EA195AD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765F6911-AE6F-4FFB-B986-2B599899C31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F6ED2464-CFFE-4A32-860B-BE75F4860AE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5BA07E03-BE19-4228-9672-992E671146C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EF0301C7-27D3-4B11-AF56-B88AE14F122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43A7A1BE-E838-4248-9863-CD9BD9C0D07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3BD59FBE-3547-49B5-84FC-63A37610B70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4C4EE897-472E-4057-A95E-060726E5378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F75888FC-203B-4792-BE83-3A81208CE51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497DA7AD-6DAD-4E83-923C-01A033828D9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74F352C1-7338-47EF-BF1E-FAAB86439B7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E91E9959-0E48-4C70-BD04-D1AB086D671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71583791-04D0-4793-8A4D-0DCCE60E97E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26DBD8E4-C071-4C4C-AA43-4388CFC674F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35C1C7AA-7943-4D5B-A855-E3F97C8FAC0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4A7B01C9-9752-4241-AD52-6C5EA1403D7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E5D91376-4D1A-4738-89B1-60F72EA318C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9C0F3C60-8C0B-41E7-9134-FC2C31CC18A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6EE02BE2-5E44-4E54-8173-6F1FAE7CC22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DE7C5923-DE45-4EA6-8835-6A3DEEF56EF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64D0B246-4584-47C9-940B-134B90DE225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DD92D3CB-258B-4801-B010-FE9783865FD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5EEBD092-C4BF-4951-87D4-8419982165F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30F22C32-D14E-4B04-9C9F-1C0132C0F1A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00ADFA5F-8696-4AED-A632-1D883A56C5B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E62A4614-1497-4845-9EAF-C0E8D8951A6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004E38B0-0E64-4CCA-8F16-8825323D0B5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05D4F867-B1F9-468A-A2C0-A56DF499DBA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EE8299C8-53D7-4041-9745-3D7D821A069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B2A00EE6-242E-4509-91C0-6A019B4A0BF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D6309147-F249-431C-A1B8-1A2B9CFF8B7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499FDDAF-7C42-4B92-97DE-A6B0A055FD9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74AB77A0-12A4-46C0-8D10-1DD4433C55D5}"/>
            </a:ext>
          </a:extLst>
        </xdr:cNvPr>
        <xdr:cNvCxnSpPr/>
      </xdr:nvCxnSpPr>
      <xdr:spPr>
        <a:xfrm flipV="1">
          <a:off x="16318864" y="5774872"/>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FDED334A-A0E7-44AD-970E-FFA4B5256AE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360AB285-C10C-42DE-A5A0-4CC9B9CF8EA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84E4AEC9-4572-4686-8CD3-E25701FFA106}"/>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427" name="直線コネクタ 426">
          <a:extLst>
            <a:ext uri="{FF2B5EF4-FFF2-40B4-BE49-F238E27FC236}">
              <a16:creationId xmlns:a16="http://schemas.microsoft.com/office/drawing/2014/main" id="{9A388294-C090-4CA4-9377-1C8CA103381E}"/>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18523</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8CA8B9E6-CDA8-4711-8EFF-7A4573C997EF}"/>
            </a:ext>
          </a:extLst>
        </xdr:cNvPr>
        <xdr:cNvSpPr txBox="1"/>
      </xdr:nvSpPr>
      <xdr:spPr>
        <a:xfrm>
          <a:off x="16357600" y="65336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40096</xdr:rowOff>
    </xdr:from>
    <xdr:to>
      <xdr:col>85</xdr:col>
      <xdr:colOff>177800</xdr:colOff>
      <xdr:row>38</xdr:row>
      <xdr:rowOff>141696</xdr:rowOff>
    </xdr:to>
    <xdr:sp macro="" textlink="">
      <xdr:nvSpPr>
        <xdr:cNvPr id="429" name="フローチャート: 判断 428">
          <a:extLst>
            <a:ext uri="{FF2B5EF4-FFF2-40B4-BE49-F238E27FC236}">
              <a16:creationId xmlns:a16="http://schemas.microsoft.com/office/drawing/2014/main" id="{B6DEA86E-591C-4561-8A21-D7894A7610D0}"/>
            </a:ext>
          </a:extLst>
        </xdr:cNvPr>
        <xdr:cNvSpPr/>
      </xdr:nvSpPr>
      <xdr:spPr>
        <a:xfrm>
          <a:off x="16268700" y="655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62956</xdr:rowOff>
    </xdr:from>
    <xdr:to>
      <xdr:col>81</xdr:col>
      <xdr:colOff>101600</xdr:colOff>
      <xdr:row>38</xdr:row>
      <xdr:rowOff>164556</xdr:rowOff>
    </xdr:to>
    <xdr:sp macro="" textlink="">
      <xdr:nvSpPr>
        <xdr:cNvPr id="430" name="フローチャート: 判断 429">
          <a:extLst>
            <a:ext uri="{FF2B5EF4-FFF2-40B4-BE49-F238E27FC236}">
              <a16:creationId xmlns:a16="http://schemas.microsoft.com/office/drawing/2014/main" id="{416E4C36-C87D-4A41-91B3-3D58BF5C1D80}"/>
            </a:ext>
          </a:extLst>
        </xdr:cNvPr>
        <xdr:cNvSpPr/>
      </xdr:nvSpPr>
      <xdr:spPr>
        <a:xfrm>
          <a:off x="15430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54791</xdr:rowOff>
    </xdr:from>
    <xdr:to>
      <xdr:col>76</xdr:col>
      <xdr:colOff>165100</xdr:colOff>
      <xdr:row>38</xdr:row>
      <xdr:rowOff>156391</xdr:rowOff>
    </xdr:to>
    <xdr:sp macro="" textlink="">
      <xdr:nvSpPr>
        <xdr:cNvPr id="431" name="フローチャート: 判断 430">
          <a:extLst>
            <a:ext uri="{FF2B5EF4-FFF2-40B4-BE49-F238E27FC236}">
              <a16:creationId xmlns:a16="http://schemas.microsoft.com/office/drawing/2014/main" id="{6EA9D5E4-720D-4FB0-A82C-254E3BD48E55}"/>
            </a:ext>
          </a:extLst>
        </xdr:cNvPr>
        <xdr:cNvSpPr/>
      </xdr:nvSpPr>
      <xdr:spPr>
        <a:xfrm>
          <a:off x="14541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10704</xdr:rowOff>
    </xdr:from>
    <xdr:to>
      <xdr:col>72</xdr:col>
      <xdr:colOff>38100</xdr:colOff>
      <xdr:row>38</xdr:row>
      <xdr:rowOff>112304</xdr:rowOff>
    </xdr:to>
    <xdr:sp macro="" textlink="">
      <xdr:nvSpPr>
        <xdr:cNvPr id="432" name="フローチャート: 判断 431">
          <a:extLst>
            <a:ext uri="{FF2B5EF4-FFF2-40B4-BE49-F238E27FC236}">
              <a16:creationId xmlns:a16="http://schemas.microsoft.com/office/drawing/2014/main" id="{96909FF1-B488-49AD-AB9F-DDAA60B5B575}"/>
            </a:ext>
          </a:extLst>
        </xdr:cNvPr>
        <xdr:cNvSpPr/>
      </xdr:nvSpPr>
      <xdr:spPr>
        <a:xfrm>
          <a:off x="13652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28666</xdr:rowOff>
    </xdr:from>
    <xdr:to>
      <xdr:col>67</xdr:col>
      <xdr:colOff>101600</xdr:colOff>
      <xdr:row>38</xdr:row>
      <xdr:rowOff>130266</xdr:rowOff>
    </xdr:to>
    <xdr:sp macro="" textlink="">
      <xdr:nvSpPr>
        <xdr:cNvPr id="433" name="フローチャート: 判断 432">
          <a:extLst>
            <a:ext uri="{FF2B5EF4-FFF2-40B4-BE49-F238E27FC236}">
              <a16:creationId xmlns:a16="http://schemas.microsoft.com/office/drawing/2014/main" id="{DBBB1A4E-4B4F-48E0-BD9D-655B4BE5BE0F}"/>
            </a:ext>
          </a:extLst>
        </xdr:cNvPr>
        <xdr:cNvSpPr/>
      </xdr:nvSpPr>
      <xdr:spPr>
        <a:xfrm>
          <a:off x="12763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AA46047-2894-483B-94DD-0B8820EF21D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67E6E98-49F2-4906-AD5F-BB68AEE0D0D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82814F8E-D8F0-49E6-9F8C-0893099EF3B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381F6D70-5961-4157-A346-567BA6E16BD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E397E46A-4670-4187-BB12-17B97FBC08A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23767</xdr:rowOff>
    </xdr:from>
    <xdr:to>
      <xdr:col>85</xdr:col>
      <xdr:colOff>177800</xdr:colOff>
      <xdr:row>37</xdr:row>
      <xdr:rowOff>125367</xdr:rowOff>
    </xdr:to>
    <xdr:sp macro="" textlink="">
      <xdr:nvSpPr>
        <xdr:cNvPr id="439" name="楕円 438">
          <a:extLst>
            <a:ext uri="{FF2B5EF4-FFF2-40B4-BE49-F238E27FC236}">
              <a16:creationId xmlns:a16="http://schemas.microsoft.com/office/drawing/2014/main" id="{5A5220DA-8A17-427F-A67A-E3015FFA5DC1}"/>
            </a:ext>
          </a:extLst>
        </xdr:cNvPr>
        <xdr:cNvSpPr/>
      </xdr:nvSpPr>
      <xdr:spPr>
        <a:xfrm>
          <a:off x="162687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46644</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53CFAEC2-4CB0-449F-B360-0CFF7A2E8BD3}"/>
            </a:ext>
          </a:extLst>
        </xdr:cNvPr>
        <xdr:cNvSpPr txBox="1"/>
      </xdr:nvSpPr>
      <xdr:spPr>
        <a:xfrm>
          <a:off x="16357600" y="6218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167458</xdr:rowOff>
    </xdr:from>
    <xdr:to>
      <xdr:col>81</xdr:col>
      <xdr:colOff>101600</xdr:colOff>
      <xdr:row>37</xdr:row>
      <xdr:rowOff>97608</xdr:rowOff>
    </xdr:to>
    <xdr:sp macro="" textlink="">
      <xdr:nvSpPr>
        <xdr:cNvPr id="441" name="楕円 440">
          <a:extLst>
            <a:ext uri="{FF2B5EF4-FFF2-40B4-BE49-F238E27FC236}">
              <a16:creationId xmlns:a16="http://schemas.microsoft.com/office/drawing/2014/main" id="{C60F3FAD-C77C-4CD5-9998-FD0AC7A002AE}"/>
            </a:ext>
          </a:extLst>
        </xdr:cNvPr>
        <xdr:cNvSpPr/>
      </xdr:nvSpPr>
      <xdr:spPr>
        <a:xfrm>
          <a:off x="15430500" y="633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46808</xdr:rowOff>
    </xdr:from>
    <xdr:to>
      <xdr:col>85</xdr:col>
      <xdr:colOff>127000</xdr:colOff>
      <xdr:row>37</xdr:row>
      <xdr:rowOff>74567</xdr:rowOff>
    </xdr:to>
    <xdr:cxnSp macro="">
      <xdr:nvCxnSpPr>
        <xdr:cNvPr id="442" name="直線コネクタ 441">
          <a:extLst>
            <a:ext uri="{FF2B5EF4-FFF2-40B4-BE49-F238E27FC236}">
              <a16:creationId xmlns:a16="http://schemas.microsoft.com/office/drawing/2014/main" id="{A5B39E48-A98A-4FD9-86EA-8EEB28E44B19}"/>
            </a:ext>
          </a:extLst>
        </xdr:cNvPr>
        <xdr:cNvCxnSpPr/>
      </xdr:nvCxnSpPr>
      <xdr:spPr>
        <a:xfrm>
          <a:off x="15481300" y="6390458"/>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110308</xdr:rowOff>
    </xdr:from>
    <xdr:to>
      <xdr:col>76</xdr:col>
      <xdr:colOff>165100</xdr:colOff>
      <xdr:row>37</xdr:row>
      <xdr:rowOff>40458</xdr:rowOff>
    </xdr:to>
    <xdr:sp macro="" textlink="">
      <xdr:nvSpPr>
        <xdr:cNvPr id="443" name="楕円 442">
          <a:extLst>
            <a:ext uri="{FF2B5EF4-FFF2-40B4-BE49-F238E27FC236}">
              <a16:creationId xmlns:a16="http://schemas.microsoft.com/office/drawing/2014/main" id="{4215606B-7720-40D7-B3A8-3827417966FE}"/>
            </a:ext>
          </a:extLst>
        </xdr:cNvPr>
        <xdr:cNvSpPr/>
      </xdr:nvSpPr>
      <xdr:spPr>
        <a:xfrm>
          <a:off x="14541500" y="628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161108</xdr:rowOff>
    </xdr:from>
    <xdr:to>
      <xdr:col>81</xdr:col>
      <xdr:colOff>50800</xdr:colOff>
      <xdr:row>37</xdr:row>
      <xdr:rowOff>46808</xdr:rowOff>
    </xdr:to>
    <xdr:cxnSp macro="">
      <xdr:nvCxnSpPr>
        <xdr:cNvPr id="444" name="直線コネクタ 443">
          <a:extLst>
            <a:ext uri="{FF2B5EF4-FFF2-40B4-BE49-F238E27FC236}">
              <a16:creationId xmlns:a16="http://schemas.microsoft.com/office/drawing/2014/main" id="{21F4D700-97FA-41C6-9CC7-6E143D770545}"/>
            </a:ext>
          </a:extLst>
        </xdr:cNvPr>
        <xdr:cNvCxnSpPr/>
      </xdr:nvCxnSpPr>
      <xdr:spPr>
        <a:xfrm>
          <a:off x="14592300" y="633330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54792</xdr:rowOff>
    </xdr:from>
    <xdr:to>
      <xdr:col>72</xdr:col>
      <xdr:colOff>38100</xdr:colOff>
      <xdr:row>36</xdr:row>
      <xdr:rowOff>156392</xdr:rowOff>
    </xdr:to>
    <xdr:sp macro="" textlink="">
      <xdr:nvSpPr>
        <xdr:cNvPr id="445" name="楕円 444">
          <a:extLst>
            <a:ext uri="{FF2B5EF4-FFF2-40B4-BE49-F238E27FC236}">
              <a16:creationId xmlns:a16="http://schemas.microsoft.com/office/drawing/2014/main" id="{2EAD0696-3C99-4A19-AAC7-DEB4F34A4140}"/>
            </a:ext>
          </a:extLst>
        </xdr:cNvPr>
        <xdr:cNvSpPr/>
      </xdr:nvSpPr>
      <xdr:spPr>
        <a:xfrm>
          <a:off x="13652500" y="622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105592</xdr:rowOff>
    </xdr:from>
    <xdr:to>
      <xdr:col>76</xdr:col>
      <xdr:colOff>114300</xdr:colOff>
      <xdr:row>36</xdr:row>
      <xdr:rowOff>161108</xdr:rowOff>
    </xdr:to>
    <xdr:cxnSp macro="">
      <xdr:nvCxnSpPr>
        <xdr:cNvPr id="446" name="直線コネクタ 445">
          <a:extLst>
            <a:ext uri="{FF2B5EF4-FFF2-40B4-BE49-F238E27FC236}">
              <a16:creationId xmlns:a16="http://schemas.microsoft.com/office/drawing/2014/main" id="{691CBA52-36FB-4594-8741-B70C8776AEF3}"/>
            </a:ext>
          </a:extLst>
        </xdr:cNvPr>
        <xdr:cNvCxnSpPr/>
      </xdr:nvCxnSpPr>
      <xdr:spPr>
        <a:xfrm>
          <a:off x="13703300" y="6277792"/>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170724</xdr:rowOff>
    </xdr:from>
    <xdr:to>
      <xdr:col>67</xdr:col>
      <xdr:colOff>101600</xdr:colOff>
      <xdr:row>36</xdr:row>
      <xdr:rowOff>100874</xdr:rowOff>
    </xdr:to>
    <xdr:sp macro="" textlink="">
      <xdr:nvSpPr>
        <xdr:cNvPr id="447" name="楕円 446">
          <a:extLst>
            <a:ext uri="{FF2B5EF4-FFF2-40B4-BE49-F238E27FC236}">
              <a16:creationId xmlns:a16="http://schemas.microsoft.com/office/drawing/2014/main" id="{75A01E63-D9B0-44AB-97C3-81FEA20AA3A8}"/>
            </a:ext>
          </a:extLst>
        </xdr:cNvPr>
        <xdr:cNvSpPr/>
      </xdr:nvSpPr>
      <xdr:spPr>
        <a:xfrm>
          <a:off x="12763500" y="61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50074</xdr:rowOff>
    </xdr:from>
    <xdr:to>
      <xdr:col>71</xdr:col>
      <xdr:colOff>177800</xdr:colOff>
      <xdr:row>36</xdr:row>
      <xdr:rowOff>105592</xdr:rowOff>
    </xdr:to>
    <xdr:cxnSp macro="">
      <xdr:nvCxnSpPr>
        <xdr:cNvPr id="448" name="直線コネクタ 447">
          <a:extLst>
            <a:ext uri="{FF2B5EF4-FFF2-40B4-BE49-F238E27FC236}">
              <a16:creationId xmlns:a16="http://schemas.microsoft.com/office/drawing/2014/main" id="{09FE326E-A3AE-463B-9D5F-E95288E69E18}"/>
            </a:ext>
          </a:extLst>
        </xdr:cNvPr>
        <xdr:cNvCxnSpPr/>
      </xdr:nvCxnSpPr>
      <xdr:spPr>
        <a:xfrm>
          <a:off x="12814300" y="6222274"/>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155683</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9B306247-5012-46BD-B2AD-7E714EAA70DB}"/>
            </a:ext>
          </a:extLst>
        </xdr:cNvPr>
        <xdr:cNvSpPr txBox="1"/>
      </xdr:nvSpPr>
      <xdr:spPr>
        <a:xfrm>
          <a:off x="15266044"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147518</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F377FCEF-F0A3-466A-8FF2-B4DD350E6456}"/>
            </a:ext>
          </a:extLst>
        </xdr:cNvPr>
        <xdr:cNvSpPr txBox="1"/>
      </xdr:nvSpPr>
      <xdr:spPr>
        <a:xfrm>
          <a:off x="14389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103431</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58366D6E-8DAD-433D-9B13-CB22A5CD0613}"/>
            </a:ext>
          </a:extLst>
        </xdr:cNvPr>
        <xdr:cNvSpPr txBox="1"/>
      </xdr:nvSpPr>
      <xdr:spPr>
        <a:xfrm>
          <a:off x="13500744"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121393</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F0E03CC3-7008-46C1-A264-D8E487720E14}"/>
            </a:ext>
          </a:extLst>
        </xdr:cNvPr>
        <xdr:cNvSpPr txBox="1"/>
      </xdr:nvSpPr>
      <xdr:spPr>
        <a:xfrm>
          <a:off x="12611744" y="663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114135</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32BF35EA-0440-4DEB-B1B4-4EE7D86F5E61}"/>
            </a:ext>
          </a:extLst>
        </xdr:cNvPr>
        <xdr:cNvSpPr txBox="1"/>
      </xdr:nvSpPr>
      <xdr:spPr>
        <a:xfrm>
          <a:off x="15266044" y="611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56985</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A5933895-ED7D-4ADF-864A-61DCD47A3EBE}"/>
            </a:ext>
          </a:extLst>
        </xdr:cNvPr>
        <xdr:cNvSpPr txBox="1"/>
      </xdr:nvSpPr>
      <xdr:spPr>
        <a:xfrm>
          <a:off x="14389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1469</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131BD14D-4622-41DC-9935-1D1868FF1648}"/>
            </a:ext>
          </a:extLst>
        </xdr:cNvPr>
        <xdr:cNvSpPr txBox="1"/>
      </xdr:nvSpPr>
      <xdr:spPr>
        <a:xfrm>
          <a:off x="13500744" y="600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117401</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80D129F8-42AC-4ECA-84F8-D615856C0B48}"/>
            </a:ext>
          </a:extLst>
        </xdr:cNvPr>
        <xdr:cNvSpPr txBox="1"/>
      </xdr:nvSpPr>
      <xdr:spPr>
        <a:xfrm>
          <a:off x="12611744" y="594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02E4205C-B050-4987-9BD6-71742447C6B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874935FA-1FBD-40CF-8B5C-37B540A0072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70644C9B-2F09-4F9A-A41E-9E650B249B4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16316938-281A-4DAD-95A0-857F28FD6AA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7770009B-CE46-4C71-B516-A93673FD303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539C9B55-E5EE-4B03-97D2-EF5BC97C9BB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A49F92D1-69D6-400F-A008-52C50568CC1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033F13A7-8258-446F-836E-893C63004EE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7616D5CB-FA08-4DED-9B7F-7D4C2EE5057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2AF9D300-D2FC-44FF-A40D-D95777B8F75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83C90954-FDC0-43F5-9A11-1AB3BCEE5109}"/>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B2FB50DB-DF25-43D5-B01A-B33E2B3ACD29}"/>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3EF385E7-8858-4B93-A0A3-5E42847421A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00628C18-C61E-48AA-BAE9-9FCB546041F3}"/>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A3870A3A-EB8E-4709-9F78-469DAD078AC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E9FB0973-9C9A-4F84-AEC8-E8F022561CE3}"/>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3A4942DF-48D7-43F8-8053-206EDAABD6C1}"/>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21BD2FE1-FEE2-4C32-B9D0-67624555A025}"/>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88E413AC-71BE-42CD-BEE3-D473898F8E8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DE4077A0-D9C0-4AAA-94E6-37735F1577A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3B129B64-D7D9-435B-81FB-2B7D2A9E9181}"/>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E48C4405-DD0E-41EC-A529-058A7FC8DDB5}"/>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EA46B03A-9EEE-4D2C-90E2-092B17B9B2E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976DF042-EBF4-4205-ADF5-7A6CB752FC7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5F13073F-E8A0-415E-A732-EB6C8F9A5DD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17417</xdr:rowOff>
    </xdr:from>
    <xdr:to>
      <xdr:col>116</xdr:col>
      <xdr:colOff>62864</xdr:colOff>
      <xdr:row>42</xdr:row>
      <xdr:rowOff>0</xdr:rowOff>
    </xdr:to>
    <xdr:cxnSp macro="">
      <xdr:nvCxnSpPr>
        <xdr:cNvPr id="482" name="直線コネクタ 481">
          <a:extLst>
            <a:ext uri="{FF2B5EF4-FFF2-40B4-BE49-F238E27FC236}">
              <a16:creationId xmlns:a16="http://schemas.microsoft.com/office/drawing/2014/main" id="{7A38E240-DC3F-4674-BC19-3D8533802112}"/>
            </a:ext>
          </a:extLst>
        </xdr:cNvPr>
        <xdr:cNvCxnSpPr/>
      </xdr:nvCxnSpPr>
      <xdr:spPr>
        <a:xfrm flipV="1">
          <a:off x="22160864" y="5846717"/>
          <a:ext cx="0" cy="1354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0B81FD97-1659-4FD3-AD39-DB52591F4C5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84" name="直線コネクタ 483">
          <a:extLst>
            <a:ext uri="{FF2B5EF4-FFF2-40B4-BE49-F238E27FC236}">
              <a16:creationId xmlns:a16="http://schemas.microsoft.com/office/drawing/2014/main" id="{4562EA27-9625-4721-8F7F-292B1885B84F}"/>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135544</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DF9CC0BE-BACF-4B66-A452-66881017D637}"/>
            </a:ext>
          </a:extLst>
        </xdr:cNvPr>
        <xdr:cNvSpPr txBox="1"/>
      </xdr:nvSpPr>
      <xdr:spPr>
        <a:xfrm>
          <a:off x="22199600" y="562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17417</xdr:rowOff>
    </xdr:from>
    <xdr:to>
      <xdr:col>116</xdr:col>
      <xdr:colOff>152400</xdr:colOff>
      <xdr:row>34</xdr:row>
      <xdr:rowOff>17417</xdr:rowOff>
    </xdr:to>
    <xdr:cxnSp macro="">
      <xdr:nvCxnSpPr>
        <xdr:cNvPr id="486" name="直線コネクタ 485">
          <a:extLst>
            <a:ext uri="{FF2B5EF4-FFF2-40B4-BE49-F238E27FC236}">
              <a16:creationId xmlns:a16="http://schemas.microsoft.com/office/drawing/2014/main" id="{3F2BF1C1-19E8-4909-84E5-7BFF0B395DE4}"/>
            </a:ext>
          </a:extLst>
        </xdr:cNvPr>
        <xdr:cNvCxnSpPr/>
      </xdr:nvCxnSpPr>
      <xdr:spPr>
        <a:xfrm>
          <a:off x="22072600" y="584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5460</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E0FC40BC-7BF5-488E-8C65-227912FB2BD8}"/>
            </a:ext>
          </a:extLst>
        </xdr:cNvPr>
        <xdr:cNvSpPr txBox="1"/>
      </xdr:nvSpPr>
      <xdr:spPr>
        <a:xfrm>
          <a:off x="22199600" y="6692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27033</xdr:rowOff>
    </xdr:from>
    <xdr:to>
      <xdr:col>116</xdr:col>
      <xdr:colOff>114300</xdr:colOff>
      <xdr:row>39</xdr:row>
      <xdr:rowOff>128633</xdr:rowOff>
    </xdr:to>
    <xdr:sp macro="" textlink="">
      <xdr:nvSpPr>
        <xdr:cNvPr id="488" name="フローチャート: 判断 487">
          <a:extLst>
            <a:ext uri="{FF2B5EF4-FFF2-40B4-BE49-F238E27FC236}">
              <a16:creationId xmlns:a16="http://schemas.microsoft.com/office/drawing/2014/main" id="{196627A6-C7B9-4699-96E8-D8C95E08914A}"/>
            </a:ext>
          </a:extLst>
        </xdr:cNvPr>
        <xdr:cNvSpPr/>
      </xdr:nvSpPr>
      <xdr:spPr>
        <a:xfrm>
          <a:off x="221107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95613</xdr:rowOff>
    </xdr:from>
    <xdr:to>
      <xdr:col>112</xdr:col>
      <xdr:colOff>38100</xdr:colOff>
      <xdr:row>40</xdr:row>
      <xdr:rowOff>25763</xdr:rowOff>
    </xdr:to>
    <xdr:sp macro="" textlink="">
      <xdr:nvSpPr>
        <xdr:cNvPr id="489" name="フローチャート: 判断 488">
          <a:extLst>
            <a:ext uri="{FF2B5EF4-FFF2-40B4-BE49-F238E27FC236}">
              <a16:creationId xmlns:a16="http://schemas.microsoft.com/office/drawing/2014/main" id="{7A799386-ABAA-47BA-BE7C-63D5E5740217}"/>
            </a:ext>
          </a:extLst>
        </xdr:cNvPr>
        <xdr:cNvSpPr/>
      </xdr:nvSpPr>
      <xdr:spPr>
        <a:xfrm>
          <a:off x="21272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121738</xdr:rowOff>
    </xdr:from>
    <xdr:to>
      <xdr:col>107</xdr:col>
      <xdr:colOff>101600</xdr:colOff>
      <xdr:row>40</xdr:row>
      <xdr:rowOff>51888</xdr:rowOff>
    </xdr:to>
    <xdr:sp macro="" textlink="">
      <xdr:nvSpPr>
        <xdr:cNvPr id="490" name="フローチャート: 判断 489">
          <a:extLst>
            <a:ext uri="{FF2B5EF4-FFF2-40B4-BE49-F238E27FC236}">
              <a16:creationId xmlns:a16="http://schemas.microsoft.com/office/drawing/2014/main" id="{8C21AADF-7635-4BE0-885B-5B428302777D}"/>
            </a:ext>
          </a:extLst>
        </xdr:cNvPr>
        <xdr:cNvSpPr/>
      </xdr:nvSpPr>
      <xdr:spPr>
        <a:xfrm>
          <a:off x="20383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87993</xdr:rowOff>
    </xdr:from>
    <xdr:to>
      <xdr:col>102</xdr:col>
      <xdr:colOff>165100</xdr:colOff>
      <xdr:row>40</xdr:row>
      <xdr:rowOff>18143</xdr:rowOff>
    </xdr:to>
    <xdr:sp macro="" textlink="">
      <xdr:nvSpPr>
        <xdr:cNvPr id="491" name="フローチャート: 判断 490">
          <a:extLst>
            <a:ext uri="{FF2B5EF4-FFF2-40B4-BE49-F238E27FC236}">
              <a16:creationId xmlns:a16="http://schemas.microsoft.com/office/drawing/2014/main" id="{C4EAC97C-9A23-4A04-8C82-5657D678BA15}"/>
            </a:ext>
          </a:extLst>
        </xdr:cNvPr>
        <xdr:cNvSpPr/>
      </xdr:nvSpPr>
      <xdr:spPr>
        <a:xfrm>
          <a:off x="19494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76019</xdr:rowOff>
    </xdr:from>
    <xdr:to>
      <xdr:col>98</xdr:col>
      <xdr:colOff>38100</xdr:colOff>
      <xdr:row>40</xdr:row>
      <xdr:rowOff>6169</xdr:rowOff>
    </xdr:to>
    <xdr:sp macro="" textlink="">
      <xdr:nvSpPr>
        <xdr:cNvPr id="492" name="フローチャート: 判断 491">
          <a:extLst>
            <a:ext uri="{FF2B5EF4-FFF2-40B4-BE49-F238E27FC236}">
              <a16:creationId xmlns:a16="http://schemas.microsoft.com/office/drawing/2014/main" id="{DB77BF18-235C-439B-AC1B-7F3BCE38EC13}"/>
            </a:ext>
          </a:extLst>
        </xdr:cNvPr>
        <xdr:cNvSpPr/>
      </xdr:nvSpPr>
      <xdr:spPr>
        <a:xfrm>
          <a:off x="18605500" y="676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887629D-F37F-42DF-87A0-0023CEB7B50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8DCC9B12-18C2-4C55-A9C9-39B1CC0CD65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D5A25E96-0264-4FC8-8382-BEA9F7CD878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B6D8CCF5-46DA-4637-92B1-B691BBB0D23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2E258078-ABFF-40AC-AEBD-59025C278B6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101056</xdr:rowOff>
    </xdr:from>
    <xdr:to>
      <xdr:col>116</xdr:col>
      <xdr:colOff>114300</xdr:colOff>
      <xdr:row>36</xdr:row>
      <xdr:rowOff>31206</xdr:rowOff>
    </xdr:to>
    <xdr:sp macro="" textlink="">
      <xdr:nvSpPr>
        <xdr:cNvPr id="498" name="楕円 497">
          <a:extLst>
            <a:ext uri="{FF2B5EF4-FFF2-40B4-BE49-F238E27FC236}">
              <a16:creationId xmlns:a16="http://schemas.microsoft.com/office/drawing/2014/main" id="{1C339D36-F99F-49F8-BE5A-369857D28E12}"/>
            </a:ext>
          </a:extLst>
        </xdr:cNvPr>
        <xdr:cNvSpPr/>
      </xdr:nvSpPr>
      <xdr:spPr>
        <a:xfrm>
          <a:off x="22110700" y="610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123933</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9008D8A6-256C-4186-AC53-51AD45323107}"/>
            </a:ext>
          </a:extLst>
        </xdr:cNvPr>
        <xdr:cNvSpPr txBox="1"/>
      </xdr:nvSpPr>
      <xdr:spPr>
        <a:xfrm>
          <a:off x="22199600" y="595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121739</xdr:rowOff>
    </xdr:from>
    <xdr:to>
      <xdr:col>112</xdr:col>
      <xdr:colOff>38100</xdr:colOff>
      <xdr:row>36</xdr:row>
      <xdr:rowOff>51889</xdr:rowOff>
    </xdr:to>
    <xdr:sp macro="" textlink="">
      <xdr:nvSpPr>
        <xdr:cNvPr id="500" name="楕円 499">
          <a:extLst>
            <a:ext uri="{FF2B5EF4-FFF2-40B4-BE49-F238E27FC236}">
              <a16:creationId xmlns:a16="http://schemas.microsoft.com/office/drawing/2014/main" id="{CD714964-D89D-4E83-82A9-CD77D0D4DCDB}"/>
            </a:ext>
          </a:extLst>
        </xdr:cNvPr>
        <xdr:cNvSpPr/>
      </xdr:nvSpPr>
      <xdr:spPr>
        <a:xfrm>
          <a:off x="21272500" y="61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151856</xdr:rowOff>
    </xdr:from>
    <xdr:to>
      <xdr:col>116</xdr:col>
      <xdr:colOff>63500</xdr:colOff>
      <xdr:row>36</xdr:row>
      <xdr:rowOff>1089</xdr:rowOff>
    </xdr:to>
    <xdr:cxnSp macro="">
      <xdr:nvCxnSpPr>
        <xdr:cNvPr id="501" name="直線コネクタ 500">
          <a:extLst>
            <a:ext uri="{FF2B5EF4-FFF2-40B4-BE49-F238E27FC236}">
              <a16:creationId xmlns:a16="http://schemas.microsoft.com/office/drawing/2014/main" id="{676E35A5-5ECB-483D-96B1-B30595056F9F}"/>
            </a:ext>
          </a:extLst>
        </xdr:cNvPr>
        <xdr:cNvCxnSpPr/>
      </xdr:nvCxnSpPr>
      <xdr:spPr>
        <a:xfrm flipV="1">
          <a:off x="21323300" y="6152606"/>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152219</xdr:rowOff>
    </xdr:from>
    <xdr:to>
      <xdr:col>107</xdr:col>
      <xdr:colOff>101600</xdr:colOff>
      <xdr:row>36</xdr:row>
      <xdr:rowOff>82369</xdr:rowOff>
    </xdr:to>
    <xdr:sp macro="" textlink="">
      <xdr:nvSpPr>
        <xdr:cNvPr id="502" name="楕円 501">
          <a:extLst>
            <a:ext uri="{FF2B5EF4-FFF2-40B4-BE49-F238E27FC236}">
              <a16:creationId xmlns:a16="http://schemas.microsoft.com/office/drawing/2014/main" id="{11EA84E3-D3BA-4E7B-9EA8-302925A28689}"/>
            </a:ext>
          </a:extLst>
        </xdr:cNvPr>
        <xdr:cNvSpPr/>
      </xdr:nvSpPr>
      <xdr:spPr>
        <a:xfrm>
          <a:off x="20383500" y="615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1089</xdr:rowOff>
    </xdr:from>
    <xdr:to>
      <xdr:col>111</xdr:col>
      <xdr:colOff>177800</xdr:colOff>
      <xdr:row>36</xdr:row>
      <xdr:rowOff>31569</xdr:rowOff>
    </xdr:to>
    <xdr:cxnSp macro="">
      <xdr:nvCxnSpPr>
        <xdr:cNvPr id="503" name="直線コネクタ 502">
          <a:extLst>
            <a:ext uri="{FF2B5EF4-FFF2-40B4-BE49-F238E27FC236}">
              <a16:creationId xmlns:a16="http://schemas.microsoft.com/office/drawing/2014/main" id="{3DED5D45-B24F-4FA0-B691-A63A3DF2287A}"/>
            </a:ext>
          </a:extLst>
        </xdr:cNvPr>
        <xdr:cNvCxnSpPr/>
      </xdr:nvCxnSpPr>
      <xdr:spPr>
        <a:xfrm flipV="1">
          <a:off x="20434300" y="6173289"/>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15603</xdr:rowOff>
    </xdr:from>
    <xdr:to>
      <xdr:col>102</xdr:col>
      <xdr:colOff>165100</xdr:colOff>
      <xdr:row>36</xdr:row>
      <xdr:rowOff>117203</xdr:rowOff>
    </xdr:to>
    <xdr:sp macro="" textlink="">
      <xdr:nvSpPr>
        <xdr:cNvPr id="504" name="楕円 503">
          <a:extLst>
            <a:ext uri="{FF2B5EF4-FFF2-40B4-BE49-F238E27FC236}">
              <a16:creationId xmlns:a16="http://schemas.microsoft.com/office/drawing/2014/main" id="{39229FA2-7FF0-42BB-9BFE-5D5DF0614139}"/>
            </a:ext>
          </a:extLst>
        </xdr:cNvPr>
        <xdr:cNvSpPr/>
      </xdr:nvSpPr>
      <xdr:spPr>
        <a:xfrm>
          <a:off x="19494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31569</xdr:rowOff>
    </xdr:from>
    <xdr:to>
      <xdr:col>107</xdr:col>
      <xdr:colOff>50800</xdr:colOff>
      <xdr:row>36</xdr:row>
      <xdr:rowOff>66403</xdr:rowOff>
    </xdr:to>
    <xdr:cxnSp macro="">
      <xdr:nvCxnSpPr>
        <xdr:cNvPr id="505" name="直線コネクタ 504">
          <a:extLst>
            <a:ext uri="{FF2B5EF4-FFF2-40B4-BE49-F238E27FC236}">
              <a16:creationId xmlns:a16="http://schemas.microsoft.com/office/drawing/2014/main" id="{31D454F0-C89C-4AE6-A732-F2074C02BB8B}"/>
            </a:ext>
          </a:extLst>
        </xdr:cNvPr>
        <xdr:cNvCxnSpPr/>
      </xdr:nvCxnSpPr>
      <xdr:spPr>
        <a:xfrm flipV="1">
          <a:off x="19545300" y="6203769"/>
          <a:ext cx="889000" cy="3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48260</xdr:rowOff>
    </xdr:from>
    <xdr:to>
      <xdr:col>98</xdr:col>
      <xdr:colOff>38100</xdr:colOff>
      <xdr:row>36</xdr:row>
      <xdr:rowOff>149860</xdr:rowOff>
    </xdr:to>
    <xdr:sp macro="" textlink="">
      <xdr:nvSpPr>
        <xdr:cNvPr id="506" name="楕円 505">
          <a:extLst>
            <a:ext uri="{FF2B5EF4-FFF2-40B4-BE49-F238E27FC236}">
              <a16:creationId xmlns:a16="http://schemas.microsoft.com/office/drawing/2014/main" id="{5D33E1DC-E47F-4205-82B5-9C72E76AFC1E}"/>
            </a:ext>
          </a:extLst>
        </xdr:cNvPr>
        <xdr:cNvSpPr/>
      </xdr:nvSpPr>
      <xdr:spPr>
        <a:xfrm>
          <a:off x="18605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66403</xdr:rowOff>
    </xdr:from>
    <xdr:to>
      <xdr:col>102</xdr:col>
      <xdr:colOff>114300</xdr:colOff>
      <xdr:row>36</xdr:row>
      <xdr:rowOff>99060</xdr:rowOff>
    </xdr:to>
    <xdr:cxnSp macro="">
      <xdr:nvCxnSpPr>
        <xdr:cNvPr id="507" name="直線コネクタ 506">
          <a:extLst>
            <a:ext uri="{FF2B5EF4-FFF2-40B4-BE49-F238E27FC236}">
              <a16:creationId xmlns:a16="http://schemas.microsoft.com/office/drawing/2014/main" id="{102CAFA1-0C35-46F4-BACC-7A6EC7FD9892}"/>
            </a:ext>
          </a:extLst>
        </xdr:cNvPr>
        <xdr:cNvCxnSpPr/>
      </xdr:nvCxnSpPr>
      <xdr:spPr>
        <a:xfrm flipV="1">
          <a:off x="18656300" y="623860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16890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F386262D-C71F-4F01-A865-AE29473364AD}"/>
            </a:ext>
          </a:extLst>
        </xdr:cNvPr>
        <xdr:cNvSpPr txBox="1"/>
      </xdr:nvSpPr>
      <xdr:spPr>
        <a:xfrm>
          <a:off x="21075727" y="687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43015</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F35B9950-47CF-47FE-9726-318E0D8A8991}"/>
            </a:ext>
          </a:extLst>
        </xdr:cNvPr>
        <xdr:cNvSpPr txBox="1"/>
      </xdr:nvSpPr>
      <xdr:spPr>
        <a:xfrm>
          <a:off x="20199427" y="690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9270</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D5D66AED-67E5-4482-A589-1C3EA49935F7}"/>
            </a:ext>
          </a:extLst>
        </xdr:cNvPr>
        <xdr:cNvSpPr txBox="1"/>
      </xdr:nvSpPr>
      <xdr:spPr>
        <a:xfrm>
          <a:off x="19310427" y="686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168746</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903267EE-74F3-41EB-B758-43026C316370}"/>
            </a:ext>
          </a:extLst>
        </xdr:cNvPr>
        <xdr:cNvSpPr txBox="1"/>
      </xdr:nvSpPr>
      <xdr:spPr>
        <a:xfrm>
          <a:off x="18421427" y="685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68416</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88AAB229-9739-44B5-A950-9DBA706522FC}"/>
            </a:ext>
          </a:extLst>
        </xdr:cNvPr>
        <xdr:cNvSpPr txBox="1"/>
      </xdr:nvSpPr>
      <xdr:spPr>
        <a:xfrm>
          <a:off x="21075727" y="589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98896</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9B50837F-F3A9-4A2F-8E71-FE7B3E47AEDF}"/>
            </a:ext>
          </a:extLst>
        </xdr:cNvPr>
        <xdr:cNvSpPr txBox="1"/>
      </xdr:nvSpPr>
      <xdr:spPr>
        <a:xfrm>
          <a:off x="20199427" y="592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133730</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70F075EE-00D3-4DEF-9BA1-A8D758BDD1FD}"/>
            </a:ext>
          </a:extLst>
        </xdr:cNvPr>
        <xdr:cNvSpPr txBox="1"/>
      </xdr:nvSpPr>
      <xdr:spPr>
        <a:xfrm>
          <a:off x="19310427" y="596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166387</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70ED0973-C97B-4D52-BED8-93B66E7B46BD}"/>
            </a:ext>
          </a:extLst>
        </xdr:cNvPr>
        <xdr:cNvSpPr txBox="1"/>
      </xdr:nvSpPr>
      <xdr:spPr>
        <a:xfrm>
          <a:off x="18421427"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2C395476-88FC-4917-A2CF-A38455AD3EB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61F2F69A-2656-4817-B970-1847B4421E2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833A9423-526C-43C0-96BE-A3932A9CF6E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BD792A0C-AF99-406B-BEBA-3F8F9E4FDA9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C5002BB4-F100-4F7B-A25E-008B83CABBD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DAD2FB7E-18A6-4393-86DC-74A6A0DC845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EC700CEA-71D9-480D-B8DD-EBF703DCB70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77A172F3-08EE-4BB2-A50A-3C8C5A38627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85532C1C-B21B-4E51-B1CA-AFB1D50758C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9ED71E4D-3EC7-4F69-B09D-866110EF835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93D8CBA2-99E5-41EE-BA5C-E252CDFF86A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76C6FE76-68EB-44A1-9AC8-129F9C648D3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42E59946-BC6D-4451-9476-5770CBD64E4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6144E0D7-29FD-4964-8338-A1439D989EF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72D1B6C5-6ECE-44E4-9F9F-2952E3F106A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7B6F2F26-0C1D-49D1-AF5A-B7755318806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5D1E0556-32BE-4873-8877-285FE4FE4A6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097F2531-EED0-4AD4-B06F-E77C47408B6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7B68D01C-73BB-4FAF-8EBC-8168AFD98E9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51E6AFA3-74B0-4104-95EE-B65C31FB898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D313198C-F665-4B10-A913-A8CF4064593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014E3397-949F-4544-917C-0D679810C85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427C05BD-70EF-42C3-B080-0943F1193D1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0FD6BB6C-D95A-492D-85D6-BFC76BFD6FE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97155</xdr:rowOff>
    </xdr:from>
    <xdr:to>
      <xdr:col>85</xdr:col>
      <xdr:colOff>126364</xdr:colOff>
      <xdr:row>64</xdr:row>
      <xdr:rowOff>72390</xdr:rowOff>
    </xdr:to>
    <xdr:cxnSp macro="">
      <xdr:nvCxnSpPr>
        <xdr:cNvPr id="540" name="直線コネクタ 539">
          <a:extLst>
            <a:ext uri="{FF2B5EF4-FFF2-40B4-BE49-F238E27FC236}">
              <a16:creationId xmlns:a16="http://schemas.microsoft.com/office/drawing/2014/main" id="{62EFF47D-185D-4AF6-A312-50B818A9E98B}"/>
            </a:ext>
          </a:extLst>
        </xdr:cNvPr>
        <xdr:cNvCxnSpPr/>
      </xdr:nvCxnSpPr>
      <xdr:spPr>
        <a:xfrm flipV="1">
          <a:off x="16318864" y="969835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76217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B88CE9CC-F49E-401F-9549-2646AC23F02B}"/>
            </a:ext>
          </a:extLst>
        </xdr:cNvPr>
        <xdr:cNvSpPr txBox="1"/>
      </xdr:nvSpPr>
      <xdr:spPr>
        <a:xfrm>
          <a:off x="16357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72390</xdr:rowOff>
    </xdr:from>
    <xdr:to>
      <xdr:col>86</xdr:col>
      <xdr:colOff>25400</xdr:colOff>
      <xdr:row>64</xdr:row>
      <xdr:rowOff>72390</xdr:rowOff>
    </xdr:to>
    <xdr:cxnSp macro="">
      <xdr:nvCxnSpPr>
        <xdr:cNvPr id="542" name="直線コネクタ 541">
          <a:extLst>
            <a:ext uri="{FF2B5EF4-FFF2-40B4-BE49-F238E27FC236}">
              <a16:creationId xmlns:a16="http://schemas.microsoft.com/office/drawing/2014/main" id="{9125080D-F6E1-42F0-BDA0-EFD3E2B207E8}"/>
            </a:ext>
          </a:extLst>
        </xdr:cNvPr>
        <xdr:cNvCxnSpPr/>
      </xdr:nvCxnSpPr>
      <xdr:spPr>
        <a:xfrm>
          <a:off x="16230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43832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F1FC521F-6F73-4A98-884B-3880C915C52F}"/>
            </a:ext>
          </a:extLst>
        </xdr:cNvPr>
        <xdr:cNvSpPr txBox="1"/>
      </xdr:nvSpPr>
      <xdr:spPr>
        <a:xfrm>
          <a:off x="16357600" y="9473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97155</xdr:rowOff>
    </xdr:from>
    <xdr:to>
      <xdr:col>86</xdr:col>
      <xdr:colOff>25400</xdr:colOff>
      <xdr:row>56</xdr:row>
      <xdr:rowOff>97155</xdr:rowOff>
    </xdr:to>
    <xdr:cxnSp macro="">
      <xdr:nvCxnSpPr>
        <xdr:cNvPr id="544" name="直線コネクタ 543">
          <a:extLst>
            <a:ext uri="{FF2B5EF4-FFF2-40B4-BE49-F238E27FC236}">
              <a16:creationId xmlns:a16="http://schemas.microsoft.com/office/drawing/2014/main" id="{E87413A7-C8C5-4529-B8E4-E7B7F558DFCD}"/>
            </a:ext>
          </a:extLst>
        </xdr:cNvPr>
        <xdr:cNvCxnSpPr/>
      </xdr:nvCxnSpPr>
      <xdr:spPr>
        <a:xfrm>
          <a:off x="16230600" y="9698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40022</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A9677163-1EA6-4C28-8719-A61EB9446C83}"/>
            </a:ext>
          </a:extLst>
        </xdr:cNvPr>
        <xdr:cNvSpPr txBox="1"/>
      </xdr:nvSpPr>
      <xdr:spPr>
        <a:xfrm>
          <a:off x="16357600" y="10327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61595</xdr:rowOff>
    </xdr:from>
    <xdr:to>
      <xdr:col>85</xdr:col>
      <xdr:colOff>177800</xdr:colOff>
      <xdr:row>60</xdr:row>
      <xdr:rowOff>163195</xdr:rowOff>
    </xdr:to>
    <xdr:sp macro="" textlink="">
      <xdr:nvSpPr>
        <xdr:cNvPr id="546" name="フローチャート: 判断 545">
          <a:extLst>
            <a:ext uri="{FF2B5EF4-FFF2-40B4-BE49-F238E27FC236}">
              <a16:creationId xmlns:a16="http://schemas.microsoft.com/office/drawing/2014/main" id="{82CC6664-4DF2-44C0-8D61-56DE16A6CBEE}"/>
            </a:ext>
          </a:extLst>
        </xdr:cNvPr>
        <xdr:cNvSpPr/>
      </xdr:nvSpPr>
      <xdr:spPr>
        <a:xfrm>
          <a:off x="162687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76835</xdr:rowOff>
    </xdr:from>
    <xdr:to>
      <xdr:col>81</xdr:col>
      <xdr:colOff>101600</xdr:colOff>
      <xdr:row>61</xdr:row>
      <xdr:rowOff>6985</xdr:rowOff>
    </xdr:to>
    <xdr:sp macro="" textlink="">
      <xdr:nvSpPr>
        <xdr:cNvPr id="547" name="フローチャート: 判断 546">
          <a:extLst>
            <a:ext uri="{FF2B5EF4-FFF2-40B4-BE49-F238E27FC236}">
              <a16:creationId xmlns:a16="http://schemas.microsoft.com/office/drawing/2014/main" id="{3CF8FB9C-FCAD-4C77-8CA9-287ED8D5F6D3}"/>
            </a:ext>
          </a:extLst>
        </xdr:cNvPr>
        <xdr:cNvSpPr/>
      </xdr:nvSpPr>
      <xdr:spPr>
        <a:xfrm>
          <a:off x="15430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50165</xdr:rowOff>
    </xdr:from>
    <xdr:to>
      <xdr:col>76</xdr:col>
      <xdr:colOff>165100</xdr:colOff>
      <xdr:row>60</xdr:row>
      <xdr:rowOff>151765</xdr:rowOff>
    </xdr:to>
    <xdr:sp macro="" textlink="">
      <xdr:nvSpPr>
        <xdr:cNvPr id="548" name="フローチャート: 判断 547">
          <a:extLst>
            <a:ext uri="{FF2B5EF4-FFF2-40B4-BE49-F238E27FC236}">
              <a16:creationId xmlns:a16="http://schemas.microsoft.com/office/drawing/2014/main" id="{1D3037FD-6226-463E-8F19-444020213978}"/>
            </a:ext>
          </a:extLst>
        </xdr:cNvPr>
        <xdr:cNvSpPr/>
      </xdr:nvSpPr>
      <xdr:spPr>
        <a:xfrm>
          <a:off x="14541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6350</xdr:rowOff>
    </xdr:from>
    <xdr:to>
      <xdr:col>72</xdr:col>
      <xdr:colOff>38100</xdr:colOff>
      <xdr:row>60</xdr:row>
      <xdr:rowOff>107950</xdr:rowOff>
    </xdr:to>
    <xdr:sp macro="" textlink="">
      <xdr:nvSpPr>
        <xdr:cNvPr id="549" name="フローチャート: 判断 548">
          <a:extLst>
            <a:ext uri="{FF2B5EF4-FFF2-40B4-BE49-F238E27FC236}">
              <a16:creationId xmlns:a16="http://schemas.microsoft.com/office/drawing/2014/main" id="{13A24F7D-D540-455E-B903-73BDDE3A66C4}"/>
            </a:ext>
          </a:extLst>
        </xdr:cNvPr>
        <xdr:cNvSpPr/>
      </xdr:nvSpPr>
      <xdr:spPr>
        <a:xfrm>
          <a:off x="13652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27305</xdr:rowOff>
    </xdr:from>
    <xdr:to>
      <xdr:col>67</xdr:col>
      <xdr:colOff>101600</xdr:colOff>
      <xdr:row>60</xdr:row>
      <xdr:rowOff>128905</xdr:rowOff>
    </xdr:to>
    <xdr:sp macro="" textlink="">
      <xdr:nvSpPr>
        <xdr:cNvPr id="550" name="フローチャート: 判断 549">
          <a:extLst>
            <a:ext uri="{FF2B5EF4-FFF2-40B4-BE49-F238E27FC236}">
              <a16:creationId xmlns:a16="http://schemas.microsoft.com/office/drawing/2014/main" id="{94CA9974-2E13-467E-B439-0A4A7D04947C}"/>
            </a:ext>
          </a:extLst>
        </xdr:cNvPr>
        <xdr:cNvSpPr/>
      </xdr:nvSpPr>
      <xdr:spPr>
        <a:xfrm>
          <a:off x="12763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7372502-768C-4BDD-BC69-0D62C89A499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12A443F4-B722-4DAA-9A28-C1E3212C659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655328A4-850B-4241-BA28-9B0E49851FC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DB453A61-5E00-465A-AE32-09D2E6CC015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D8A706CD-6E62-4193-89C9-6518EFD53EB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139700</xdr:rowOff>
    </xdr:from>
    <xdr:to>
      <xdr:col>85</xdr:col>
      <xdr:colOff>177800</xdr:colOff>
      <xdr:row>57</xdr:row>
      <xdr:rowOff>69850</xdr:rowOff>
    </xdr:to>
    <xdr:sp macro="" textlink="">
      <xdr:nvSpPr>
        <xdr:cNvPr id="556" name="楕円 555">
          <a:extLst>
            <a:ext uri="{FF2B5EF4-FFF2-40B4-BE49-F238E27FC236}">
              <a16:creationId xmlns:a16="http://schemas.microsoft.com/office/drawing/2014/main" id="{D93B2FFE-D066-4F90-A1C2-46E290595E5F}"/>
            </a:ext>
          </a:extLst>
        </xdr:cNvPr>
        <xdr:cNvSpPr/>
      </xdr:nvSpPr>
      <xdr:spPr>
        <a:xfrm>
          <a:off x="162687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54627</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91A89A05-24CD-4B71-ACA3-1DE3D38A867F}"/>
            </a:ext>
          </a:extLst>
        </xdr:cNvPr>
        <xdr:cNvSpPr txBox="1"/>
      </xdr:nvSpPr>
      <xdr:spPr>
        <a:xfrm>
          <a:off x="16357600" y="9655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93980</xdr:rowOff>
    </xdr:from>
    <xdr:to>
      <xdr:col>81</xdr:col>
      <xdr:colOff>101600</xdr:colOff>
      <xdr:row>57</xdr:row>
      <xdr:rowOff>24130</xdr:rowOff>
    </xdr:to>
    <xdr:sp macro="" textlink="">
      <xdr:nvSpPr>
        <xdr:cNvPr id="558" name="楕円 557">
          <a:extLst>
            <a:ext uri="{FF2B5EF4-FFF2-40B4-BE49-F238E27FC236}">
              <a16:creationId xmlns:a16="http://schemas.microsoft.com/office/drawing/2014/main" id="{F41A130C-6A95-41AC-9776-D2731644B8F1}"/>
            </a:ext>
          </a:extLst>
        </xdr:cNvPr>
        <xdr:cNvSpPr/>
      </xdr:nvSpPr>
      <xdr:spPr>
        <a:xfrm>
          <a:off x="15430500" y="9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144780</xdr:rowOff>
    </xdr:from>
    <xdr:to>
      <xdr:col>85</xdr:col>
      <xdr:colOff>127000</xdr:colOff>
      <xdr:row>57</xdr:row>
      <xdr:rowOff>19050</xdr:rowOff>
    </xdr:to>
    <xdr:cxnSp macro="">
      <xdr:nvCxnSpPr>
        <xdr:cNvPr id="559" name="直線コネクタ 558">
          <a:extLst>
            <a:ext uri="{FF2B5EF4-FFF2-40B4-BE49-F238E27FC236}">
              <a16:creationId xmlns:a16="http://schemas.microsoft.com/office/drawing/2014/main" id="{77C46C66-8779-4BFC-B57E-B2181F06E9D9}"/>
            </a:ext>
          </a:extLst>
        </xdr:cNvPr>
        <xdr:cNvCxnSpPr/>
      </xdr:nvCxnSpPr>
      <xdr:spPr>
        <a:xfrm>
          <a:off x="15481300" y="97459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48260</xdr:rowOff>
    </xdr:from>
    <xdr:to>
      <xdr:col>76</xdr:col>
      <xdr:colOff>165100</xdr:colOff>
      <xdr:row>56</xdr:row>
      <xdr:rowOff>149860</xdr:rowOff>
    </xdr:to>
    <xdr:sp macro="" textlink="">
      <xdr:nvSpPr>
        <xdr:cNvPr id="560" name="楕円 559">
          <a:extLst>
            <a:ext uri="{FF2B5EF4-FFF2-40B4-BE49-F238E27FC236}">
              <a16:creationId xmlns:a16="http://schemas.microsoft.com/office/drawing/2014/main" id="{74FDC65A-E63D-4A10-B011-556AFCE470C9}"/>
            </a:ext>
          </a:extLst>
        </xdr:cNvPr>
        <xdr:cNvSpPr/>
      </xdr:nvSpPr>
      <xdr:spPr>
        <a:xfrm>
          <a:off x="14541500" y="964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99060</xdr:rowOff>
    </xdr:from>
    <xdr:to>
      <xdr:col>81</xdr:col>
      <xdr:colOff>50800</xdr:colOff>
      <xdr:row>56</xdr:row>
      <xdr:rowOff>144780</xdr:rowOff>
    </xdr:to>
    <xdr:cxnSp macro="">
      <xdr:nvCxnSpPr>
        <xdr:cNvPr id="561" name="直線コネクタ 560">
          <a:extLst>
            <a:ext uri="{FF2B5EF4-FFF2-40B4-BE49-F238E27FC236}">
              <a16:creationId xmlns:a16="http://schemas.microsoft.com/office/drawing/2014/main" id="{3DF7402F-3781-4EA2-A0D2-38333D4AB011}"/>
            </a:ext>
          </a:extLst>
        </xdr:cNvPr>
        <xdr:cNvCxnSpPr/>
      </xdr:nvCxnSpPr>
      <xdr:spPr>
        <a:xfrm>
          <a:off x="14592300" y="9700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8255</xdr:rowOff>
    </xdr:from>
    <xdr:to>
      <xdr:col>72</xdr:col>
      <xdr:colOff>38100</xdr:colOff>
      <xdr:row>56</xdr:row>
      <xdr:rowOff>109855</xdr:rowOff>
    </xdr:to>
    <xdr:sp macro="" textlink="">
      <xdr:nvSpPr>
        <xdr:cNvPr id="562" name="楕円 561">
          <a:extLst>
            <a:ext uri="{FF2B5EF4-FFF2-40B4-BE49-F238E27FC236}">
              <a16:creationId xmlns:a16="http://schemas.microsoft.com/office/drawing/2014/main" id="{85537B40-B22F-4C5C-99F0-602AC8DE16F1}"/>
            </a:ext>
          </a:extLst>
        </xdr:cNvPr>
        <xdr:cNvSpPr/>
      </xdr:nvSpPr>
      <xdr:spPr>
        <a:xfrm>
          <a:off x="136525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59055</xdr:rowOff>
    </xdr:from>
    <xdr:to>
      <xdr:col>76</xdr:col>
      <xdr:colOff>114300</xdr:colOff>
      <xdr:row>56</xdr:row>
      <xdr:rowOff>99060</xdr:rowOff>
    </xdr:to>
    <xdr:cxnSp macro="">
      <xdr:nvCxnSpPr>
        <xdr:cNvPr id="563" name="直線コネクタ 562">
          <a:extLst>
            <a:ext uri="{FF2B5EF4-FFF2-40B4-BE49-F238E27FC236}">
              <a16:creationId xmlns:a16="http://schemas.microsoft.com/office/drawing/2014/main" id="{CE42EC3A-A112-4086-809A-02D0E58B252B}"/>
            </a:ext>
          </a:extLst>
        </xdr:cNvPr>
        <xdr:cNvCxnSpPr/>
      </xdr:nvCxnSpPr>
      <xdr:spPr>
        <a:xfrm>
          <a:off x="13703300" y="96602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8255</xdr:rowOff>
    </xdr:from>
    <xdr:to>
      <xdr:col>67</xdr:col>
      <xdr:colOff>101600</xdr:colOff>
      <xdr:row>56</xdr:row>
      <xdr:rowOff>109855</xdr:rowOff>
    </xdr:to>
    <xdr:sp macro="" textlink="">
      <xdr:nvSpPr>
        <xdr:cNvPr id="564" name="楕円 563">
          <a:extLst>
            <a:ext uri="{FF2B5EF4-FFF2-40B4-BE49-F238E27FC236}">
              <a16:creationId xmlns:a16="http://schemas.microsoft.com/office/drawing/2014/main" id="{EEA5D341-A6D5-4FD7-B73E-5D3C29D6C581}"/>
            </a:ext>
          </a:extLst>
        </xdr:cNvPr>
        <xdr:cNvSpPr/>
      </xdr:nvSpPr>
      <xdr:spPr>
        <a:xfrm>
          <a:off x="127635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59055</xdr:rowOff>
    </xdr:from>
    <xdr:to>
      <xdr:col>71</xdr:col>
      <xdr:colOff>177800</xdr:colOff>
      <xdr:row>56</xdr:row>
      <xdr:rowOff>59055</xdr:rowOff>
    </xdr:to>
    <xdr:cxnSp macro="">
      <xdr:nvCxnSpPr>
        <xdr:cNvPr id="565" name="直線コネクタ 564">
          <a:extLst>
            <a:ext uri="{FF2B5EF4-FFF2-40B4-BE49-F238E27FC236}">
              <a16:creationId xmlns:a16="http://schemas.microsoft.com/office/drawing/2014/main" id="{A15E9E45-2FAF-474E-9023-FF2CCF63E78C}"/>
            </a:ext>
          </a:extLst>
        </xdr:cNvPr>
        <xdr:cNvCxnSpPr/>
      </xdr:nvCxnSpPr>
      <xdr:spPr>
        <a:xfrm>
          <a:off x="12814300" y="96602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169562</xdr:rowOff>
    </xdr:from>
    <xdr:ext cx="405111" cy="259045"/>
    <xdr:sp macro="" textlink="">
      <xdr:nvSpPr>
        <xdr:cNvPr id="566" name="n_1aveValue【学校施設】&#10;有形固定資産減価償却率">
          <a:extLst>
            <a:ext uri="{FF2B5EF4-FFF2-40B4-BE49-F238E27FC236}">
              <a16:creationId xmlns:a16="http://schemas.microsoft.com/office/drawing/2014/main" id="{CF6CAB98-4EF6-4EA7-9A11-1F5A3782909C}"/>
            </a:ext>
          </a:extLst>
        </xdr:cNvPr>
        <xdr:cNvSpPr txBox="1"/>
      </xdr:nvSpPr>
      <xdr:spPr>
        <a:xfrm>
          <a:off x="152660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142892</xdr:rowOff>
    </xdr:from>
    <xdr:ext cx="405111" cy="259045"/>
    <xdr:sp macro="" textlink="">
      <xdr:nvSpPr>
        <xdr:cNvPr id="567" name="n_2aveValue【学校施設】&#10;有形固定資産減価償却率">
          <a:extLst>
            <a:ext uri="{FF2B5EF4-FFF2-40B4-BE49-F238E27FC236}">
              <a16:creationId xmlns:a16="http://schemas.microsoft.com/office/drawing/2014/main" id="{75980F88-48A7-47B7-9ACA-4B37130A08FE}"/>
            </a:ext>
          </a:extLst>
        </xdr:cNvPr>
        <xdr:cNvSpPr txBox="1"/>
      </xdr:nvSpPr>
      <xdr:spPr>
        <a:xfrm>
          <a:off x="14389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99077</xdr:rowOff>
    </xdr:from>
    <xdr:ext cx="405111" cy="259045"/>
    <xdr:sp macro="" textlink="">
      <xdr:nvSpPr>
        <xdr:cNvPr id="568" name="n_3aveValue【学校施設】&#10;有形固定資産減価償却率">
          <a:extLst>
            <a:ext uri="{FF2B5EF4-FFF2-40B4-BE49-F238E27FC236}">
              <a16:creationId xmlns:a16="http://schemas.microsoft.com/office/drawing/2014/main" id="{FB98D313-E0DC-4A06-9BFD-DE19DCCF743C}"/>
            </a:ext>
          </a:extLst>
        </xdr:cNvPr>
        <xdr:cNvSpPr txBox="1"/>
      </xdr:nvSpPr>
      <xdr:spPr>
        <a:xfrm>
          <a:off x="13500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120032</xdr:rowOff>
    </xdr:from>
    <xdr:ext cx="405111" cy="259045"/>
    <xdr:sp macro="" textlink="">
      <xdr:nvSpPr>
        <xdr:cNvPr id="569" name="n_4aveValue【学校施設】&#10;有形固定資産減価償却率">
          <a:extLst>
            <a:ext uri="{FF2B5EF4-FFF2-40B4-BE49-F238E27FC236}">
              <a16:creationId xmlns:a16="http://schemas.microsoft.com/office/drawing/2014/main" id="{20EE2D98-7AFB-4AAC-BFC3-42A5780421D0}"/>
            </a:ext>
          </a:extLst>
        </xdr:cNvPr>
        <xdr:cNvSpPr txBox="1"/>
      </xdr:nvSpPr>
      <xdr:spPr>
        <a:xfrm>
          <a:off x="12611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40657</xdr:rowOff>
    </xdr:from>
    <xdr:ext cx="405111" cy="259045"/>
    <xdr:sp macro="" textlink="">
      <xdr:nvSpPr>
        <xdr:cNvPr id="570" name="n_1mainValue【学校施設】&#10;有形固定資産減価償却率">
          <a:extLst>
            <a:ext uri="{FF2B5EF4-FFF2-40B4-BE49-F238E27FC236}">
              <a16:creationId xmlns:a16="http://schemas.microsoft.com/office/drawing/2014/main" id="{42855836-E2AA-40B4-951D-0076D95EE0EC}"/>
            </a:ext>
          </a:extLst>
        </xdr:cNvPr>
        <xdr:cNvSpPr txBox="1"/>
      </xdr:nvSpPr>
      <xdr:spPr>
        <a:xfrm>
          <a:off x="15266044" y="947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166387</xdr:rowOff>
    </xdr:from>
    <xdr:ext cx="405111" cy="259045"/>
    <xdr:sp macro="" textlink="">
      <xdr:nvSpPr>
        <xdr:cNvPr id="571" name="n_2mainValue【学校施設】&#10;有形固定資産減価償却率">
          <a:extLst>
            <a:ext uri="{FF2B5EF4-FFF2-40B4-BE49-F238E27FC236}">
              <a16:creationId xmlns:a16="http://schemas.microsoft.com/office/drawing/2014/main" id="{7392F0DA-F1CB-46AE-A21B-86483F488028}"/>
            </a:ext>
          </a:extLst>
        </xdr:cNvPr>
        <xdr:cNvSpPr txBox="1"/>
      </xdr:nvSpPr>
      <xdr:spPr>
        <a:xfrm>
          <a:off x="14389744" y="942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126382</xdr:rowOff>
    </xdr:from>
    <xdr:ext cx="405111" cy="259045"/>
    <xdr:sp macro="" textlink="">
      <xdr:nvSpPr>
        <xdr:cNvPr id="572" name="n_3mainValue【学校施設】&#10;有形固定資産減価償却率">
          <a:extLst>
            <a:ext uri="{FF2B5EF4-FFF2-40B4-BE49-F238E27FC236}">
              <a16:creationId xmlns:a16="http://schemas.microsoft.com/office/drawing/2014/main" id="{33EB5E99-4BE1-4D23-A19D-7F2228CEB3DE}"/>
            </a:ext>
          </a:extLst>
        </xdr:cNvPr>
        <xdr:cNvSpPr txBox="1"/>
      </xdr:nvSpPr>
      <xdr:spPr>
        <a:xfrm>
          <a:off x="13500744" y="938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126382</xdr:rowOff>
    </xdr:from>
    <xdr:ext cx="405111" cy="259045"/>
    <xdr:sp macro="" textlink="">
      <xdr:nvSpPr>
        <xdr:cNvPr id="573" name="n_4mainValue【学校施設】&#10;有形固定資産減価償却率">
          <a:extLst>
            <a:ext uri="{FF2B5EF4-FFF2-40B4-BE49-F238E27FC236}">
              <a16:creationId xmlns:a16="http://schemas.microsoft.com/office/drawing/2014/main" id="{02272588-4394-4B39-91B7-DAA2FF16AC5E}"/>
            </a:ext>
          </a:extLst>
        </xdr:cNvPr>
        <xdr:cNvSpPr txBox="1"/>
      </xdr:nvSpPr>
      <xdr:spPr>
        <a:xfrm>
          <a:off x="12611744" y="938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76381EE3-3313-478C-B768-E40919D9EC2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84CC99C1-84BF-4A35-B2B7-BBB8AAA6029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0BD3762E-FAC1-4845-A548-43C1996D0E7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B4FF6672-B4BB-4078-B291-668B3CEC739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ACFFB07B-2E70-450C-A8C3-762E39710CA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E45E6686-9672-4EB2-8BAD-A0B7BE49C70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D607A6FD-2747-437D-9186-B0A5361E613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64AC7164-5222-42E7-B6E1-17B2B46BC42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38B45AA5-875D-45A7-9B23-A92B46D7215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8E8C3D3D-836C-4FDC-885A-4992B5A3FF4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457AB8F1-DC22-4342-80B8-61B987DA919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8C404FD4-4352-4ABE-B419-1F045AF8B4A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340FF0F3-D91B-44AD-AAD8-65A121D05D7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E6D6DD61-97A8-49F0-93FD-5C3FF2347ED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6418EB6D-38BC-42AD-9DD9-FB800F0CC41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8DE07E01-FAA7-4D8A-9300-C247C8CAC41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F7792955-3455-453F-BD19-C23CB5D535F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54410AC6-AED8-4440-B83F-5EEC75387B5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5D3F0CF3-4926-4074-94DB-770429932C3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93" name="テキスト ボックス 592">
          <a:extLst>
            <a:ext uri="{FF2B5EF4-FFF2-40B4-BE49-F238E27FC236}">
              <a16:creationId xmlns:a16="http://schemas.microsoft.com/office/drawing/2014/main" id="{3373A63C-33F9-4ACD-BB3E-22CFB8DBC3E2}"/>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9B8A3D2A-89C3-43E0-9E0A-1E31AC32BF4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5" name="テキスト ボックス 594">
          <a:extLst>
            <a:ext uri="{FF2B5EF4-FFF2-40B4-BE49-F238E27FC236}">
              <a16:creationId xmlns:a16="http://schemas.microsoft.com/office/drawing/2014/main" id="{13AED3C6-564E-46F8-9D7B-915CF86647AB}"/>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1F623EE4-6F00-4202-B65F-0FE1AABD38B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39497</xdr:rowOff>
    </xdr:from>
    <xdr:to>
      <xdr:col>116</xdr:col>
      <xdr:colOff>62864</xdr:colOff>
      <xdr:row>63</xdr:row>
      <xdr:rowOff>155067</xdr:rowOff>
    </xdr:to>
    <xdr:cxnSp macro="">
      <xdr:nvCxnSpPr>
        <xdr:cNvPr id="597" name="直線コネクタ 596">
          <a:extLst>
            <a:ext uri="{FF2B5EF4-FFF2-40B4-BE49-F238E27FC236}">
              <a16:creationId xmlns:a16="http://schemas.microsoft.com/office/drawing/2014/main" id="{B1931189-9996-43C8-8A79-78F0C67BD2F5}"/>
            </a:ext>
          </a:extLst>
        </xdr:cNvPr>
        <xdr:cNvCxnSpPr/>
      </xdr:nvCxnSpPr>
      <xdr:spPr>
        <a:xfrm flipV="1">
          <a:off x="22160864" y="9640697"/>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158894</xdr:rowOff>
    </xdr:from>
    <xdr:ext cx="469744" cy="259045"/>
    <xdr:sp macro="" textlink="">
      <xdr:nvSpPr>
        <xdr:cNvPr id="598" name="【学校施設】&#10;一人当たり面積最小値テキスト">
          <a:extLst>
            <a:ext uri="{FF2B5EF4-FFF2-40B4-BE49-F238E27FC236}">
              <a16:creationId xmlns:a16="http://schemas.microsoft.com/office/drawing/2014/main" id="{570805C0-CC8E-46FF-BEDF-EA43A0CDF22D}"/>
            </a:ext>
          </a:extLst>
        </xdr:cNvPr>
        <xdr:cNvSpPr txBox="1"/>
      </xdr:nvSpPr>
      <xdr:spPr>
        <a:xfrm>
          <a:off x="22199600"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155067</xdr:rowOff>
    </xdr:from>
    <xdr:to>
      <xdr:col>116</xdr:col>
      <xdr:colOff>152400</xdr:colOff>
      <xdr:row>63</xdr:row>
      <xdr:rowOff>155067</xdr:rowOff>
    </xdr:to>
    <xdr:cxnSp macro="">
      <xdr:nvCxnSpPr>
        <xdr:cNvPr id="599" name="直線コネクタ 598">
          <a:extLst>
            <a:ext uri="{FF2B5EF4-FFF2-40B4-BE49-F238E27FC236}">
              <a16:creationId xmlns:a16="http://schemas.microsoft.com/office/drawing/2014/main" id="{470776FC-8AE1-4C52-81CE-EC3D960E1D10}"/>
            </a:ext>
          </a:extLst>
        </xdr:cNvPr>
        <xdr:cNvCxnSpPr/>
      </xdr:nvCxnSpPr>
      <xdr:spPr>
        <a:xfrm>
          <a:off x="22072600" y="10956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157624</xdr:rowOff>
    </xdr:from>
    <xdr:ext cx="534377" cy="259045"/>
    <xdr:sp macro="" textlink="">
      <xdr:nvSpPr>
        <xdr:cNvPr id="600" name="【学校施設】&#10;一人当たり面積最大値テキスト">
          <a:extLst>
            <a:ext uri="{FF2B5EF4-FFF2-40B4-BE49-F238E27FC236}">
              <a16:creationId xmlns:a16="http://schemas.microsoft.com/office/drawing/2014/main" id="{AA94C5C3-A303-4158-B002-901FFE591F0B}"/>
            </a:ext>
          </a:extLst>
        </xdr:cNvPr>
        <xdr:cNvSpPr txBox="1"/>
      </xdr:nvSpPr>
      <xdr:spPr>
        <a:xfrm>
          <a:off x="22199600" y="9415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39497</xdr:rowOff>
    </xdr:from>
    <xdr:to>
      <xdr:col>116</xdr:col>
      <xdr:colOff>152400</xdr:colOff>
      <xdr:row>56</xdr:row>
      <xdr:rowOff>39497</xdr:rowOff>
    </xdr:to>
    <xdr:cxnSp macro="">
      <xdr:nvCxnSpPr>
        <xdr:cNvPr id="601" name="直線コネクタ 600">
          <a:extLst>
            <a:ext uri="{FF2B5EF4-FFF2-40B4-BE49-F238E27FC236}">
              <a16:creationId xmlns:a16="http://schemas.microsoft.com/office/drawing/2014/main" id="{7E6E6BA3-EC6D-46C1-B011-49660EFE04B3}"/>
            </a:ext>
          </a:extLst>
        </xdr:cNvPr>
        <xdr:cNvCxnSpPr/>
      </xdr:nvCxnSpPr>
      <xdr:spPr>
        <a:xfrm>
          <a:off x="22072600" y="9640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67327</xdr:rowOff>
    </xdr:from>
    <xdr:ext cx="469744" cy="259045"/>
    <xdr:sp macro="" textlink="">
      <xdr:nvSpPr>
        <xdr:cNvPr id="602" name="【学校施設】&#10;一人当たり面積平均値テキスト">
          <a:extLst>
            <a:ext uri="{FF2B5EF4-FFF2-40B4-BE49-F238E27FC236}">
              <a16:creationId xmlns:a16="http://schemas.microsoft.com/office/drawing/2014/main" id="{870BEC59-72B5-4A93-B982-E77563F20C35}"/>
            </a:ext>
          </a:extLst>
        </xdr:cNvPr>
        <xdr:cNvSpPr txBox="1"/>
      </xdr:nvSpPr>
      <xdr:spPr>
        <a:xfrm>
          <a:off x="22199600" y="1035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44450</xdr:rowOff>
    </xdr:from>
    <xdr:to>
      <xdr:col>116</xdr:col>
      <xdr:colOff>114300</xdr:colOff>
      <xdr:row>61</xdr:row>
      <xdr:rowOff>146050</xdr:rowOff>
    </xdr:to>
    <xdr:sp macro="" textlink="">
      <xdr:nvSpPr>
        <xdr:cNvPr id="603" name="フローチャート: 判断 602">
          <a:extLst>
            <a:ext uri="{FF2B5EF4-FFF2-40B4-BE49-F238E27FC236}">
              <a16:creationId xmlns:a16="http://schemas.microsoft.com/office/drawing/2014/main" id="{5816D018-9606-4DF4-AEA5-3FDD0EE89097}"/>
            </a:ext>
          </a:extLst>
        </xdr:cNvPr>
        <xdr:cNvSpPr/>
      </xdr:nvSpPr>
      <xdr:spPr>
        <a:xfrm>
          <a:off x="221107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104648</xdr:rowOff>
    </xdr:from>
    <xdr:to>
      <xdr:col>112</xdr:col>
      <xdr:colOff>38100</xdr:colOff>
      <xdr:row>62</xdr:row>
      <xdr:rowOff>34798</xdr:rowOff>
    </xdr:to>
    <xdr:sp macro="" textlink="">
      <xdr:nvSpPr>
        <xdr:cNvPr id="604" name="フローチャート: 判断 603">
          <a:extLst>
            <a:ext uri="{FF2B5EF4-FFF2-40B4-BE49-F238E27FC236}">
              <a16:creationId xmlns:a16="http://schemas.microsoft.com/office/drawing/2014/main" id="{02442626-9281-4011-90EE-B62ABA5D3ADB}"/>
            </a:ext>
          </a:extLst>
        </xdr:cNvPr>
        <xdr:cNvSpPr/>
      </xdr:nvSpPr>
      <xdr:spPr>
        <a:xfrm>
          <a:off x="21272500" y="1056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118237</xdr:rowOff>
    </xdr:from>
    <xdr:to>
      <xdr:col>107</xdr:col>
      <xdr:colOff>101600</xdr:colOff>
      <xdr:row>62</xdr:row>
      <xdr:rowOff>48387</xdr:rowOff>
    </xdr:to>
    <xdr:sp macro="" textlink="">
      <xdr:nvSpPr>
        <xdr:cNvPr id="605" name="フローチャート: 判断 604">
          <a:extLst>
            <a:ext uri="{FF2B5EF4-FFF2-40B4-BE49-F238E27FC236}">
              <a16:creationId xmlns:a16="http://schemas.microsoft.com/office/drawing/2014/main" id="{392E9146-4C6E-4383-95AB-3E92232448F8}"/>
            </a:ext>
          </a:extLst>
        </xdr:cNvPr>
        <xdr:cNvSpPr/>
      </xdr:nvSpPr>
      <xdr:spPr>
        <a:xfrm>
          <a:off x="20383500" y="10576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86741</xdr:rowOff>
    </xdr:from>
    <xdr:to>
      <xdr:col>102</xdr:col>
      <xdr:colOff>165100</xdr:colOff>
      <xdr:row>62</xdr:row>
      <xdr:rowOff>16891</xdr:rowOff>
    </xdr:to>
    <xdr:sp macro="" textlink="">
      <xdr:nvSpPr>
        <xdr:cNvPr id="606" name="フローチャート: 判断 605">
          <a:extLst>
            <a:ext uri="{FF2B5EF4-FFF2-40B4-BE49-F238E27FC236}">
              <a16:creationId xmlns:a16="http://schemas.microsoft.com/office/drawing/2014/main" id="{8BD5615F-89DD-42E1-B18A-C2C5DEF61A3A}"/>
            </a:ext>
          </a:extLst>
        </xdr:cNvPr>
        <xdr:cNvSpPr/>
      </xdr:nvSpPr>
      <xdr:spPr>
        <a:xfrm>
          <a:off x="19494500" y="1054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71247</xdr:rowOff>
    </xdr:from>
    <xdr:to>
      <xdr:col>98</xdr:col>
      <xdr:colOff>38100</xdr:colOff>
      <xdr:row>62</xdr:row>
      <xdr:rowOff>1397</xdr:rowOff>
    </xdr:to>
    <xdr:sp macro="" textlink="">
      <xdr:nvSpPr>
        <xdr:cNvPr id="607" name="フローチャート: 判断 606">
          <a:extLst>
            <a:ext uri="{FF2B5EF4-FFF2-40B4-BE49-F238E27FC236}">
              <a16:creationId xmlns:a16="http://schemas.microsoft.com/office/drawing/2014/main" id="{D2A8E1BE-692E-4004-9064-1B11DE3065AA}"/>
            </a:ext>
          </a:extLst>
        </xdr:cNvPr>
        <xdr:cNvSpPr/>
      </xdr:nvSpPr>
      <xdr:spPr>
        <a:xfrm>
          <a:off x="18605500" y="10529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D6D86740-46F2-417F-9F96-14DE321A6D4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EE4ACB8F-D59C-4155-9C3A-4DE62D93C9A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EF8984A3-D852-4F26-8FC3-2B55D883C7B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FC0FB7C6-4F99-44E3-A4D5-FABFAD6ED03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D70E5F51-C664-4882-909F-292BE46FEFA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78359</xdr:rowOff>
    </xdr:from>
    <xdr:to>
      <xdr:col>116</xdr:col>
      <xdr:colOff>114300</xdr:colOff>
      <xdr:row>62</xdr:row>
      <xdr:rowOff>8509</xdr:rowOff>
    </xdr:to>
    <xdr:sp macro="" textlink="">
      <xdr:nvSpPr>
        <xdr:cNvPr id="613" name="楕円 612">
          <a:extLst>
            <a:ext uri="{FF2B5EF4-FFF2-40B4-BE49-F238E27FC236}">
              <a16:creationId xmlns:a16="http://schemas.microsoft.com/office/drawing/2014/main" id="{FC85D7DD-737E-4FDA-8AD2-14B63E317653}"/>
            </a:ext>
          </a:extLst>
        </xdr:cNvPr>
        <xdr:cNvSpPr/>
      </xdr:nvSpPr>
      <xdr:spPr>
        <a:xfrm>
          <a:off x="22110700" y="1053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56786</xdr:rowOff>
    </xdr:from>
    <xdr:ext cx="469744" cy="259045"/>
    <xdr:sp macro="" textlink="">
      <xdr:nvSpPr>
        <xdr:cNvPr id="614" name="【学校施設】&#10;一人当たり面積該当値テキスト">
          <a:extLst>
            <a:ext uri="{FF2B5EF4-FFF2-40B4-BE49-F238E27FC236}">
              <a16:creationId xmlns:a16="http://schemas.microsoft.com/office/drawing/2014/main" id="{885BDC7C-CA93-4B46-B051-B278EB3A64B9}"/>
            </a:ext>
          </a:extLst>
        </xdr:cNvPr>
        <xdr:cNvSpPr txBox="1"/>
      </xdr:nvSpPr>
      <xdr:spPr>
        <a:xfrm>
          <a:off x="22199600"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86614</xdr:rowOff>
    </xdr:from>
    <xdr:to>
      <xdr:col>112</xdr:col>
      <xdr:colOff>38100</xdr:colOff>
      <xdr:row>62</xdr:row>
      <xdr:rowOff>16764</xdr:rowOff>
    </xdr:to>
    <xdr:sp macro="" textlink="">
      <xdr:nvSpPr>
        <xdr:cNvPr id="615" name="楕円 614">
          <a:extLst>
            <a:ext uri="{FF2B5EF4-FFF2-40B4-BE49-F238E27FC236}">
              <a16:creationId xmlns:a16="http://schemas.microsoft.com/office/drawing/2014/main" id="{1025FA45-AD42-4345-BA83-C64DEA24C2F3}"/>
            </a:ext>
          </a:extLst>
        </xdr:cNvPr>
        <xdr:cNvSpPr/>
      </xdr:nvSpPr>
      <xdr:spPr>
        <a:xfrm>
          <a:off x="21272500" y="1054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129159</xdr:rowOff>
    </xdr:from>
    <xdr:to>
      <xdr:col>116</xdr:col>
      <xdr:colOff>63500</xdr:colOff>
      <xdr:row>61</xdr:row>
      <xdr:rowOff>137414</xdr:rowOff>
    </xdr:to>
    <xdr:cxnSp macro="">
      <xdr:nvCxnSpPr>
        <xdr:cNvPr id="616" name="直線コネクタ 615">
          <a:extLst>
            <a:ext uri="{FF2B5EF4-FFF2-40B4-BE49-F238E27FC236}">
              <a16:creationId xmlns:a16="http://schemas.microsoft.com/office/drawing/2014/main" id="{C017EF8D-40C0-4B24-AD19-BD0FD0577BC2}"/>
            </a:ext>
          </a:extLst>
        </xdr:cNvPr>
        <xdr:cNvCxnSpPr/>
      </xdr:nvCxnSpPr>
      <xdr:spPr>
        <a:xfrm flipV="1">
          <a:off x="21323300" y="10587609"/>
          <a:ext cx="8382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99060</xdr:rowOff>
    </xdr:from>
    <xdr:to>
      <xdr:col>107</xdr:col>
      <xdr:colOff>101600</xdr:colOff>
      <xdr:row>62</xdr:row>
      <xdr:rowOff>29210</xdr:rowOff>
    </xdr:to>
    <xdr:sp macro="" textlink="">
      <xdr:nvSpPr>
        <xdr:cNvPr id="617" name="楕円 616">
          <a:extLst>
            <a:ext uri="{FF2B5EF4-FFF2-40B4-BE49-F238E27FC236}">
              <a16:creationId xmlns:a16="http://schemas.microsoft.com/office/drawing/2014/main" id="{43E3DF11-35EC-43F0-8090-FD03BDA72E0C}"/>
            </a:ext>
          </a:extLst>
        </xdr:cNvPr>
        <xdr:cNvSpPr/>
      </xdr:nvSpPr>
      <xdr:spPr>
        <a:xfrm>
          <a:off x="20383500" y="105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137414</xdr:rowOff>
    </xdr:from>
    <xdr:to>
      <xdr:col>111</xdr:col>
      <xdr:colOff>177800</xdr:colOff>
      <xdr:row>61</xdr:row>
      <xdr:rowOff>149860</xdr:rowOff>
    </xdr:to>
    <xdr:cxnSp macro="">
      <xdr:nvCxnSpPr>
        <xdr:cNvPr id="618" name="直線コネクタ 617">
          <a:extLst>
            <a:ext uri="{FF2B5EF4-FFF2-40B4-BE49-F238E27FC236}">
              <a16:creationId xmlns:a16="http://schemas.microsoft.com/office/drawing/2014/main" id="{BDB6163F-EF8C-4A65-B41F-53F2F7CC2763}"/>
            </a:ext>
          </a:extLst>
        </xdr:cNvPr>
        <xdr:cNvCxnSpPr/>
      </xdr:nvCxnSpPr>
      <xdr:spPr>
        <a:xfrm flipV="1">
          <a:off x="20434300" y="10595864"/>
          <a:ext cx="889000" cy="1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113030</xdr:rowOff>
    </xdr:from>
    <xdr:to>
      <xdr:col>102</xdr:col>
      <xdr:colOff>165100</xdr:colOff>
      <xdr:row>62</xdr:row>
      <xdr:rowOff>43180</xdr:rowOff>
    </xdr:to>
    <xdr:sp macro="" textlink="">
      <xdr:nvSpPr>
        <xdr:cNvPr id="619" name="楕円 618">
          <a:extLst>
            <a:ext uri="{FF2B5EF4-FFF2-40B4-BE49-F238E27FC236}">
              <a16:creationId xmlns:a16="http://schemas.microsoft.com/office/drawing/2014/main" id="{26008235-6BD6-4162-B8DC-5FA70A2C1CDF}"/>
            </a:ext>
          </a:extLst>
        </xdr:cNvPr>
        <xdr:cNvSpPr/>
      </xdr:nvSpPr>
      <xdr:spPr>
        <a:xfrm>
          <a:off x="19494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149860</xdr:rowOff>
    </xdr:from>
    <xdr:to>
      <xdr:col>107</xdr:col>
      <xdr:colOff>50800</xdr:colOff>
      <xdr:row>61</xdr:row>
      <xdr:rowOff>163830</xdr:rowOff>
    </xdr:to>
    <xdr:cxnSp macro="">
      <xdr:nvCxnSpPr>
        <xdr:cNvPr id="620" name="直線コネクタ 619">
          <a:extLst>
            <a:ext uri="{FF2B5EF4-FFF2-40B4-BE49-F238E27FC236}">
              <a16:creationId xmlns:a16="http://schemas.microsoft.com/office/drawing/2014/main" id="{048DC795-8001-475D-8DB7-CFC090C0B9D2}"/>
            </a:ext>
          </a:extLst>
        </xdr:cNvPr>
        <xdr:cNvCxnSpPr/>
      </xdr:nvCxnSpPr>
      <xdr:spPr>
        <a:xfrm flipV="1">
          <a:off x="19545300" y="1060831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110109</xdr:rowOff>
    </xdr:from>
    <xdr:to>
      <xdr:col>98</xdr:col>
      <xdr:colOff>38100</xdr:colOff>
      <xdr:row>62</xdr:row>
      <xdr:rowOff>40259</xdr:rowOff>
    </xdr:to>
    <xdr:sp macro="" textlink="">
      <xdr:nvSpPr>
        <xdr:cNvPr id="621" name="楕円 620">
          <a:extLst>
            <a:ext uri="{FF2B5EF4-FFF2-40B4-BE49-F238E27FC236}">
              <a16:creationId xmlns:a16="http://schemas.microsoft.com/office/drawing/2014/main" id="{D7F4C0AE-95DE-449E-8D56-E4052999F285}"/>
            </a:ext>
          </a:extLst>
        </xdr:cNvPr>
        <xdr:cNvSpPr/>
      </xdr:nvSpPr>
      <xdr:spPr>
        <a:xfrm>
          <a:off x="18605500" y="1056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160909</xdr:rowOff>
    </xdr:from>
    <xdr:to>
      <xdr:col>102</xdr:col>
      <xdr:colOff>114300</xdr:colOff>
      <xdr:row>61</xdr:row>
      <xdr:rowOff>163830</xdr:rowOff>
    </xdr:to>
    <xdr:cxnSp macro="">
      <xdr:nvCxnSpPr>
        <xdr:cNvPr id="622" name="直線コネクタ 621">
          <a:extLst>
            <a:ext uri="{FF2B5EF4-FFF2-40B4-BE49-F238E27FC236}">
              <a16:creationId xmlns:a16="http://schemas.microsoft.com/office/drawing/2014/main" id="{AC8F0D86-9D42-43AA-8F4B-2859B8812B68}"/>
            </a:ext>
          </a:extLst>
        </xdr:cNvPr>
        <xdr:cNvCxnSpPr/>
      </xdr:nvCxnSpPr>
      <xdr:spPr>
        <a:xfrm>
          <a:off x="18656300" y="10619359"/>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25925</xdr:rowOff>
    </xdr:from>
    <xdr:ext cx="469744" cy="259045"/>
    <xdr:sp macro="" textlink="">
      <xdr:nvSpPr>
        <xdr:cNvPr id="623" name="n_1aveValue【学校施設】&#10;一人当たり面積">
          <a:extLst>
            <a:ext uri="{FF2B5EF4-FFF2-40B4-BE49-F238E27FC236}">
              <a16:creationId xmlns:a16="http://schemas.microsoft.com/office/drawing/2014/main" id="{6D9EAAA2-B709-4B6F-B15A-3073EB7092B1}"/>
            </a:ext>
          </a:extLst>
        </xdr:cNvPr>
        <xdr:cNvSpPr txBox="1"/>
      </xdr:nvSpPr>
      <xdr:spPr>
        <a:xfrm>
          <a:off x="21075727" y="1065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39514</xdr:rowOff>
    </xdr:from>
    <xdr:ext cx="469744" cy="259045"/>
    <xdr:sp macro="" textlink="">
      <xdr:nvSpPr>
        <xdr:cNvPr id="624" name="n_2aveValue【学校施設】&#10;一人当たり面積">
          <a:extLst>
            <a:ext uri="{FF2B5EF4-FFF2-40B4-BE49-F238E27FC236}">
              <a16:creationId xmlns:a16="http://schemas.microsoft.com/office/drawing/2014/main" id="{8355D3A3-4C46-48EF-8D3B-89DEA3593278}"/>
            </a:ext>
          </a:extLst>
        </xdr:cNvPr>
        <xdr:cNvSpPr txBox="1"/>
      </xdr:nvSpPr>
      <xdr:spPr>
        <a:xfrm>
          <a:off x="20199427" y="1066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33418</xdr:rowOff>
    </xdr:from>
    <xdr:ext cx="469744" cy="259045"/>
    <xdr:sp macro="" textlink="">
      <xdr:nvSpPr>
        <xdr:cNvPr id="625" name="n_3aveValue【学校施設】&#10;一人当たり面積">
          <a:extLst>
            <a:ext uri="{FF2B5EF4-FFF2-40B4-BE49-F238E27FC236}">
              <a16:creationId xmlns:a16="http://schemas.microsoft.com/office/drawing/2014/main" id="{BF1859AF-D33D-4600-B830-406D60EB2AC7}"/>
            </a:ext>
          </a:extLst>
        </xdr:cNvPr>
        <xdr:cNvSpPr txBox="1"/>
      </xdr:nvSpPr>
      <xdr:spPr>
        <a:xfrm>
          <a:off x="19310427" y="1032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17924</xdr:rowOff>
    </xdr:from>
    <xdr:ext cx="469744" cy="259045"/>
    <xdr:sp macro="" textlink="">
      <xdr:nvSpPr>
        <xdr:cNvPr id="626" name="n_4aveValue【学校施設】&#10;一人当たり面積">
          <a:extLst>
            <a:ext uri="{FF2B5EF4-FFF2-40B4-BE49-F238E27FC236}">
              <a16:creationId xmlns:a16="http://schemas.microsoft.com/office/drawing/2014/main" id="{C503B390-BB5A-46F9-95FA-B6E1B3610937}"/>
            </a:ext>
          </a:extLst>
        </xdr:cNvPr>
        <xdr:cNvSpPr txBox="1"/>
      </xdr:nvSpPr>
      <xdr:spPr>
        <a:xfrm>
          <a:off x="18421427" y="10304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33291</xdr:rowOff>
    </xdr:from>
    <xdr:ext cx="469744" cy="259045"/>
    <xdr:sp macro="" textlink="">
      <xdr:nvSpPr>
        <xdr:cNvPr id="627" name="n_1mainValue【学校施設】&#10;一人当たり面積">
          <a:extLst>
            <a:ext uri="{FF2B5EF4-FFF2-40B4-BE49-F238E27FC236}">
              <a16:creationId xmlns:a16="http://schemas.microsoft.com/office/drawing/2014/main" id="{9AAE4E77-8227-4221-B673-D715D007CCCC}"/>
            </a:ext>
          </a:extLst>
        </xdr:cNvPr>
        <xdr:cNvSpPr txBox="1"/>
      </xdr:nvSpPr>
      <xdr:spPr>
        <a:xfrm>
          <a:off x="21075727" y="1032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45737</xdr:rowOff>
    </xdr:from>
    <xdr:ext cx="469744" cy="259045"/>
    <xdr:sp macro="" textlink="">
      <xdr:nvSpPr>
        <xdr:cNvPr id="628" name="n_2mainValue【学校施設】&#10;一人当たり面積">
          <a:extLst>
            <a:ext uri="{FF2B5EF4-FFF2-40B4-BE49-F238E27FC236}">
              <a16:creationId xmlns:a16="http://schemas.microsoft.com/office/drawing/2014/main" id="{630FF61F-EC26-4CD9-BD82-46C34FEC7640}"/>
            </a:ext>
          </a:extLst>
        </xdr:cNvPr>
        <xdr:cNvSpPr txBox="1"/>
      </xdr:nvSpPr>
      <xdr:spPr>
        <a:xfrm>
          <a:off x="20199427" y="1033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34307</xdr:rowOff>
    </xdr:from>
    <xdr:ext cx="469744" cy="259045"/>
    <xdr:sp macro="" textlink="">
      <xdr:nvSpPr>
        <xdr:cNvPr id="629" name="n_3mainValue【学校施設】&#10;一人当たり面積">
          <a:extLst>
            <a:ext uri="{FF2B5EF4-FFF2-40B4-BE49-F238E27FC236}">
              <a16:creationId xmlns:a16="http://schemas.microsoft.com/office/drawing/2014/main" id="{3AF79FA3-89B9-4D14-A0AB-B912F8FA00D0}"/>
            </a:ext>
          </a:extLst>
        </xdr:cNvPr>
        <xdr:cNvSpPr txBox="1"/>
      </xdr:nvSpPr>
      <xdr:spPr>
        <a:xfrm>
          <a:off x="19310427"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31386</xdr:rowOff>
    </xdr:from>
    <xdr:ext cx="469744" cy="259045"/>
    <xdr:sp macro="" textlink="">
      <xdr:nvSpPr>
        <xdr:cNvPr id="630" name="n_4mainValue【学校施設】&#10;一人当たり面積">
          <a:extLst>
            <a:ext uri="{FF2B5EF4-FFF2-40B4-BE49-F238E27FC236}">
              <a16:creationId xmlns:a16="http://schemas.microsoft.com/office/drawing/2014/main" id="{0B1BF53F-C8B1-4E3E-9BC7-26EA69DC6A5B}"/>
            </a:ext>
          </a:extLst>
        </xdr:cNvPr>
        <xdr:cNvSpPr txBox="1"/>
      </xdr:nvSpPr>
      <xdr:spPr>
        <a:xfrm>
          <a:off x="18421427" y="1066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A02D2D48-EB13-47BA-A53F-A23A92CB3E2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21B3A62C-FFB9-4700-8438-1CC9984754B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8D526DCA-C6D8-4CB5-A537-936EE3FC688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2443B50E-F31B-424A-AE8A-364C9B901ED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0C19B8FE-F250-402F-89B9-172CF4FCB3F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CEC780F8-0D16-4684-8B55-AD75AF2DD87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6E20878F-FE6B-4A41-B04E-18AAE4370DF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97AE1C3B-9AF3-43D7-9A11-A49B1BA3691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1A498933-96C5-4D06-AF6F-2E7A3AA7391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E0B818FC-1DD1-4F90-8A06-CA13D1B457E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D0CDF758-59E1-499E-B64D-CDF99517E92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2" name="直線コネクタ 641">
          <a:extLst>
            <a:ext uri="{FF2B5EF4-FFF2-40B4-BE49-F238E27FC236}">
              <a16:creationId xmlns:a16="http://schemas.microsoft.com/office/drawing/2014/main" id="{2A4C58F5-C930-42E4-8B25-B4C7BF46AD1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3" name="テキスト ボックス 642">
          <a:extLst>
            <a:ext uri="{FF2B5EF4-FFF2-40B4-BE49-F238E27FC236}">
              <a16:creationId xmlns:a16="http://schemas.microsoft.com/office/drawing/2014/main" id="{30404719-CD50-4E07-951A-EF2A0E066B7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4" name="直線コネクタ 643">
          <a:extLst>
            <a:ext uri="{FF2B5EF4-FFF2-40B4-BE49-F238E27FC236}">
              <a16:creationId xmlns:a16="http://schemas.microsoft.com/office/drawing/2014/main" id="{5C202DFF-61C4-40E4-8B16-8BD170E7FE7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5" name="テキスト ボックス 644">
          <a:extLst>
            <a:ext uri="{FF2B5EF4-FFF2-40B4-BE49-F238E27FC236}">
              <a16:creationId xmlns:a16="http://schemas.microsoft.com/office/drawing/2014/main" id="{6BBEA74F-FAD0-49C4-9AE9-2438FC5FFFF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6" name="直線コネクタ 645">
          <a:extLst>
            <a:ext uri="{FF2B5EF4-FFF2-40B4-BE49-F238E27FC236}">
              <a16:creationId xmlns:a16="http://schemas.microsoft.com/office/drawing/2014/main" id="{D3848380-AEFD-4353-9BB3-E331EB4F726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7" name="テキスト ボックス 646">
          <a:extLst>
            <a:ext uri="{FF2B5EF4-FFF2-40B4-BE49-F238E27FC236}">
              <a16:creationId xmlns:a16="http://schemas.microsoft.com/office/drawing/2014/main" id="{2C68424B-C756-4856-9FFA-21E5E390D36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8" name="直線コネクタ 647">
          <a:extLst>
            <a:ext uri="{FF2B5EF4-FFF2-40B4-BE49-F238E27FC236}">
              <a16:creationId xmlns:a16="http://schemas.microsoft.com/office/drawing/2014/main" id="{98FFB6AB-DDAE-48EB-9836-45142AE328F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9" name="テキスト ボックス 648">
          <a:extLst>
            <a:ext uri="{FF2B5EF4-FFF2-40B4-BE49-F238E27FC236}">
              <a16:creationId xmlns:a16="http://schemas.microsoft.com/office/drawing/2014/main" id="{189D7C5D-1CF5-4F02-9452-F8CD219DDA9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0" name="直線コネクタ 649">
          <a:extLst>
            <a:ext uri="{FF2B5EF4-FFF2-40B4-BE49-F238E27FC236}">
              <a16:creationId xmlns:a16="http://schemas.microsoft.com/office/drawing/2014/main" id="{B1D346D4-92AD-45A6-B01F-880310F5C11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1" name="テキスト ボックス 650">
          <a:extLst>
            <a:ext uri="{FF2B5EF4-FFF2-40B4-BE49-F238E27FC236}">
              <a16:creationId xmlns:a16="http://schemas.microsoft.com/office/drawing/2014/main" id="{CB48859A-E2B1-4E96-ABF9-84AE7A73B4D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2" name="直線コネクタ 651">
          <a:extLst>
            <a:ext uri="{FF2B5EF4-FFF2-40B4-BE49-F238E27FC236}">
              <a16:creationId xmlns:a16="http://schemas.microsoft.com/office/drawing/2014/main" id="{DBC27FB6-48B2-4229-9EB2-F2333623E7D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3" name="テキスト ボックス 652">
          <a:extLst>
            <a:ext uri="{FF2B5EF4-FFF2-40B4-BE49-F238E27FC236}">
              <a16:creationId xmlns:a16="http://schemas.microsoft.com/office/drawing/2014/main" id="{E614B268-6A55-48F4-B3A8-7E0310E0208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a:extLst>
            <a:ext uri="{FF2B5EF4-FFF2-40B4-BE49-F238E27FC236}">
              <a16:creationId xmlns:a16="http://schemas.microsoft.com/office/drawing/2014/main" id="{9A9C542E-CD45-4FB3-B553-457CC533B14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64770</xdr:rowOff>
    </xdr:from>
    <xdr:to>
      <xdr:col>85</xdr:col>
      <xdr:colOff>126364</xdr:colOff>
      <xdr:row>86</xdr:row>
      <xdr:rowOff>114300</xdr:rowOff>
    </xdr:to>
    <xdr:cxnSp macro="">
      <xdr:nvCxnSpPr>
        <xdr:cNvPr id="655" name="直線コネクタ 654">
          <a:extLst>
            <a:ext uri="{FF2B5EF4-FFF2-40B4-BE49-F238E27FC236}">
              <a16:creationId xmlns:a16="http://schemas.microsoft.com/office/drawing/2014/main" id="{3FA74E86-E8C1-4FC8-B923-2C313C9A29B2}"/>
            </a:ext>
          </a:extLst>
        </xdr:cNvPr>
        <xdr:cNvCxnSpPr/>
      </xdr:nvCxnSpPr>
      <xdr:spPr>
        <a:xfrm flipV="1">
          <a:off x="16318864" y="1326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6" name="【児童館】&#10;有形固定資産減価償却率最小値テキスト">
          <a:extLst>
            <a:ext uri="{FF2B5EF4-FFF2-40B4-BE49-F238E27FC236}">
              <a16:creationId xmlns:a16="http://schemas.microsoft.com/office/drawing/2014/main" id="{C7E8874F-6840-4069-8448-F467E327738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7" name="直線コネクタ 656">
          <a:extLst>
            <a:ext uri="{FF2B5EF4-FFF2-40B4-BE49-F238E27FC236}">
              <a16:creationId xmlns:a16="http://schemas.microsoft.com/office/drawing/2014/main" id="{A2ED3D1D-916D-439E-819C-FD8C7534F0C5}"/>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11447</xdr:rowOff>
    </xdr:from>
    <xdr:ext cx="405111" cy="259045"/>
    <xdr:sp macro="" textlink="">
      <xdr:nvSpPr>
        <xdr:cNvPr id="658" name="【児童館】&#10;有形固定資産減価償却率最大値テキスト">
          <a:extLst>
            <a:ext uri="{FF2B5EF4-FFF2-40B4-BE49-F238E27FC236}">
              <a16:creationId xmlns:a16="http://schemas.microsoft.com/office/drawing/2014/main" id="{43BEC2E2-7CDC-4F62-BD99-2EAE46A2BEE9}"/>
            </a:ext>
          </a:extLst>
        </xdr:cNvPr>
        <xdr:cNvSpPr txBox="1"/>
      </xdr:nvSpPr>
      <xdr:spPr>
        <a:xfrm>
          <a:off x="16357600" y="1304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64770</xdr:rowOff>
    </xdr:from>
    <xdr:to>
      <xdr:col>86</xdr:col>
      <xdr:colOff>25400</xdr:colOff>
      <xdr:row>77</xdr:row>
      <xdr:rowOff>64770</xdr:rowOff>
    </xdr:to>
    <xdr:cxnSp macro="">
      <xdr:nvCxnSpPr>
        <xdr:cNvPr id="659" name="直線コネクタ 658">
          <a:extLst>
            <a:ext uri="{FF2B5EF4-FFF2-40B4-BE49-F238E27FC236}">
              <a16:creationId xmlns:a16="http://schemas.microsoft.com/office/drawing/2014/main" id="{2F3D7E90-481F-4000-A3CD-3FDDA2AF95EC}"/>
            </a:ext>
          </a:extLst>
        </xdr:cNvPr>
        <xdr:cNvCxnSpPr/>
      </xdr:nvCxnSpPr>
      <xdr:spPr>
        <a:xfrm>
          <a:off x="16230600" y="1326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168291</xdr:rowOff>
    </xdr:from>
    <xdr:ext cx="405111" cy="259045"/>
    <xdr:sp macro="" textlink="">
      <xdr:nvSpPr>
        <xdr:cNvPr id="660" name="【児童館】&#10;有形固定資産減価償却率平均値テキスト">
          <a:extLst>
            <a:ext uri="{FF2B5EF4-FFF2-40B4-BE49-F238E27FC236}">
              <a16:creationId xmlns:a16="http://schemas.microsoft.com/office/drawing/2014/main" id="{01509A74-F8FD-4899-A05D-DD82C5390D48}"/>
            </a:ext>
          </a:extLst>
        </xdr:cNvPr>
        <xdr:cNvSpPr txBox="1"/>
      </xdr:nvSpPr>
      <xdr:spPr>
        <a:xfrm>
          <a:off x="16357600" y="13712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145414</xdr:rowOff>
    </xdr:from>
    <xdr:to>
      <xdr:col>85</xdr:col>
      <xdr:colOff>177800</xdr:colOff>
      <xdr:row>81</xdr:row>
      <xdr:rowOff>75564</xdr:rowOff>
    </xdr:to>
    <xdr:sp macro="" textlink="">
      <xdr:nvSpPr>
        <xdr:cNvPr id="661" name="フローチャート: 判断 660">
          <a:extLst>
            <a:ext uri="{FF2B5EF4-FFF2-40B4-BE49-F238E27FC236}">
              <a16:creationId xmlns:a16="http://schemas.microsoft.com/office/drawing/2014/main" id="{68D92D65-A038-4C7C-8398-A7D4E04E5EA8}"/>
            </a:ext>
          </a:extLst>
        </xdr:cNvPr>
        <xdr:cNvSpPr/>
      </xdr:nvSpPr>
      <xdr:spPr>
        <a:xfrm>
          <a:off x="16268700" y="1386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88264</xdr:rowOff>
    </xdr:from>
    <xdr:to>
      <xdr:col>81</xdr:col>
      <xdr:colOff>101600</xdr:colOff>
      <xdr:row>81</xdr:row>
      <xdr:rowOff>18414</xdr:rowOff>
    </xdr:to>
    <xdr:sp macro="" textlink="">
      <xdr:nvSpPr>
        <xdr:cNvPr id="662" name="フローチャート: 判断 661">
          <a:extLst>
            <a:ext uri="{FF2B5EF4-FFF2-40B4-BE49-F238E27FC236}">
              <a16:creationId xmlns:a16="http://schemas.microsoft.com/office/drawing/2014/main" id="{FC203561-F219-4654-B966-EBEEEE58441F}"/>
            </a:ext>
          </a:extLst>
        </xdr:cNvPr>
        <xdr:cNvSpPr/>
      </xdr:nvSpPr>
      <xdr:spPr>
        <a:xfrm>
          <a:off x="15430500" y="1380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79</xdr:row>
      <xdr:rowOff>168275</xdr:rowOff>
    </xdr:from>
    <xdr:to>
      <xdr:col>76</xdr:col>
      <xdr:colOff>165100</xdr:colOff>
      <xdr:row>80</xdr:row>
      <xdr:rowOff>98425</xdr:rowOff>
    </xdr:to>
    <xdr:sp macro="" textlink="">
      <xdr:nvSpPr>
        <xdr:cNvPr id="663" name="フローチャート: 判断 662">
          <a:extLst>
            <a:ext uri="{FF2B5EF4-FFF2-40B4-BE49-F238E27FC236}">
              <a16:creationId xmlns:a16="http://schemas.microsoft.com/office/drawing/2014/main" id="{F5FB22A4-908D-42AC-BE54-52A61F1F2A34}"/>
            </a:ext>
          </a:extLst>
        </xdr:cNvPr>
        <xdr:cNvSpPr/>
      </xdr:nvSpPr>
      <xdr:spPr>
        <a:xfrm>
          <a:off x="14541500" y="1371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84455</xdr:rowOff>
    </xdr:from>
    <xdr:to>
      <xdr:col>72</xdr:col>
      <xdr:colOff>38100</xdr:colOff>
      <xdr:row>81</xdr:row>
      <xdr:rowOff>14605</xdr:rowOff>
    </xdr:to>
    <xdr:sp macro="" textlink="">
      <xdr:nvSpPr>
        <xdr:cNvPr id="664" name="フローチャート: 判断 663">
          <a:extLst>
            <a:ext uri="{FF2B5EF4-FFF2-40B4-BE49-F238E27FC236}">
              <a16:creationId xmlns:a16="http://schemas.microsoft.com/office/drawing/2014/main" id="{14A96FFD-5F99-446E-ABB6-84C389464D5B}"/>
            </a:ext>
          </a:extLst>
        </xdr:cNvPr>
        <xdr:cNvSpPr/>
      </xdr:nvSpPr>
      <xdr:spPr>
        <a:xfrm>
          <a:off x="1365250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153036</xdr:rowOff>
    </xdr:from>
    <xdr:to>
      <xdr:col>67</xdr:col>
      <xdr:colOff>101600</xdr:colOff>
      <xdr:row>80</xdr:row>
      <xdr:rowOff>83186</xdr:rowOff>
    </xdr:to>
    <xdr:sp macro="" textlink="">
      <xdr:nvSpPr>
        <xdr:cNvPr id="665" name="フローチャート: 判断 664">
          <a:extLst>
            <a:ext uri="{FF2B5EF4-FFF2-40B4-BE49-F238E27FC236}">
              <a16:creationId xmlns:a16="http://schemas.microsoft.com/office/drawing/2014/main" id="{E8026E03-12BC-45C7-921F-9371476EDBCC}"/>
            </a:ext>
          </a:extLst>
        </xdr:cNvPr>
        <xdr:cNvSpPr/>
      </xdr:nvSpPr>
      <xdr:spPr>
        <a:xfrm>
          <a:off x="12763500" y="1369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5584AE36-2843-4700-B457-AE14BAAD3A7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784EA406-C3A0-4374-8305-F6C8984C46C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6840C16D-A7AF-417F-8223-0C231BF4118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A2FEA711-A7E5-4383-B70F-BAF1B31968B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799791EF-2D9B-43C2-9662-18972F0BCCA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67311</xdr:rowOff>
    </xdr:from>
    <xdr:to>
      <xdr:col>85</xdr:col>
      <xdr:colOff>177800</xdr:colOff>
      <xdr:row>82</xdr:row>
      <xdr:rowOff>168911</xdr:rowOff>
    </xdr:to>
    <xdr:sp macro="" textlink="">
      <xdr:nvSpPr>
        <xdr:cNvPr id="671" name="楕円 670">
          <a:extLst>
            <a:ext uri="{FF2B5EF4-FFF2-40B4-BE49-F238E27FC236}">
              <a16:creationId xmlns:a16="http://schemas.microsoft.com/office/drawing/2014/main" id="{8331180A-452F-4202-9F0B-A0DFF01B9A89}"/>
            </a:ext>
          </a:extLst>
        </xdr:cNvPr>
        <xdr:cNvSpPr/>
      </xdr:nvSpPr>
      <xdr:spPr>
        <a:xfrm>
          <a:off x="162687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45738</xdr:rowOff>
    </xdr:from>
    <xdr:ext cx="405111" cy="259045"/>
    <xdr:sp macro="" textlink="">
      <xdr:nvSpPr>
        <xdr:cNvPr id="672" name="【児童館】&#10;有形固定資産減価償却率該当値テキスト">
          <a:extLst>
            <a:ext uri="{FF2B5EF4-FFF2-40B4-BE49-F238E27FC236}">
              <a16:creationId xmlns:a16="http://schemas.microsoft.com/office/drawing/2014/main" id="{F53BD2B5-FE1D-4E2A-8794-BF82AB304AE8}"/>
            </a:ext>
          </a:extLst>
        </xdr:cNvPr>
        <xdr:cNvSpPr txBox="1"/>
      </xdr:nvSpPr>
      <xdr:spPr>
        <a:xfrm>
          <a:off x="16357600"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25400</xdr:rowOff>
    </xdr:from>
    <xdr:to>
      <xdr:col>81</xdr:col>
      <xdr:colOff>101600</xdr:colOff>
      <xdr:row>82</xdr:row>
      <xdr:rowOff>127000</xdr:rowOff>
    </xdr:to>
    <xdr:sp macro="" textlink="">
      <xdr:nvSpPr>
        <xdr:cNvPr id="673" name="楕円 672">
          <a:extLst>
            <a:ext uri="{FF2B5EF4-FFF2-40B4-BE49-F238E27FC236}">
              <a16:creationId xmlns:a16="http://schemas.microsoft.com/office/drawing/2014/main" id="{577174E9-EA1F-4C19-8FBE-3664A3AFB41E}"/>
            </a:ext>
          </a:extLst>
        </xdr:cNvPr>
        <xdr:cNvSpPr/>
      </xdr:nvSpPr>
      <xdr:spPr>
        <a:xfrm>
          <a:off x="15430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76200</xdr:rowOff>
    </xdr:from>
    <xdr:to>
      <xdr:col>85</xdr:col>
      <xdr:colOff>127000</xdr:colOff>
      <xdr:row>82</xdr:row>
      <xdr:rowOff>118111</xdr:rowOff>
    </xdr:to>
    <xdr:cxnSp macro="">
      <xdr:nvCxnSpPr>
        <xdr:cNvPr id="674" name="直線コネクタ 673">
          <a:extLst>
            <a:ext uri="{FF2B5EF4-FFF2-40B4-BE49-F238E27FC236}">
              <a16:creationId xmlns:a16="http://schemas.microsoft.com/office/drawing/2014/main" id="{6C83F099-0158-4B1C-8743-1826C06EB5B2}"/>
            </a:ext>
          </a:extLst>
        </xdr:cNvPr>
        <xdr:cNvCxnSpPr/>
      </xdr:nvCxnSpPr>
      <xdr:spPr>
        <a:xfrm>
          <a:off x="15481300" y="1413510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154939</xdr:rowOff>
    </xdr:from>
    <xdr:to>
      <xdr:col>76</xdr:col>
      <xdr:colOff>165100</xdr:colOff>
      <xdr:row>82</xdr:row>
      <xdr:rowOff>85089</xdr:rowOff>
    </xdr:to>
    <xdr:sp macro="" textlink="">
      <xdr:nvSpPr>
        <xdr:cNvPr id="675" name="楕円 674">
          <a:extLst>
            <a:ext uri="{FF2B5EF4-FFF2-40B4-BE49-F238E27FC236}">
              <a16:creationId xmlns:a16="http://schemas.microsoft.com/office/drawing/2014/main" id="{880E5B24-FD25-46F7-8422-6CA63E68CD6C}"/>
            </a:ext>
          </a:extLst>
        </xdr:cNvPr>
        <xdr:cNvSpPr/>
      </xdr:nvSpPr>
      <xdr:spPr>
        <a:xfrm>
          <a:off x="14541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34289</xdr:rowOff>
    </xdr:from>
    <xdr:to>
      <xdr:col>81</xdr:col>
      <xdr:colOff>50800</xdr:colOff>
      <xdr:row>82</xdr:row>
      <xdr:rowOff>76200</xdr:rowOff>
    </xdr:to>
    <xdr:cxnSp macro="">
      <xdr:nvCxnSpPr>
        <xdr:cNvPr id="676" name="直線コネクタ 675">
          <a:extLst>
            <a:ext uri="{FF2B5EF4-FFF2-40B4-BE49-F238E27FC236}">
              <a16:creationId xmlns:a16="http://schemas.microsoft.com/office/drawing/2014/main" id="{B85B60F2-0ABE-4A6C-AA7D-FC2D8F86C072}"/>
            </a:ext>
          </a:extLst>
        </xdr:cNvPr>
        <xdr:cNvCxnSpPr/>
      </xdr:nvCxnSpPr>
      <xdr:spPr>
        <a:xfrm>
          <a:off x="14592300" y="140931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113030</xdr:rowOff>
    </xdr:from>
    <xdr:to>
      <xdr:col>72</xdr:col>
      <xdr:colOff>38100</xdr:colOff>
      <xdr:row>82</xdr:row>
      <xdr:rowOff>43180</xdr:rowOff>
    </xdr:to>
    <xdr:sp macro="" textlink="">
      <xdr:nvSpPr>
        <xdr:cNvPr id="677" name="楕円 676">
          <a:extLst>
            <a:ext uri="{FF2B5EF4-FFF2-40B4-BE49-F238E27FC236}">
              <a16:creationId xmlns:a16="http://schemas.microsoft.com/office/drawing/2014/main" id="{13665536-9FAE-428E-81F9-57FCB686740F}"/>
            </a:ext>
          </a:extLst>
        </xdr:cNvPr>
        <xdr:cNvSpPr/>
      </xdr:nvSpPr>
      <xdr:spPr>
        <a:xfrm>
          <a:off x="13652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163830</xdr:rowOff>
    </xdr:from>
    <xdr:to>
      <xdr:col>76</xdr:col>
      <xdr:colOff>114300</xdr:colOff>
      <xdr:row>82</xdr:row>
      <xdr:rowOff>34289</xdr:rowOff>
    </xdr:to>
    <xdr:cxnSp macro="">
      <xdr:nvCxnSpPr>
        <xdr:cNvPr id="678" name="直線コネクタ 677">
          <a:extLst>
            <a:ext uri="{FF2B5EF4-FFF2-40B4-BE49-F238E27FC236}">
              <a16:creationId xmlns:a16="http://schemas.microsoft.com/office/drawing/2014/main" id="{AE8A2B55-BFE0-41CB-8AEA-98E79FD44F74}"/>
            </a:ext>
          </a:extLst>
        </xdr:cNvPr>
        <xdr:cNvCxnSpPr/>
      </xdr:nvCxnSpPr>
      <xdr:spPr>
        <a:xfrm>
          <a:off x="13703300" y="140512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71120</xdr:rowOff>
    </xdr:from>
    <xdr:to>
      <xdr:col>67</xdr:col>
      <xdr:colOff>101600</xdr:colOff>
      <xdr:row>82</xdr:row>
      <xdr:rowOff>1270</xdr:rowOff>
    </xdr:to>
    <xdr:sp macro="" textlink="">
      <xdr:nvSpPr>
        <xdr:cNvPr id="679" name="楕円 678">
          <a:extLst>
            <a:ext uri="{FF2B5EF4-FFF2-40B4-BE49-F238E27FC236}">
              <a16:creationId xmlns:a16="http://schemas.microsoft.com/office/drawing/2014/main" id="{8D06BA12-C8CD-43AF-A613-FF2F92F2B12C}"/>
            </a:ext>
          </a:extLst>
        </xdr:cNvPr>
        <xdr:cNvSpPr/>
      </xdr:nvSpPr>
      <xdr:spPr>
        <a:xfrm>
          <a:off x="12763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121920</xdr:rowOff>
    </xdr:from>
    <xdr:to>
      <xdr:col>71</xdr:col>
      <xdr:colOff>177800</xdr:colOff>
      <xdr:row>81</xdr:row>
      <xdr:rowOff>163830</xdr:rowOff>
    </xdr:to>
    <xdr:cxnSp macro="">
      <xdr:nvCxnSpPr>
        <xdr:cNvPr id="680" name="直線コネクタ 679">
          <a:extLst>
            <a:ext uri="{FF2B5EF4-FFF2-40B4-BE49-F238E27FC236}">
              <a16:creationId xmlns:a16="http://schemas.microsoft.com/office/drawing/2014/main" id="{4CD1735B-246B-463A-B61B-F004489B5A67}"/>
            </a:ext>
          </a:extLst>
        </xdr:cNvPr>
        <xdr:cNvCxnSpPr/>
      </xdr:nvCxnSpPr>
      <xdr:spPr>
        <a:xfrm>
          <a:off x="12814300" y="140093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34941</xdr:rowOff>
    </xdr:from>
    <xdr:ext cx="405111" cy="259045"/>
    <xdr:sp macro="" textlink="">
      <xdr:nvSpPr>
        <xdr:cNvPr id="681" name="n_1aveValue【児童館】&#10;有形固定資産減価償却率">
          <a:extLst>
            <a:ext uri="{FF2B5EF4-FFF2-40B4-BE49-F238E27FC236}">
              <a16:creationId xmlns:a16="http://schemas.microsoft.com/office/drawing/2014/main" id="{5315BC99-A2B5-4CAE-88F7-2BD8D1D68007}"/>
            </a:ext>
          </a:extLst>
        </xdr:cNvPr>
        <xdr:cNvSpPr txBox="1"/>
      </xdr:nvSpPr>
      <xdr:spPr>
        <a:xfrm>
          <a:off x="152660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114952</xdr:rowOff>
    </xdr:from>
    <xdr:ext cx="405111" cy="259045"/>
    <xdr:sp macro="" textlink="">
      <xdr:nvSpPr>
        <xdr:cNvPr id="682" name="n_2aveValue【児童館】&#10;有形固定資産減価償却率">
          <a:extLst>
            <a:ext uri="{FF2B5EF4-FFF2-40B4-BE49-F238E27FC236}">
              <a16:creationId xmlns:a16="http://schemas.microsoft.com/office/drawing/2014/main" id="{0A1B9BB2-40F8-4FA0-B4DA-8C99B8DED93D}"/>
            </a:ext>
          </a:extLst>
        </xdr:cNvPr>
        <xdr:cNvSpPr txBox="1"/>
      </xdr:nvSpPr>
      <xdr:spPr>
        <a:xfrm>
          <a:off x="143897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31132</xdr:rowOff>
    </xdr:from>
    <xdr:ext cx="405111" cy="259045"/>
    <xdr:sp macro="" textlink="">
      <xdr:nvSpPr>
        <xdr:cNvPr id="683" name="n_3aveValue【児童館】&#10;有形固定資産減価償却率">
          <a:extLst>
            <a:ext uri="{FF2B5EF4-FFF2-40B4-BE49-F238E27FC236}">
              <a16:creationId xmlns:a16="http://schemas.microsoft.com/office/drawing/2014/main" id="{7ED19924-977F-43B4-8700-8BD8722D5736}"/>
            </a:ext>
          </a:extLst>
        </xdr:cNvPr>
        <xdr:cNvSpPr txBox="1"/>
      </xdr:nvSpPr>
      <xdr:spPr>
        <a:xfrm>
          <a:off x="1350074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99713</xdr:rowOff>
    </xdr:from>
    <xdr:ext cx="405111" cy="259045"/>
    <xdr:sp macro="" textlink="">
      <xdr:nvSpPr>
        <xdr:cNvPr id="684" name="n_4aveValue【児童館】&#10;有形固定資産減価償却率">
          <a:extLst>
            <a:ext uri="{FF2B5EF4-FFF2-40B4-BE49-F238E27FC236}">
              <a16:creationId xmlns:a16="http://schemas.microsoft.com/office/drawing/2014/main" id="{810F17E8-7A61-4F91-A88C-4FB7252EF3E6}"/>
            </a:ext>
          </a:extLst>
        </xdr:cNvPr>
        <xdr:cNvSpPr txBox="1"/>
      </xdr:nvSpPr>
      <xdr:spPr>
        <a:xfrm>
          <a:off x="12611744" y="1347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118127</xdr:rowOff>
    </xdr:from>
    <xdr:ext cx="405111" cy="259045"/>
    <xdr:sp macro="" textlink="">
      <xdr:nvSpPr>
        <xdr:cNvPr id="685" name="n_1mainValue【児童館】&#10;有形固定資産減価償却率">
          <a:extLst>
            <a:ext uri="{FF2B5EF4-FFF2-40B4-BE49-F238E27FC236}">
              <a16:creationId xmlns:a16="http://schemas.microsoft.com/office/drawing/2014/main" id="{6D38D9BB-B94F-4683-AC57-E089D4DB9738}"/>
            </a:ext>
          </a:extLst>
        </xdr:cNvPr>
        <xdr:cNvSpPr txBox="1"/>
      </xdr:nvSpPr>
      <xdr:spPr>
        <a:xfrm>
          <a:off x="152660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76216</xdr:rowOff>
    </xdr:from>
    <xdr:ext cx="405111" cy="259045"/>
    <xdr:sp macro="" textlink="">
      <xdr:nvSpPr>
        <xdr:cNvPr id="686" name="n_2mainValue【児童館】&#10;有形固定資産減価償却率">
          <a:extLst>
            <a:ext uri="{FF2B5EF4-FFF2-40B4-BE49-F238E27FC236}">
              <a16:creationId xmlns:a16="http://schemas.microsoft.com/office/drawing/2014/main" id="{4F39519E-4A2C-4741-91D4-0C76A4620D44}"/>
            </a:ext>
          </a:extLst>
        </xdr:cNvPr>
        <xdr:cNvSpPr txBox="1"/>
      </xdr:nvSpPr>
      <xdr:spPr>
        <a:xfrm>
          <a:off x="14389744" y="1413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34307</xdr:rowOff>
    </xdr:from>
    <xdr:ext cx="405111" cy="259045"/>
    <xdr:sp macro="" textlink="">
      <xdr:nvSpPr>
        <xdr:cNvPr id="687" name="n_3mainValue【児童館】&#10;有形固定資産減価償却率">
          <a:extLst>
            <a:ext uri="{FF2B5EF4-FFF2-40B4-BE49-F238E27FC236}">
              <a16:creationId xmlns:a16="http://schemas.microsoft.com/office/drawing/2014/main" id="{83D7A3F4-47B2-4DC9-88E2-16C13D84A9B9}"/>
            </a:ext>
          </a:extLst>
        </xdr:cNvPr>
        <xdr:cNvSpPr txBox="1"/>
      </xdr:nvSpPr>
      <xdr:spPr>
        <a:xfrm>
          <a:off x="13500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163847</xdr:rowOff>
    </xdr:from>
    <xdr:ext cx="405111" cy="259045"/>
    <xdr:sp macro="" textlink="">
      <xdr:nvSpPr>
        <xdr:cNvPr id="688" name="n_4mainValue【児童館】&#10;有形固定資産減価償却率">
          <a:extLst>
            <a:ext uri="{FF2B5EF4-FFF2-40B4-BE49-F238E27FC236}">
              <a16:creationId xmlns:a16="http://schemas.microsoft.com/office/drawing/2014/main" id="{F3EE640D-C5FE-4C37-BC27-D3D96D799D61}"/>
            </a:ext>
          </a:extLst>
        </xdr:cNvPr>
        <xdr:cNvSpPr txBox="1"/>
      </xdr:nvSpPr>
      <xdr:spPr>
        <a:xfrm>
          <a:off x="12611744" y="1405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73A24DA6-FD17-414B-91BD-491AADD465A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D270F904-9291-4C95-B0F0-9A1FB2A6692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BDC63FAB-36C6-4802-952F-4805E5B1A24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A4495948-9470-4A6F-84A0-87900A840B4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C44D5B86-CFF0-4256-85B0-CEE57FC770C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06A102A5-0779-45C7-899C-C391E33FF4F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06468239-9211-48B7-9C6F-A1FA8942D0A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3B1C0436-0483-4C8F-A3E0-D5FE4877B2F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07302537-296B-4BCB-9A06-4A6E6021E0F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3DFD7275-2FA0-429D-A1C9-A497E694109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a:extLst>
            <a:ext uri="{FF2B5EF4-FFF2-40B4-BE49-F238E27FC236}">
              <a16:creationId xmlns:a16="http://schemas.microsoft.com/office/drawing/2014/main" id="{45615499-5CFA-4390-BF8D-47DEBC1C1B0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D62DCDA5-5AD0-4816-86CA-B7DCED7B24A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a:extLst>
            <a:ext uri="{FF2B5EF4-FFF2-40B4-BE49-F238E27FC236}">
              <a16:creationId xmlns:a16="http://schemas.microsoft.com/office/drawing/2014/main" id="{CF000E90-5D94-43A5-A9F5-A8F938A4F81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a:extLst>
            <a:ext uri="{FF2B5EF4-FFF2-40B4-BE49-F238E27FC236}">
              <a16:creationId xmlns:a16="http://schemas.microsoft.com/office/drawing/2014/main" id="{A95D1356-E93C-407B-8D84-5D5442A4587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a:extLst>
            <a:ext uri="{FF2B5EF4-FFF2-40B4-BE49-F238E27FC236}">
              <a16:creationId xmlns:a16="http://schemas.microsoft.com/office/drawing/2014/main" id="{896012EA-3034-4DB7-AA06-B83788674F0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a:extLst>
            <a:ext uri="{FF2B5EF4-FFF2-40B4-BE49-F238E27FC236}">
              <a16:creationId xmlns:a16="http://schemas.microsoft.com/office/drawing/2014/main" id="{E0613B75-04DC-41EE-8389-5557024AD0C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a:extLst>
            <a:ext uri="{FF2B5EF4-FFF2-40B4-BE49-F238E27FC236}">
              <a16:creationId xmlns:a16="http://schemas.microsoft.com/office/drawing/2014/main" id="{7B84231C-BBCF-429A-AB03-A7010B32B47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a:extLst>
            <a:ext uri="{FF2B5EF4-FFF2-40B4-BE49-F238E27FC236}">
              <a16:creationId xmlns:a16="http://schemas.microsoft.com/office/drawing/2014/main" id="{CDF74BD3-9DDA-488C-A9DE-6B8C7296A60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a:extLst>
            <a:ext uri="{FF2B5EF4-FFF2-40B4-BE49-F238E27FC236}">
              <a16:creationId xmlns:a16="http://schemas.microsoft.com/office/drawing/2014/main" id="{D3F3C36F-DCD1-4049-A302-530C3CA6CAA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a:extLst>
            <a:ext uri="{FF2B5EF4-FFF2-40B4-BE49-F238E27FC236}">
              <a16:creationId xmlns:a16="http://schemas.microsoft.com/office/drawing/2014/main" id="{3F6B4F21-E0EE-48E6-8C6D-7EC6E03570C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FEA458E8-41E0-4665-B897-C3FBC77406D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0D397D4A-21D6-4244-A543-64424F0DF7B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a:extLst>
            <a:ext uri="{FF2B5EF4-FFF2-40B4-BE49-F238E27FC236}">
              <a16:creationId xmlns:a16="http://schemas.microsoft.com/office/drawing/2014/main" id="{CDC7C57C-3403-4963-A2B5-CE39E9ACAF2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76200</xdr:rowOff>
    </xdr:from>
    <xdr:to>
      <xdr:col>116</xdr:col>
      <xdr:colOff>62864</xdr:colOff>
      <xdr:row>86</xdr:row>
      <xdr:rowOff>19050</xdr:rowOff>
    </xdr:to>
    <xdr:cxnSp macro="">
      <xdr:nvCxnSpPr>
        <xdr:cNvPr id="712" name="直線コネクタ 711">
          <a:extLst>
            <a:ext uri="{FF2B5EF4-FFF2-40B4-BE49-F238E27FC236}">
              <a16:creationId xmlns:a16="http://schemas.microsoft.com/office/drawing/2014/main" id="{3E532A8E-9CE3-4301-8810-D302F910AB84}"/>
            </a:ext>
          </a:extLst>
        </xdr:cNvPr>
        <xdr:cNvCxnSpPr/>
      </xdr:nvCxnSpPr>
      <xdr:spPr>
        <a:xfrm flipV="1">
          <a:off x="22160864" y="132778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22877</xdr:rowOff>
    </xdr:from>
    <xdr:ext cx="469744" cy="259045"/>
    <xdr:sp macro="" textlink="">
      <xdr:nvSpPr>
        <xdr:cNvPr id="713" name="【児童館】&#10;一人当たり面積最小値テキスト">
          <a:extLst>
            <a:ext uri="{FF2B5EF4-FFF2-40B4-BE49-F238E27FC236}">
              <a16:creationId xmlns:a16="http://schemas.microsoft.com/office/drawing/2014/main" id="{AF6C1ABF-3BDB-4134-B5EF-6103C919509A}"/>
            </a:ext>
          </a:extLst>
        </xdr:cNvPr>
        <xdr:cNvSpPr txBox="1"/>
      </xdr:nvSpPr>
      <xdr:spPr>
        <a:xfrm>
          <a:off x="22199600"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19050</xdr:rowOff>
    </xdr:from>
    <xdr:to>
      <xdr:col>116</xdr:col>
      <xdr:colOff>152400</xdr:colOff>
      <xdr:row>86</xdr:row>
      <xdr:rowOff>19050</xdr:rowOff>
    </xdr:to>
    <xdr:cxnSp macro="">
      <xdr:nvCxnSpPr>
        <xdr:cNvPr id="714" name="直線コネクタ 713">
          <a:extLst>
            <a:ext uri="{FF2B5EF4-FFF2-40B4-BE49-F238E27FC236}">
              <a16:creationId xmlns:a16="http://schemas.microsoft.com/office/drawing/2014/main" id="{1C9D1B27-AB82-4105-9809-E9FD2A55C45B}"/>
            </a:ext>
          </a:extLst>
        </xdr:cNvPr>
        <xdr:cNvCxnSpPr/>
      </xdr:nvCxnSpPr>
      <xdr:spPr>
        <a:xfrm>
          <a:off x="22072600" y="1476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22877</xdr:rowOff>
    </xdr:from>
    <xdr:ext cx="469744" cy="259045"/>
    <xdr:sp macro="" textlink="">
      <xdr:nvSpPr>
        <xdr:cNvPr id="715" name="【児童館】&#10;一人当たり面積最大値テキスト">
          <a:extLst>
            <a:ext uri="{FF2B5EF4-FFF2-40B4-BE49-F238E27FC236}">
              <a16:creationId xmlns:a16="http://schemas.microsoft.com/office/drawing/2014/main" id="{C325197C-B510-4132-8068-F8F22347CC1F}"/>
            </a:ext>
          </a:extLst>
        </xdr:cNvPr>
        <xdr:cNvSpPr txBox="1"/>
      </xdr:nvSpPr>
      <xdr:spPr>
        <a:xfrm>
          <a:off x="22199600" y="1305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76200</xdr:rowOff>
    </xdr:from>
    <xdr:to>
      <xdr:col>116</xdr:col>
      <xdr:colOff>152400</xdr:colOff>
      <xdr:row>77</xdr:row>
      <xdr:rowOff>76200</xdr:rowOff>
    </xdr:to>
    <xdr:cxnSp macro="">
      <xdr:nvCxnSpPr>
        <xdr:cNvPr id="716" name="直線コネクタ 715">
          <a:extLst>
            <a:ext uri="{FF2B5EF4-FFF2-40B4-BE49-F238E27FC236}">
              <a16:creationId xmlns:a16="http://schemas.microsoft.com/office/drawing/2014/main" id="{71D56DFA-AFEC-4E98-8B86-CD7585F03AD2}"/>
            </a:ext>
          </a:extLst>
        </xdr:cNvPr>
        <xdr:cNvCxnSpPr/>
      </xdr:nvCxnSpPr>
      <xdr:spPr>
        <a:xfrm>
          <a:off x="22072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6366</xdr:rowOff>
    </xdr:from>
    <xdr:ext cx="469744" cy="259045"/>
    <xdr:sp macro="" textlink="">
      <xdr:nvSpPr>
        <xdr:cNvPr id="717" name="【児童館】&#10;一人当たり面積平均値テキスト">
          <a:extLst>
            <a:ext uri="{FF2B5EF4-FFF2-40B4-BE49-F238E27FC236}">
              <a16:creationId xmlns:a16="http://schemas.microsoft.com/office/drawing/2014/main" id="{68B5D33C-E31A-443E-B545-209E3FF42FA5}"/>
            </a:ext>
          </a:extLst>
        </xdr:cNvPr>
        <xdr:cNvSpPr txBox="1"/>
      </xdr:nvSpPr>
      <xdr:spPr>
        <a:xfrm>
          <a:off x="22199600" y="14408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macro="" textlink="">
      <xdr:nvSpPr>
        <xdr:cNvPr id="718" name="フローチャート: 判断 717">
          <a:extLst>
            <a:ext uri="{FF2B5EF4-FFF2-40B4-BE49-F238E27FC236}">
              <a16:creationId xmlns:a16="http://schemas.microsoft.com/office/drawing/2014/main" id="{374156FC-977E-4D78-823F-0CF5170D60B1}"/>
            </a:ext>
          </a:extLst>
        </xdr:cNvPr>
        <xdr:cNvSpPr/>
      </xdr:nvSpPr>
      <xdr:spPr>
        <a:xfrm>
          <a:off x="221107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147320</xdr:rowOff>
    </xdr:from>
    <xdr:to>
      <xdr:col>112</xdr:col>
      <xdr:colOff>38100</xdr:colOff>
      <xdr:row>85</xdr:row>
      <xdr:rowOff>77470</xdr:rowOff>
    </xdr:to>
    <xdr:sp macro="" textlink="">
      <xdr:nvSpPr>
        <xdr:cNvPr id="719" name="フローチャート: 判断 718">
          <a:extLst>
            <a:ext uri="{FF2B5EF4-FFF2-40B4-BE49-F238E27FC236}">
              <a16:creationId xmlns:a16="http://schemas.microsoft.com/office/drawing/2014/main" id="{875A8595-64B4-4474-BA4C-217A1081140B}"/>
            </a:ext>
          </a:extLst>
        </xdr:cNvPr>
        <xdr:cNvSpPr/>
      </xdr:nvSpPr>
      <xdr:spPr>
        <a:xfrm>
          <a:off x="21272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160655</xdr:rowOff>
    </xdr:from>
    <xdr:to>
      <xdr:col>107</xdr:col>
      <xdr:colOff>101600</xdr:colOff>
      <xdr:row>85</xdr:row>
      <xdr:rowOff>90805</xdr:rowOff>
    </xdr:to>
    <xdr:sp macro="" textlink="">
      <xdr:nvSpPr>
        <xdr:cNvPr id="720" name="フローチャート: 判断 719">
          <a:extLst>
            <a:ext uri="{FF2B5EF4-FFF2-40B4-BE49-F238E27FC236}">
              <a16:creationId xmlns:a16="http://schemas.microsoft.com/office/drawing/2014/main" id="{CDA971F7-B240-47BC-8A63-448A185846D3}"/>
            </a:ext>
          </a:extLst>
        </xdr:cNvPr>
        <xdr:cNvSpPr/>
      </xdr:nvSpPr>
      <xdr:spPr>
        <a:xfrm>
          <a:off x="203835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84455</xdr:rowOff>
    </xdr:from>
    <xdr:to>
      <xdr:col>102</xdr:col>
      <xdr:colOff>165100</xdr:colOff>
      <xdr:row>85</xdr:row>
      <xdr:rowOff>14605</xdr:rowOff>
    </xdr:to>
    <xdr:sp macro="" textlink="">
      <xdr:nvSpPr>
        <xdr:cNvPr id="721" name="フローチャート: 判断 720">
          <a:extLst>
            <a:ext uri="{FF2B5EF4-FFF2-40B4-BE49-F238E27FC236}">
              <a16:creationId xmlns:a16="http://schemas.microsoft.com/office/drawing/2014/main" id="{E82B2B22-75CE-4F34-A8E3-55353B7D2972}"/>
            </a:ext>
          </a:extLst>
        </xdr:cNvPr>
        <xdr:cNvSpPr/>
      </xdr:nvSpPr>
      <xdr:spPr>
        <a:xfrm>
          <a:off x="19494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57786</xdr:rowOff>
    </xdr:from>
    <xdr:to>
      <xdr:col>98</xdr:col>
      <xdr:colOff>38100</xdr:colOff>
      <xdr:row>84</xdr:row>
      <xdr:rowOff>159386</xdr:rowOff>
    </xdr:to>
    <xdr:sp macro="" textlink="">
      <xdr:nvSpPr>
        <xdr:cNvPr id="722" name="フローチャート: 判断 721">
          <a:extLst>
            <a:ext uri="{FF2B5EF4-FFF2-40B4-BE49-F238E27FC236}">
              <a16:creationId xmlns:a16="http://schemas.microsoft.com/office/drawing/2014/main" id="{40BB2916-8CB3-43C7-A6F1-69FEF611D884}"/>
            </a:ext>
          </a:extLst>
        </xdr:cNvPr>
        <xdr:cNvSpPr/>
      </xdr:nvSpPr>
      <xdr:spPr>
        <a:xfrm>
          <a:off x="18605500" y="1445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7BF8ED38-E2D5-4CA2-839B-22FE5DE4A76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1BBA7CA4-FDAE-46CD-A775-A4D91A54254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B7DC5044-A90D-4F5A-AB2D-A3501238403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41A9BFAC-1264-4811-928F-315F7CF2236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71D5CB33-7AE2-4BEF-AD40-3A714CEC076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50164</xdr:rowOff>
    </xdr:from>
    <xdr:to>
      <xdr:col>116</xdr:col>
      <xdr:colOff>114300</xdr:colOff>
      <xdr:row>85</xdr:row>
      <xdr:rowOff>151764</xdr:rowOff>
    </xdr:to>
    <xdr:sp macro="" textlink="">
      <xdr:nvSpPr>
        <xdr:cNvPr id="728" name="楕円 727">
          <a:extLst>
            <a:ext uri="{FF2B5EF4-FFF2-40B4-BE49-F238E27FC236}">
              <a16:creationId xmlns:a16="http://schemas.microsoft.com/office/drawing/2014/main" id="{97031922-C7DB-4644-9708-B54F3F37A4FF}"/>
            </a:ext>
          </a:extLst>
        </xdr:cNvPr>
        <xdr:cNvSpPr/>
      </xdr:nvSpPr>
      <xdr:spPr>
        <a:xfrm>
          <a:off x="22110700" y="146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136541</xdr:rowOff>
    </xdr:from>
    <xdr:ext cx="469744" cy="259045"/>
    <xdr:sp macro="" textlink="">
      <xdr:nvSpPr>
        <xdr:cNvPr id="729" name="【児童館】&#10;一人当たり面積該当値テキスト">
          <a:extLst>
            <a:ext uri="{FF2B5EF4-FFF2-40B4-BE49-F238E27FC236}">
              <a16:creationId xmlns:a16="http://schemas.microsoft.com/office/drawing/2014/main" id="{5DE84380-B414-4E67-9BBC-D8881F24BFC4}"/>
            </a:ext>
          </a:extLst>
        </xdr:cNvPr>
        <xdr:cNvSpPr txBox="1"/>
      </xdr:nvSpPr>
      <xdr:spPr>
        <a:xfrm>
          <a:off x="22199600" y="1453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53975</xdr:rowOff>
    </xdr:from>
    <xdr:to>
      <xdr:col>112</xdr:col>
      <xdr:colOff>38100</xdr:colOff>
      <xdr:row>85</xdr:row>
      <xdr:rowOff>155575</xdr:rowOff>
    </xdr:to>
    <xdr:sp macro="" textlink="">
      <xdr:nvSpPr>
        <xdr:cNvPr id="730" name="楕円 729">
          <a:extLst>
            <a:ext uri="{FF2B5EF4-FFF2-40B4-BE49-F238E27FC236}">
              <a16:creationId xmlns:a16="http://schemas.microsoft.com/office/drawing/2014/main" id="{E76295BE-C5D9-4D4E-B4CA-B1F259C5F4E9}"/>
            </a:ext>
          </a:extLst>
        </xdr:cNvPr>
        <xdr:cNvSpPr/>
      </xdr:nvSpPr>
      <xdr:spPr>
        <a:xfrm>
          <a:off x="21272500" y="146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100964</xdr:rowOff>
    </xdr:from>
    <xdr:to>
      <xdr:col>116</xdr:col>
      <xdr:colOff>63500</xdr:colOff>
      <xdr:row>85</xdr:row>
      <xdr:rowOff>104775</xdr:rowOff>
    </xdr:to>
    <xdr:cxnSp macro="">
      <xdr:nvCxnSpPr>
        <xdr:cNvPr id="731" name="直線コネクタ 730">
          <a:extLst>
            <a:ext uri="{FF2B5EF4-FFF2-40B4-BE49-F238E27FC236}">
              <a16:creationId xmlns:a16="http://schemas.microsoft.com/office/drawing/2014/main" id="{37C04B1A-92FF-4633-A8BC-232B33322FA0}"/>
            </a:ext>
          </a:extLst>
        </xdr:cNvPr>
        <xdr:cNvCxnSpPr/>
      </xdr:nvCxnSpPr>
      <xdr:spPr>
        <a:xfrm flipV="1">
          <a:off x="21323300" y="1467421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59689</xdr:rowOff>
    </xdr:from>
    <xdr:to>
      <xdr:col>107</xdr:col>
      <xdr:colOff>101600</xdr:colOff>
      <xdr:row>85</xdr:row>
      <xdr:rowOff>161289</xdr:rowOff>
    </xdr:to>
    <xdr:sp macro="" textlink="">
      <xdr:nvSpPr>
        <xdr:cNvPr id="732" name="楕円 731">
          <a:extLst>
            <a:ext uri="{FF2B5EF4-FFF2-40B4-BE49-F238E27FC236}">
              <a16:creationId xmlns:a16="http://schemas.microsoft.com/office/drawing/2014/main" id="{DD5E4E56-1FA8-44E4-90AC-1DFF2EA4EBC5}"/>
            </a:ext>
          </a:extLst>
        </xdr:cNvPr>
        <xdr:cNvSpPr/>
      </xdr:nvSpPr>
      <xdr:spPr>
        <a:xfrm>
          <a:off x="203835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104775</xdr:rowOff>
    </xdr:from>
    <xdr:to>
      <xdr:col>111</xdr:col>
      <xdr:colOff>177800</xdr:colOff>
      <xdr:row>85</xdr:row>
      <xdr:rowOff>110489</xdr:rowOff>
    </xdr:to>
    <xdr:cxnSp macro="">
      <xdr:nvCxnSpPr>
        <xdr:cNvPr id="733" name="直線コネクタ 732">
          <a:extLst>
            <a:ext uri="{FF2B5EF4-FFF2-40B4-BE49-F238E27FC236}">
              <a16:creationId xmlns:a16="http://schemas.microsoft.com/office/drawing/2014/main" id="{58D0E41B-FEB4-461C-844F-5EAA4209D546}"/>
            </a:ext>
          </a:extLst>
        </xdr:cNvPr>
        <xdr:cNvCxnSpPr/>
      </xdr:nvCxnSpPr>
      <xdr:spPr>
        <a:xfrm flipV="1">
          <a:off x="20434300" y="146780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734" name="楕円 733">
          <a:extLst>
            <a:ext uri="{FF2B5EF4-FFF2-40B4-BE49-F238E27FC236}">
              <a16:creationId xmlns:a16="http://schemas.microsoft.com/office/drawing/2014/main" id="{A6A56AD6-3CCB-4C9E-B2C9-22267D194458}"/>
            </a:ext>
          </a:extLst>
        </xdr:cNvPr>
        <xdr:cNvSpPr/>
      </xdr:nvSpPr>
      <xdr:spPr>
        <a:xfrm>
          <a:off x="194945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110489</xdr:rowOff>
    </xdr:from>
    <xdr:to>
      <xdr:col>107</xdr:col>
      <xdr:colOff>50800</xdr:colOff>
      <xdr:row>85</xdr:row>
      <xdr:rowOff>116205</xdr:rowOff>
    </xdr:to>
    <xdr:cxnSp macro="">
      <xdr:nvCxnSpPr>
        <xdr:cNvPr id="735" name="直線コネクタ 734">
          <a:extLst>
            <a:ext uri="{FF2B5EF4-FFF2-40B4-BE49-F238E27FC236}">
              <a16:creationId xmlns:a16="http://schemas.microsoft.com/office/drawing/2014/main" id="{DE21BF90-D979-4EA0-88B8-B8BA8E641F8D}"/>
            </a:ext>
          </a:extLst>
        </xdr:cNvPr>
        <xdr:cNvCxnSpPr/>
      </xdr:nvCxnSpPr>
      <xdr:spPr>
        <a:xfrm flipV="1">
          <a:off x="19545300" y="146837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69214</xdr:rowOff>
    </xdr:from>
    <xdr:to>
      <xdr:col>98</xdr:col>
      <xdr:colOff>38100</xdr:colOff>
      <xdr:row>85</xdr:row>
      <xdr:rowOff>170814</xdr:rowOff>
    </xdr:to>
    <xdr:sp macro="" textlink="">
      <xdr:nvSpPr>
        <xdr:cNvPr id="736" name="楕円 735">
          <a:extLst>
            <a:ext uri="{FF2B5EF4-FFF2-40B4-BE49-F238E27FC236}">
              <a16:creationId xmlns:a16="http://schemas.microsoft.com/office/drawing/2014/main" id="{804856A0-7FBF-4112-B17B-84CA2618292E}"/>
            </a:ext>
          </a:extLst>
        </xdr:cNvPr>
        <xdr:cNvSpPr/>
      </xdr:nvSpPr>
      <xdr:spPr>
        <a:xfrm>
          <a:off x="18605500" y="1464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116205</xdr:rowOff>
    </xdr:from>
    <xdr:to>
      <xdr:col>102</xdr:col>
      <xdr:colOff>114300</xdr:colOff>
      <xdr:row>85</xdr:row>
      <xdr:rowOff>120014</xdr:rowOff>
    </xdr:to>
    <xdr:cxnSp macro="">
      <xdr:nvCxnSpPr>
        <xdr:cNvPr id="737" name="直線コネクタ 736">
          <a:extLst>
            <a:ext uri="{FF2B5EF4-FFF2-40B4-BE49-F238E27FC236}">
              <a16:creationId xmlns:a16="http://schemas.microsoft.com/office/drawing/2014/main" id="{A7FA53B6-08F4-4F37-A1C2-9417A3566FD7}"/>
            </a:ext>
          </a:extLst>
        </xdr:cNvPr>
        <xdr:cNvCxnSpPr/>
      </xdr:nvCxnSpPr>
      <xdr:spPr>
        <a:xfrm flipV="1">
          <a:off x="18656300" y="146894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93997</xdr:rowOff>
    </xdr:from>
    <xdr:ext cx="469744" cy="259045"/>
    <xdr:sp macro="" textlink="">
      <xdr:nvSpPr>
        <xdr:cNvPr id="738" name="n_1aveValue【児童館】&#10;一人当たり面積">
          <a:extLst>
            <a:ext uri="{FF2B5EF4-FFF2-40B4-BE49-F238E27FC236}">
              <a16:creationId xmlns:a16="http://schemas.microsoft.com/office/drawing/2014/main" id="{0A0C17AC-006F-4FA3-9094-29D173F82368}"/>
            </a:ext>
          </a:extLst>
        </xdr:cNvPr>
        <xdr:cNvSpPr txBox="1"/>
      </xdr:nvSpPr>
      <xdr:spPr>
        <a:xfrm>
          <a:off x="210757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107332</xdr:rowOff>
    </xdr:from>
    <xdr:ext cx="469744" cy="259045"/>
    <xdr:sp macro="" textlink="">
      <xdr:nvSpPr>
        <xdr:cNvPr id="739" name="n_2aveValue【児童館】&#10;一人当たり面積">
          <a:extLst>
            <a:ext uri="{FF2B5EF4-FFF2-40B4-BE49-F238E27FC236}">
              <a16:creationId xmlns:a16="http://schemas.microsoft.com/office/drawing/2014/main" id="{B9466539-B873-4733-8000-9E2534C27C92}"/>
            </a:ext>
          </a:extLst>
        </xdr:cNvPr>
        <xdr:cNvSpPr txBox="1"/>
      </xdr:nvSpPr>
      <xdr:spPr>
        <a:xfrm>
          <a:off x="20199427" y="1433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31132</xdr:rowOff>
    </xdr:from>
    <xdr:ext cx="469744" cy="259045"/>
    <xdr:sp macro="" textlink="">
      <xdr:nvSpPr>
        <xdr:cNvPr id="740" name="n_3aveValue【児童館】&#10;一人当たり面積">
          <a:extLst>
            <a:ext uri="{FF2B5EF4-FFF2-40B4-BE49-F238E27FC236}">
              <a16:creationId xmlns:a16="http://schemas.microsoft.com/office/drawing/2014/main" id="{5C1014E0-56AA-439B-9900-67628BFCAE2A}"/>
            </a:ext>
          </a:extLst>
        </xdr:cNvPr>
        <xdr:cNvSpPr txBox="1"/>
      </xdr:nvSpPr>
      <xdr:spPr>
        <a:xfrm>
          <a:off x="19310427" y="1426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4463</xdr:rowOff>
    </xdr:from>
    <xdr:ext cx="469744" cy="259045"/>
    <xdr:sp macro="" textlink="">
      <xdr:nvSpPr>
        <xdr:cNvPr id="741" name="n_4aveValue【児童館】&#10;一人当たり面積">
          <a:extLst>
            <a:ext uri="{FF2B5EF4-FFF2-40B4-BE49-F238E27FC236}">
              <a16:creationId xmlns:a16="http://schemas.microsoft.com/office/drawing/2014/main" id="{02475109-5DCE-46E4-BC58-00C389361BF7}"/>
            </a:ext>
          </a:extLst>
        </xdr:cNvPr>
        <xdr:cNvSpPr txBox="1"/>
      </xdr:nvSpPr>
      <xdr:spPr>
        <a:xfrm>
          <a:off x="18421427" y="1423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146702</xdr:rowOff>
    </xdr:from>
    <xdr:ext cx="469744" cy="259045"/>
    <xdr:sp macro="" textlink="">
      <xdr:nvSpPr>
        <xdr:cNvPr id="742" name="n_1mainValue【児童館】&#10;一人当たり面積">
          <a:extLst>
            <a:ext uri="{FF2B5EF4-FFF2-40B4-BE49-F238E27FC236}">
              <a16:creationId xmlns:a16="http://schemas.microsoft.com/office/drawing/2014/main" id="{C1A7F913-1DE5-49AA-ACBB-5E90FF39B44D}"/>
            </a:ext>
          </a:extLst>
        </xdr:cNvPr>
        <xdr:cNvSpPr txBox="1"/>
      </xdr:nvSpPr>
      <xdr:spPr>
        <a:xfrm>
          <a:off x="210757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152416</xdr:rowOff>
    </xdr:from>
    <xdr:ext cx="469744" cy="259045"/>
    <xdr:sp macro="" textlink="">
      <xdr:nvSpPr>
        <xdr:cNvPr id="743" name="n_2mainValue【児童館】&#10;一人当たり面積">
          <a:extLst>
            <a:ext uri="{FF2B5EF4-FFF2-40B4-BE49-F238E27FC236}">
              <a16:creationId xmlns:a16="http://schemas.microsoft.com/office/drawing/2014/main" id="{EF8E9A24-0569-4B31-A562-675077114279}"/>
            </a:ext>
          </a:extLst>
        </xdr:cNvPr>
        <xdr:cNvSpPr txBox="1"/>
      </xdr:nvSpPr>
      <xdr:spPr>
        <a:xfrm>
          <a:off x="20199427"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158132</xdr:rowOff>
    </xdr:from>
    <xdr:ext cx="469744" cy="259045"/>
    <xdr:sp macro="" textlink="">
      <xdr:nvSpPr>
        <xdr:cNvPr id="744" name="n_3mainValue【児童館】&#10;一人当たり面積">
          <a:extLst>
            <a:ext uri="{FF2B5EF4-FFF2-40B4-BE49-F238E27FC236}">
              <a16:creationId xmlns:a16="http://schemas.microsoft.com/office/drawing/2014/main" id="{D6B06132-F9DA-4461-BB76-3D23423A7DA9}"/>
            </a:ext>
          </a:extLst>
        </xdr:cNvPr>
        <xdr:cNvSpPr txBox="1"/>
      </xdr:nvSpPr>
      <xdr:spPr>
        <a:xfrm>
          <a:off x="19310427" y="1473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161941</xdr:rowOff>
    </xdr:from>
    <xdr:ext cx="469744" cy="259045"/>
    <xdr:sp macro="" textlink="">
      <xdr:nvSpPr>
        <xdr:cNvPr id="745" name="n_4mainValue【児童館】&#10;一人当たり面積">
          <a:extLst>
            <a:ext uri="{FF2B5EF4-FFF2-40B4-BE49-F238E27FC236}">
              <a16:creationId xmlns:a16="http://schemas.microsoft.com/office/drawing/2014/main" id="{79EEDBE6-7A66-4015-82A4-4A188439A645}"/>
            </a:ext>
          </a:extLst>
        </xdr:cNvPr>
        <xdr:cNvSpPr txBox="1"/>
      </xdr:nvSpPr>
      <xdr:spPr>
        <a:xfrm>
          <a:off x="18421427" y="1473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D1D4D4BE-869B-4CF3-9162-1F7AF25FF98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AF9F8AED-4797-4E54-9658-4E5A1F8694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D00CF0DE-5556-41D0-8CE3-E79F70A35C0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E0F8C062-7B94-4963-9B51-DB2FACED0FF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032D8702-EE05-4BD5-B4EF-EF95492899F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B2A60BC8-F93E-43B3-88AD-0C0C00FB4FC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C050B9F4-164F-4FA2-8CCA-A9004A2BAE6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2036367A-9950-4A35-9DA1-E78F7A61007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E78BDBEA-EF7C-4667-B562-4E9C4AB1375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848EA646-4BEA-4001-884B-2C370642C48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8C6B9213-8100-4D16-A41E-27A3B93C32E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14474353-B9B2-460B-BA49-844BD68D089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B0F05FA4-6927-4EA4-8EAB-B81693CC654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FCCDAE13-14B4-42BE-9F77-4BE3588CA50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27003ABA-7610-4035-B4A2-10DB6491BA3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038C858F-100A-445E-B55B-D4DBF8174F3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2FDC879E-9CAD-4666-A305-D993AAEF3E1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90CE2F8E-3347-479E-9EE3-40585DE6D1F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CBA0DB4B-E6F6-4E79-A352-374E673A730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85465A1E-8064-4FA4-A6E7-D80F97AF42B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7DC4AE0C-F7E4-4FDD-AAB7-3987B78761A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03984BB7-AE4D-4565-85BF-48638108400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24B3DD80-11A2-43DC-BB9D-04A542FAE02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AAB13F64-33D0-4292-8F80-B1295201034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公民館】&#10;有形固定資産減価償却率グラフ枠">
          <a:extLst>
            <a:ext uri="{FF2B5EF4-FFF2-40B4-BE49-F238E27FC236}">
              <a16:creationId xmlns:a16="http://schemas.microsoft.com/office/drawing/2014/main" id="{FDBA09E8-C37E-4EF0-AC56-0F15248C0B6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72934</xdr:rowOff>
    </xdr:from>
    <xdr:to>
      <xdr:col>85</xdr:col>
      <xdr:colOff>126364</xdr:colOff>
      <xdr:row>109</xdr:row>
      <xdr:rowOff>35379</xdr:rowOff>
    </xdr:to>
    <xdr:cxnSp macro="">
      <xdr:nvCxnSpPr>
        <xdr:cNvPr id="771" name="直線コネクタ 770">
          <a:extLst>
            <a:ext uri="{FF2B5EF4-FFF2-40B4-BE49-F238E27FC236}">
              <a16:creationId xmlns:a16="http://schemas.microsoft.com/office/drawing/2014/main" id="{4F409817-03CC-4BFC-BD5B-A60D26B42036}"/>
            </a:ext>
          </a:extLst>
        </xdr:cNvPr>
        <xdr:cNvCxnSpPr/>
      </xdr:nvCxnSpPr>
      <xdr:spPr>
        <a:xfrm flipV="1">
          <a:off x="16318864" y="1721793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2" name="【公民館】&#10;有形固定資産減価償却率最小値テキスト">
          <a:extLst>
            <a:ext uri="{FF2B5EF4-FFF2-40B4-BE49-F238E27FC236}">
              <a16:creationId xmlns:a16="http://schemas.microsoft.com/office/drawing/2014/main" id="{DA3FBA0D-CE69-46AD-BBAF-BC54D77C3C3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3" name="直線コネクタ 772">
          <a:extLst>
            <a:ext uri="{FF2B5EF4-FFF2-40B4-BE49-F238E27FC236}">
              <a16:creationId xmlns:a16="http://schemas.microsoft.com/office/drawing/2014/main" id="{C93CF458-BE39-4B68-BC7B-B5E91C3A635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19611</xdr:rowOff>
    </xdr:from>
    <xdr:ext cx="340478" cy="259045"/>
    <xdr:sp macro="" textlink="">
      <xdr:nvSpPr>
        <xdr:cNvPr id="774" name="【公民館】&#10;有形固定資産減価償却率最大値テキスト">
          <a:extLst>
            <a:ext uri="{FF2B5EF4-FFF2-40B4-BE49-F238E27FC236}">
              <a16:creationId xmlns:a16="http://schemas.microsoft.com/office/drawing/2014/main" id="{073C574D-3030-47FB-B2EE-5BEB3A6CF6F4}"/>
            </a:ext>
          </a:extLst>
        </xdr:cNvPr>
        <xdr:cNvSpPr txBox="1"/>
      </xdr:nvSpPr>
      <xdr:spPr>
        <a:xfrm>
          <a:off x="16357600" y="169931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72934</xdr:rowOff>
    </xdr:from>
    <xdr:to>
      <xdr:col>86</xdr:col>
      <xdr:colOff>25400</xdr:colOff>
      <xdr:row>100</xdr:row>
      <xdr:rowOff>72934</xdr:rowOff>
    </xdr:to>
    <xdr:cxnSp macro="">
      <xdr:nvCxnSpPr>
        <xdr:cNvPr id="775" name="直線コネクタ 774">
          <a:extLst>
            <a:ext uri="{FF2B5EF4-FFF2-40B4-BE49-F238E27FC236}">
              <a16:creationId xmlns:a16="http://schemas.microsoft.com/office/drawing/2014/main" id="{EFAA26A2-16CD-4499-B9E4-6F07BE48C6E5}"/>
            </a:ext>
          </a:extLst>
        </xdr:cNvPr>
        <xdr:cNvCxnSpPr/>
      </xdr:nvCxnSpPr>
      <xdr:spPr>
        <a:xfrm>
          <a:off x="16230600" y="17217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20156</xdr:rowOff>
    </xdr:from>
    <xdr:ext cx="405111" cy="259045"/>
    <xdr:sp macro="" textlink="">
      <xdr:nvSpPr>
        <xdr:cNvPr id="776" name="【公民館】&#10;有形固定資産減価償却率平均値テキスト">
          <a:extLst>
            <a:ext uri="{FF2B5EF4-FFF2-40B4-BE49-F238E27FC236}">
              <a16:creationId xmlns:a16="http://schemas.microsoft.com/office/drawing/2014/main" id="{15C9A1FA-0AF2-4E59-896A-B6295C886C62}"/>
            </a:ext>
          </a:extLst>
        </xdr:cNvPr>
        <xdr:cNvSpPr txBox="1"/>
      </xdr:nvSpPr>
      <xdr:spPr>
        <a:xfrm>
          <a:off x="16357600" y="181938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41729</xdr:rowOff>
    </xdr:from>
    <xdr:to>
      <xdr:col>85</xdr:col>
      <xdr:colOff>177800</xdr:colOff>
      <xdr:row>106</xdr:row>
      <xdr:rowOff>143329</xdr:rowOff>
    </xdr:to>
    <xdr:sp macro="" textlink="">
      <xdr:nvSpPr>
        <xdr:cNvPr id="777" name="フローチャート: 判断 776">
          <a:extLst>
            <a:ext uri="{FF2B5EF4-FFF2-40B4-BE49-F238E27FC236}">
              <a16:creationId xmlns:a16="http://schemas.microsoft.com/office/drawing/2014/main" id="{FDCB4EA2-94EF-41FB-9268-E9D8544CD514}"/>
            </a:ext>
          </a:extLst>
        </xdr:cNvPr>
        <xdr:cNvSpPr/>
      </xdr:nvSpPr>
      <xdr:spPr>
        <a:xfrm>
          <a:off x="16268700" y="1821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146231</xdr:rowOff>
    </xdr:from>
    <xdr:to>
      <xdr:col>81</xdr:col>
      <xdr:colOff>101600</xdr:colOff>
      <xdr:row>106</xdr:row>
      <xdr:rowOff>76381</xdr:rowOff>
    </xdr:to>
    <xdr:sp macro="" textlink="">
      <xdr:nvSpPr>
        <xdr:cNvPr id="778" name="フローチャート: 判断 777">
          <a:extLst>
            <a:ext uri="{FF2B5EF4-FFF2-40B4-BE49-F238E27FC236}">
              <a16:creationId xmlns:a16="http://schemas.microsoft.com/office/drawing/2014/main" id="{E534EBF2-0717-4621-AC50-743852EE6AA4}"/>
            </a:ext>
          </a:extLst>
        </xdr:cNvPr>
        <xdr:cNvSpPr/>
      </xdr:nvSpPr>
      <xdr:spPr>
        <a:xfrm>
          <a:off x="15430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10705</xdr:rowOff>
    </xdr:from>
    <xdr:to>
      <xdr:col>76</xdr:col>
      <xdr:colOff>165100</xdr:colOff>
      <xdr:row>106</xdr:row>
      <xdr:rowOff>112305</xdr:rowOff>
    </xdr:to>
    <xdr:sp macro="" textlink="">
      <xdr:nvSpPr>
        <xdr:cNvPr id="779" name="フローチャート: 判断 778">
          <a:extLst>
            <a:ext uri="{FF2B5EF4-FFF2-40B4-BE49-F238E27FC236}">
              <a16:creationId xmlns:a16="http://schemas.microsoft.com/office/drawing/2014/main" id="{1085F91A-A6F6-4C21-A9E2-FF4D428E7D24}"/>
            </a:ext>
          </a:extLst>
        </xdr:cNvPr>
        <xdr:cNvSpPr/>
      </xdr:nvSpPr>
      <xdr:spPr>
        <a:xfrm>
          <a:off x="14541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20501</xdr:rowOff>
    </xdr:from>
    <xdr:to>
      <xdr:col>72</xdr:col>
      <xdr:colOff>38100</xdr:colOff>
      <xdr:row>106</xdr:row>
      <xdr:rowOff>122101</xdr:rowOff>
    </xdr:to>
    <xdr:sp macro="" textlink="">
      <xdr:nvSpPr>
        <xdr:cNvPr id="780" name="フローチャート: 判断 779">
          <a:extLst>
            <a:ext uri="{FF2B5EF4-FFF2-40B4-BE49-F238E27FC236}">
              <a16:creationId xmlns:a16="http://schemas.microsoft.com/office/drawing/2014/main" id="{866367A0-1612-46C7-B8AD-B3874F83F567}"/>
            </a:ext>
          </a:extLst>
        </xdr:cNvPr>
        <xdr:cNvSpPr/>
      </xdr:nvSpPr>
      <xdr:spPr>
        <a:xfrm>
          <a:off x="13652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90714</xdr:rowOff>
    </xdr:from>
    <xdr:to>
      <xdr:col>67</xdr:col>
      <xdr:colOff>101600</xdr:colOff>
      <xdr:row>106</xdr:row>
      <xdr:rowOff>20864</xdr:rowOff>
    </xdr:to>
    <xdr:sp macro="" textlink="">
      <xdr:nvSpPr>
        <xdr:cNvPr id="781" name="フローチャート: 判断 780">
          <a:extLst>
            <a:ext uri="{FF2B5EF4-FFF2-40B4-BE49-F238E27FC236}">
              <a16:creationId xmlns:a16="http://schemas.microsoft.com/office/drawing/2014/main" id="{AE6B3247-9B96-4A0C-AF2B-48A94B176F44}"/>
            </a:ext>
          </a:extLst>
        </xdr:cNvPr>
        <xdr:cNvSpPr/>
      </xdr:nvSpPr>
      <xdr:spPr>
        <a:xfrm>
          <a:off x="12763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10C1D2D1-CB94-4446-9F48-3AB105F2429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698258C3-6D95-4D85-A74F-0F0FED17377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B0B6A4B7-0D2B-4831-8339-EB13A35669F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FF6DBBCA-6178-4537-A56A-AF468C8D0F3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24F8B5D7-71B6-43F5-B271-CA9848923AE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51526</xdr:rowOff>
    </xdr:from>
    <xdr:to>
      <xdr:col>85</xdr:col>
      <xdr:colOff>177800</xdr:colOff>
      <xdr:row>105</xdr:row>
      <xdr:rowOff>153126</xdr:rowOff>
    </xdr:to>
    <xdr:sp macro="" textlink="">
      <xdr:nvSpPr>
        <xdr:cNvPr id="787" name="楕円 786">
          <a:extLst>
            <a:ext uri="{FF2B5EF4-FFF2-40B4-BE49-F238E27FC236}">
              <a16:creationId xmlns:a16="http://schemas.microsoft.com/office/drawing/2014/main" id="{8930D0F7-6F36-4407-B0B1-EB92BEAA15D6}"/>
            </a:ext>
          </a:extLst>
        </xdr:cNvPr>
        <xdr:cNvSpPr/>
      </xdr:nvSpPr>
      <xdr:spPr>
        <a:xfrm>
          <a:off x="16268700" y="180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74403</xdr:rowOff>
    </xdr:from>
    <xdr:ext cx="405111" cy="259045"/>
    <xdr:sp macro="" textlink="">
      <xdr:nvSpPr>
        <xdr:cNvPr id="788" name="【公民館】&#10;有形固定資産減価償却率該当値テキスト">
          <a:extLst>
            <a:ext uri="{FF2B5EF4-FFF2-40B4-BE49-F238E27FC236}">
              <a16:creationId xmlns:a16="http://schemas.microsoft.com/office/drawing/2014/main" id="{8846A9E2-4388-441A-96BB-EA6B6DC93914}"/>
            </a:ext>
          </a:extLst>
        </xdr:cNvPr>
        <xdr:cNvSpPr txBox="1"/>
      </xdr:nvSpPr>
      <xdr:spPr>
        <a:xfrm>
          <a:off x="16357600" y="17905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15602</xdr:rowOff>
    </xdr:from>
    <xdr:to>
      <xdr:col>81</xdr:col>
      <xdr:colOff>101600</xdr:colOff>
      <xdr:row>105</xdr:row>
      <xdr:rowOff>117202</xdr:rowOff>
    </xdr:to>
    <xdr:sp macro="" textlink="">
      <xdr:nvSpPr>
        <xdr:cNvPr id="789" name="楕円 788">
          <a:extLst>
            <a:ext uri="{FF2B5EF4-FFF2-40B4-BE49-F238E27FC236}">
              <a16:creationId xmlns:a16="http://schemas.microsoft.com/office/drawing/2014/main" id="{1C3181B1-084E-4A9A-A113-9D0718877965}"/>
            </a:ext>
          </a:extLst>
        </xdr:cNvPr>
        <xdr:cNvSpPr/>
      </xdr:nvSpPr>
      <xdr:spPr>
        <a:xfrm>
          <a:off x="15430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66402</xdr:rowOff>
    </xdr:from>
    <xdr:to>
      <xdr:col>85</xdr:col>
      <xdr:colOff>127000</xdr:colOff>
      <xdr:row>105</xdr:row>
      <xdr:rowOff>102326</xdr:rowOff>
    </xdr:to>
    <xdr:cxnSp macro="">
      <xdr:nvCxnSpPr>
        <xdr:cNvPr id="790" name="直線コネクタ 789">
          <a:extLst>
            <a:ext uri="{FF2B5EF4-FFF2-40B4-BE49-F238E27FC236}">
              <a16:creationId xmlns:a16="http://schemas.microsoft.com/office/drawing/2014/main" id="{A6613BDE-39C3-413F-A149-646DE4DE6817}"/>
            </a:ext>
          </a:extLst>
        </xdr:cNvPr>
        <xdr:cNvCxnSpPr/>
      </xdr:nvCxnSpPr>
      <xdr:spPr>
        <a:xfrm>
          <a:off x="15481300" y="18068652"/>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791" name="楕円 790">
          <a:extLst>
            <a:ext uri="{FF2B5EF4-FFF2-40B4-BE49-F238E27FC236}">
              <a16:creationId xmlns:a16="http://schemas.microsoft.com/office/drawing/2014/main" id="{6F879302-D356-4ED6-9172-18619C992363}"/>
            </a:ext>
          </a:extLst>
        </xdr:cNvPr>
        <xdr:cNvSpPr/>
      </xdr:nvSpPr>
      <xdr:spPr>
        <a:xfrm>
          <a:off x="14541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32113</xdr:rowOff>
    </xdr:from>
    <xdr:to>
      <xdr:col>81</xdr:col>
      <xdr:colOff>50800</xdr:colOff>
      <xdr:row>105</xdr:row>
      <xdr:rowOff>66402</xdr:rowOff>
    </xdr:to>
    <xdr:cxnSp macro="">
      <xdr:nvCxnSpPr>
        <xdr:cNvPr id="792" name="直線コネクタ 791">
          <a:extLst>
            <a:ext uri="{FF2B5EF4-FFF2-40B4-BE49-F238E27FC236}">
              <a16:creationId xmlns:a16="http://schemas.microsoft.com/office/drawing/2014/main" id="{645F9A4D-3A80-42FD-AA25-662D9645A967}"/>
            </a:ext>
          </a:extLst>
        </xdr:cNvPr>
        <xdr:cNvCxnSpPr/>
      </xdr:nvCxnSpPr>
      <xdr:spPr>
        <a:xfrm>
          <a:off x="14592300" y="1803436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152763</xdr:rowOff>
    </xdr:from>
    <xdr:to>
      <xdr:col>72</xdr:col>
      <xdr:colOff>38100</xdr:colOff>
      <xdr:row>105</xdr:row>
      <xdr:rowOff>82913</xdr:rowOff>
    </xdr:to>
    <xdr:sp macro="" textlink="">
      <xdr:nvSpPr>
        <xdr:cNvPr id="793" name="楕円 792">
          <a:extLst>
            <a:ext uri="{FF2B5EF4-FFF2-40B4-BE49-F238E27FC236}">
              <a16:creationId xmlns:a16="http://schemas.microsoft.com/office/drawing/2014/main" id="{F68F25A8-7EF7-45F7-845A-D781B64938BC}"/>
            </a:ext>
          </a:extLst>
        </xdr:cNvPr>
        <xdr:cNvSpPr/>
      </xdr:nvSpPr>
      <xdr:spPr>
        <a:xfrm>
          <a:off x="13652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32113</xdr:rowOff>
    </xdr:from>
    <xdr:to>
      <xdr:col>76</xdr:col>
      <xdr:colOff>114300</xdr:colOff>
      <xdr:row>105</xdr:row>
      <xdr:rowOff>32113</xdr:rowOff>
    </xdr:to>
    <xdr:cxnSp macro="">
      <xdr:nvCxnSpPr>
        <xdr:cNvPr id="794" name="直線コネクタ 793">
          <a:extLst>
            <a:ext uri="{FF2B5EF4-FFF2-40B4-BE49-F238E27FC236}">
              <a16:creationId xmlns:a16="http://schemas.microsoft.com/office/drawing/2014/main" id="{EA2497DC-8A65-4AA8-A8C3-FEDBC80BBC86}"/>
            </a:ext>
          </a:extLst>
        </xdr:cNvPr>
        <xdr:cNvCxnSpPr/>
      </xdr:nvCxnSpPr>
      <xdr:spPr>
        <a:xfrm>
          <a:off x="13703300" y="18034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116839</xdr:rowOff>
    </xdr:from>
    <xdr:to>
      <xdr:col>67</xdr:col>
      <xdr:colOff>101600</xdr:colOff>
      <xdr:row>105</xdr:row>
      <xdr:rowOff>46989</xdr:rowOff>
    </xdr:to>
    <xdr:sp macro="" textlink="">
      <xdr:nvSpPr>
        <xdr:cNvPr id="795" name="楕円 794">
          <a:extLst>
            <a:ext uri="{FF2B5EF4-FFF2-40B4-BE49-F238E27FC236}">
              <a16:creationId xmlns:a16="http://schemas.microsoft.com/office/drawing/2014/main" id="{277CF36F-0063-4FB9-A960-48010459A1F2}"/>
            </a:ext>
          </a:extLst>
        </xdr:cNvPr>
        <xdr:cNvSpPr/>
      </xdr:nvSpPr>
      <xdr:spPr>
        <a:xfrm>
          <a:off x="12763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167639</xdr:rowOff>
    </xdr:from>
    <xdr:to>
      <xdr:col>71</xdr:col>
      <xdr:colOff>177800</xdr:colOff>
      <xdr:row>105</xdr:row>
      <xdr:rowOff>32113</xdr:rowOff>
    </xdr:to>
    <xdr:cxnSp macro="">
      <xdr:nvCxnSpPr>
        <xdr:cNvPr id="796" name="直線コネクタ 795">
          <a:extLst>
            <a:ext uri="{FF2B5EF4-FFF2-40B4-BE49-F238E27FC236}">
              <a16:creationId xmlns:a16="http://schemas.microsoft.com/office/drawing/2014/main" id="{1C29F437-364A-4B55-A077-ADC700B7E77C}"/>
            </a:ext>
          </a:extLst>
        </xdr:cNvPr>
        <xdr:cNvCxnSpPr/>
      </xdr:nvCxnSpPr>
      <xdr:spPr>
        <a:xfrm>
          <a:off x="12814300" y="1799843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67508</xdr:rowOff>
    </xdr:from>
    <xdr:ext cx="405111" cy="259045"/>
    <xdr:sp macro="" textlink="">
      <xdr:nvSpPr>
        <xdr:cNvPr id="797" name="n_1aveValue【公民館】&#10;有形固定資産減価償却率">
          <a:extLst>
            <a:ext uri="{FF2B5EF4-FFF2-40B4-BE49-F238E27FC236}">
              <a16:creationId xmlns:a16="http://schemas.microsoft.com/office/drawing/2014/main" id="{39E2CE4A-9DD8-46F8-8046-C7C933D713ED}"/>
            </a:ext>
          </a:extLst>
        </xdr:cNvPr>
        <xdr:cNvSpPr txBox="1"/>
      </xdr:nvSpPr>
      <xdr:spPr>
        <a:xfrm>
          <a:off x="152660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103432</xdr:rowOff>
    </xdr:from>
    <xdr:ext cx="405111" cy="259045"/>
    <xdr:sp macro="" textlink="">
      <xdr:nvSpPr>
        <xdr:cNvPr id="798" name="n_2aveValue【公民館】&#10;有形固定資産減価償却率">
          <a:extLst>
            <a:ext uri="{FF2B5EF4-FFF2-40B4-BE49-F238E27FC236}">
              <a16:creationId xmlns:a16="http://schemas.microsoft.com/office/drawing/2014/main" id="{60AEAC56-85A0-4A8F-A4E3-C09C764709E6}"/>
            </a:ext>
          </a:extLst>
        </xdr:cNvPr>
        <xdr:cNvSpPr txBox="1"/>
      </xdr:nvSpPr>
      <xdr:spPr>
        <a:xfrm>
          <a:off x="14389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113228</xdr:rowOff>
    </xdr:from>
    <xdr:ext cx="405111" cy="259045"/>
    <xdr:sp macro="" textlink="">
      <xdr:nvSpPr>
        <xdr:cNvPr id="799" name="n_3aveValue【公民館】&#10;有形固定資産減価償却率">
          <a:extLst>
            <a:ext uri="{FF2B5EF4-FFF2-40B4-BE49-F238E27FC236}">
              <a16:creationId xmlns:a16="http://schemas.microsoft.com/office/drawing/2014/main" id="{6DECC0FA-E4DE-409F-A7E2-27B5A7F5781A}"/>
            </a:ext>
          </a:extLst>
        </xdr:cNvPr>
        <xdr:cNvSpPr txBox="1"/>
      </xdr:nvSpPr>
      <xdr:spPr>
        <a:xfrm>
          <a:off x="13500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11991</xdr:rowOff>
    </xdr:from>
    <xdr:ext cx="405111" cy="259045"/>
    <xdr:sp macro="" textlink="">
      <xdr:nvSpPr>
        <xdr:cNvPr id="800" name="n_4aveValue【公民館】&#10;有形固定資産減価償却率">
          <a:extLst>
            <a:ext uri="{FF2B5EF4-FFF2-40B4-BE49-F238E27FC236}">
              <a16:creationId xmlns:a16="http://schemas.microsoft.com/office/drawing/2014/main" id="{18BA0725-BB29-4A01-A96E-D52322B5898E}"/>
            </a:ext>
          </a:extLst>
        </xdr:cNvPr>
        <xdr:cNvSpPr txBox="1"/>
      </xdr:nvSpPr>
      <xdr:spPr>
        <a:xfrm>
          <a:off x="12611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133729</xdr:rowOff>
    </xdr:from>
    <xdr:ext cx="405111" cy="259045"/>
    <xdr:sp macro="" textlink="">
      <xdr:nvSpPr>
        <xdr:cNvPr id="801" name="n_1mainValue【公民館】&#10;有形固定資産減価償却率">
          <a:extLst>
            <a:ext uri="{FF2B5EF4-FFF2-40B4-BE49-F238E27FC236}">
              <a16:creationId xmlns:a16="http://schemas.microsoft.com/office/drawing/2014/main" id="{90C8CC85-6092-4021-845E-4BA9752307FE}"/>
            </a:ext>
          </a:extLst>
        </xdr:cNvPr>
        <xdr:cNvSpPr txBox="1"/>
      </xdr:nvSpPr>
      <xdr:spPr>
        <a:xfrm>
          <a:off x="15266044" y="177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99440</xdr:rowOff>
    </xdr:from>
    <xdr:ext cx="405111" cy="259045"/>
    <xdr:sp macro="" textlink="">
      <xdr:nvSpPr>
        <xdr:cNvPr id="802" name="n_2mainValue【公民館】&#10;有形固定資産減価償却率">
          <a:extLst>
            <a:ext uri="{FF2B5EF4-FFF2-40B4-BE49-F238E27FC236}">
              <a16:creationId xmlns:a16="http://schemas.microsoft.com/office/drawing/2014/main" id="{149D78F6-821C-4723-BBEA-CC9ED91E6170}"/>
            </a:ext>
          </a:extLst>
        </xdr:cNvPr>
        <xdr:cNvSpPr txBox="1"/>
      </xdr:nvSpPr>
      <xdr:spPr>
        <a:xfrm>
          <a:off x="14389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99440</xdr:rowOff>
    </xdr:from>
    <xdr:ext cx="405111" cy="259045"/>
    <xdr:sp macro="" textlink="">
      <xdr:nvSpPr>
        <xdr:cNvPr id="803" name="n_3mainValue【公民館】&#10;有形固定資産減価償却率">
          <a:extLst>
            <a:ext uri="{FF2B5EF4-FFF2-40B4-BE49-F238E27FC236}">
              <a16:creationId xmlns:a16="http://schemas.microsoft.com/office/drawing/2014/main" id="{15342D87-13A1-4880-8EF2-32A240E0A0FE}"/>
            </a:ext>
          </a:extLst>
        </xdr:cNvPr>
        <xdr:cNvSpPr txBox="1"/>
      </xdr:nvSpPr>
      <xdr:spPr>
        <a:xfrm>
          <a:off x="13500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804" name="n_4mainValue【公民館】&#10;有形固定資産減価償却率">
          <a:extLst>
            <a:ext uri="{FF2B5EF4-FFF2-40B4-BE49-F238E27FC236}">
              <a16:creationId xmlns:a16="http://schemas.microsoft.com/office/drawing/2014/main" id="{4BDF5C41-417C-4DA0-88E0-63A739C3F788}"/>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BA20BC09-B0FD-48BA-952E-5D548E6B536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57C48A65-9363-46D4-9696-98646355920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C03EEF34-752E-4352-A6CA-97C05DE87A7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003E9D46-D44F-4978-AC6D-788AD4802EE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7101477D-1AC1-4124-9228-1C037DB58F7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D44C7186-C1C1-4C57-997E-82D01FC4523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C869070D-0F7D-4D16-8DD9-5A326E7AD63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7B19EB2C-3C9B-4069-B9B7-696A17D6121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C6443698-4EFB-471D-A425-7E6B58798B0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B4860094-9A85-48EB-AB78-86A81A9846E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5" name="直線コネクタ 814">
          <a:extLst>
            <a:ext uri="{FF2B5EF4-FFF2-40B4-BE49-F238E27FC236}">
              <a16:creationId xmlns:a16="http://schemas.microsoft.com/office/drawing/2014/main" id="{01044ADD-22C5-449C-8C1F-E84CF1140D2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6" name="テキスト ボックス 815">
          <a:extLst>
            <a:ext uri="{FF2B5EF4-FFF2-40B4-BE49-F238E27FC236}">
              <a16:creationId xmlns:a16="http://schemas.microsoft.com/office/drawing/2014/main" id="{8B3E95F9-C711-4147-AFFB-6D1BDB27127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7" name="直線コネクタ 816">
          <a:extLst>
            <a:ext uri="{FF2B5EF4-FFF2-40B4-BE49-F238E27FC236}">
              <a16:creationId xmlns:a16="http://schemas.microsoft.com/office/drawing/2014/main" id="{82BCCAB6-E0B2-4847-B9F5-189BAAD244C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8" name="テキスト ボックス 817">
          <a:extLst>
            <a:ext uri="{FF2B5EF4-FFF2-40B4-BE49-F238E27FC236}">
              <a16:creationId xmlns:a16="http://schemas.microsoft.com/office/drawing/2014/main" id="{BE3AAF41-2593-42D1-AB85-5B29ED8DD6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9" name="直線コネクタ 818">
          <a:extLst>
            <a:ext uri="{FF2B5EF4-FFF2-40B4-BE49-F238E27FC236}">
              <a16:creationId xmlns:a16="http://schemas.microsoft.com/office/drawing/2014/main" id="{972E642D-ECC8-42B3-A0CD-FB1FF1FB543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0" name="テキスト ボックス 819">
          <a:extLst>
            <a:ext uri="{FF2B5EF4-FFF2-40B4-BE49-F238E27FC236}">
              <a16:creationId xmlns:a16="http://schemas.microsoft.com/office/drawing/2014/main" id="{63E1A59A-267B-4B38-975C-350C7DDEEE6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1" name="直線コネクタ 820">
          <a:extLst>
            <a:ext uri="{FF2B5EF4-FFF2-40B4-BE49-F238E27FC236}">
              <a16:creationId xmlns:a16="http://schemas.microsoft.com/office/drawing/2014/main" id="{FDCD4949-3E47-4285-9442-20EC47C51A1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2" name="テキスト ボックス 821">
          <a:extLst>
            <a:ext uri="{FF2B5EF4-FFF2-40B4-BE49-F238E27FC236}">
              <a16:creationId xmlns:a16="http://schemas.microsoft.com/office/drawing/2014/main" id="{326F952F-21D0-448D-BC55-9638CB0B1C8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3" name="直線コネクタ 822">
          <a:extLst>
            <a:ext uri="{FF2B5EF4-FFF2-40B4-BE49-F238E27FC236}">
              <a16:creationId xmlns:a16="http://schemas.microsoft.com/office/drawing/2014/main" id="{073614D5-383B-49B4-B99A-56C851B1D55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4" name="テキスト ボックス 823">
          <a:extLst>
            <a:ext uri="{FF2B5EF4-FFF2-40B4-BE49-F238E27FC236}">
              <a16:creationId xmlns:a16="http://schemas.microsoft.com/office/drawing/2014/main" id="{7DCF9BC4-4DA5-4DBC-B2B4-E03C0EEA7B1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5" name="直線コネクタ 824">
          <a:extLst>
            <a:ext uri="{FF2B5EF4-FFF2-40B4-BE49-F238E27FC236}">
              <a16:creationId xmlns:a16="http://schemas.microsoft.com/office/drawing/2014/main" id="{281C39B2-4099-477C-B5FE-241DF272086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6" name="テキスト ボックス 825">
          <a:extLst>
            <a:ext uri="{FF2B5EF4-FFF2-40B4-BE49-F238E27FC236}">
              <a16:creationId xmlns:a16="http://schemas.microsoft.com/office/drawing/2014/main" id="{46293303-D545-4629-AE7D-828A4BCF4844}"/>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7" name="【公民館】&#10;一人当たり面積グラフ枠">
          <a:extLst>
            <a:ext uri="{FF2B5EF4-FFF2-40B4-BE49-F238E27FC236}">
              <a16:creationId xmlns:a16="http://schemas.microsoft.com/office/drawing/2014/main" id="{D284C435-5B0F-45E1-84ED-948A2615407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71819</xdr:rowOff>
    </xdr:from>
    <xdr:to>
      <xdr:col>116</xdr:col>
      <xdr:colOff>62864</xdr:colOff>
      <xdr:row>108</xdr:row>
      <xdr:rowOff>127825</xdr:rowOff>
    </xdr:to>
    <xdr:cxnSp macro="">
      <xdr:nvCxnSpPr>
        <xdr:cNvPr id="828" name="直線コネクタ 827">
          <a:extLst>
            <a:ext uri="{FF2B5EF4-FFF2-40B4-BE49-F238E27FC236}">
              <a16:creationId xmlns:a16="http://schemas.microsoft.com/office/drawing/2014/main" id="{85790152-D7D6-41EE-81CF-4D8F5812F768}"/>
            </a:ext>
          </a:extLst>
        </xdr:cNvPr>
        <xdr:cNvCxnSpPr/>
      </xdr:nvCxnSpPr>
      <xdr:spPr>
        <a:xfrm flipV="1">
          <a:off x="22160864" y="17216819"/>
          <a:ext cx="0" cy="1427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131652</xdr:rowOff>
    </xdr:from>
    <xdr:ext cx="469744" cy="259045"/>
    <xdr:sp macro="" textlink="">
      <xdr:nvSpPr>
        <xdr:cNvPr id="829" name="【公民館】&#10;一人当たり面積最小値テキスト">
          <a:extLst>
            <a:ext uri="{FF2B5EF4-FFF2-40B4-BE49-F238E27FC236}">
              <a16:creationId xmlns:a16="http://schemas.microsoft.com/office/drawing/2014/main" id="{E362F5BA-0BA6-4D34-84B2-0A25AD974E3F}"/>
            </a:ext>
          </a:extLst>
        </xdr:cNvPr>
        <xdr:cNvSpPr txBox="1"/>
      </xdr:nvSpPr>
      <xdr:spPr>
        <a:xfrm>
          <a:off x="22199600" y="1864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127825</xdr:rowOff>
    </xdr:from>
    <xdr:to>
      <xdr:col>116</xdr:col>
      <xdr:colOff>152400</xdr:colOff>
      <xdr:row>108</xdr:row>
      <xdr:rowOff>127825</xdr:rowOff>
    </xdr:to>
    <xdr:cxnSp macro="">
      <xdr:nvCxnSpPr>
        <xdr:cNvPr id="830" name="直線コネクタ 829">
          <a:extLst>
            <a:ext uri="{FF2B5EF4-FFF2-40B4-BE49-F238E27FC236}">
              <a16:creationId xmlns:a16="http://schemas.microsoft.com/office/drawing/2014/main" id="{07054654-4EDE-4246-B0B1-5A3D5D4965D9}"/>
            </a:ext>
          </a:extLst>
        </xdr:cNvPr>
        <xdr:cNvCxnSpPr/>
      </xdr:nvCxnSpPr>
      <xdr:spPr>
        <a:xfrm>
          <a:off x="22072600" y="18644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18496</xdr:rowOff>
    </xdr:from>
    <xdr:ext cx="469744" cy="259045"/>
    <xdr:sp macro="" textlink="">
      <xdr:nvSpPr>
        <xdr:cNvPr id="831" name="【公民館】&#10;一人当たり面積最大値テキスト">
          <a:extLst>
            <a:ext uri="{FF2B5EF4-FFF2-40B4-BE49-F238E27FC236}">
              <a16:creationId xmlns:a16="http://schemas.microsoft.com/office/drawing/2014/main" id="{6D4530A6-A7FC-4C78-AA19-D87E5EEC2751}"/>
            </a:ext>
          </a:extLst>
        </xdr:cNvPr>
        <xdr:cNvSpPr txBox="1"/>
      </xdr:nvSpPr>
      <xdr:spPr>
        <a:xfrm>
          <a:off x="22199600" y="1699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71819</xdr:rowOff>
    </xdr:from>
    <xdr:to>
      <xdr:col>116</xdr:col>
      <xdr:colOff>152400</xdr:colOff>
      <xdr:row>100</xdr:row>
      <xdr:rowOff>71819</xdr:rowOff>
    </xdr:to>
    <xdr:cxnSp macro="">
      <xdr:nvCxnSpPr>
        <xdr:cNvPr id="832" name="直線コネクタ 831">
          <a:extLst>
            <a:ext uri="{FF2B5EF4-FFF2-40B4-BE49-F238E27FC236}">
              <a16:creationId xmlns:a16="http://schemas.microsoft.com/office/drawing/2014/main" id="{49CB36F4-7BAE-4027-AD48-4A94CBA73986}"/>
            </a:ext>
          </a:extLst>
        </xdr:cNvPr>
        <xdr:cNvCxnSpPr/>
      </xdr:nvCxnSpPr>
      <xdr:spPr>
        <a:xfrm>
          <a:off x="22072600" y="1721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101807</xdr:rowOff>
    </xdr:from>
    <xdr:ext cx="469744" cy="259045"/>
    <xdr:sp macro="" textlink="">
      <xdr:nvSpPr>
        <xdr:cNvPr id="833" name="【公民館】&#10;一人当たり面積平均値テキスト">
          <a:extLst>
            <a:ext uri="{FF2B5EF4-FFF2-40B4-BE49-F238E27FC236}">
              <a16:creationId xmlns:a16="http://schemas.microsoft.com/office/drawing/2014/main" id="{4C610E97-40F2-4FDE-BE79-9EDD64AD6891}"/>
            </a:ext>
          </a:extLst>
        </xdr:cNvPr>
        <xdr:cNvSpPr txBox="1"/>
      </xdr:nvSpPr>
      <xdr:spPr>
        <a:xfrm>
          <a:off x="22199600" y="18275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78930</xdr:rowOff>
    </xdr:from>
    <xdr:to>
      <xdr:col>116</xdr:col>
      <xdr:colOff>114300</xdr:colOff>
      <xdr:row>108</xdr:row>
      <xdr:rowOff>9080</xdr:rowOff>
    </xdr:to>
    <xdr:sp macro="" textlink="">
      <xdr:nvSpPr>
        <xdr:cNvPr id="834" name="フローチャート: 判断 833">
          <a:extLst>
            <a:ext uri="{FF2B5EF4-FFF2-40B4-BE49-F238E27FC236}">
              <a16:creationId xmlns:a16="http://schemas.microsoft.com/office/drawing/2014/main" id="{3E4A2294-52A5-4E73-92EC-CA7385821307}"/>
            </a:ext>
          </a:extLst>
        </xdr:cNvPr>
        <xdr:cNvSpPr/>
      </xdr:nvSpPr>
      <xdr:spPr>
        <a:xfrm>
          <a:off x="22110700" y="1842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108268</xdr:rowOff>
    </xdr:from>
    <xdr:to>
      <xdr:col>112</xdr:col>
      <xdr:colOff>38100</xdr:colOff>
      <xdr:row>108</xdr:row>
      <xdr:rowOff>38418</xdr:rowOff>
    </xdr:to>
    <xdr:sp macro="" textlink="">
      <xdr:nvSpPr>
        <xdr:cNvPr id="835" name="フローチャート: 判断 834">
          <a:extLst>
            <a:ext uri="{FF2B5EF4-FFF2-40B4-BE49-F238E27FC236}">
              <a16:creationId xmlns:a16="http://schemas.microsoft.com/office/drawing/2014/main" id="{AE85D3D6-B402-4DC9-8EE6-A8A8D77C6029}"/>
            </a:ext>
          </a:extLst>
        </xdr:cNvPr>
        <xdr:cNvSpPr/>
      </xdr:nvSpPr>
      <xdr:spPr>
        <a:xfrm>
          <a:off x="21272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109220</xdr:rowOff>
    </xdr:from>
    <xdr:to>
      <xdr:col>107</xdr:col>
      <xdr:colOff>101600</xdr:colOff>
      <xdr:row>108</xdr:row>
      <xdr:rowOff>39370</xdr:rowOff>
    </xdr:to>
    <xdr:sp macro="" textlink="">
      <xdr:nvSpPr>
        <xdr:cNvPr id="836" name="フローチャート: 判断 835">
          <a:extLst>
            <a:ext uri="{FF2B5EF4-FFF2-40B4-BE49-F238E27FC236}">
              <a16:creationId xmlns:a16="http://schemas.microsoft.com/office/drawing/2014/main" id="{49ADB927-4A13-4026-9EBA-86B8974E65A4}"/>
            </a:ext>
          </a:extLst>
        </xdr:cNvPr>
        <xdr:cNvSpPr/>
      </xdr:nvSpPr>
      <xdr:spPr>
        <a:xfrm>
          <a:off x="20383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115888</xdr:rowOff>
    </xdr:from>
    <xdr:to>
      <xdr:col>102</xdr:col>
      <xdr:colOff>165100</xdr:colOff>
      <xdr:row>108</xdr:row>
      <xdr:rowOff>46038</xdr:rowOff>
    </xdr:to>
    <xdr:sp macro="" textlink="">
      <xdr:nvSpPr>
        <xdr:cNvPr id="837" name="フローチャート: 判断 836">
          <a:extLst>
            <a:ext uri="{FF2B5EF4-FFF2-40B4-BE49-F238E27FC236}">
              <a16:creationId xmlns:a16="http://schemas.microsoft.com/office/drawing/2014/main" id="{C5F4EA65-539C-4974-9908-16B65CD4E22D}"/>
            </a:ext>
          </a:extLst>
        </xdr:cNvPr>
        <xdr:cNvSpPr/>
      </xdr:nvSpPr>
      <xdr:spPr>
        <a:xfrm>
          <a:off x="19494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105220</xdr:rowOff>
    </xdr:from>
    <xdr:to>
      <xdr:col>98</xdr:col>
      <xdr:colOff>38100</xdr:colOff>
      <xdr:row>108</xdr:row>
      <xdr:rowOff>35370</xdr:rowOff>
    </xdr:to>
    <xdr:sp macro="" textlink="">
      <xdr:nvSpPr>
        <xdr:cNvPr id="838" name="フローチャート: 判断 837">
          <a:extLst>
            <a:ext uri="{FF2B5EF4-FFF2-40B4-BE49-F238E27FC236}">
              <a16:creationId xmlns:a16="http://schemas.microsoft.com/office/drawing/2014/main" id="{D1A4049A-1FD5-4B25-9B87-E831DA512A7E}"/>
            </a:ext>
          </a:extLst>
        </xdr:cNvPr>
        <xdr:cNvSpPr/>
      </xdr:nvSpPr>
      <xdr:spPr>
        <a:xfrm>
          <a:off x="18605500" y="1845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1CB4332-DBB5-4790-B384-10AA6882FBC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964260EB-436F-4221-B6D0-41FE770950D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CF5996E6-A3AE-446E-BA19-A3066E7C515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42F64B7C-0E09-4859-957F-C2E6717A6BD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17989F42-5A22-4B68-80D5-B0A5CCB3028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94551</xdr:rowOff>
    </xdr:from>
    <xdr:to>
      <xdr:col>116</xdr:col>
      <xdr:colOff>114300</xdr:colOff>
      <xdr:row>108</xdr:row>
      <xdr:rowOff>24701</xdr:rowOff>
    </xdr:to>
    <xdr:sp macro="" textlink="">
      <xdr:nvSpPr>
        <xdr:cNvPr id="844" name="楕円 843">
          <a:extLst>
            <a:ext uri="{FF2B5EF4-FFF2-40B4-BE49-F238E27FC236}">
              <a16:creationId xmlns:a16="http://schemas.microsoft.com/office/drawing/2014/main" id="{DA5740B4-0B4F-4D42-89A2-09DB100D7D8C}"/>
            </a:ext>
          </a:extLst>
        </xdr:cNvPr>
        <xdr:cNvSpPr/>
      </xdr:nvSpPr>
      <xdr:spPr>
        <a:xfrm>
          <a:off x="22110700" y="1843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72978</xdr:rowOff>
    </xdr:from>
    <xdr:ext cx="469744" cy="259045"/>
    <xdr:sp macro="" textlink="">
      <xdr:nvSpPr>
        <xdr:cNvPr id="845" name="【公民館】&#10;一人当たり面積該当値テキスト">
          <a:extLst>
            <a:ext uri="{FF2B5EF4-FFF2-40B4-BE49-F238E27FC236}">
              <a16:creationId xmlns:a16="http://schemas.microsoft.com/office/drawing/2014/main" id="{17982214-3990-40A1-B6E1-26C6205F9130}"/>
            </a:ext>
          </a:extLst>
        </xdr:cNvPr>
        <xdr:cNvSpPr txBox="1"/>
      </xdr:nvSpPr>
      <xdr:spPr>
        <a:xfrm>
          <a:off x="22199600" y="18418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97600</xdr:rowOff>
    </xdr:from>
    <xdr:to>
      <xdr:col>112</xdr:col>
      <xdr:colOff>38100</xdr:colOff>
      <xdr:row>108</xdr:row>
      <xdr:rowOff>27750</xdr:rowOff>
    </xdr:to>
    <xdr:sp macro="" textlink="">
      <xdr:nvSpPr>
        <xdr:cNvPr id="846" name="楕円 845">
          <a:extLst>
            <a:ext uri="{FF2B5EF4-FFF2-40B4-BE49-F238E27FC236}">
              <a16:creationId xmlns:a16="http://schemas.microsoft.com/office/drawing/2014/main" id="{530028D2-6733-408E-9047-3DAB9C1B56D3}"/>
            </a:ext>
          </a:extLst>
        </xdr:cNvPr>
        <xdr:cNvSpPr/>
      </xdr:nvSpPr>
      <xdr:spPr>
        <a:xfrm>
          <a:off x="21272500" y="1844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145351</xdr:rowOff>
    </xdr:from>
    <xdr:to>
      <xdr:col>116</xdr:col>
      <xdr:colOff>63500</xdr:colOff>
      <xdr:row>107</xdr:row>
      <xdr:rowOff>148400</xdr:rowOff>
    </xdr:to>
    <xdr:cxnSp macro="">
      <xdr:nvCxnSpPr>
        <xdr:cNvPr id="847" name="直線コネクタ 846">
          <a:extLst>
            <a:ext uri="{FF2B5EF4-FFF2-40B4-BE49-F238E27FC236}">
              <a16:creationId xmlns:a16="http://schemas.microsoft.com/office/drawing/2014/main" id="{D8717612-04D8-4536-89E6-181AA55FC4C4}"/>
            </a:ext>
          </a:extLst>
        </xdr:cNvPr>
        <xdr:cNvCxnSpPr/>
      </xdr:nvCxnSpPr>
      <xdr:spPr>
        <a:xfrm flipV="1">
          <a:off x="21323300" y="18490501"/>
          <a:ext cx="8382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102552</xdr:rowOff>
    </xdr:from>
    <xdr:to>
      <xdr:col>107</xdr:col>
      <xdr:colOff>101600</xdr:colOff>
      <xdr:row>108</xdr:row>
      <xdr:rowOff>32702</xdr:rowOff>
    </xdr:to>
    <xdr:sp macro="" textlink="">
      <xdr:nvSpPr>
        <xdr:cNvPr id="848" name="楕円 847">
          <a:extLst>
            <a:ext uri="{FF2B5EF4-FFF2-40B4-BE49-F238E27FC236}">
              <a16:creationId xmlns:a16="http://schemas.microsoft.com/office/drawing/2014/main" id="{CA3C3492-E6E4-44D5-94ED-916D875F6DB7}"/>
            </a:ext>
          </a:extLst>
        </xdr:cNvPr>
        <xdr:cNvSpPr/>
      </xdr:nvSpPr>
      <xdr:spPr>
        <a:xfrm>
          <a:off x="20383500" y="1844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148400</xdr:rowOff>
    </xdr:from>
    <xdr:to>
      <xdr:col>111</xdr:col>
      <xdr:colOff>177800</xdr:colOff>
      <xdr:row>107</xdr:row>
      <xdr:rowOff>153352</xdr:rowOff>
    </xdr:to>
    <xdr:cxnSp macro="">
      <xdr:nvCxnSpPr>
        <xdr:cNvPr id="849" name="直線コネクタ 848">
          <a:extLst>
            <a:ext uri="{FF2B5EF4-FFF2-40B4-BE49-F238E27FC236}">
              <a16:creationId xmlns:a16="http://schemas.microsoft.com/office/drawing/2014/main" id="{88A0D0DC-43C9-4F4E-99C1-477D50A6FD4E}"/>
            </a:ext>
          </a:extLst>
        </xdr:cNvPr>
        <xdr:cNvCxnSpPr/>
      </xdr:nvCxnSpPr>
      <xdr:spPr>
        <a:xfrm flipV="1">
          <a:off x="20434300" y="18493550"/>
          <a:ext cx="8890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107886</xdr:rowOff>
    </xdr:from>
    <xdr:to>
      <xdr:col>102</xdr:col>
      <xdr:colOff>165100</xdr:colOff>
      <xdr:row>108</xdr:row>
      <xdr:rowOff>38036</xdr:rowOff>
    </xdr:to>
    <xdr:sp macro="" textlink="">
      <xdr:nvSpPr>
        <xdr:cNvPr id="850" name="楕円 849">
          <a:extLst>
            <a:ext uri="{FF2B5EF4-FFF2-40B4-BE49-F238E27FC236}">
              <a16:creationId xmlns:a16="http://schemas.microsoft.com/office/drawing/2014/main" id="{C944CFF6-4C8E-4861-B19E-78DE574E6E3D}"/>
            </a:ext>
          </a:extLst>
        </xdr:cNvPr>
        <xdr:cNvSpPr/>
      </xdr:nvSpPr>
      <xdr:spPr>
        <a:xfrm>
          <a:off x="19494500" y="1845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153352</xdr:rowOff>
    </xdr:from>
    <xdr:to>
      <xdr:col>107</xdr:col>
      <xdr:colOff>50800</xdr:colOff>
      <xdr:row>107</xdr:row>
      <xdr:rowOff>158686</xdr:rowOff>
    </xdr:to>
    <xdr:cxnSp macro="">
      <xdr:nvCxnSpPr>
        <xdr:cNvPr id="851" name="直線コネクタ 850">
          <a:extLst>
            <a:ext uri="{FF2B5EF4-FFF2-40B4-BE49-F238E27FC236}">
              <a16:creationId xmlns:a16="http://schemas.microsoft.com/office/drawing/2014/main" id="{C10E0C09-6932-4E73-AD67-B0B76B9AEE23}"/>
            </a:ext>
          </a:extLst>
        </xdr:cNvPr>
        <xdr:cNvCxnSpPr/>
      </xdr:nvCxnSpPr>
      <xdr:spPr>
        <a:xfrm flipV="1">
          <a:off x="19545300" y="18498502"/>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113030</xdr:rowOff>
    </xdr:from>
    <xdr:to>
      <xdr:col>98</xdr:col>
      <xdr:colOff>38100</xdr:colOff>
      <xdr:row>108</xdr:row>
      <xdr:rowOff>43180</xdr:rowOff>
    </xdr:to>
    <xdr:sp macro="" textlink="">
      <xdr:nvSpPr>
        <xdr:cNvPr id="852" name="楕円 851">
          <a:extLst>
            <a:ext uri="{FF2B5EF4-FFF2-40B4-BE49-F238E27FC236}">
              <a16:creationId xmlns:a16="http://schemas.microsoft.com/office/drawing/2014/main" id="{EA79207A-5C8C-4D5F-9485-00B70E3CF6B4}"/>
            </a:ext>
          </a:extLst>
        </xdr:cNvPr>
        <xdr:cNvSpPr/>
      </xdr:nvSpPr>
      <xdr:spPr>
        <a:xfrm>
          <a:off x="186055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158686</xdr:rowOff>
    </xdr:from>
    <xdr:to>
      <xdr:col>102</xdr:col>
      <xdr:colOff>114300</xdr:colOff>
      <xdr:row>107</xdr:row>
      <xdr:rowOff>163830</xdr:rowOff>
    </xdr:to>
    <xdr:cxnSp macro="">
      <xdr:nvCxnSpPr>
        <xdr:cNvPr id="853" name="直線コネクタ 852">
          <a:extLst>
            <a:ext uri="{FF2B5EF4-FFF2-40B4-BE49-F238E27FC236}">
              <a16:creationId xmlns:a16="http://schemas.microsoft.com/office/drawing/2014/main" id="{E0CF7DCD-6694-4322-98D9-514161909E33}"/>
            </a:ext>
          </a:extLst>
        </xdr:cNvPr>
        <xdr:cNvCxnSpPr/>
      </xdr:nvCxnSpPr>
      <xdr:spPr>
        <a:xfrm flipV="1">
          <a:off x="18656300" y="18503836"/>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29545</xdr:rowOff>
    </xdr:from>
    <xdr:ext cx="469744" cy="259045"/>
    <xdr:sp macro="" textlink="">
      <xdr:nvSpPr>
        <xdr:cNvPr id="854" name="n_1aveValue【公民館】&#10;一人当たり面積">
          <a:extLst>
            <a:ext uri="{FF2B5EF4-FFF2-40B4-BE49-F238E27FC236}">
              <a16:creationId xmlns:a16="http://schemas.microsoft.com/office/drawing/2014/main" id="{CCA54D0C-F95A-4995-8926-23CCBCCE1757}"/>
            </a:ext>
          </a:extLst>
        </xdr:cNvPr>
        <xdr:cNvSpPr txBox="1"/>
      </xdr:nvSpPr>
      <xdr:spPr>
        <a:xfrm>
          <a:off x="21075727" y="1854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30497</xdr:rowOff>
    </xdr:from>
    <xdr:ext cx="469744" cy="259045"/>
    <xdr:sp macro="" textlink="">
      <xdr:nvSpPr>
        <xdr:cNvPr id="855" name="n_2aveValue【公民館】&#10;一人当たり面積">
          <a:extLst>
            <a:ext uri="{FF2B5EF4-FFF2-40B4-BE49-F238E27FC236}">
              <a16:creationId xmlns:a16="http://schemas.microsoft.com/office/drawing/2014/main" id="{566C497F-2D3E-4E10-9D96-AF2E68100FE5}"/>
            </a:ext>
          </a:extLst>
        </xdr:cNvPr>
        <xdr:cNvSpPr txBox="1"/>
      </xdr:nvSpPr>
      <xdr:spPr>
        <a:xfrm>
          <a:off x="20199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37165</xdr:rowOff>
    </xdr:from>
    <xdr:ext cx="469744" cy="259045"/>
    <xdr:sp macro="" textlink="">
      <xdr:nvSpPr>
        <xdr:cNvPr id="856" name="n_3aveValue【公民館】&#10;一人当たり面積">
          <a:extLst>
            <a:ext uri="{FF2B5EF4-FFF2-40B4-BE49-F238E27FC236}">
              <a16:creationId xmlns:a16="http://schemas.microsoft.com/office/drawing/2014/main" id="{F9588208-B166-489F-9FD1-6D0FFB70F915}"/>
            </a:ext>
          </a:extLst>
        </xdr:cNvPr>
        <xdr:cNvSpPr txBox="1"/>
      </xdr:nvSpPr>
      <xdr:spPr>
        <a:xfrm>
          <a:off x="19310427" y="1855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51897</xdr:rowOff>
    </xdr:from>
    <xdr:ext cx="469744" cy="259045"/>
    <xdr:sp macro="" textlink="">
      <xdr:nvSpPr>
        <xdr:cNvPr id="857" name="n_4aveValue【公民館】&#10;一人当たり面積">
          <a:extLst>
            <a:ext uri="{FF2B5EF4-FFF2-40B4-BE49-F238E27FC236}">
              <a16:creationId xmlns:a16="http://schemas.microsoft.com/office/drawing/2014/main" id="{04325CAF-1DBB-4048-A0B2-69CB05D896DB}"/>
            </a:ext>
          </a:extLst>
        </xdr:cNvPr>
        <xdr:cNvSpPr txBox="1"/>
      </xdr:nvSpPr>
      <xdr:spPr>
        <a:xfrm>
          <a:off x="18421427" y="1822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44277</xdr:rowOff>
    </xdr:from>
    <xdr:ext cx="469744" cy="259045"/>
    <xdr:sp macro="" textlink="">
      <xdr:nvSpPr>
        <xdr:cNvPr id="858" name="n_1mainValue【公民館】&#10;一人当たり面積">
          <a:extLst>
            <a:ext uri="{FF2B5EF4-FFF2-40B4-BE49-F238E27FC236}">
              <a16:creationId xmlns:a16="http://schemas.microsoft.com/office/drawing/2014/main" id="{EEAB77B8-D555-4254-B3BD-606307D6BE1A}"/>
            </a:ext>
          </a:extLst>
        </xdr:cNvPr>
        <xdr:cNvSpPr txBox="1"/>
      </xdr:nvSpPr>
      <xdr:spPr>
        <a:xfrm>
          <a:off x="21075727" y="1821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49229</xdr:rowOff>
    </xdr:from>
    <xdr:ext cx="469744" cy="259045"/>
    <xdr:sp macro="" textlink="">
      <xdr:nvSpPr>
        <xdr:cNvPr id="859" name="n_2mainValue【公民館】&#10;一人当たり面積">
          <a:extLst>
            <a:ext uri="{FF2B5EF4-FFF2-40B4-BE49-F238E27FC236}">
              <a16:creationId xmlns:a16="http://schemas.microsoft.com/office/drawing/2014/main" id="{51AE6F23-3656-4371-A278-DE3998EA3F3E}"/>
            </a:ext>
          </a:extLst>
        </xdr:cNvPr>
        <xdr:cNvSpPr txBox="1"/>
      </xdr:nvSpPr>
      <xdr:spPr>
        <a:xfrm>
          <a:off x="20199427" y="18222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54563</xdr:rowOff>
    </xdr:from>
    <xdr:ext cx="469744" cy="259045"/>
    <xdr:sp macro="" textlink="">
      <xdr:nvSpPr>
        <xdr:cNvPr id="860" name="n_3mainValue【公民館】&#10;一人当たり面積">
          <a:extLst>
            <a:ext uri="{FF2B5EF4-FFF2-40B4-BE49-F238E27FC236}">
              <a16:creationId xmlns:a16="http://schemas.microsoft.com/office/drawing/2014/main" id="{BE7F315B-C25D-41B6-AD09-9CE38EF6FF56}"/>
            </a:ext>
          </a:extLst>
        </xdr:cNvPr>
        <xdr:cNvSpPr txBox="1"/>
      </xdr:nvSpPr>
      <xdr:spPr>
        <a:xfrm>
          <a:off x="19310427" y="1822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34307</xdr:rowOff>
    </xdr:from>
    <xdr:ext cx="469744" cy="259045"/>
    <xdr:sp macro="" textlink="">
      <xdr:nvSpPr>
        <xdr:cNvPr id="861" name="n_4mainValue【公民館】&#10;一人当たり面積">
          <a:extLst>
            <a:ext uri="{FF2B5EF4-FFF2-40B4-BE49-F238E27FC236}">
              <a16:creationId xmlns:a16="http://schemas.microsoft.com/office/drawing/2014/main" id="{F7C9ACE9-9949-463D-9588-4A767571CA47}"/>
            </a:ext>
          </a:extLst>
        </xdr:cNvPr>
        <xdr:cNvSpPr txBox="1"/>
      </xdr:nvSpPr>
      <xdr:spPr>
        <a:xfrm>
          <a:off x="18421427"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2" name="正方形/長方形 861">
          <a:extLst>
            <a:ext uri="{FF2B5EF4-FFF2-40B4-BE49-F238E27FC236}">
              <a16:creationId xmlns:a16="http://schemas.microsoft.com/office/drawing/2014/main" id="{BB1F4F9B-84E5-4508-AB19-4A15F58B0F2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3" name="正方形/長方形 862">
          <a:extLst>
            <a:ext uri="{FF2B5EF4-FFF2-40B4-BE49-F238E27FC236}">
              <a16:creationId xmlns:a16="http://schemas.microsoft.com/office/drawing/2014/main" id="{6BF0D310-E9A6-494E-B9E6-6036A8ACC73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4" name="テキスト ボックス 863">
          <a:extLst>
            <a:ext uri="{FF2B5EF4-FFF2-40B4-BE49-F238E27FC236}">
              <a16:creationId xmlns:a16="http://schemas.microsoft.com/office/drawing/2014/main" id="{C1D29266-2D6D-4DF8-BFEF-BE0865A7851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有形固定資産減価償却率を類似団体平均と比較すると、公営住宅</a:t>
          </a:r>
          <a:r>
            <a:rPr kumimoji="1" lang="en-US" altLang="ja-JP" sz="1300">
              <a:latin typeface="ＭＳ Ｐゴシック" panose="020B0600070205080204" pitchFamily="50" charset="-128"/>
              <a:ea typeface="ＭＳ Ｐゴシック" panose="020B0600070205080204" pitchFamily="50" charset="-128"/>
            </a:rPr>
            <a:t>24.5</a:t>
          </a:r>
          <a:r>
            <a:rPr kumimoji="1" lang="ja-JP" altLang="en-US" sz="1300">
              <a:latin typeface="ＭＳ Ｐゴシック" panose="020B0600070205080204" pitchFamily="50" charset="-128"/>
              <a:ea typeface="ＭＳ Ｐゴシック" panose="020B0600070205080204" pitchFamily="50" charset="-128"/>
            </a:rPr>
            <a:t>ポイント、児童館</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ポイントと上回っているが、ほとんどの類型で類似団体を下回っている。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公営住宅・児童館については、当村においての施設数が少なく、減価償却も進んでいるため、有形固定資産減価償却率が緩やかに上昇していることが考えられる。</a:t>
          </a:r>
        </a:p>
        <a:p>
          <a:r>
            <a:rPr kumimoji="1" lang="ja-JP" altLang="en-US" sz="1300">
              <a:latin typeface="ＭＳ Ｐゴシック" panose="020B0600070205080204" pitchFamily="50" charset="-128"/>
              <a:ea typeface="ＭＳ Ｐゴシック" panose="020B0600070205080204" pitchFamily="50" charset="-128"/>
            </a:rPr>
            <a:t>学校施設・保育所については、平成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年度までに統合施設を建設したため、有形固定資産減価償却率が類似団体平均を下回っていると考えられる。</a:t>
          </a:r>
        </a:p>
        <a:p>
          <a:r>
            <a:rPr kumimoji="1" lang="ja-JP" altLang="en-US" sz="1300">
              <a:latin typeface="ＭＳ Ｐゴシック" panose="020B0600070205080204" pitchFamily="50" charset="-128"/>
              <a:ea typeface="ＭＳ Ｐゴシック" panose="020B0600070205080204" pitchFamily="50" charset="-128"/>
            </a:rPr>
            <a:t>道路・橋りょう・公民館については、長寿命化を図っているため類似団体平均より下回っているが、年々上昇傾向となっている。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また、公共施設総合管理計画については令和３年度に改訂しており、こちらをもとに今後も村有施設の適切な維持管理・修繕を実施していきたい。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A34F34-D3D6-4EB4-AFDA-C878E251772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0A8D463-C461-46AF-8286-5F7AC4CB884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F1DAFBE-F4E6-4067-BD89-4E4AF362148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7DAF56E-76DC-4753-84E4-5A061C5B943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410D7E-CA88-46F9-BAA9-299CE00B989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A274E00-2E7B-4BE6-8411-70E39AD6841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17CBF33-931F-46A5-938F-EE4EE80F7E4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451417D-42F5-46A8-9E54-DF6FF27FFBE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B9951A4-808D-4273-96A4-DC63382BF4D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9F5D2B9-8ED5-473F-B657-88C8E752CF6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3,998
3,934
261.31
5,425,109
5,028,425
342,813
2,870,579
5,038,891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368278-4A27-4E45-8C52-571D7D34885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64E588-1547-4B25-9D21-C8C802CD497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F5840ED-63BA-4DB8-93F4-E394DA7DEE3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53D8C9E-65B5-4E27-8597-2F7C2219CC4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F941F6-6257-4817-B3D6-1870045D0FB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B83CB80-C9CE-42E7-80FC-2F93977C997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2F01CC-3218-4035-AC12-4AFAD601112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FA8573C-18FF-41AA-AAB6-DA484F08862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B4B7344-C4E1-49C4-8840-03800DF6ADA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9F6EE2-E537-44F7-A111-D538255E5E9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0C18EA9-4750-4605-89DA-DC3B3D03080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F6DEB78-029E-43C5-90B8-35D7081102A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827FC53-2933-44A6-863F-ED194904EE7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74C573B-F58C-457B-9BA3-CA12FBFA8F0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E2F210-2BC6-4D35-BD14-FBCE50B38D4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B6A2BB7-E85D-4285-8F15-73CCCB8D6DF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F24CA8-84EF-4641-80C6-09A6155D5AE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6FE494-3204-4AD3-B58B-84BE6A2106B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642B064-64C4-48CF-977C-6F309A2B31F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1B00E1A-FDB9-42AA-AED0-BDF3237D8A0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8B1634E-F167-46F8-8A96-72D8B8B11A4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3FA274B-59FE-4D69-B5B6-E2FD1911109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98057F0-26B1-476B-B54F-13AD69D9B38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9F690A2-DDD8-414C-AC21-C7F656806BB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65D9E43-1814-4FCC-8EC4-591F83A1619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E02E4F0-4C35-48EE-BAE3-4B1876256A5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E49D95C-6682-400F-B63E-A3A19622038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04F3347-F2C6-4A30-89E7-958476DC9CA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097D9A3-3B42-4564-A2B4-07CDB949DB4F}"/>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779B76B4-5248-49E8-95B0-CAEA98BB705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E188CB2-F4AB-4CAF-AE1D-4E8197593FA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56F9250-DC61-4742-B3BE-7504A2FF235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A8DC38A-7EEA-4F0A-A3B9-8B2EBCCCC36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14FF4B4-3AF6-4D00-BDEE-499DC8A2DEC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E4DCC15-2686-4767-8A69-1FAC9DED499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D226588-D1DD-4CCC-934B-B08755E20A8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6CC365B-55EF-4461-B4E0-1D22705CFA5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DC99E45-4587-4342-9508-6B84C5B25E2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5AF3FA0-E9FF-45DC-B4F4-A4279AF909C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27563D7-086E-4480-BF55-3B5E0043C0C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19CB5204-273E-4242-BA10-F7FF9A15338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D49506C-F6ED-4D38-8E95-23CE3899B46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121A52D-6CE4-497F-8B2D-06EC607CBAA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6DA1DF6-BBB6-4A96-A3ED-C904321A647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A26DA91-317D-4F12-B4B4-C06CB0F8C1C2}"/>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7C5D0863-5EDE-4C1E-9E30-C7A65B0C6B2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D450149D-7CC8-4A8E-B57F-ACD3780C318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C67E52A3-CA5F-4706-B1DC-9D3B3AF94A7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3304CC74-463C-47F6-B7A6-D507EC19AF6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53F4D0E8-0263-4364-8966-2E3D2E09DB7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08161306-24FA-4630-B573-4462BD24FA0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3C701D65-07C1-46B9-BBD1-865C27007A5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8125A08C-D3E8-48A8-A932-6A8CBAF0466B}"/>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799783E7-03DA-4279-847D-0203F79C2A5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F326D8FF-F167-4443-B956-EA45BD2C53A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F7AE4872-5972-4694-B9B5-A8FC9D549B7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1DB85B2B-27CB-4CC0-94EB-9BFB890BBF2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545F15F7-21DD-4C59-AA7F-12767BE1BD5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DBA9E80F-D37A-4B73-A563-4C107371F3E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D7C801A8-A124-4BF5-9C8F-7ECF4DEDFA5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38AA2851-641C-4CD4-98F5-11D4E4CCED6F}"/>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1C5B8C13-DBBB-4B93-A4E7-C33650BBAAB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7EEC1E6A-BEAA-4553-8E0F-2DED58817E8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2829CCD3-43A7-4639-A7EF-75DF4525680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9EC97AE4-57FD-4DF1-827C-D01F8E2BCE9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25245441-FF51-486E-B707-81A5F004630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3C739E8F-C283-42F3-9D58-8236CC366D0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911A4F59-6663-44FA-9946-996F46B9FA6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4E60736D-5F90-437D-9BBC-6E899AE7203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19E0975B-505C-42C9-A76A-FFC3DD3EE12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BB5D6E8A-957B-4B84-BB77-AF45C0FBA01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1E24B7AB-C805-4558-B4BA-0843ABBF889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90DDBE08-09FA-4FB4-AC08-11E7EEF55BB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FBEF80FC-D0BE-4327-9C04-347A5056B13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5972B835-766D-4203-9659-56313DB53B7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293169BC-2309-4D39-BEC0-8D0DD4013B2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484F6F0F-78BD-43F0-A15B-E73DD002F4C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2428B518-6A4C-4428-AD7A-2D703E6BD7E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677D433C-18D2-490F-86BE-685AC7C26C1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1F27E793-6EB2-4E68-86E9-1A2A2F98740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376A3D53-71FE-45A7-83E2-1C064B45D8B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9A6EC410-C742-4D35-8026-86FEB61F846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661D6F80-B0BF-4788-9DFA-6F25D89D8D0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4A1F3BB4-637A-4386-850E-EFC5524035A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06F1451D-543B-4CD1-9309-13F7DBA124C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601D7433-759D-4511-BB6B-EED6EF7CA21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E2996306-4EE0-4CE5-B812-6C0E07DAD9A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8928A3C7-A98A-496D-BE35-B859DF7AA5E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CB732DE1-D512-461A-9B1F-E52D08E15C3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656EA743-7522-4002-A20A-F6026E9415E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E673B2DA-9AB4-44B3-AF51-75BE23A0D3A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0C311A31-FE85-410F-9183-AE7ADD4E6C7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6B2C7552-5E5A-47FB-8C30-562CA5035F8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B2AC5985-7F82-4EFC-83D3-CA8E7762218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813E18BB-5089-4FF2-AB65-8414916D93A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00D2928E-D603-438D-BD14-C5CE60116CC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82BF81E2-63F3-4F17-A55F-F50CBF7F1A1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B11F6C95-3F5F-4FC8-97C2-1AD02FD9B5F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7B6C9575-8E2A-443B-8C69-6F37CE11B78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83919358-B932-4087-98AD-4A3000509DE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5FD4FBD8-357F-4CB2-A860-704680235E3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5EFEADA5-7F98-45F9-9876-53278CD6891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BA57BF2D-FB0F-4A1A-941D-0D047F60263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83AE3104-EFBF-41B2-88FB-EAAB7995A9C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B2A9ECA2-B142-4169-91A3-31345B47345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42C78675-F4F6-4763-801B-1F372D00274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B318437B-5A43-4EA0-A67C-B6C9D585084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87475C9B-B418-4E17-AF1A-9CC41BCFC45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4D3454C9-A62E-44F8-AD41-BAD0E6048E9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1" name="テキスト ボックス 120">
          <a:extLst>
            <a:ext uri="{FF2B5EF4-FFF2-40B4-BE49-F238E27FC236}">
              <a16:creationId xmlns:a16="http://schemas.microsoft.com/office/drawing/2014/main" id="{021463BE-42DB-49DA-8C1D-888B9055D37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2" name="直線コネクタ 121">
          <a:extLst>
            <a:ext uri="{FF2B5EF4-FFF2-40B4-BE49-F238E27FC236}">
              <a16:creationId xmlns:a16="http://schemas.microsoft.com/office/drawing/2014/main" id="{962CFB22-02FF-49E7-AE6C-BE7936FAB56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23" name="テキスト ボックス 122">
          <a:extLst>
            <a:ext uri="{FF2B5EF4-FFF2-40B4-BE49-F238E27FC236}">
              <a16:creationId xmlns:a16="http://schemas.microsoft.com/office/drawing/2014/main" id="{71683729-A197-4A0F-8682-5C33F86F458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124" name="直線コネクタ 123">
          <a:extLst>
            <a:ext uri="{FF2B5EF4-FFF2-40B4-BE49-F238E27FC236}">
              <a16:creationId xmlns:a16="http://schemas.microsoft.com/office/drawing/2014/main" id="{95D50516-C3F2-46F7-AD33-A5B2F30584B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125" name="テキスト ボックス 124">
          <a:extLst>
            <a:ext uri="{FF2B5EF4-FFF2-40B4-BE49-F238E27FC236}">
              <a16:creationId xmlns:a16="http://schemas.microsoft.com/office/drawing/2014/main" id="{7471FB99-C43D-4D4D-8229-2DC637C8291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126" name="直線コネクタ 125">
          <a:extLst>
            <a:ext uri="{FF2B5EF4-FFF2-40B4-BE49-F238E27FC236}">
              <a16:creationId xmlns:a16="http://schemas.microsoft.com/office/drawing/2014/main" id="{72CF8C5C-470E-406B-86D4-5B99ABB1FDE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127" name="テキスト ボックス 126">
          <a:extLst>
            <a:ext uri="{FF2B5EF4-FFF2-40B4-BE49-F238E27FC236}">
              <a16:creationId xmlns:a16="http://schemas.microsoft.com/office/drawing/2014/main" id="{719A9C14-3A95-4900-BFC1-71F16090693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128" name="直線コネクタ 127">
          <a:extLst>
            <a:ext uri="{FF2B5EF4-FFF2-40B4-BE49-F238E27FC236}">
              <a16:creationId xmlns:a16="http://schemas.microsoft.com/office/drawing/2014/main" id="{A62C2AD2-F9DC-4044-B15E-85A8177D659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129" name="テキスト ボックス 128">
          <a:extLst>
            <a:ext uri="{FF2B5EF4-FFF2-40B4-BE49-F238E27FC236}">
              <a16:creationId xmlns:a16="http://schemas.microsoft.com/office/drawing/2014/main" id="{8C430972-0DBD-42E8-8B7D-88697D414C0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130" name="直線コネクタ 129">
          <a:extLst>
            <a:ext uri="{FF2B5EF4-FFF2-40B4-BE49-F238E27FC236}">
              <a16:creationId xmlns:a16="http://schemas.microsoft.com/office/drawing/2014/main" id="{4D67BD6A-571C-41A6-970B-29CA3D3408B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131" name="テキスト ボックス 130">
          <a:extLst>
            <a:ext uri="{FF2B5EF4-FFF2-40B4-BE49-F238E27FC236}">
              <a16:creationId xmlns:a16="http://schemas.microsoft.com/office/drawing/2014/main" id="{656A726D-9678-4E9E-AD44-16C54335EBE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132" name="直線コネクタ 131">
          <a:extLst>
            <a:ext uri="{FF2B5EF4-FFF2-40B4-BE49-F238E27FC236}">
              <a16:creationId xmlns:a16="http://schemas.microsoft.com/office/drawing/2014/main" id="{B6A652C1-EE94-491D-945A-988397BA482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133" name="テキスト ボックス 132">
          <a:extLst>
            <a:ext uri="{FF2B5EF4-FFF2-40B4-BE49-F238E27FC236}">
              <a16:creationId xmlns:a16="http://schemas.microsoft.com/office/drawing/2014/main" id="{4C4C89D6-B4F9-4B69-9BB5-2958B2AFFA7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134" name="直線コネクタ 133">
          <a:extLst>
            <a:ext uri="{FF2B5EF4-FFF2-40B4-BE49-F238E27FC236}">
              <a16:creationId xmlns:a16="http://schemas.microsoft.com/office/drawing/2014/main" id="{696CD02D-38AD-4A13-B423-57759148682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135" name="テキスト ボックス 134">
          <a:extLst>
            <a:ext uri="{FF2B5EF4-FFF2-40B4-BE49-F238E27FC236}">
              <a16:creationId xmlns:a16="http://schemas.microsoft.com/office/drawing/2014/main" id="{2E36C943-8688-4ACB-B0FD-DF1885894316}"/>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6" name="直線コネクタ 135">
          <a:extLst>
            <a:ext uri="{FF2B5EF4-FFF2-40B4-BE49-F238E27FC236}">
              <a16:creationId xmlns:a16="http://schemas.microsoft.com/office/drawing/2014/main" id="{BB54D3B8-1D58-4C07-854E-503E1BFB471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137" name="【保健センター・保健所】&#10;有形固定資産減価償却率グラフ枠">
          <a:extLst>
            <a:ext uri="{FF2B5EF4-FFF2-40B4-BE49-F238E27FC236}">
              <a16:creationId xmlns:a16="http://schemas.microsoft.com/office/drawing/2014/main" id="{9931BCDD-B114-4870-B4B4-3E93DED2E93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16328</xdr:rowOff>
    </xdr:to>
    <xdr:cxnSp macro="">
      <xdr:nvCxnSpPr>
        <xdr:cNvPr id="138" name="直線コネクタ 137">
          <a:extLst>
            <a:ext uri="{FF2B5EF4-FFF2-40B4-BE49-F238E27FC236}">
              <a16:creationId xmlns:a16="http://schemas.microsoft.com/office/drawing/2014/main" id="{7E70B277-9B9F-438A-9D74-0436430A652E}"/>
            </a:ext>
          </a:extLst>
        </xdr:cNvPr>
        <xdr:cNvCxnSpPr/>
      </xdr:nvCxnSpPr>
      <xdr:spPr>
        <a:xfrm flipV="1">
          <a:off x="16318864" y="9666515"/>
          <a:ext cx="0" cy="1322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20155</xdr:rowOff>
    </xdr:from>
    <xdr:ext cx="405111" cy="259045"/>
    <xdr:sp macro="" textlink="">
      <xdr:nvSpPr>
        <xdr:cNvPr id="139" name="【保健センター・保健所】&#10;有形固定資産減価償却率最小値テキスト">
          <a:extLst>
            <a:ext uri="{FF2B5EF4-FFF2-40B4-BE49-F238E27FC236}">
              <a16:creationId xmlns:a16="http://schemas.microsoft.com/office/drawing/2014/main" id="{3A16B6C6-75DE-406D-BB6E-FECF005C1471}"/>
            </a:ext>
          </a:extLst>
        </xdr:cNvPr>
        <xdr:cNvSpPr txBox="1"/>
      </xdr:nvSpPr>
      <xdr:spPr>
        <a:xfrm>
          <a:off x="16357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16328</xdr:rowOff>
    </xdr:from>
    <xdr:to>
      <xdr:col>86</xdr:col>
      <xdr:colOff>25400</xdr:colOff>
      <xdr:row>64</xdr:row>
      <xdr:rowOff>16328</xdr:rowOff>
    </xdr:to>
    <xdr:cxnSp macro="">
      <xdr:nvCxnSpPr>
        <xdr:cNvPr id="140" name="直線コネクタ 139">
          <a:extLst>
            <a:ext uri="{FF2B5EF4-FFF2-40B4-BE49-F238E27FC236}">
              <a16:creationId xmlns:a16="http://schemas.microsoft.com/office/drawing/2014/main" id="{5E648D76-7B05-4194-880A-E3F13419056F}"/>
            </a:ext>
          </a:extLst>
        </xdr:cNvPr>
        <xdr:cNvCxnSpPr/>
      </xdr:nvCxnSpPr>
      <xdr:spPr>
        <a:xfrm>
          <a:off x="16230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141" name="【保健センター・保健所】&#10;有形固定資産減価償却率最大値テキスト">
          <a:extLst>
            <a:ext uri="{FF2B5EF4-FFF2-40B4-BE49-F238E27FC236}">
              <a16:creationId xmlns:a16="http://schemas.microsoft.com/office/drawing/2014/main" id="{8921AD15-09B9-468F-AF99-5B358AD630F8}"/>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142" name="直線コネクタ 141">
          <a:extLst>
            <a:ext uri="{FF2B5EF4-FFF2-40B4-BE49-F238E27FC236}">
              <a16:creationId xmlns:a16="http://schemas.microsoft.com/office/drawing/2014/main" id="{3877C542-69BA-4BB9-BD63-80C2285971BC}"/>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171286</xdr:rowOff>
    </xdr:from>
    <xdr:ext cx="405111" cy="259045"/>
    <xdr:sp macro="" textlink="">
      <xdr:nvSpPr>
        <xdr:cNvPr id="143" name="【保健センター・保健所】&#10;有形固定資産減価償却率平均値テキスト">
          <a:extLst>
            <a:ext uri="{FF2B5EF4-FFF2-40B4-BE49-F238E27FC236}">
              <a16:creationId xmlns:a16="http://schemas.microsoft.com/office/drawing/2014/main" id="{BBD91083-D37A-419E-924E-319BC2FF4B2B}"/>
            </a:ext>
          </a:extLst>
        </xdr:cNvPr>
        <xdr:cNvSpPr txBox="1"/>
      </xdr:nvSpPr>
      <xdr:spPr>
        <a:xfrm>
          <a:off x="16357600" y="102868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148409</xdr:rowOff>
    </xdr:from>
    <xdr:to>
      <xdr:col>85</xdr:col>
      <xdr:colOff>177800</xdr:colOff>
      <xdr:row>61</xdr:row>
      <xdr:rowOff>78559</xdr:rowOff>
    </xdr:to>
    <xdr:sp macro="" textlink="">
      <xdr:nvSpPr>
        <xdr:cNvPr id="144" name="フローチャート: 判断 143">
          <a:extLst>
            <a:ext uri="{FF2B5EF4-FFF2-40B4-BE49-F238E27FC236}">
              <a16:creationId xmlns:a16="http://schemas.microsoft.com/office/drawing/2014/main" id="{FF0C176F-C812-4AD8-B561-A66B622CBBBE}"/>
            </a:ext>
          </a:extLst>
        </xdr:cNvPr>
        <xdr:cNvSpPr/>
      </xdr:nvSpPr>
      <xdr:spPr>
        <a:xfrm>
          <a:off x="162687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141877</xdr:rowOff>
    </xdr:from>
    <xdr:to>
      <xdr:col>81</xdr:col>
      <xdr:colOff>101600</xdr:colOff>
      <xdr:row>61</xdr:row>
      <xdr:rowOff>72027</xdr:rowOff>
    </xdr:to>
    <xdr:sp macro="" textlink="">
      <xdr:nvSpPr>
        <xdr:cNvPr id="145" name="フローチャート: 判断 144">
          <a:extLst>
            <a:ext uri="{FF2B5EF4-FFF2-40B4-BE49-F238E27FC236}">
              <a16:creationId xmlns:a16="http://schemas.microsoft.com/office/drawing/2014/main" id="{96EF0013-99AA-4BDE-982E-E37CA50149EB}"/>
            </a:ext>
          </a:extLst>
        </xdr:cNvPr>
        <xdr:cNvSpPr/>
      </xdr:nvSpPr>
      <xdr:spPr>
        <a:xfrm>
          <a:off x="15430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92891</xdr:rowOff>
    </xdr:from>
    <xdr:to>
      <xdr:col>76</xdr:col>
      <xdr:colOff>165100</xdr:colOff>
      <xdr:row>61</xdr:row>
      <xdr:rowOff>23041</xdr:rowOff>
    </xdr:to>
    <xdr:sp macro="" textlink="">
      <xdr:nvSpPr>
        <xdr:cNvPr id="146" name="フローチャート: 判断 145">
          <a:extLst>
            <a:ext uri="{FF2B5EF4-FFF2-40B4-BE49-F238E27FC236}">
              <a16:creationId xmlns:a16="http://schemas.microsoft.com/office/drawing/2014/main" id="{DF9EC456-EA89-49DE-B69B-16F78002BB5D}"/>
            </a:ext>
          </a:extLst>
        </xdr:cNvPr>
        <xdr:cNvSpPr/>
      </xdr:nvSpPr>
      <xdr:spPr>
        <a:xfrm>
          <a:off x="14541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24312</xdr:rowOff>
    </xdr:from>
    <xdr:to>
      <xdr:col>72</xdr:col>
      <xdr:colOff>38100</xdr:colOff>
      <xdr:row>60</xdr:row>
      <xdr:rowOff>125912</xdr:rowOff>
    </xdr:to>
    <xdr:sp macro="" textlink="">
      <xdr:nvSpPr>
        <xdr:cNvPr id="147" name="フローチャート: 判断 146">
          <a:extLst>
            <a:ext uri="{FF2B5EF4-FFF2-40B4-BE49-F238E27FC236}">
              <a16:creationId xmlns:a16="http://schemas.microsoft.com/office/drawing/2014/main" id="{56B9C3A3-6D29-4E9B-A6F2-50F03EEA97AC}"/>
            </a:ext>
          </a:extLst>
        </xdr:cNvPr>
        <xdr:cNvSpPr/>
      </xdr:nvSpPr>
      <xdr:spPr>
        <a:xfrm>
          <a:off x="13652500" y="1031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148" name="フローチャート: 判断 147">
          <a:extLst>
            <a:ext uri="{FF2B5EF4-FFF2-40B4-BE49-F238E27FC236}">
              <a16:creationId xmlns:a16="http://schemas.microsoft.com/office/drawing/2014/main" id="{E06FFC96-D31D-4E61-96AF-44D6A6533E6A}"/>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8600B0A8-926E-42D4-92D6-85E55109A96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50" name="テキスト ボックス 149">
          <a:extLst>
            <a:ext uri="{FF2B5EF4-FFF2-40B4-BE49-F238E27FC236}">
              <a16:creationId xmlns:a16="http://schemas.microsoft.com/office/drawing/2014/main" id="{2CF70BAA-4CA7-43CF-B598-793C9DDBB35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51" name="テキスト ボックス 150">
          <a:extLst>
            <a:ext uri="{FF2B5EF4-FFF2-40B4-BE49-F238E27FC236}">
              <a16:creationId xmlns:a16="http://schemas.microsoft.com/office/drawing/2014/main" id="{CBC30BA4-E9BD-4324-969C-C67AC493C1D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2" name="テキスト ボックス 151">
          <a:extLst>
            <a:ext uri="{FF2B5EF4-FFF2-40B4-BE49-F238E27FC236}">
              <a16:creationId xmlns:a16="http://schemas.microsoft.com/office/drawing/2014/main" id="{A31B00BE-4DAB-4E88-B238-BBEF5085FFB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3" name="テキスト ボックス 152">
          <a:extLst>
            <a:ext uri="{FF2B5EF4-FFF2-40B4-BE49-F238E27FC236}">
              <a16:creationId xmlns:a16="http://schemas.microsoft.com/office/drawing/2014/main" id="{C2E7D328-F13C-4A7B-A85E-C90B669F22A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109220</xdr:rowOff>
    </xdr:from>
    <xdr:to>
      <xdr:col>85</xdr:col>
      <xdr:colOff>177800</xdr:colOff>
      <xdr:row>63</xdr:row>
      <xdr:rowOff>39370</xdr:rowOff>
    </xdr:to>
    <xdr:sp macro="" textlink="">
      <xdr:nvSpPr>
        <xdr:cNvPr id="154" name="楕円 153">
          <a:extLst>
            <a:ext uri="{FF2B5EF4-FFF2-40B4-BE49-F238E27FC236}">
              <a16:creationId xmlns:a16="http://schemas.microsoft.com/office/drawing/2014/main" id="{779E95D0-4287-488E-8D1A-40292578D961}"/>
            </a:ext>
          </a:extLst>
        </xdr:cNvPr>
        <xdr:cNvSpPr/>
      </xdr:nvSpPr>
      <xdr:spPr>
        <a:xfrm>
          <a:off x="162687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87647</xdr:rowOff>
    </xdr:from>
    <xdr:ext cx="405111" cy="259045"/>
    <xdr:sp macro="" textlink="">
      <xdr:nvSpPr>
        <xdr:cNvPr id="155" name="【保健センター・保健所】&#10;有形固定資産減価償却率該当値テキスト">
          <a:extLst>
            <a:ext uri="{FF2B5EF4-FFF2-40B4-BE49-F238E27FC236}">
              <a16:creationId xmlns:a16="http://schemas.microsoft.com/office/drawing/2014/main" id="{0E6ED018-6BB8-47D6-B35D-197F0B60294C}"/>
            </a:ext>
          </a:extLst>
        </xdr:cNvPr>
        <xdr:cNvSpPr txBox="1"/>
      </xdr:nvSpPr>
      <xdr:spPr>
        <a:xfrm>
          <a:off x="16357600"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74930</xdr:rowOff>
    </xdr:from>
    <xdr:to>
      <xdr:col>81</xdr:col>
      <xdr:colOff>101600</xdr:colOff>
      <xdr:row>63</xdr:row>
      <xdr:rowOff>5080</xdr:rowOff>
    </xdr:to>
    <xdr:sp macro="" textlink="">
      <xdr:nvSpPr>
        <xdr:cNvPr id="156" name="楕円 155">
          <a:extLst>
            <a:ext uri="{FF2B5EF4-FFF2-40B4-BE49-F238E27FC236}">
              <a16:creationId xmlns:a16="http://schemas.microsoft.com/office/drawing/2014/main" id="{BD571A66-F568-4336-8745-AEB3B555B57D}"/>
            </a:ext>
          </a:extLst>
        </xdr:cNvPr>
        <xdr:cNvSpPr/>
      </xdr:nvSpPr>
      <xdr:spPr>
        <a:xfrm>
          <a:off x="15430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125730</xdr:rowOff>
    </xdr:from>
    <xdr:to>
      <xdr:col>85</xdr:col>
      <xdr:colOff>127000</xdr:colOff>
      <xdr:row>62</xdr:row>
      <xdr:rowOff>160020</xdr:rowOff>
    </xdr:to>
    <xdr:cxnSp macro="">
      <xdr:nvCxnSpPr>
        <xdr:cNvPr id="157" name="直線コネクタ 156">
          <a:extLst>
            <a:ext uri="{FF2B5EF4-FFF2-40B4-BE49-F238E27FC236}">
              <a16:creationId xmlns:a16="http://schemas.microsoft.com/office/drawing/2014/main" id="{36D91732-7341-4C90-96D3-C524D4A32674}"/>
            </a:ext>
          </a:extLst>
        </xdr:cNvPr>
        <xdr:cNvCxnSpPr/>
      </xdr:nvCxnSpPr>
      <xdr:spPr>
        <a:xfrm>
          <a:off x="15481300" y="107556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39007</xdr:rowOff>
    </xdr:from>
    <xdr:to>
      <xdr:col>76</xdr:col>
      <xdr:colOff>165100</xdr:colOff>
      <xdr:row>62</xdr:row>
      <xdr:rowOff>140607</xdr:rowOff>
    </xdr:to>
    <xdr:sp macro="" textlink="">
      <xdr:nvSpPr>
        <xdr:cNvPr id="158" name="楕円 157">
          <a:extLst>
            <a:ext uri="{FF2B5EF4-FFF2-40B4-BE49-F238E27FC236}">
              <a16:creationId xmlns:a16="http://schemas.microsoft.com/office/drawing/2014/main" id="{9EB7BA43-35B2-4520-AA94-1A8578A3978E}"/>
            </a:ext>
          </a:extLst>
        </xdr:cNvPr>
        <xdr:cNvSpPr/>
      </xdr:nvSpPr>
      <xdr:spPr>
        <a:xfrm>
          <a:off x="14541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89807</xdr:rowOff>
    </xdr:from>
    <xdr:to>
      <xdr:col>81</xdr:col>
      <xdr:colOff>50800</xdr:colOff>
      <xdr:row>62</xdr:row>
      <xdr:rowOff>125730</xdr:rowOff>
    </xdr:to>
    <xdr:cxnSp macro="">
      <xdr:nvCxnSpPr>
        <xdr:cNvPr id="159" name="直線コネクタ 158">
          <a:extLst>
            <a:ext uri="{FF2B5EF4-FFF2-40B4-BE49-F238E27FC236}">
              <a16:creationId xmlns:a16="http://schemas.microsoft.com/office/drawing/2014/main" id="{F5B09CFD-1873-4E51-B758-4CBCE09EF9B0}"/>
            </a:ext>
          </a:extLst>
        </xdr:cNvPr>
        <xdr:cNvCxnSpPr/>
      </xdr:nvCxnSpPr>
      <xdr:spPr>
        <a:xfrm>
          <a:off x="14592300" y="107197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39007</xdr:rowOff>
    </xdr:from>
    <xdr:to>
      <xdr:col>72</xdr:col>
      <xdr:colOff>38100</xdr:colOff>
      <xdr:row>62</xdr:row>
      <xdr:rowOff>140607</xdr:rowOff>
    </xdr:to>
    <xdr:sp macro="" textlink="">
      <xdr:nvSpPr>
        <xdr:cNvPr id="160" name="楕円 159">
          <a:extLst>
            <a:ext uri="{FF2B5EF4-FFF2-40B4-BE49-F238E27FC236}">
              <a16:creationId xmlns:a16="http://schemas.microsoft.com/office/drawing/2014/main" id="{1B131C07-B020-49EC-9E5C-F7890E7D2CE8}"/>
            </a:ext>
          </a:extLst>
        </xdr:cNvPr>
        <xdr:cNvSpPr/>
      </xdr:nvSpPr>
      <xdr:spPr>
        <a:xfrm>
          <a:off x="13652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89807</xdr:rowOff>
    </xdr:from>
    <xdr:to>
      <xdr:col>76</xdr:col>
      <xdr:colOff>114300</xdr:colOff>
      <xdr:row>62</xdr:row>
      <xdr:rowOff>89807</xdr:rowOff>
    </xdr:to>
    <xdr:cxnSp macro="">
      <xdr:nvCxnSpPr>
        <xdr:cNvPr id="161" name="直線コネクタ 160">
          <a:extLst>
            <a:ext uri="{FF2B5EF4-FFF2-40B4-BE49-F238E27FC236}">
              <a16:creationId xmlns:a16="http://schemas.microsoft.com/office/drawing/2014/main" id="{5F0D6E12-5A09-4C11-B7C5-AF803FEBD5EA}"/>
            </a:ext>
          </a:extLst>
        </xdr:cNvPr>
        <xdr:cNvCxnSpPr/>
      </xdr:nvCxnSpPr>
      <xdr:spPr>
        <a:xfrm>
          <a:off x="13703300" y="107197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21046</xdr:rowOff>
    </xdr:from>
    <xdr:to>
      <xdr:col>67</xdr:col>
      <xdr:colOff>101600</xdr:colOff>
      <xdr:row>62</xdr:row>
      <xdr:rowOff>122646</xdr:rowOff>
    </xdr:to>
    <xdr:sp macro="" textlink="">
      <xdr:nvSpPr>
        <xdr:cNvPr id="162" name="楕円 161">
          <a:extLst>
            <a:ext uri="{FF2B5EF4-FFF2-40B4-BE49-F238E27FC236}">
              <a16:creationId xmlns:a16="http://schemas.microsoft.com/office/drawing/2014/main" id="{66A02419-5E29-4289-B6CF-7D41C9861580}"/>
            </a:ext>
          </a:extLst>
        </xdr:cNvPr>
        <xdr:cNvSpPr/>
      </xdr:nvSpPr>
      <xdr:spPr>
        <a:xfrm>
          <a:off x="12763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71846</xdr:rowOff>
    </xdr:from>
    <xdr:to>
      <xdr:col>71</xdr:col>
      <xdr:colOff>177800</xdr:colOff>
      <xdr:row>62</xdr:row>
      <xdr:rowOff>89807</xdr:rowOff>
    </xdr:to>
    <xdr:cxnSp macro="">
      <xdr:nvCxnSpPr>
        <xdr:cNvPr id="163" name="直線コネクタ 162">
          <a:extLst>
            <a:ext uri="{FF2B5EF4-FFF2-40B4-BE49-F238E27FC236}">
              <a16:creationId xmlns:a16="http://schemas.microsoft.com/office/drawing/2014/main" id="{2EFCBD29-E7CE-41AD-BA68-55A0CFBF1AAB}"/>
            </a:ext>
          </a:extLst>
        </xdr:cNvPr>
        <xdr:cNvCxnSpPr/>
      </xdr:nvCxnSpPr>
      <xdr:spPr>
        <a:xfrm>
          <a:off x="12814300" y="1070174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88554</xdr:rowOff>
    </xdr:from>
    <xdr:ext cx="405111" cy="259045"/>
    <xdr:sp macro="" textlink="">
      <xdr:nvSpPr>
        <xdr:cNvPr id="164" name="n_1aveValue【保健センター・保健所】&#10;有形固定資産減価償却率">
          <a:extLst>
            <a:ext uri="{FF2B5EF4-FFF2-40B4-BE49-F238E27FC236}">
              <a16:creationId xmlns:a16="http://schemas.microsoft.com/office/drawing/2014/main" id="{249CC9B4-A5F2-447E-9E62-99DB59FE9EF1}"/>
            </a:ext>
          </a:extLst>
        </xdr:cNvPr>
        <xdr:cNvSpPr txBox="1"/>
      </xdr:nvSpPr>
      <xdr:spPr>
        <a:xfrm>
          <a:off x="15266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39568</xdr:rowOff>
    </xdr:from>
    <xdr:ext cx="405111" cy="259045"/>
    <xdr:sp macro="" textlink="">
      <xdr:nvSpPr>
        <xdr:cNvPr id="165" name="n_2aveValue【保健センター・保健所】&#10;有形固定資産減価償却率">
          <a:extLst>
            <a:ext uri="{FF2B5EF4-FFF2-40B4-BE49-F238E27FC236}">
              <a16:creationId xmlns:a16="http://schemas.microsoft.com/office/drawing/2014/main" id="{F2DE694B-3A82-4708-929A-21744B451C47}"/>
            </a:ext>
          </a:extLst>
        </xdr:cNvPr>
        <xdr:cNvSpPr txBox="1"/>
      </xdr:nvSpPr>
      <xdr:spPr>
        <a:xfrm>
          <a:off x="14389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142439</xdr:rowOff>
    </xdr:from>
    <xdr:ext cx="405111" cy="259045"/>
    <xdr:sp macro="" textlink="">
      <xdr:nvSpPr>
        <xdr:cNvPr id="166" name="n_3aveValue【保健センター・保健所】&#10;有形固定資産減価償却率">
          <a:extLst>
            <a:ext uri="{FF2B5EF4-FFF2-40B4-BE49-F238E27FC236}">
              <a16:creationId xmlns:a16="http://schemas.microsoft.com/office/drawing/2014/main" id="{1285C6AA-9410-44EA-AC2F-93D6808EF42F}"/>
            </a:ext>
          </a:extLst>
        </xdr:cNvPr>
        <xdr:cNvSpPr txBox="1"/>
      </xdr:nvSpPr>
      <xdr:spPr>
        <a:xfrm>
          <a:off x="135007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167" name="n_4aveValue【保健センター・保健所】&#10;有形固定資産減価償却率">
          <a:extLst>
            <a:ext uri="{FF2B5EF4-FFF2-40B4-BE49-F238E27FC236}">
              <a16:creationId xmlns:a16="http://schemas.microsoft.com/office/drawing/2014/main" id="{3013048E-E3B5-40F9-B165-52D2B93905BE}"/>
            </a:ext>
          </a:extLst>
        </xdr:cNvPr>
        <xdr:cNvSpPr txBox="1"/>
      </xdr:nvSpPr>
      <xdr:spPr>
        <a:xfrm>
          <a:off x="12611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167657</xdr:rowOff>
    </xdr:from>
    <xdr:ext cx="405111" cy="259045"/>
    <xdr:sp macro="" textlink="">
      <xdr:nvSpPr>
        <xdr:cNvPr id="168" name="n_1mainValue【保健センター・保健所】&#10;有形固定資産減価償却率">
          <a:extLst>
            <a:ext uri="{FF2B5EF4-FFF2-40B4-BE49-F238E27FC236}">
              <a16:creationId xmlns:a16="http://schemas.microsoft.com/office/drawing/2014/main" id="{5D9646C7-1F81-4A5E-812E-D740CBD7859B}"/>
            </a:ext>
          </a:extLst>
        </xdr:cNvPr>
        <xdr:cNvSpPr txBox="1"/>
      </xdr:nvSpPr>
      <xdr:spPr>
        <a:xfrm>
          <a:off x="152660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131734</xdr:rowOff>
    </xdr:from>
    <xdr:ext cx="405111" cy="259045"/>
    <xdr:sp macro="" textlink="">
      <xdr:nvSpPr>
        <xdr:cNvPr id="169" name="n_2mainValue【保健センター・保健所】&#10;有形固定資産減価償却率">
          <a:extLst>
            <a:ext uri="{FF2B5EF4-FFF2-40B4-BE49-F238E27FC236}">
              <a16:creationId xmlns:a16="http://schemas.microsoft.com/office/drawing/2014/main" id="{978B9BAB-3F6B-4443-9605-6282657D31E0}"/>
            </a:ext>
          </a:extLst>
        </xdr:cNvPr>
        <xdr:cNvSpPr txBox="1"/>
      </xdr:nvSpPr>
      <xdr:spPr>
        <a:xfrm>
          <a:off x="143897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131734</xdr:rowOff>
    </xdr:from>
    <xdr:ext cx="405111" cy="259045"/>
    <xdr:sp macro="" textlink="">
      <xdr:nvSpPr>
        <xdr:cNvPr id="170" name="n_3mainValue【保健センター・保健所】&#10;有形固定資産減価償却率">
          <a:extLst>
            <a:ext uri="{FF2B5EF4-FFF2-40B4-BE49-F238E27FC236}">
              <a16:creationId xmlns:a16="http://schemas.microsoft.com/office/drawing/2014/main" id="{F8A026DD-487D-4B0C-B976-9EFBFD9193EA}"/>
            </a:ext>
          </a:extLst>
        </xdr:cNvPr>
        <xdr:cNvSpPr txBox="1"/>
      </xdr:nvSpPr>
      <xdr:spPr>
        <a:xfrm>
          <a:off x="135007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113773</xdr:rowOff>
    </xdr:from>
    <xdr:ext cx="405111" cy="259045"/>
    <xdr:sp macro="" textlink="">
      <xdr:nvSpPr>
        <xdr:cNvPr id="171" name="n_4mainValue【保健センター・保健所】&#10;有形固定資産減価償却率">
          <a:extLst>
            <a:ext uri="{FF2B5EF4-FFF2-40B4-BE49-F238E27FC236}">
              <a16:creationId xmlns:a16="http://schemas.microsoft.com/office/drawing/2014/main" id="{BCF150DB-AAB7-48BB-A018-40D20513054A}"/>
            </a:ext>
          </a:extLst>
        </xdr:cNvPr>
        <xdr:cNvSpPr txBox="1"/>
      </xdr:nvSpPr>
      <xdr:spPr>
        <a:xfrm>
          <a:off x="12611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72" name="正方形/長方形 171">
          <a:extLst>
            <a:ext uri="{FF2B5EF4-FFF2-40B4-BE49-F238E27FC236}">
              <a16:creationId xmlns:a16="http://schemas.microsoft.com/office/drawing/2014/main" id="{89382DFC-AEC1-4D5C-83BF-12ECC375A07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73" name="正方形/長方形 172">
          <a:extLst>
            <a:ext uri="{FF2B5EF4-FFF2-40B4-BE49-F238E27FC236}">
              <a16:creationId xmlns:a16="http://schemas.microsoft.com/office/drawing/2014/main" id="{12BDF7CD-4FED-4290-950C-AD9B49C9A38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74" name="正方形/長方形 173">
          <a:extLst>
            <a:ext uri="{FF2B5EF4-FFF2-40B4-BE49-F238E27FC236}">
              <a16:creationId xmlns:a16="http://schemas.microsoft.com/office/drawing/2014/main" id="{FF3EBF85-30F8-477A-90EA-DDD830B8291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75" name="正方形/長方形 174">
          <a:extLst>
            <a:ext uri="{FF2B5EF4-FFF2-40B4-BE49-F238E27FC236}">
              <a16:creationId xmlns:a16="http://schemas.microsoft.com/office/drawing/2014/main" id="{15A04B84-0ABA-43DD-849C-5A884988805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76" name="正方形/長方形 175">
          <a:extLst>
            <a:ext uri="{FF2B5EF4-FFF2-40B4-BE49-F238E27FC236}">
              <a16:creationId xmlns:a16="http://schemas.microsoft.com/office/drawing/2014/main" id="{A70F4594-B4ED-462A-8D22-14C654BBAD1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77" name="正方形/長方形 176">
          <a:extLst>
            <a:ext uri="{FF2B5EF4-FFF2-40B4-BE49-F238E27FC236}">
              <a16:creationId xmlns:a16="http://schemas.microsoft.com/office/drawing/2014/main" id="{862B4924-AB83-48FE-B3A6-4B2827CF67A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78" name="正方形/長方形 177">
          <a:extLst>
            <a:ext uri="{FF2B5EF4-FFF2-40B4-BE49-F238E27FC236}">
              <a16:creationId xmlns:a16="http://schemas.microsoft.com/office/drawing/2014/main" id="{4250EEFD-A475-4354-BFA2-F5D9C955B24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79" name="正方形/長方形 178">
          <a:extLst>
            <a:ext uri="{FF2B5EF4-FFF2-40B4-BE49-F238E27FC236}">
              <a16:creationId xmlns:a16="http://schemas.microsoft.com/office/drawing/2014/main" id="{329AAFAB-7B92-4907-A596-E2DA1B683D9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80" name="テキスト ボックス 179">
          <a:extLst>
            <a:ext uri="{FF2B5EF4-FFF2-40B4-BE49-F238E27FC236}">
              <a16:creationId xmlns:a16="http://schemas.microsoft.com/office/drawing/2014/main" id="{E06184C9-1509-4FC7-8F5A-1C1D68B8805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81" name="直線コネクタ 180">
          <a:extLst>
            <a:ext uri="{FF2B5EF4-FFF2-40B4-BE49-F238E27FC236}">
              <a16:creationId xmlns:a16="http://schemas.microsoft.com/office/drawing/2014/main" id="{48EC00E0-8063-4F66-96D6-022F1CE67EE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182" name="直線コネクタ 181">
          <a:extLst>
            <a:ext uri="{FF2B5EF4-FFF2-40B4-BE49-F238E27FC236}">
              <a16:creationId xmlns:a16="http://schemas.microsoft.com/office/drawing/2014/main" id="{4F25B978-5423-4319-BC85-CD41F093EF2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183" name="テキスト ボックス 182">
          <a:extLst>
            <a:ext uri="{FF2B5EF4-FFF2-40B4-BE49-F238E27FC236}">
              <a16:creationId xmlns:a16="http://schemas.microsoft.com/office/drawing/2014/main" id="{0168F3BB-E011-402F-9CCD-A0D1DB98099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184" name="直線コネクタ 183">
          <a:extLst>
            <a:ext uri="{FF2B5EF4-FFF2-40B4-BE49-F238E27FC236}">
              <a16:creationId xmlns:a16="http://schemas.microsoft.com/office/drawing/2014/main" id="{6C971529-F1CD-452D-9B54-5D30600DFAF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185" name="テキスト ボックス 184">
          <a:extLst>
            <a:ext uri="{FF2B5EF4-FFF2-40B4-BE49-F238E27FC236}">
              <a16:creationId xmlns:a16="http://schemas.microsoft.com/office/drawing/2014/main" id="{59E8CEB6-FD81-4D25-B4A5-AF7B465A887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186" name="直線コネクタ 185">
          <a:extLst>
            <a:ext uri="{FF2B5EF4-FFF2-40B4-BE49-F238E27FC236}">
              <a16:creationId xmlns:a16="http://schemas.microsoft.com/office/drawing/2014/main" id="{E5A09196-B369-40A0-AD94-C4AE44C2D1E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187" name="テキスト ボックス 186">
          <a:extLst>
            <a:ext uri="{FF2B5EF4-FFF2-40B4-BE49-F238E27FC236}">
              <a16:creationId xmlns:a16="http://schemas.microsoft.com/office/drawing/2014/main" id="{ABD92155-5F25-4F69-87C2-CD4F5039806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188" name="直線コネクタ 187">
          <a:extLst>
            <a:ext uri="{FF2B5EF4-FFF2-40B4-BE49-F238E27FC236}">
              <a16:creationId xmlns:a16="http://schemas.microsoft.com/office/drawing/2014/main" id="{4DA309D4-C5B5-46B8-9ABB-ABDA7C6C27D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189" name="テキスト ボックス 188">
          <a:extLst>
            <a:ext uri="{FF2B5EF4-FFF2-40B4-BE49-F238E27FC236}">
              <a16:creationId xmlns:a16="http://schemas.microsoft.com/office/drawing/2014/main" id="{755BB138-0ACD-41C3-8B4B-D38AC768ED5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190" name="直線コネクタ 189">
          <a:extLst>
            <a:ext uri="{FF2B5EF4-FFF2-40B4-BE49-F238E27FC236}">
              <a16:creationId xmlns:a16="http://schemas.microsoft.com/office/drawing/2014/main" id="{8219B31A-A33F-48EA-A290-D0245E3EE9C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191" name="テキスト ボックス 190">
          <a:extLst>
            <a:ext uri="{FF2B5EF4-FFF2-40B4-BE49-F238E27FC236}">
              <a16:creationId xmlns:a16="http://schemas.microsoft.com/office/drawing/2014/main" id="{DE43C9A4-DE35-4760-9094-E00752826CA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92" name="直線コネクタ 191">
          <a:extLst>
            <a:ext uri="{FF2B5EF4-FFF2-40B4-BE49-F238E27FC236}">
              <a16:creationId xmlns:a16="http://schemas.microsoft.com/office/drawing/2014/main" id="{CF87F056-BE30-4BDA-BF11-92074F981A0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93" name="テキスト ボックス 192">
          <a:extLst>
            <a:ext uri="{FF2B5EF4-FFF2-40B4-BE49-F238E27FC236}">
              <a16:creationId xmlns:a16="http://schemas.microsoft.com/office/drawing/2014/main" id="{244A0553-72CF-46DB-8C41-6CBAD7EC91F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94" name="【保健センター・保健所】&#10;一人当たり面積グラフ枠">
          <a:extLst>
            <a:ext uri="{FF2B5EF4-FFF2-40B4-BE49-F238E27FC236}">
              <a16:creationId xmlns:a16="http://schemas.microsoft.com/office/drawing/2014/main" id="{302D2BB5-FFAC-4A3F-9905-80A594B7E1E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6858</xdr:rowOff>
    </xdr:from>
    <xdr:to>
      <xdr:col>116</xdr:col>
      <xdr:colOff>62864</xdr:colOff>
      <xdr:row>64</xdr:row>
      <xdr:rowOff>23622</xdr:rowOff>
    </xdr:to>
    <xdr:cxnSp macro="">
      <xdr:nvCxnSpPr>
        <xdr:cNvPr id="195" name="直線コネクタ 194">
          <a:extLst>
            <a:ext uri="{FF2B5EF4-FFF2-40B4-BE49-F238E27FC236}">
              <a16:creationId xmlns:a16="http://schemas.microsoft.com/office/drawing/2014/main" id="{0F84CFFF-EC73-488E-88E6-AB40D56422CC}"/>
            </a:ext>
          </a:extLst>
        </xdr:cNvPr>
        <xdr:cNvCxnSpPr/>
      </xdr:nvCxnSpPr>
      <xdr:spPr>
        <a:xfrm flipV="1">
          <a:off x="22160864" y="9779508"/>
          <a:ext cx="0" cy="121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27449</xdr:rowOff>
    </xdr:from>
    <xdr:ext cx="469744" cy="259045"/>
    <xdr:sp macro="" textlink="">
      <xdr:nvSpPr>
        <xdr:cNvPr id="196" name="【保健センター・保健所】&#10;一人当たり面積最小値テキスト">
          <a:extLst>
            <a:ext uri="{FF2B5EF4-FFF2-40B4-BE49-F238E27FC236}">
              <a16:creationId xmlns:a16="http://schemas.microsoft.com/office/drawing/2014/main" id="{16423BCD-B9F8-47D0-A486-E23A28BBDFC6}"/>
            </a:ext>
          </a:extLst>
        </xdr:cNvPr>
        <xdr:cNvSpPr txBox="1"/>
      </xdr:nvSpPr>
      <xdr:spPr>
        <a:xfrm>
          <a:off x="22199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23622</xdr:rowOff>
    </xdr:from>
    <xdr:to>
      <xdr:col>116</xdr:col>
      <xdr:colOff>152400</xdr:colOff>
      <xdr:row>64</xdr:row>
      <xdr:rowOff>23622</xdr:rowOff>
    </xdr:to>
    <xdr:cxnSp macro="">
      <xdr:nvCxnSpPr>
        <xdr:cNvPr id="197" name="直線コネクタ 196">
          <a:extLst>
            <a:ext uri="{FF2B5EF4-FFF2-40B4-BE49-F238E27FC236}">
              <a16:creationId xmlns:a16="http://schemas.microsoft.com/office/drawing/2014/main" id="{C7E558F0-593D-4415-BC6D-F245F181AF4C}"/>
            </a:ext>
          </a:extLst>
        </xdr:cNvPr>
        <xdr:cNvCxnSpPr/>
      </xdr:nvCxnSpPr>
      <xdr:spPr>
        <a:xfrm>
          <a:off x="22072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124985</xdr:rowOff>
    </xdr:from>
    <xdr:ext cx="469744" cy="259045"/>
    <xdr:sp macro="" textlink="">
      <xdr:nvSpPr>
        <xdr:cNvPr id="198" name="【保健センター・保健所】&#10;一人当たり面積最大値テキスト">
          <a:extLst>
            <a:ext uri="{FF2B5EF4-FFF2-40B4-BE49-F238E27FC236}">
              <a16:creationId xmlns:a16="http://schemas.microsoft.com/office/drawing/2014/main" id="{6D66C222-8572-4CF7-B974-357F314D65A8}"/>
            </a:ext>
          </a:extLst>
        </xdr:cNvPr>
        <xdr:cNvSpPr txBox="1"/>
      </xdr:nvSpPr>
      <xdr:spPr>
        <a:xfrm>
          <a:off x="22199600" y="955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6858</xdr:rowOff>
    </xdr:from>
    <xdr:to>
      <xdr:col>116</xdr:col>
      <xdr:colOff>152400</xdr:colOff>
      <xdr:row>57</xdr:row>
      <xdr:rowOff>6858</xdr:rowOff>
    </xdr:to>
    <xdr:cxnSp macro="">
      <xdr:nvCxnSpPr>
        <xdr:cNvPr id="199" name="直線コネクタ 198">
          <a:extLst>
            <a:ext uri="{FF2B5EF4-FFF2-40B4-BE49-F238E27FC236}">
              <a16:creationId xmlns:a16="http://schemas.microsoft.com/office/drawing/2014/main" id="{C3872534-BA00-4556-B02F-5A955CBF73D6}"/>
            </a:ext>
          </a:extLst>
        </xdr:cNvPr>
        <xdr:cNvCxnSpPr/>
      </xdr:nvCxnSpPr>
      <xdr:spPr>
        <a:xfrm>
          <a:off x="22072600" y="977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113047</xdr:rowOff>
    </xdr:from>
    <xdr:ext cx="469744" cy="259045"/>
    <xdr:sp macro="" textlink="">
      <xdr:nvSpPr>
        <xdr:cNvPr id="200" name="【保健センター・保健所】&#10;一人当たり面積平均値テキスト">
          <a:extLst>
            <a:ext uri="{FF2B5EF4-FFF2-40B4-BE49-F238E27FC236}">
              <a16:creationId xmlns:a16="http://schemas.microsoft.com/office/drawing/2014/main" id="{2DF08345-8731-4359-B056-C11732237DCE}"/>
            </a:ext>
          </a:extLst>
        </xdr:cNvPr>
        <xdr:cNvSpPr txBox="1"/>
      </xdr:nvSpPr>
      <xdr:spPr>
        <a:xfrm>
          <a:off x="22199600" y="1057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90170</xdr:rowOff>
    </xdr:from>
    <xdr:to>
      <xdr:col>116</xdr:col>
      <xdr:colOff>114300</xdr:colOff>
      <xdr:row>63</xdr:row>
      <xdr:rowOff>20320</xdr:rowOff>
    </xdr:to>
    <xdr:sp macro="" textlink="">
      <xdr:nvSpPr>
        <xdr:cNvPr id="201" name="フローチャート: 判断 200">
          <a:extLst>
            <a:ext uri="{FF2B5EF4-FFF2-40B4-BE49-F238E27FC236}">
              <a16:creationId xmlns:a16="http://schemas.microsoft.com/office/drawing/2014/main" id="{FBA5B576-3480-4BA1-A33F-2A93EE2E0AF5}"/>
            </a:ext>
          </a:extLst>
        </xdr:cNvPr>
        <xdr:cNvSpPr/>
      </xdr:nvSpPr>
      <xdr:spPr>
        <a:xfrm>
          <a:off x="221107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96266</xdr:rowOff>
    </xdr:from>
    <xdr:to>
      <xdr:col>112</xdr:col>
      <xdr:colOff>38100</xdr:colOff>
      <xdr:row>63</xdr:row>
      <xdr:rowOff>26416</xdr:rowOff>
    </xdr:to>
    <xdr:sp macro="" textlink="">
      <xdr:nvSpPr>
        <xdr:cNvPr id="202" name="フローチャート: 判断 201">
          <a:extLst>
            <a:ext uri="{FF2B5EF4-FFF2-40B4-BE49-F238E27FC236}">
              <a16:creationId xmlns:a16="http://schemas.microsoft.com/office/drawing/2014/main" id="{52EEA65F-B39F-4FDD-909F-8FF6FF4C1E45}"/>
            </a:ext>
          </a:extLst>
        </xdr:cNvPr>
        <xdr:cNvSpPr/>
      </xdr:nvSpPr>
      <xdr:spPr>
        <a:xfrm>
          <a:off x="21272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105410</xdr:rowOff>
    </xdr:from>
    <xdr:to>
      <xdr:col>107</xdr:col>
      <xdr:colOff>101600</xdr:colOff>
      <xdr:row>63</xdr:row>
      <xdr:rowOff>35560</xdr:rowOff>
    </xdr:to>
    <xdr:sp macro="" textlink="">
      <xdr:nvSpPr>
        <xdr:cNvPr id="203" name="フローチャート: 判断 202">
          <a:extLst>
            <a:ext uri="{FF2B5EF4-FFF2-40B4-BE49-F238E27FC236}">
              <a16:creationId xmlns:a16="http://schemas.microsoft.com/office/drawing/2014/main" id="{8790B690-0DF2-498B-8E4D-9985BFF6D8B1}"/>
            </a:ext>
          </a:extLst>
        </xdr:cNvPr>
        <xdr:cNvSpPr/>
      </xdr:nvSpPr>
      <xdr:spPr>
        <a:xfrm>
          <a:off x="20383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154178</xdr:rowOff>
    </xdr:from>
    <xdr:to>
      <xdr:col>102</xdr:col>
      <xdr:colOff>165100</xdr:colOff>
      <xdr:row>62</xdr:row>
      <xdr:rowOff>84328</xdr:rowOff>
    </xdr:to>
    <xdr:sp macro="" textlink="">
      <xdr:nvSpPr>
        <xdr:cNvPr id="204" name="フローチャート: 判断 203">
          <a:extLst>
            <a:ext uri="{FF2B5EF4-FFF2-40B4-BE49-F238E27FC236}">
              <a16:creationId xmlns:a16="http://schemas.microsoft.com/office/drawing/2014/main" id="{E7355DBB-FD75-426D-AC70-6945693B0C3A}"/>
            </a:ext>
          </a:extLst>
        </xdr:cNvPr>
        <xdr:cNvSpPr/>
      </xdr:nvSpPr>
      <xdr:spPr>
        <a:xfrm>
          <a:off x="19494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205" name="フローチャート: 判断 204">
          <a:extLst>
            <a:ext uri="{FF2B5EF4-FFF2-40B4-BE49-F238E27FC236}">
              <a16:creationId xmlns:a16="http://schemas.microsoft.com/office/drawing/2014/main" id="{A1B0B9DB-7D18-45E5-AA80-5080779FD30B}"/>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id="{8444B409-01B4-41A5-B680-BB77BFD11BE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id="{50A33ABB-33CF-469B-91F7-06D62167E32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id="{97E2D1A4-4611-4366-9332-F6330EDC594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09" name="テキスト ボックス 208">
          <a:extLst>
            <a:ext uri="{FF2B5EF4-FFF2-40B4-BE49-F238E27FC236}">
              <a16:creationId xmlns:a16="http://schemas.microsoft.com/office/drawing/2014/main" id="{BFE9EB62-841E-4C3C-B7BB-913C909ACE7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10" name="テキスト ボックス 209">
          <a:extLst>
            <a:ext uri="{FF2B5EF4-FFF2-40B4-BE49-F238E27FC236}">
              <a16:creationId xmlns:a16="http://schemas.microsoft.com/office/drawing/2014/main" id="{C008D53B-71E4-4CB7-B457-95A07A7C7A2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83312</xdr:rowOff>
    </xdr:from>
    <xdr:to>
      <xdr:col>116</xdr:col>
      <xdr:colOff>114300</xdr:colOff>
      <xdr:row>64</xdr:row>
      <xdr:rowOff>13462</xdr:rowOff>
    </xdr:to>
    <xdr:sp macro="" textlink="">
      <xdr:nvSpPr>
        <xdr:cNvPr id="211" name="楕円 210">
          <a:extLst>
            <a:ext uri="{FF2B5EF4-FFF2-40B4-BE49-F238E27FC236}">
              <a16:creationId xmlns:a16="http://schemas.microsoft.com/office/drawing/2014/main" id="{295DF02E-B6A2-4BB7-BCB8-7FC91268BAD5}"/>
            </a:ext>
          </a:extLst>
        </xdr:cNvPr>
        <xdr:cNvSpPr/>
      </xdr:nvSpPr>
      <xdr:spPr>
        <a:xfrm>
          <a:off x="22110700" y="1088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169689</xdr:rowOff>
    </xdr:from>
    <xdr:ext cx="469744" cy="259045"/>
    <xdr:sp macro="" textlink="">
      <xdr:nvSpPr>
        <xdr:cNvPr id="212" name="【保健センター・保健所】&#10;一人当たり面積該当値テキスト">
          <a:extLst>
            <a:ext uri="{FF2B5EF4-FFF2-40B4-BE49-F238E27FC236}">
              <a16:creationId xmlns:a16="http://schemas.microsoft.com/office/drawing/2014/main" id="{4FF58878-8C79-4821-B59B-B0FBEB872124}"/>
            </a:ext>
          </a:extLst>
        </xdr:cNvPr>
        <xdr:cNvSpPr txBox="1"/>
      </xdr:nvSpPr>
      <xdr:spPr>
        <a:xfrm>
          <a:off x="22199600" y="1079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84836</xdr:rowOff>
    </xdr:from>
    <xdr:to>
      <xdr:col>112</xdr:col>
      <xdr:colOff>38100</xdr:colOff>
      <xdr:row>64</xdr:row>
      <xdr:rowOff>14986</xdr:rowOff>
    </xdr:to>
    <xdr:sp macro="" textlink="">
      <xdr:nvSpPr>
        <xdr:cNvPr id="213" name="楕円 212">
          <a:extLst>
            <a:ext uri="{FF2B5EF4-FFF2-40B4-BE49-F238E27FC236}">
              <a16:creationId xmlns:a16="http://schemas.microsoft.com/office/drawing/2014/main" id="{63929F33-3623-465F-A6ED-3DA67D2C58DF}"/>
            </a:ext>
          </a:extLst>
        </xdr:cNvPr>
        <xdr:cNvSpPr/>
      </xdr:nvSpPr>
      <xdr:spPr>
        <a:xfrm>
          <a:off x="21272500" y="1088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134112</xdr:rowOff>
    </xdr:from>
    <xdr:to>
      <xdr:col>116</xdr:col>
      <xdr:colOff>63500</xdr:colOff>
      <xdr:row>63</xdr:row>
      <xdr:rowOff>135636</xdr:rowOff>
    </xdr:to>
    <xdr:cxnSp macro="">
      <xdr:nvCxnSpPr>
        <xdr:cNvPr id="214" name="直線コネクタ 213">
          <a:extLst>
            <a:ext uri="{FF2B5EF4-FFF2-40B4-BE49-F238E27FC236}">
              <a16:creationId xmlns:a16="http://schemas.microsoft.com/office/drawing/2014/main" id="{D6C9BCA0-FF56-45BF-8777-52D4E76FC2C1}"/>
            </a:ext>
          </a:extLst>
        </xdr:cNvPr>
        <xdr:cNvCxnSpPr/>
      </xdr:nvCxnSpPr>
      <xdr:spPr>
        <a:xfrm flipV="1">
          <a:off x="21323300" y="10935462"/>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87884</xdr:rowOff>
    </xdr:from>
    <xdr:to>
      <xdr:col>107</xdr:col>
      <xdr:colOff>101600</xdr:colOff>
      <xdr:row>64</xdr:row>
      <xdr:rowOff>18034</xdr:rowOff>
    </xdr:to>
    <xdr:sp macro="" textlink="">
      <xdr:nvSpPr>
        <xdr:cNvPr id="215" name="楕円 214">
          <a:extLst>
            <a:ext uri="{FF2B5EF4-FFF2-40B4-BE49-F238E27FC236}">
              <a16:creationId xmlns:a16="http://schemas.microsoft.com/office/drawing/2014/main" id="{9AA4F1AB-5022-43E1-A860-63989A0594DD}"/>
            </a:ext>
          </a:extLst>
        </xdr:cNvPr>
        <xdr:cNvSpPr/>
      </xdr:nvSpPr>
      <xdr:spPr>
        <a:xfrm>
          <a:off x="20383500" y="1088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135636</xdr:rowOff>
    </xdr:from>
    <xdr:to>
      <xdr:col>111</xdr:col>
      <xdr:colOff>177800</xdr:colOff>
      <xdr:row>63</xdr:row>
      <xdr:rowOff>138684</xdr:rowOff>
    </xdr:to>
    <xdr:cxnSp macro="">
      <xdr:nvCxnSpPr>
        <xdr:cNvPr id="216" name="直線コネクタ 215">
          <a:extLst>
            <a:ext uri="{FF2B5EF4-FFF2-40B4-BE49-F238E27FC236}">
              <a16:creationId xmlns:a16="http://schemas.microsoft.com/office/drawing/2014/main" id="{601421A3-D79A-4BAF-B20D-2A781E69B462}"/>
            </a:ext>
          </a:extLst>
        </xdr:cNvPr>
        <xdr:cNvCxnSpPr/>
      </xdr:nvCxnSpPr>
      <xdr:spPr>
        <a:xfrm flipV="1">
          <a:off x="20434300" y="1093698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91694</xdr:rowOff>
    </xdr:from>
    <xdr:to>
      <xdr:col>102</xdr:col>
      <xdr:colOff>165100</xdr:colOff>
      <xdr:row>64</xdr:row>
      <xdr:rowOff>21844</xdr:rowOff>
    </xdr:to>
    <xdr:sp macro="" textlink="">
      <xdr:nvSpPr>
        <xdr:cNvPr id="217" name="楕円 216">
          <a:extLst>
            <a:ext uri="{FF2B5EF4-FFF2-40B4-BE49-F238E27FC236}">
              <a16:creationId xmlns:a16="http://schemas.microsoft.com/office/drawing/2014/main" id="{0C079009-5AC4-4E75-B07D-A237CB2A16ED}"/>
            </a:ext>
          </a:extLst>
        </xdr:cNvPr>
        <xdr:cNvSpPr/>
      </xdr:nvSpPr>
      <xdr:spPr>
        <a:xfrm>
          <a:off x="19494500" y="1089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138684</xdr:rowOff>
    </xdr:from>
    <xdr:to>
      <xdr:col>107</xdr:col>
      <xdr:colOff>50800</xdr:colOff>
      <xdr:row>63</xdr:row>
      <xdr:rowOff>142494</xdr:rowOff>
    </xdr:to>
    <xdr:cxnSp macro="">
      <xdr:nvCxnSpPr>
        <xdr:cNvPr id="218" name="直線コネクタ 217">
          <a:extLst>
            <a:ext uri="{FF2B5EF4-FFF2-40B4-BE49-F238E27FC236}">
              <a16:creationId xmlns:a16="http://schemas.microsoft.com/office/drawing/2014/main" id="{82B10FD2-D2A0-439A-AE53-89AFB4F1DAA1}"/>
            </a:ext>
          </a:extLst>
        </xdr:cNvPr>
        <xdr:cNvCxnSpPr/>
      </xdr:nvCxnSpPr>
      <xdr:spPr>
        <a:xfrm flipV="1">
          <a:off x="19545300" y="1094003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94742</xdr:rowOff>
    </xdr:from>
    <xdr:to>
      <xdr:col>98</xdr:col>
      <xdr:colOff>38100</xdr:colOff>
      <xdr:row>64</xdr:row>
      <xdr:rowOff>24892</xdr:rowOff>
    </xdr:to>
    <xdr:sp macro="" textlink="">
      <xdr:nvSpPr>
        <xdr:cNvPr id="219" name="楕円 218">
          <a:extLst>
            <a:ext uri="{FF2B5EF4-FFF2-40B4-BE49-F238E27FC236}">
              <a16:creationId xmlns:a16="http://schemas.microsoft.com/office/drawing/2014/main" id="{EA15315F-5550-49D8-8D9D-7B44367E0E82}"/>
            </a:ext>
          </a:extLst>
        </xdr:cNvPr>
        <xdr:cNvSpPr/>
      </xdr:nvSpPr>
      <xdr:spPr>
        <a:xfrm>
          <a:off x="18605500" y="1089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142494</xdr:rowOff>
    </xdr:from>
    <xdr:to>
      <xdr:col>102</xdr:col>
      <xdr:colOff>114300</xdr:colOff>
      <xdr:row>63</xdr:row>
      <xdr:rowOff>145542</xdr:rowOff>
    </xdr:to>
    <xdr:cxnSp macro="">
      <xdr:nvCxnSpPr>
        <xdr:cNvPr id="220" name="直線コネクタ 219">
          <a:extLst>
            <a:ext uri="{FF2B5EF4-FFF2-40B4-BE49-F238E27FC236}">
              <a16:creationId xmlns:a16="http://schemas.microsoft.com/office/drawing/2014/main" id="{91FC41F9-F70B-4BC0-8CA3-0B5F96EBBDE9}"/>
            </a:ext>
          </a:extLst>
        </xdr:cNvPr>
        <xdr:cNvCxnSpPr/>
      </xdr:nvCxnSpPr>
      <xdr:spPr>
        <a:xfrm flipV="1">
          <a:off x="18656300" y="1094384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42943</xdr:rowOff>
    </xdr:from>
    <xdr:ext cx="469744" cy="259045"/>
    <xdr:sp macro="" textlink="">
      <xdr:nvSpPr>
        <xdr:cNvPr id="221" name="n_1aveValue【保健センター・保健所】&#10;一人当たり面積">
          <a:extLst>
            <a:ext uri="{FF2B5EF4-FFF2-40B4-BE49-F238E27FC236}">
              <a16:creationId xmlns:a16="http://schemas.microsoft.com/office/drawing/2014/main" id="{85DF8DD5-4533-4CC8-8320-3F11C9F0FB52}"/>
            </a:ext>
          </a:extLst>
        </xdr:cNvPr>
        <xdr:cNvSpPr txBox="1"/>
      </xdr:nvSpPr>
      <xdr:spPr>
        <a:xfrm>
          <a:off x="21075727" y="10501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52087</xdr:rowOff>
    </xdr:from>
    <xdr:ext cx="469744" cy="259045"/>
    <xdr:sp macro="" textlink="">
      <xdr:nvSpPr>
        <xdr:cNvPr id="222" name="n_2aveValue【保健センター・保健所】&#10;一人当たり面積">
          <a:extLst>
            <a:ext uri="{FF2B5EF4-FFF2-40B4-BE49-F238E27FC236}">
              <a16:creationId xmlns:a16="http://schemas.microsoft.com/office/drawing/2014/main" id="{7BD02D6D-78A6-4A53-8664-E1E4D16248E6}"/>
            </a:ext>
          </a:extLst>
        </xdr:cNvPr>
        <xdr:cNvSpPr txBox="1"/>
      </xdr:nvSpPr>
      <xdr:spPr>
        <a:xfrm>
          <a:off x="20199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100855</xdr:rowOff>
    </xdr:from>
    <xdr:ext cx="469744" cy="259045"/>
    <xdr:sp macro="" textlink="">
      <xdr:nvSpPr>
        <xdr:cNvPr id="223" name="n_3aveValue【保健センター・保健所】&#10;一人当たり面積">
          <a:extLst>
            <a:ext uri="{FF2B5EF4-FFF2-40B4-BE49-F238E27FC236}">
              <a16:creationId xmlns:a16="http://schemas.microsoft.com/office/drawing/2014/main" id="{1855E26F-7D60-465D-AE30-447783B511C1}"/>
            </a:ext>
          </a:extLst>
        </xdr:cNvPr>
        <xdr:cNvSpPr txBox="1"/>
      </xdr:nvSpPr>
      <xdr:spPr>
        <a:xfrm>
          <a:off x="19310427" y="1038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224" name="n_4aveValue【保健センター・保健所】&#10;一人当たり面積">
          <a:extLst>
            <a:ext uri="{FF2B5EF4-FFF2-40B4-BE49-F238E27FC236}">
              <a16:creationId xmlns:a16="http://schemas.microsoft.com/office/drawing/2014/main" id="{52612156-C30E-49C3-939C-4A7E9E978380}"/>
            </a:ext>
          </a:extLst>
        </xdr:cNvPr>
        <xdr:cNvSpPr txBox="1"/>
      </xdr:nvSpPr>
      <xdr:spPr>
        <a:xfrm>
          <a:off x="18421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6113</xdr:rowOff>
    </xdr:from>
    <xdr:ext cx="469744" cy="259045"/>
    <xdr:sp macro="" textlink="">
      <xdr:nvSpPr>
        <xdr:cNvPr id="225" name="n_1mainValue【保健センター・保健所】&#10;一人当たり面積">
          <a:extLst>
            <a:ext uri="{FF2B5EF4-FFF2-40B4-BE49-F238E27FC236}">
              <a16:creationId xmlns:a16="http://schemas.microsoft.com/office/drawing/2014/main" id="{B93C2ABE-9C77-4D4A-9103-B1E60CBF1EE9}"/>
            </a:ext>
          </a:extLst>
        </xdr:cNvPr>
        <xdr:cNvSpPr txBox="1"/>
      </xdr:nvSpPr>
      <xdr:spPr>
        <a:xfrm>
          <a:off x="21075727" y="1097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9161</xdr:rowOff>
    </xdr:from>
    <xdr:ext cx="469744" cy="259045"/>
    <xdr:sp macro="" textlink="">
      <xdr:nvSpPr>
        <xdr:cNvPr id="226" name="n_2mainValue【保健センター・保健所】&#10;一人当たり面積">
          <a:extLst>
            <a:ext uri="{FF2B5EF4-FFF2-40B4-BE49-F238E27FC236}">
              <a16:creationId xmlns:a16="http://schemas.microsoft.com/office/drawing/2014/main" id="{13D42CD6-5B5D-4342-9318-8A5097B8C125}"/>
            </a:ext>
          </a:extLst>
        </xdr:cNvPr>
        <xdr:cNvSpPr txBox="1"/>
      </xdr:nvSpPr>
      <xdr:spPr>
        <a:xfrm>
          <a:off x="20199427" y="1098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12971</xdr:rowOff>
    </xdr:from>
    <xdr:ext cx="469744" cy="259045"/>
    <xdr:sp macro="" textlink="">
      <xdr:nvSpPr>
        <xdr:cNvPr id="227" name="n_3mainValue【保健センター・保健所】&#10;一人当たり面積">
          <a:extLst>
            <a:ext uri="{FF2B5EF4-FFF2-40B4-BE49-F238E27FC236}">
              <a16:creationId xmlns:a16="http://schemas.microsoft.com/office/drawing/2014/main" id="{D242783C-AD81-40EE-AFC7-167100C19799}"/>
            </a:ext>
          </a:extLst>
        </xdr:cNvPr>
        <xdr:cNvSpPr txBox="1"/>
      </xdr:nvSpPr>
      <xdr:spPr>
        <a:xfrm>
          <a:off x="19310427"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16019</xdr:rowOff>
    </xdr:from>
    <xdr:ext cx="469744" cy="259045"/>
    <xdr:sp macro="" textlink="">
      <xdr:nvSpPr>
        <xdr:cNvPr id="228" name="n_4mainValue【保健センター・保健所】&#10;一人当たり面積">
          <a:extLst>
            <a:ext uri="{FF2B5EF4-FFF2-40B4-BE49-F238E27FC236}">
              <a16:creationId xmlns:a16="http://schemas.microsoft.com/office/drawing/2014/main" id="{D79E13E8-D7FD-498D-9E2E-6B49814918BE}"/>
            </a:ext>
          </a:extLst>
        </xdr:cNvPr>
        <xdr:cNvSpPr txBox="1"/>
      </xdr:nvSpPr>
      <xdr:spPr>
        <a:xfrm>
          <a:off x="18421427" y="1098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29" name="正方形/長方形 228">
          <a:extLst>
            <a:ext uri="{FF2B5EF4-FFF2-40B4-BE49-F238E27FC236}">
              <a16:creationId xmlns:a16="http://schemas.microsoft.com/office/drawing/2014/main" id="{8247CA4C-FF14-4C15-86B0-C381A8E0BFA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0" name="正方形/長方形 229">
          <a:extLst>
            <a:ext uri="{FF2B5EF4-FFF2-40B4-BE49-F238E27FC236}">
              <a16:creationId xmlns:a16="http://schemas.microsoft.com/office/drawing/2014/main" id="{4565BF85-061A-4E98-A677-569DA2FB123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1" name="正方形/長方形 230">
          <a:extLst>
            <a:ext uri="{FF2B5EF4-FFF2-40B4-BE49-F238E27FC236}">
              <a16:creationId xmlns:a16="http://schemas.microsoft.com/office/drawing/2014/main" id="{D97FD56F-D802-4218-B5AA-25F8279585A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2" name="正方形/長方形 231">
          <a:extLst>
            <a:ext uri="{FF2B5EF4-FFF2-40B4-BE49-F238E27FC236}">
              <a16:creationId xmlns:a16="http://schemas.microsoft.com/office/drawing/2014/main" id="{50A4D2B1-65E5-47ED-AC69-4702D2C6ECB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3" name="正方形/長方形 232">
          <a:extLst>
            <a:ext uri="{FF2B5EF4-FFF2-40B4-BE49-F238E27FC236}">
              <a16:creationId xmlns:a16="http://schemas.microsoft.com/office/drawing/2014/main" id="{0B8DE2B0-F7F0-477A-A25E-49AA72B86D7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4" name="正方形/長方形 233">
          <a:extLst>
            <a:ext uri="{FF2B5EF4-FFF2-40B4-BE49-F238E27FC236}">
              <a16:creationId xmlns:a16="http://schemas.microsoft.com/office/drawing/2014/main" id="{50E87B73-D629-4D85-9589-3AF0EC72B4B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5" name="正方形/長方形 234">
          <a:extLst>
            <a:ext uri="{FF2B5EF4-FFF2-40B4-BE49-F238E27FC236}">
              <a16:creationId xmlns:a16="http://schemas.microsoft.com/office/drawing/2014/main" id="{5C50D689-1008-480A-9D6C-B0F5113F1FA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6" name="正方形/長方形 235">
          <a:extLst>
            <a:ext uri="{FF2B5EF4-FFF2-40B4-BE49-F238E27FC236}">
              <a16:creationId xmlns:a16="http://schemas.microsoft.com/office/drawing/2014/main" id="{68863E2D-A861-4BEC-BB85-4BB5BB9DC0B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7" name="テキスト ボックス 236">
          <a:extLst>
            <a:ext uri="{FF2B5EF4-FFF2-40B4-BE49-F238E27FC236}">
              <a16:creationId xmlns:a16="http://schemas.microsoft.com/office/drawing/2014/main" id="{75573283-64EB-4E70-96B6-CE7711B3D40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8" name="直線コネクタ 237">
          <a:extLst>
            <a:ext uri="{FF2B5EF4-FFF2-40B4-BE49-F238E27FC236}">
              <a16:creationId xmlns:a16="http://schemas.microsoft.com/office/drawing/2014/main" id="{E42DEFDC-2B6B-4EC0-9470-ECAA3A55FF1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9" name="テキスト ボックス 238">
          <a:extLst>
            <a:ext uri="{FF2B5EF4-FFF2-40B4-BE49-F238E27FC236}">
              <a16:creationId xmlns:a16="http://schemas.microsoft.com/office/drawing/2014/main" id="{D910506A-4166-44CE-8DC7-F720F85A6C3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40" name="直線コネクタ 239">
          <a:extLst>
            <a:ext uri="{FF2B5EF4-FFF2-40B4-BE49-F238E27FC236}">
              <a16:creationId xmlns:a16="http://schemas.microsoft.com/office/drawing/2014/main" id="{5E2CED37-9883-4E96-95AF-AD0B21F37B6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41" name="テキスト ボックス 240">
          <a:extLst>
            <a:ext uri="{FF2B5EF4-FFF2-40B4-BE49-F238E27FC236}">
              <a16:creationId xmlns:a16="http://schemas.microsoft.com/office/drawing/2014/main" id="{AB6BA881-711E-4875-96EB-ED9BC95FDDC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42" name="直線コネクタ 241">
          <a:extLst>
            <a:ext uri="{FF2B5EF4-FFF2-40B4-BE49-F238E27FC236}">
              <a16:creationId xmlns:a16="http://schemas.microsoft.com/office/drawing/2014/main" id="{57659621-4A4B-41C6-8ABB-32CF6947EF6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43" name="テキスト ボックス 242">
          <a:extLst>
            <a:ext uri="{FF2B5EF4-FFF2-40B4-BE49-F238E27FC236}">
              <a16:creationId xmlns:a16="http://schemas.microsoft.com/office/drawing/2014/main" id="{CC7A09F9-6871-4221-9D2B-1A0492EFA07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44" name="直線コネクタ 243">
          <a:extLst>
            <a:ext uri="{FF2B5EF4-FFF2-40B4-BE49-F238E27FC236}">
              <a16:creationId xmlns:a16="http://schemas.microsoft.com/office/drawing/2014/main" id="{714C9439-05CF-4235-AFFC-60096FB49DF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45" name="テキスト ボックス 244">
          <a:extLst>
            <a:ext uri="{FF2B5EF4-FFF2-40B4-BE49-F238E27FC236}">
              <a16:creationId xmlns:a16="http://schemas.microsoft.com/office/drawing/2014/main" id="{4ED6F27C-748B-48B0-B8B3-7B00D527F9E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46" name="直線コネクタ 245">
          <a:extLst>
            <a:ext uri="{FF2B5EF4-FFF2-40B4-BE49-F238E27FC236}">
              <a16:creationId xmlns:a16="http://schemas.microsoft.com/office/drawing/2014/main" id="{E2AD59C2-1C4D-4029-9CB2-B4FDB9D3EC5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47" name="テキスト ボックス 246">
          <a:extLst>
            <a:ext uri="{FF2B5EF4-FFF2-40B4-BE49-F238E27FC236}">
              <a16:creationId xmlns:a16="http://schemas.microsoft.com/office/drawing/2014/main" id="{674E852C-0ED8-4D1E-B41C-C5A893FA452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48" name="直線コネクタ 247">
          <a:extLst>
            <a:ext uri="{FF2B5EF4-FFF2-40B4-BE49-F238E27FC236}">
              <a16:creationId xmlns:a16="http://schemas.microsoft.com/office/drawing/2014/main" id="{68F4EA8C-AD06-4055-97A9-F7D2F23A328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49" name="テキスト ボックス 248">
          <a:extLst>
            <a:ext uri="{FF2B5EF4-FFF2-40B4-BE49-F238E27FC236}">
              <a16:creationId xmlns:a16="http://schemas.microsoft.com/office/drawing/2014/main" id="{CAA84221-9C9E-4D05-9E59-D932675BC12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50" name="直線コネクタ 249">
          <a:extLst>
            <a:ext uri="{FF2B5EF4-FFF2-40B4-BE49-F238E27FC236}">
              <a16:creationId xmlns:a16="http://schemas.microsoft.com/office/drawing/2014/main" id="{A6A079C2-B0C9-4F8D-849B-736B96EA244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51" name="テキスト ボックス 250">
          <a:extLst>
            <a:ext uri="{FF2B5EF4-FFF2-40B4-BE49-F238E27FC236}">
              <a16:creationId xmlns:a16="http://schemas.microsoft.com/office/drawing/2014/main" id="{BBB476AE-16DA-436B-BD8B-A6E07B5271A4}"/>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2" name="直線コネクタ 251">
          <a:extLst>
            <a:ext uri="{FF2B5EF4-FFF2-40B4-BE49-F238E27FC236}">
              <a16:creationId xmlns:a16="http://schemas.microsoft.com/office/drawing/2014/main" id="{E257C543-8E01-4E23-8A0B-139F0B7B854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53" name="【消防施設】&#10;有形固定資産減価償却率グラフ枠">
          <a:extLst>
            <a:ext uri="{FF2B5EF4-FFF2-40B4-BE49-F238E27FC236}">
              <a16:creationId xmlns:a16="http://schemas.microsoft.com/office/drawing/2014/main" id="{73EC7271-C81B-4437-B7E5-723A5B895C5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147501</xdr:rowOff>
    </xdr:from>
    <xdr:to>
      <xdr:col>85</xdr:col>
      <xdr:colOff>126364</xdr:colOff>
      <xdr:row>86</xdr:row>
      <xdr:rowOff>168729</xdr:rowOff>
    </xdr:to>
    <xdr:cxnSp macro="">
      <xdr:nvCxnSpPr>
        <xdr:cNvPr id="254" name="直線コネクタ 253">
          <a:extLst>
            <a:ext uri="{FF2B5EF4-FFF2-40B4-BE49-F238E27FC236}">
              <a16:creationId xmlns:a16="http://schemas.microsoft.com/office/drawing/2014/main" id="{5D624563-2220-4EA7-9C84-001EA1752F40}"/>
            </a:ext>
          </a:extLst>
        </xdr:cNvPr>
        <xdr:cNvCxnSpPr/>
      </xdr:nvCxnSpPr>
      <xdr:spPr>
        <a:xfrm flipV="1">
          <a:off x="16318864" y="13349151"/>
          <a:ext cx="0" cy="156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255" name="【消防施設】&#10;有形固定資産減価償却率最小値テキスト">
          <a:extLst>
            <a:ext uri="{FF2B5EF4-FFF2-40B4-BE49-F238E27FC236}">
              <a16:creationId xmlns:a16="http://schemas.microsoft.com/office/drawing/2014/main" id="{CC3DA0D0-1358-44C4-8F19-B2667DFAFB3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256" name="直線コネクタ 255">
          <a:extLst>
            <a:ext uri="{FF2B5EF4-FFF2-40B4-BE49-F238E27FC236}">
              <a16:creationId xmlns:a16="http://schemas.microsoft.com/office/drawing/2014/main" id="{E413D814-7F3C-45B7-8C3F-52DEC48C477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94178</xdr:rowOff>
    </xdr:from>
    <xdr:ext cx="340478" cy="259045"/>
    <xdr:sp macro="" textlink="">
      <xdr:nvSpPr>
        <xdr:cNvPr id="257" name="【消防施設】&#10;有形固定資産減価償却率最大値テキスト">
          <a:extLst>
            <a:ext uri="{FF2B5EF4-FFF2-40B4-BE49-F238E27FC236}">
              <a16:creationId xmlns:a16="http://schemas.microsoft.com/office/drawing/2014/main" id="{E23464D0-AE70-4FEE-BFCB-1211BA38433F}"/>
            </a:ext>
          </a:extLst>
        </xdr:cNvPr>
        <xdr:cNvSpPr txBox="1"/>
      </xdr:nvSpPr>
      <xdr:spPr>
        <a:xfrm>
          <a:off x="16357600" y="1312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147501</xdr:rowOff>
    </xdr:from>
    <xdr:to>
      <xdr:col>86</xdr:col>
      <xdr:colOff>25400</xdr:colOff>
      <xdr:row>77</xdr:row>
      <xdr:rowOff>147501</xdr:rowOff>
    </xdr:to>
    <xdr:cxnSp macro="">
      <xdr:nvCxnSpPr>
        <xdr:cNvPr id="258" name="直線コネクタ 257">
          <a:extLst>
            <a:ext uri="{FF2B5EF4-FFF2-40B4-BE49-F238E27FC236}">
              <a16:creationId xmlns:a16="http://schemas.microsoft.com/office/drawing/2014/main" id="{94E4518A-1CE9-4B98-9C38-230A196FDA40}"/>
            </a:ext>
          </a:extLst>
        </xdr:cNvPr>
        <xdr:cNvCxnSpPr/>
      </xdr:nvCxnSpPr>
      <xdr:spPr>
        <a:xfrm>
          <a:off x="16230600" y="1334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75491</xdr:rowOff>
    </xdr:from>
    <xdr:ext cx="405111" cy="259045"/>
    <xdr:sp macro="" textlink="">
      <xdr:nvSpPr>
        <xdr:cNvPr id="259" name="【消防施設】&#10;有形固定資産減価償却率平均値テキスト">
          <a:extLst>
            <a:ext uri="{FF2B5EF4-FFF2-40B4-BE49-F238E27FC236}">
              <a16:creationId xmlns:a16="http://schemas.microsoft.com/office/drawing/2014/main" id="{5552667F-01E4-4C96-9772-0B27A95F2CFF}"/>
            </a:ext>
          </a:extLst>
        </xdr:cNvPr>
        <xdr:cNvSpPr txBox="1"/>
      </xdr:nvSpPr>
      <xdr:spPr>
        <a:xfrm>
          <a:off x="16357600" y="14134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52614</xdr:rowOff>
    </xdr:from>
    <xdr:to>
      <xdr:col>85</xdr:col>
      <xdr:colOff>177800</xdr:colOff>
      <xdr:row>83</xdr:row>
      <xdr:rowOff>154214</xdr:rowOff>
    </xdr:to>
    <xdr:sp macro="" textlink="">
      <xdr:nvSpPr>
        <xdr:cNvPr id="260" name="フローチャート: 判断 259">
          <a:extLst>
            <a:ext uri="{FF2B5EF4-FFF2-40B4-BE49-F238E27FC236}">
              <a16:creationId xmlns:a16="http://schemas.microsoft.com/office/drawing/2014/main" id="{DC29A3C8-7961-437D-868B-6DE9F8504A9B}"/>
            </a:ext>
          </a:extLst>
        </xdr:cNvPr>
        <xdr:cNvSpPr/>
      </xdr:nvSpPr>
      <xdr:spPr>
        <a:xfrm>
          <a:off x="162687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49349</xdr:rowOff>
    </xdr:from>
    <xdr:to>
      <xdr:col>81</xdr:col>
      <xdr:colOff>101600</xdr:colOff>
      <xdr:row>83</xdr:row>
      <xdr:rowOff>150949</xdr:rowOff>
    </xdr:to>
    <xdr:sp macro="" textlink="">
      <xdr:nvSpPr>
        <xdr:cNvPr id="261" name="フローチャート: 判断 260">
          <a:extLst>
            <a:ext uri="{FF2B5EF4-FFF2-40B4-BE49-F238E27FC236}">
              <a16:creationId xmlns:a16="http://schemas.microsoft.com/office/drawing/2014/main" id="{95E4FC9F-12DD-45F9-A5B6-CF5060C9C293}"/>
            </a:ext>
          </a:extLst>
        </xdr:cNvPr>
        <xdr:cNvSpPr/>
      </xdr:nvSpPr>
      <xdr:spPr>
        <a:xfrm>
          <a:off x="15430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21589</xdr:rowOff>
    </xdr:from>
    <xdr:to>
      <xdr:col>76</xdr:col>
      <xdr:colOff>165100</xdr:colOff>
      <xdr:row>83</xdr:row>
      <xdr:rowOff>123189</xdr:rowOff>
    </xdr:to>
    <xdr:sp macro="" textlink="">
      <xdr:nvSpPr>
        <xdr:cNvPr id="262" name="フローチャート: 判断 261">
          <a:extLst>
            <a:ext uri="{FF2B5EF4-FFF2-40B4-BE49-F238E27FC236}">
              <a16:creationId xmlns:a16="http://schemas.microsoft.com/office/drawing/2014/main" id="{E914D0F8-AA40-42F8-B79B-D715FC54E8D5}"/>
            </a:ext>
          </a:extLst>
        </xdr:cNvPr>
        <xdr:cNvSpPr/>
      </xdr:nvSpPr>
      <xdr:spPr>
        <a:xfrm>
          <a:off x="14541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155484</xdr:rowOff>
    </xdr:from>
    <xdr:to>
      <xdr:col>72</xdr:col>
      <xdr:colOff>38100</xdr:colOff>
      <xdr:row>83</xdr:row>
      <xdr:rowOff>85634</xdr:rowOff>
    </xdr:to>
    <xdr:sp macro="" textlink="">
      <xdr:nvSpPr>
        <xdr:cNvPr id="263" name="フローチャート: 判断 262">
          <a:extLst>
            <a:ext uri="{FF2B5EF4-FFF2-40B4-BE49-F238E27FC236}">
              <a16:creationId xmlns:a16="http://schemas.microsoft.com/office/drawing/2014/main" id="{7A6D63F1-CDEE-41B8-A41E-7EFCF3A44EAE}"/>
            </a:ext>
          </a:extLst>
        </xdr:cNvPr>
        <xdr:cNvSpPr/>
      </xdr:nvSpPr>
      <xdr:spPr>
        <a:xfrm>
          <a:off x="13652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166914</xdr:rowOff>
    </xdr:from>
    <xdr:to>
      <xdr:col>67</xdr:col>
      <xdr:colOff>101600</xdr:colOff>
      <xdr:row>83</xdr:row>
      <xdr:rowOff>97064</xdr:rowOff>
    </xdr:to>
    <xdr:sp macro="" textlink="">
      <xdr:nvSpPr>
        <xdr:cNvPr id="264" name="フローチャート: 判断 263">
          <a:extLst>
            <a:ext uri="{FF2B5EF4-FFF2-40B4-BE49-F238E27FC236}">
              <a16:creationId xmlns:a16="http://schemas.microsoft.com/office/drawing/2014/main" id="{BDC3CD18-FFCC-432D-B1C4-350EBE0ABB8B}"/>
            </a:ext>
          </a:extLst>
        </xdr:cNvPr>
        <xdr:cNvSpPr/>
      </xdr:nvSpPr>
      <xdr:spPr>
        <a:xfrm>
          <a:off x="12763500" y="1422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9E50C00F-A02A-4875-BB2F-44312A176F2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B5C97CC6-F24B-4088-AC23-E303E9C2FFC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F4728006-CD40-40B3-9C58-E3BF106DFDC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65D08BB1-C558-46AB-8119-B7E33C5F8EF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9" name="テキスト ボックス 268">
          <a:extLst>
            <a:ext uri="{FF2B5EF4-FFF2-40B4-BE49-F238E27FC236}">
              <a16:creationId xmlns:a16="http://schemas.microsoft.com/office/drawing/2014/main" id="{402E4795-34AA-494C-8097-C85161DDF3A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129358</xdr:rowOff>
    </xdr:from>
    <xdr:to>
      <xdr:col>85</xdr:col>
      <xdr:colOff>177800</xdr:colOff>
      <xdr:row>84</xdr:row>
      <xdr:rowOff>59508</xdr:rowOff>
    </xdr:to>
    <xdr:sp macro="" textlink="">
      <xdr:nvSpPr>
        <xdr:cNvPr id="270" name="楕円 269">
          <a:extLst>
            <a:ext uri="{FF2B5EF4-FFF2-40B4-BE49-F238E27FC236}">
              <a16:creationId xmlns:a16="http://schemas.microsoft.com/office/drawing/2014/main" id="{7EBC36B2-8420-47AF-A4E0-E8A3EA888FDB}"/>
            </a:ext>
          </a:extLst>
        </xdr:cNvPr>
        <xdr:cNvSpPr/>
      </xdr:nvSpPr>
      <xdr:spPr>
        <a:xfrm>
          <a:off x="16268700" y="1435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107785</xdr:rowOff>
    </xdr:from>
    <xdr:ext cx="405111" cy="259045"/>
    <xdr:sp macro="" textlink="">
      <xdr:nvSpPr>
        <xdr:cNvPr id="271" name="【消防施設】&#10;有形固定資産減価償却率該当値テキスト">
          <a:extLst>
            <a:ext uri="{FF2B5EF4-FFF2-40B4-BE49-F238E27FC236}">
              <a16:creationId xmlns:a16="http://schemas.microsoft.com/office/drawing/2014/main" id="{F30C9DE2-1894-4F6E-A299-ED0FB1B47694}"/>
            </a:ext>
          </a:extLst>
        </xdr:cNvPr>
        <xdr:cNvSpPr txBox="1"/>
      </xdr:nvSpPr>
      <xdr:spPr>
        <a:xfrm>
          <a:off x="16357600"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68943</xdr:rowOff>
    </xdr:from>
    <xdr:to>
      <xdr:col>81</xdr:col>
      <xdr:colOff>101600</xdr:colOff>
      <xdr:row>83</xdr:row>
      <xdr:rowOff>170543</xdr:rowOff>
    </xdr:to>
    <xdr:sp macro="" textlink="">
      <xdr:nvSpPr>
        <xdr:cNvPr id="272" name="楕円 271">
          <a:extLst>
            <a:ext uri="{FF2B5EF4-FFF2-40B4-BE49-F238E27FC236}">
              <a16:creationId xmlns:a16="http://schemas.microsoft.com/office/drawing/2014/main" id="{E222D6CD-F37E-478E-9779-00EA579F0E14}"/>
            </a:ext>
          </a:extLst>
        </xdr:cNvPr>
        <xdr:cNvSpPr/>
      </xdr:nvSpPr>
      <xdr:spPr>
        <a:xfrm>
          <a:off x="15430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119743</xdr:rowOff>
    </xdr:from>
    <xdr:to>
      <xdr:col>85</xdr:col>
      <xdr:colOff>127000</xdr:colOff>
      <xdr:row>84</xdr:row>
      <xdr:rowOff>8708</xdr:rowOff>
    </xdr:to>
    <xdr:cxnSp macro="">
      <xdr:nvCxnSpPr>
        <xdr:cNvPr id="273" name="直線コネクタ 272">
          <a:extLst>
            <a:ext uri="{FF2B5EF4-FFF2-40B4-BE49-F238E27FC236}">
              <a16:creationId xmlns:a16="http://schemas.microsoft.com/office/drawing/2014/main" id="{78B98EE5-A3FE-46C4-B117-52245E5DA0CA}"/>
            </a:ext>
          </a:extLst>
        </xdr:cNvPr>
        <xdr:cNvCxnSpPr/>
      </xdr:nvCxnSpPr>
      <xdr:spPr>
        <a:xfrm>
          <a:off x="15481300" y="14350093"/>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1995</xdr:rowOff>
    </xdr:from>
    <xdr:to>
      <xdr:col>76</xdr:col>
      <xdr:colOff>165100</xdr:colOff>
      <xdr:row>83</xdr:row>
      <xdr:rowOff>103595</xdr:rowOff>
    </xdr:to>
    <xdr:sp macro="" textlink="">
      <xdr:nvSpPr>
        <xdr:cNvPr id="274" name="楕円 273">
          <a:extLst>
            <a:ext uri="{FF2B5EF4-FFF2-40B4-BE49-F238E27FC236}">
              <a16:creationId xmlns:a16="http://schemas.microsoft.com/office/drawing/2014/main" id="{081314AF-565C-4995-B176-F16508336650}"/>
            </a:ext>
          </a:extLst>
        </xdr:cNvPr>
        <xdr:cNvSpPr/>
      </xdr:nvSpPr>
      <xdr:spPr>
        <a:xfrm>
          <a:off x="14541500" y="1423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52795</xdr:rowOff>
    </xdr:from>
    <xdr:to>
      <xdr:col>81</xdr:col>
      <xdr:colOff>50800</xdr:colOff>
      <xdr:row>83</xdr:row>
      <xdr:rowOff>119743</xdr:rowOff>
    </xdr:to>
    <xdr:cxnSp macro="">
      <xdr:nvCxnSpPr>
        <xdr:cNvPr id="275" name="直線コネクタ 274">
          <a:extLst>
            <a:ext uri="{FF2B5EF4-FFF2-40B4-BE49-F238E27FC236}">
              <a16:creationId xmlns:a16="http://schemas.microsoft.com/office/drawing/2014/main" id="{6E64DE10-86D2-4787-8AE9-6A707ECB1B06}"/>
            </a:ext>
          </a:extLst>
        </xdr:cNvPr>
        <xdr:cNvCxnSpPr/>
      </xdr:nvCxnSpPr>
      <xdr:spPr>
        <a:xfrm>
          <a:off x="14592300" y="14283145"/>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104866</xdr:rowOff>
    </xdr:from>
    <xdr:to>
      <xdr:col>72</xdr:col>
      <xdr:colOff>38100</xdr:colOff>
      <xdr:row>83</xdr:row>
      <xdr:rowOff>35016</xdr:rowOff>
    </xdr:to>
    <xdr:sp macro="" textlink="">
      <xdr:nvSpPr>
        <xdr:cNvPr id="276" name="楕円 275">
          <a:extLst>
            <a:ext uri="{FF2B5EF4-FFF2-40B4-BE49-F238E27FC236}">
              <a16:creationId xmlns:a16="http://schemas.microsoft.com/office/drawing/2014/main" id="{D8474D26-2B8F-476F-8C48-5B7B653B5F0B}"/>
            </a:ext>
          </a:extLst>
        </xdr:cNvPr>
        <xdr:cNvSpPr/>
      </xdr:nvSpPr>
      <xdr:spPr>
        <a:xfrm>
          <a:off x="136525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155666</xdr:rowOff>
    </xdr:from>
    <xdr:to>
      <xdr:col>76</xdr:col>
      <xdr:colOff>114300</xdr:colOff>
      <xdr:row>83</xdr:row>
      <xdr:rowOff>52795</xdr:rowOff>
    </xdr:to>
    <xdr:cxnSp macro="">
      <xdr:nvCxnSpPr>
        <xdr:cNvPr id="277" name="直線コネクタ 276">
          <a:extLst>
            <a:ext uri="{FF2B5EF4-FFF2-40B4-BE49-F238E27FC236}">
              <a16:creationId xmlns:a16="http://schemas.microsoft.com/office/drawing/2014/main" id="{6E720B14-4D1D-4282-802A-53E48DC32971}"/>
            </a:ext>
          </a:extLst>
        </xdr:cNvPr>
        <xdr:cNvCxnSpPr/>
      </xdr:nvCxnSpPr>
      <xdr:spPr>
        <a:xfrm>
          <a:off x="13703300" y="14214566"/>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36286</xdr:rowOff>
    </xdr:from>
    <xdr:to>
      <xdr:col>67</xdr:col>
      <xdr:colOff>101600</xdr:colOff>
      <xdr:row>82</xdr:row>
      <xdr:rowOff>137886</xdr:rowOff>
    </xdr:to>
    <xdr:sp macro="" textlink="">
      <xdr:nvSpPr>
        <xdr:cNvPr id="278" name="楕円 277">
          <a:extLst>
            <a:ext uri="{FF2B5EF4-FFF2-40B4-BE49-F238E27FC236}">
              <a16:creationId xmlns:a16="http://schemas.microsoft.com/office/drawing/2014/main" id="{124DAB2E-AE3A-4F1D-B268-FDDC95FBF570}"/>
            </a:ext>
          </a:extLst>
        </xdr:cNvPr>
        <xdr:cNvSpPr/>
      </xdr:nvSpPr>
      <xdr:spPr>
        <a:xfrm>
          <a:off x="12763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87086</xdr:rowOff>
    </xdr:from>
    <xdr:to>
      <xdr:col>71</xdr:col>
      <xdr:colOff>177800</xdr:colOff>
      <xdr:row>82</xdr:row>
      <xdr:rowOff>155666</xdr:rowOff>
    </xdr:to>
    <xdr:cxnSp macro="">
      <xdr:nvCxnSpPr>
        <xdr:cNvPr id="279" name="直線コネクタ 278">
          <a:extLst>
            <a:ext uri="{FF2B5EF4-FFF2-40B4-BE49-F238E27FC236}">
              <a16:creationId xmlns:a16="http://schemas.microsoft.com/office/drawing/2014/main" id="{3032EA2E-8471-4684-9730-63142CF132D7}"/>
            </a:ext>
          </a:extLst>
        </xdr:cNvPr>
        <xdr:cNvCxnSpPr/>
      </xdr:nvCxnSpPr>
      <xdr:spPr>
        <a:xfrm>
          <a:off x="12814300" y="1414598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167476</xdr:rowOff>
    </xdr:from>
    <xdr:ext cx="405111" cy="259045"/>
    <xdr:sp macro="" textlink="">
      <xdr:nvSpPr>
        <xdr:cNvPr id="280" name="n_1aveValue【消防施設】&#10;有形固定資産減価償却率">
          <a:extLst>
            <a:ext uri="{FF2B5EF4-FFF2-40B4-BE49-F238E27FC236}">
              <a16:creationId xmlns:a16="http://schemas.microsoft.com/office/drawing/2014/main" id="{70ECAA88-6488-44F2-A5B7-47B91A5918FA}"/>
            </a:ext>
          </a:extLst>
        </xdr:cNvPr>
        <xdr:cNvSpPr txBox="1"/>
      </xdr:nvSpPr>
      <xdr:spPr>
        <a:xfrm>
          <a:off x="15266044" y="1405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114316</xdr:rowOff>
    </xdr:from>
    <xdr:ext cx="405111" cy="259045"/>
    <xdr:sp macro="" textlink="">
      <xdr:nvSpPr>
        <xdr:cNvPr id="281" name="n_2aveValue【消防施設】&#10;有形固定資産減価償却率">
          <a:extLst>
            <a:ext uri="{FF2B5EF4-FFF2-40B4-BE49-F238E27FC236}">
              <a16:creationId xmlns:a16="http://schemas.microsoft.com/office/drawing/2014/main" id="{49CBF764-24D2-4435-B30A-3A1FF6F0C3EE}"/>
            </a:ext>
          </a:extLst>
        </xdr:cNvPr>
        <xdr:cNvSpPr txBox="1"/>
      </xdr:nvSpPr>
      <xdr:spPr>
        <a:xfrm>
          <a:off x="14389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76761</xdr:rowOff>
    </xdr:from>
    <xdr:ext cx="405111" cy="259045"/>
    <xdr:sp macro="" textlink="">
      <xdr:nvSpPr>
        <xdr:cNvPr id="282" name="n_3aveValue【消防施設】&#10;有形固定資産減価償却率">
          <a:extLst>
            <a:ext uri="{FF2B5EF4-FFF2-40B4-BE49-F238E27FC236}">
              <a16:creationId xmlns:a16="http://schemas.microsoft.com/office/drawing/2014/main" id="{94EA64A1-AA14-4D9D-82A0-7A18865C8367}"/>
            </a:ext>
          </a:extLst>
        </xdr:cNvPr>
        <xdr:cNvSpPr txBox="1"/>
      </xdr:nvSpPr>
      <xdr:spPr>
        <a:xfrm>
          <a:off x="13500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88191</xdr:rowOff>
    </xdr:from>
    <xdr:ext cx="405111" cy="259045"/>
    <xdr:sp macro="" textlink="">
      <xdr:nvSpPr>
        <xdr:cNvPr id="283" name="n_4aveValue【消防施設】&#10;有形固定資産減価償却率">
          <a:extLst>
            <a:ext uri="{FF2B5EF4-FFF2-40B4-BE49-F238E27FC236}">
              <a16:creationId xmlns:a16="http://schemas.microsoft.com/office/drawing/2014/main" id="{497F541C-34B3-4D58-9FED-B1600559D820}"/>
            </a:ext>
          </a:extLst>
        </xdr:cNvPr>
        <xdr:cNvSpPr txBox="1"/>
      </xdr:nvSpPr>
      <xdr:spPr>
        <a:xfrm>
          <a:off x="12611744" y="1431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161670</xdr:rowOff>
    </xdr:from>
    <xdr:ext cx="405111" cy="259045"/>
    <xdr:sp macro="" textlink="">
      <xdr:nvSpPr>
        <xdr:cNvPr id="284" name="n_1mainValue【消防施設】&#10;有形固定資産減価償却率">
          <a:extLst>
            <a:ext uri="{FF2B5EF4-FFF2-40B4-BE49-F238E27FC236}">
              <a16:creationId xmlns:a16="http://schemas.microsoft.com/office/drawing/2014/main" id="{9A62D4D7-422B-4CC4-9856-A00FF64B7A9B}"/>
            </a:ext>
          </a:extLst>
        </xdr:cNvPr>
        <xdr:cNvSpPr txBox="1"/>
      </xdr:nvSpPr>
      <xdr:spPr>
        <a:xfrm>
          <a:off x="152660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120122</xdr:rowOff>
    </xdr:from>
    <xdr:ext cx="405111" cy="259045"/>
    <xdr:sp macro="" textlink="">
      <xdr:nvSpPr>
        <xdr:cNvPr id="285" name="n_2mainValue【消防施設】&#10;有形固定資産減価償却率">
          <a:extLst>
            <a:ext uri="{FF2B5EF4-FFF2-40B4-BE49-F238E27FC236}">
              <a16:creationId xmlns:a16="http://schemas.microsoft.com/office/drawing/2014/main" id="{1BA4AA03-557D-425B-9314-A506839B2396}"/>
            </a:ext>
          </a:extLst>
        </xdr:cNvPr>
        <xdr:cNvSpPr txBox="1"/>
      </xdr:nvSpPr>
      <xdr:spPr>
        <a:xfrm>
          <a:off x="143897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51543</xdr:rowOff>
    </xdr:from>
    <xdr:ext cx="405111" cy="259045"/>
    <xdr:sp macro="" textlink="">
      <xdr:nvSpPr>
        <xdr:cNvPr id="286" name="n_3mainValue【消防施設】&#10;有形固定資産減価償却率">
          <a:extLst>
            <a:ext uri="{FF2B5EF4-FFF2-40B4-BE49-F238E27FC236}">
              <a16:creationId xmlns:a16="http://schemas.microsoft.com/office/drawing/2014/main" id="{7AC6FF87-038C-4BE7-BE12-C96C6D649ACE}"/>
            </a:ext>
          </a:extLst>
        </xdr:cNvPr>
        <xdr:cNvSpPr txBox="1"/>
      </xdr:nvSpPr>
      <xdr:spPr>
        <a:xfrm>
          <a:off x="13500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154413</xdr:rowOff>
    </xdr:from>
    <xdr:ext cx="405111" cy="259045"/>
    <xdr:sp macro="" textlink="">
      <xdr:nvSpPr>
        <xdr:cNvPr id="287" name="n_4mainValue【消防施設】&#10;有形固定資産減価償却率">
          <a:extLst>
            <a:ext uri="{FF2B5EF4-FFF2-40B4-BE49-F238E27FC236}">
              <a16:creationId xmlns:a16="http://schemas.microsoft.com/office/drawing/2014/main" id="{A75B269B-4989-409C-888B-3EE517F1E3B3}"/>
            </a:ext>
          </a:extLst>
        </xdr:cNvPr>
        <xdr:cNvSpPr txBox="1"/>
      </xdr:nvSpPr>
      <xdr:spPr>
        <a:xfrm>
          <a:off x="126117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8" name="正方形/長方形 287">
          <a:extLst>
            <a:ext uri="{FF2B5EF4-FFF2-40B4-BE49-F238E27FC236}">
              <a16:creationId xmlns:a16="http://schemas.microsoft.com/office/drawing/2014/main" id="{74CCCDF6-36F3-4643-8F9A-27B83F4749B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9" name="正方形/長方形 288">
          <a:extLst>
            <a:ext uri="{FF2B5EF4-FFF2-40B4-BE49-F238E27FC236}">
              <a16:creationId xmlns:a16="http://schemas.microsoft.com/office/drawing/2014/main" id="{4773A99F-497E-4B29-A207-3FC602901E5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90" name="正方形/長方形 289">
          <a:extLst>
            <a:ext uri="{FF2B5EF4-FFF2-40B4-BE49-F238E27FC236}">
              <a16:creationId xmlns:a16="http://schemas.microsoft.com/office/drawing/2014/main" id="{C5FF91DE-73E1-46D8-B006-22F201FA8ED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91" name="正方形/長方形 290">
          <a:extLst>
            <a:ext uri="{FF2B5EF4-FFF2-40B4-BE49-F238E27FC236}">
              <a16:creationId xmlns:a16="http://schemas.microsoft.com/office/drawing/2014/main" id="{4EBC7B9B-2C61-4183-9763-F523B761012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2" name="正方形/長方形 291">
          <a:extLst>
            <a:ext uri="{FF2B5EF4-FFF2-40B4-BE49-F238E27FC236}">
              <a16:creationId xmlns:a16="http://schemas.microsoft.com/office/drawing/2014/main" id="{FD502ED0-DFAC-4CA4-9FDC-2AF847DEFAD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3" name="正方形/長方形 292">
          <a:extLst>
            <a:ext uri="{FF2B5EF4-FFF2-40B4-BE49-F238E27FC236}">
              <a16:creationId xmlns:a16="http://schemas.microsoft.com/office/drawing/2014/main" id="{1FA92D77-E64D-485B-984D-97612F1183D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4" name="正方形/長方形 293">
          <a:extLst>
            <a:ext uri="{FF2B5EF4-FFF2-40B4-BE49-F238E27FC236}">
              <a16:creationId xmlns:a16="http://schemas.microsoft.com/office/drawing/2014/main" id="{391AFD01-C216-4933-B3CF-1883103E834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5" name="正方形/長方形 294">
          <a:extLst>
            <a:ext uri="{FF2B5EF4-FFF2-40B4-BE49-F238E27FC236}">
              <a16:creationId xmlns:a16="http://schemas.microsoft.com/office/drawing/2014/main" id="{34BB7EBD-2D53-495D-8015-B35CB03E86D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6" name="テキスト ボックス 295">
          <a:extLst>
            <a:ext uri="{FF2B5EF4-FFF2-40B4-BE49-F238E27FC236}">
              <a16:creationId xmlns:a16="http://schemas.microsoft.com/office/drawing/2014/main" id="{495D9C82-448D-48DE-9D3F-3FDA88407AB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7" name="直線コネクタ 296">
          <a:extLst>
            <a:ext uri="{FF2B5EF4-FFF2-40B4-BE49-F238E27FC236}">
              <a16:creationId xmlns:a16="http://schemas.microsoft.com/office/drawing/2014/main" id="{82116873-C217-4BAD-AE08-954958AA8D6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298" name="直線コネクタ 297">
          <a:extLst>
            <a:ext uri="{FF2B5EF4-FFF2-40B4-BE49-F238E27FC236}">
              <a16:creationId xmlns:a16="http://schemas.microsoft.com/office/drawing/2014/main" id="{CFDDE466-5CA0-44FC-A096-BD631922868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299" name="テキスト ボックス 298">
          <a:extLst>
            <a:ext uri="{FF2B5EF4-FFF2-40B4-BE49-F238E27FC236}">
              <a16:creationId xmlns:a16="http://schemas.microsoft.com/office/drawing/2014/main" id="{F20E26BB-BF41-4C57-AA84-688E68A63A0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00" name="直線コネクタ 299">
          <a:extLst>
            <a:ext uri="{FF2B5EF4-FFF2-40B4-BE49-F238E27FC236}">
              <a16:creationId xmlns:a16="http://schemas.microsoft.com/office/drawing/2014/main" id="{25F9E4F5-F468-4DD9-8361-0509FAC63FB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01" name="テキスト ボックス 300">
          <a:extLst>
            <a:ext uri="{FF2B5EF4-FFF2-40B4-BE49-F238E27FC236}">
              <a16:creationId xmlns:a16="http://schemas.microsoft.com/office/drawing/2014/main" id="{E5F5D029-7CCA-46A4-A5EA-B88430ABDA2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02" name="直線コネクタ 301">
          <a:extLst>
            <a:ext uri="{FF2B5EF4-FFF2-40B4-BE49-F238E27FC236}">
              <a16:creationId xmlns:a16="http://schemas.microsoft.com/office/drawing/2014/main" id="{FFD96F29-93BB-4D8D-98D5-6BC904B250B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303" name="テキスト ボックス 302">
          <a:extLst>
            <a:ext uri="{FF2B5EF4-FFF2-40B4-BE49-F238E27FC236}">
              <a16:creationId xmlns:a16="http://schemas.microsoft.com/office/drawing/2014/main" id="{5979A120-FE9E-4082-86F3-8F2985433F4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304" name="直線コネクタ 303">
          <a:extLst>
            <a:ext uri="{FF2B5EF4-FFF2-40B4-BE49-F238E27FC236}">
              <a16:creationId xmlns:a16="http://schemas.microsoft.com/office/drawing/2014/main" id="{85105546-1680-4CC3-ADEA-CB119B13864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305" name="テキスト ボックス 304">
          <a:extLst>
            <a:ext uri="{FF2B5EF4-FFF2-40B4-BE49-F238E27FC236}">
              <a16:creationId xmlns:a16="http://schemas.microsoft.com/office/drawing/2014/main" id="{2058D987-A8C3-47A1-8B6D-CC750D080B9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306" name="直線コネクタ 305">
          <a:extLst>
            <a:ext uri="{FF2B5EF4-FFF2-40B4-BE49-F238E27FC236}">
              <a16:creationId xmlns:a16="http://schemas.microsoft.com/office/drawing/2014/main" id="{3F2F01D8-6EAC-4E16-88FE-41D3D9C54185}"/>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307" name="テキスト ボックス 306">
          <a:extLst>
            <a:ext uri="{FF2B5EF4-FFF2-40B4-BE49-F238E27FC236}">
              <a16:creationId xmlns:a16="http://schemas.microsoft.com/office/drawing/2014/main" id="{F55C1BCA-37FA-4779-A4E5-7742464FD68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8" name="直線コネクタ 307">
          <a:extLst>
            <a:ext uri="{FF2B5EF4-FFF2-40B4-BE49-F238E27FC236}">
              <a16:creationId xmlns:a16="http://schemas.microsoft.com/office/drawing/2014/main" id="{40D6405D-4E6B-46B5-806D-56AE430BE9E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9" name="テキスト ボックス 308">
          <a:extLst>
            <a:ext uri="{FF2B5EF4-FFF2-40B4-BE49-F238E27FC236}">
              <a16:creationId xmlns:a16="http://schemas.microsoft.com/office/drawing/2014/main" id="{A08EEAB3-EE4F-4A62-87A0-DC533AC94E4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10" name="【消防施設】&#10;一人当たり面積グラフ枠">
          <a:extLst>
            <a:ext uri="{FF2B5EF4-FFF2-40B4-BE49-F238E27FC236}">
              <a16:creationId xmlns:a16="http://schemas.microsoft.com/office/drawing/2014/main" id="{CE3CB3B6-B3CE-4661-A81A-938B49CD79D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97155</xdr:rowOff>
    </xdr:from>
    <xdr:to>
      <xdr:col>116</xdr:col>
      <xdr:colOff>62864</xdr:colOff>
      <xdr:row>86</xdr:row>
      <xdr:rowOff>76200</xdr:rowOff>
    </xdr:to>
    <xdr:cxnSp macro="">
      <xdr:nvCxnSpPr>
        <xdr:cNvPr id="311" name="直線コネクタ 310">
          <a:extLst>
            <a:ext uri="{FF2B5EF4-FFF2-40B4-BE49-F238E27FC236}">
              <a16:creationId xmlns:a16="http://schemas.microsoft.com/office/drawing/2014/main" id="{007065B0-FF60-4493-8B85-53970DDD5E9D}"/>
            </a:ext>
          </a:extLst>
        </xdr:cNvPr>
        <xdr:cNvCxnSpPr/>
      </xdr:nvCxnSpPr>
      <xdr:spPr>
        <a:xfrm flipV="1">
          <a:off x="22160864" y="1329880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312" name="【消防施設】&#10;一人当たり面積最小値テキスト">
          <a:extLst>
            <a:ext uri="{FF2B5EF4-FFF2-40B4-BE49-F238E27FC236}">
              <a16:creationId xmlns:a16="http://schemas.microsoft.com/office/drawing/2014/main" id="{9431E6CB-D49C-4177-BC48-D4434A05D232}"/>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313" name="直線コネクタ 312">
          <a:extLst>
            <a:ext uri="{FF2B5EF4-FFF2-40B4-BE49-F238E27FC236}">
              <a16:creationId xmlns:a16="http://schemas.microsoft.com/office/drawing/2014/main" id="{5FBF9877-0A99-4B71-A617-88C39AB2F377}"/>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43832</xdr:rowOff>
    </xdr:from>
    <xdr:ext cx="469744" cy="259045"/>
    <xdr:sp macro="" textlink="">
      <xdr:nvSpPr>
        <xdr:cNvPr id="314" name="【消防施設】&#10;一人当たり面積最大値テキスト">
          <a:extLst>
            <a:ext uri="{FF2B5EF4-FFF2-40B4-BE49-F238E27FC236}">
              <a16:creationId xmlns:a16="http://schemas.microsoft.com/office/drawing/2014/main" id="{5C456F95-2619-4B67-AD97-62CCF45BA1FD}"/>
            </a:ext>
          </a:extLst>
        </xdr:cNvPr>
        <xdr:cNvSpPr txBox="1"/>
      </xdr:nvSpPr>
      <xdr:spPr>
        <a:xfrm>
          <a:off x="22199600" y="1307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97155</xdr:rowOff>
    </xdr:from>
    <xdr:to>
      <xdr:col>116</xdr:col>
      <xdr:colOff>152400</xdr:colOff>
      <xdr:row>77</xdr:row>
      <xdr:rowOff>97155</xdr:rowOff>
    </xdr:to>
    <xdr:cxnSp macro="">
      <xdr:nvCxnSpPr>
        <xdr:cNvPr id="315" name="直線コネクタ 314">
          <a:extLst>
            <a:ext uri="{FF2B5EF4-FFF2-40B4-BE49-F238E27FC236}">
              <a16:creationId xmlns:a16="http://schemas.microsoft.com/office/drawing/2014/main" id="{EF15B6AC-8E63-4DFA-9FC5-9D194D8A11C7}"/>
            </a:ext>
          </a:extLst>
        </xdr:cNvPr>
        <xdr:cNvCxnSpPr/>
      </xdr:nvCxnSpPr>
      <xdr:spPr>
        <a:xfrm>
          <a:off x="22072600" y="13298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92091</xdr:rowOff>
    </xdr:from>
    <xdr:ext cx="469744" cy="259045"/>
    <xdr:sp macro="" textlink="">
      <xdr:nvSpPr>
        <xdr:cNvPr id="316" name="【消防施設】&#10;一人当たり面積平均値テキスト">
          <a:extLst>
            <a:ext uri="{FF2B5EF4-FFF2-40B4-BE49-F238E27FC236}">
              <a16:creationId xmlns:a16="http://schemas.microsoft.com/office/drawing/2014/main" id="{3E0BB430-7523-4E75-BD17-C5998C4C125C}"/>
            </a:ext>
          </a:extLst>
        </xdr:cNvPr>
        <xdr:cNvSpPr txBox="1"/>
      </xdr:nvSpPr>
      <xdr:spPr>
        <a:xfrm>
          <a:off x="22199600" y="141509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69214</xdr:rowOff>
    </xdr:from>
    <xdr:to>
      <xdr:col>116</xdr:col>
      <xdr:colOff>114300</xdr:colOff>
      <xdr:row>83</xdr:row>
      <xdr:rowOff>170814</xdr:rowOff>
    </xdr:to>
    <xdr:sp macro="" textlink="">
      <xdr:nvSpPr>
        <xdr:cNvPr id="317" name="フローチャート: 判断 316">
          <a:extLst>
            <a:ext uri="{FF2B5EF4-FFF2-40B4-BE49-F238E27FC236}">
              <a16:creationId xmlns:a16="http://schemas.microsoft.com/office/drawing/2014/main" id="{545F088D-7D9E-4E93-B729-7C24BF4D3938}"/>
            </a:ext>
          </a:extLst>
        </xdr:cNvPr>
        <xdr:cNvSpPr/>
      </xdr:nvSpPr>
      <xdr:spPr>
        <a:xfrm>
          <a:off x="22110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74930</xdr:rowOff>
    </xdr:from>
    <xdr:to>
      <xdr:col>112</xdr:col>
      <xdr:colOff>38100</xdr:colOff>
      <xdr:row>84</xdr:row>
      <xdr:rowOff>5080</xdr:rowOff>
    </xdr:to>
    <xdr:sp macro="" textlink="">
      <xdr:nvSpPr>
        <xdr:cNvPr id="318" name="フローチャート: 判断 317">
          <a:extLst>
            <a:ext uri="{FF2B5EF4-FFF2-40B4-BE49-F238E27FC236}">
              <a16:creationId xmlns:a16="http://schemas.microsoft.com/office/drawing/2014/main" id="{4724D9D1-5451-4A1A-991D-902BC3B28AD3}"/>
            </a:ext>
          </a:extLst>
        </xdr:cNvPr>
        <xdr:cNvSpPr/>
      </xdr:nvSpPr>
      <xdr:spPr>
        <a:xfrm>
          <a:off x="21272500" y="1430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71120</xdr:rowOff>
    </xdr:from>
    <xdr:to>
      <xdr:col>107</xdr:col>
      <xdr:colOff>101600</xdr:colOff>
      <xdr:row>84</xdr:row>
      <xdr:rowOff>1270</xdr:rowOff>
    </xdr:to>
    <xdr:sp macro="" textlink="">
      <xdr:nvSpPr>
        <xdr:cNvPr id="319" name="フローチャート: 判断 318">
          <a:extLst>
            <a:ext uri="{FF2B5EF4-FFF2-40B4-BE49-F238E27FC236}">
              <a16:creationId xmlns:a16="http://schemas.microsoft.com/office/drawing/2014/main" id="{4DDFE1FF-1D34-4D33-BBA4-9A749E615485}"/>
            </a:ext>
          </a:extLst>
        </xdr:cNvPr>
        <xdr:cNvSpPr/>
      </xdr:nvSpPr>
      <xdr:spPr>
        <a:xfrm>
          <a:off x="20383500" y="1430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61595</xdr:rowOff>
    </xdr:from>
    <xdr:to>
      <xdr:col>102</xdr:col>
      <xdr:colOff>165100</xdr:colOff>
      <xdr:row>83</xdr:row>
      <xdr:rowOff>163195</xdr:rowOff>
    </xdr:to>
    <xdr:sp macro="" textlink="">
      <xdr:nvSpPr>
        <xdr:cNvPr id="320" name="フローチャート: 判断 319">
          <a:extLst>
            <a:ext uri="{FF2B5EF4-FFF2-40B4-BE49-F238E27FC236}">
              <a16:creationId xmlns:a16="http://schemas.microsoft.com/office/drawing/2014/main" id="{828C601C-0690-4FE9-BD22-22A7C6988C2E}"/>
            </a:ext>
          </a:extLst>
        </xdr:cNvPr>
        <xdr:cNvSpPr/>
      </xdr:nvSpPr>
      <xdr:spPr>
        <a:xfrm>
          <a:off x="19494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80</xdr:row>
      <xdr:rowOff>101600</xdr:rowOff>
    </xdr:from>
    <xdr:to>
      <xdr:col>98</xdr:col>
      <xdr:colOff>38100</xdr:colOff>
      <xdr:row>81</xdr:row>
      <xdr:rowOff>31750</xdr:rowOff>
    </xdr:to>
    <xdr:sp macro="" textlink="">
      <xdr:nvSpPr>
        <xdr:cNvPr id="321" name="フローチャート: 判断 320">
          <a:extLst>
            <a:ext uri="{FF2B5EF4-FFF2-40B4-BE49-F238E27FC236}">
              <a16:creationId xmlns:a16="http://schemas.microsoft.com/office/drawing/2014/main" id="{76BB6CA4-970C-4957-9F51-3BB0197D5B8F}"/>
            </a:ext>
          </a:extLst>
        </xdr:cNvPr>
        <xdr:cNvSpPr/>
      </xdr:nvSpPr>
      <xdr:spPr>
        <a:xfrm>
          <a:off x="186055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6E6853C4-D36A-4EBB-8993-DE00F80747B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C099E047-2881-4D39-BF27-FF494B3F07B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D048E61E-9D34-4E40-8367-ED1CBB83902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A4DCFD78-FC00-4D90-A58D-77BF0EA288B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id="{EE1F681F-6A84-4175-8F33-87D2E77DC7C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105411</xdr:rowOff>
    </xdr:from>
    <xdr:to>
      <xdr:col>116</xdr:col>
      <xdr:colOff>114300</xdr:colOff>
      <xdr:row>85</xdr:row>
      <xdr:rowOff>35561</xdr:rowOff>
    </xdr:to>
    <xdr:sp macro="" textlink="">
      <xdr:nvSpPr>
        <xdr:cNvPr id="327" name="楕円 326">
          <a:extLst>
            <a:ext uri="{FF2B5EF4-FFF2-40B4-BE49-F238E27FC236}">
              <a16:creationId xmlns:a16="http://schemas.microsoft.com/office/drawing/2014/main" id="{2C81FD8C-542C-42DA-8BCA-294E60E0CE74}"/>
            </a:ext>
          </a:extLst>
        </xdr:cNvPr>
        <xdr:cNvSpPr/>
      </xdr:nvSpPr>
      <xdr:spPr>
        <a:xfrm>
          <a:off x="221107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83838</xdr:rowOff>
    </xdr:from>
    <xdr:ext cx="469744" cy="259045"/>
    <xdr:sp macro="" textlink="">
      <xdr:nvSpPr>
        <xdr:cNvPr id="328" name="【消防施設】&#10;一人当たり面積該当値テキスト">
          <a:extLst>
            <a:ext uri="{FF2B5EF4-FFF2-40B4-BE49-F238E27FC236}">
              <a16:creationId xmlns:a16="http://schemas.microsoft.com/office/drawing/2014/main" id="{2A4A9301-364C-4707-9A78-15B47106244C}"/>
            </a:ext>
          </a:extLst>
        </xdr:cNvPr>
        <xdr:cNvSpPr txBox="1"/>
      </xdr:nvSpPr>
      <xdr:spPr>
        <a:xfrm>
          <a:off x="22199600" y="1448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111125</xdr:rowOff>
    </xdr:from>
    <xdr:to>
      <xdr:col>112</xdr:col>
      <xdr:colOff>38100</xdr:colOff>
      <xdr:row>85</xdr:row>
      <xdr:rowOff>41275</xdr:rowOff>
    </xdr:to>
    <xdr:sp macro="" textlink="">
      <xdr:nvSpPr>
        <xdr:cNvPr id="329" name="楕円 328">
          <a:extLst>
            <a:ext uri="{FF2B5EF4-FFF2-40B4-BE49-F238E27FC236}">
              <a16:creationId xmlns:a16="http://schemas.microsoft.com/office/drawing/2014/main" id="{082C9726-9E48-44EF-9D76-D94993BA998E}"/>
            </a:ext>
          </a:extLst>
        </xdr:cNvPr>
        <xdr:cNvSpPr/>
      </xdr:nvSpPr>
      <xdr:spPr>
        <a:xfrm>
          <a:off x="212725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156211</xdr:rowOff>
    </xdr:from>
    <xdr:to>
      <xdr:col>116</xdr:col>
      <xdr:colOff>63500</xdr:colOff>
      <xdr:row>84</xdr:row>
      <xdr:rowOff>161925</xdr:rowOff>
    </xdr:to>
    <xdr:cxnSp macro="">
      <xdr:nvCxnSpPr>
        <xdr:cNvPr id="330" name="直線コネクタ 329">
          <a:extLst>
            <a:ext uri="{FF2B5EF4-FFF2-40B4-BE49-F238E27FC236}">
              <a16:creationId xmlns:a16="http://schemas.microsoft.com/office/drawing/2014/main" id="{8CED2A92-66E9-4C0E-A697-C38A917E3E69}"/>
            </a:ext>
          </a:extLst>
        </xdr:cNvPr>
        <xdr:cNvCxnSpPr/>
      </xdr:nvCxnSpPr>
      <xdr:spPr>
        <a:xfrm flipV="1">
          <a:off x="21323300" y="14558011"/>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118745</xdr:rowOff>
    </xdr:from>
    <xdr:to>
      <xdr:col>107</xdr:col>
      <xdr:colOff>101600</xdr:colOff>
      <xdr:row>85</xdr:row>
      <xdr:rowOff>48895</xdr:rowOff>
    </xdr:to>
    <xdr:sp macro="" textlink="">
      <xdr:nvSpPr>
        <xdr:cNvPr id="331" name="楕円 330">
          <a:extLst>
            <a:ext uri="{FF2B5EF4-FFF2-40B4-BE49-F238E27FC236}">
              <a16:creationId xmlns:a16="http://schemas.microsoft.com/office/drawing/2014/main" id="{D8D1E7F9-CB28-4D2D-AF85-ADEF8CA531FA}"/>
            </a:ext>
          </a:extLst>
        </xdr:cNvPr>
        <xdr:cNvSpPr/>
      </xdr:nvSpPr>
      <xdr:spPr>
        <a:xfrm>
          <a:off x="20383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161925</xdr:rowOff>
    </xdr:from>
    <xdr:to>
      <xdr:col>111</xdr:col>
      <xdr:colOff>177800</xdr:colOff>
      <xdr:row>84</xdr:row>
      <xdr:rowOff>169545</xdr:rowOff>
    </xdr:to>
    <xdr:cxnSp macro="">
      <xdr:nvCxnSpPr>
        <xdr:cNvPr id="332" name="直線コネクタ 331">
          <a:extLst>
            <a:ext uri="{FF2B5EF4-FFF2-40B4-BE49-F238E27FC236}">
              <a16:creationId xmlns:a16="http://schemas.microsoft.com/office/drawing/2014/main" id="{FF81BA64-CF6D-4815-86E3-310FFC7F64D8}"/>
            </a:ext>
          </a:extLst>
        </xdr:cNvPr>
        <xdr:cNvCxnSpPr/>
      </xdr:nvCxnSpPr>
      <xdr:spPr>
        <a:xfrm flipV="1">
          <a:off x="20434300" y="145637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128270</xdr:rowOff>
    </xdr:from>
    <xdr:to>
      <xdr:col>102</xdr:col>
      <xdr:colOff>165100</xdr:colOff>
      <xdr:row>85</xdr:row>
      <xdr:rowOff>58420</xdr:rowOff>
    </xdr:to>
    <xdr:sp macro="" textlink="">
      <xdr:nvSpPr>
        <xdr:cNvPr id="333" name="楕円 332">
          <a:extLst>
            <a:ext uri="{FF2B5EF4-FFF2-40B4-BE49-F238E27FC236}">
              <a16:creationId xmlns:a16="http://schemas.microsoft.com/office/drawing/2014/main" id="{E881DDF0-79DF-465F-BF05-53BAD735E225}"/>
            </a:ext>
          </a:extLst>
        </xdr:cNvPr>
        <xdr:cNvSpPr/>
      </xdr:nvSpPr>
      <xdr:spPr>
        <a:xfrm>
          <a:off x="194945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169545</xdr:rowOff>
    </xdr:from>
    <xdr:to>
      <xdr:col>107</xdr:col>
      <xdr:colOff>50800</xdr:colOff>
      <xdr:row>85</xdr:row>
      <xdr:rowOff>7620</xdr:rowOff>
    </xdr:to>
    <xdr:cxnSp macro="">
      <xdr:nvCxnSpPr>
        <xdr:cNvPr id="334" name="直線コネクタ 333">
          <a:extLst>
            <a:ext uri="{FF2B5EF4-FFF2-40B4-BE49-F238E27FC236}">
              <a16:creationId xmlns:a16="http://schemas.microsoft.com/office/drawing/2014/main" id="{C16CCE96-E1A7-4107-9C15-7C8415388F02}"/>
            </a:ext>
          </a:extLst>
        </xdr:cNvPr>
        <xdr:cNvCxnSpPr/>
      </xdr:nvCxnSpPr>
      <xdr:spPr>
        <a:xfrm flipV="1">
          <a:off x="19545300" y="145713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137795</xdr:rowOff>
    </xdr:from>
    <xdr:to>
      <xdr:col>98</xdr:col>
      <xdr:colOff>38100</xdr:colOff>
      <xdr:row>85</xdr:row>
      <xdr:rowOff>67945</xdr:rowOff>
    </xdr:to>
    <xdr:sp macro="" textlink="">
      <xdr:nvSpPr>
        <xdr:cNvPr id="335" name="楕円 334">
          <a:extLst>
            <a:ext uri="{FF2B5EF4-FFF2-40B4-BE49-F238E27FC236}">
              <a16:creationId xmlns:a16="http://schemas.microsoft.com/office/drawing/2014/main" id="{542C2B1B-AAA2-4C64-B0A2-5DEAEA4CDC73}"/>
            </a:ext>
          </a:extLst>
        </xdr:cNvPr>
        <xdr:cNvSpPr/>
      </xdr:nvSpPr>
      <xdr:spPr>
        <a:xfrm>
          <a:off x="18605500" y="1453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7620</xdr:rowOff>
    </xdr:from>
    <xdr:to>
      <xdr:col>102</xdr:col>
      <xdr:colOff>114300</xdr:colOff>
      <xdr:row>85</xdr:row>
      <xdr:rowOff>17145</xdr:rowOff>
    </xdr:to>
    <xdr:cxnSp macro="">
      <xdr:nvCxnSpPr>
        <xdr:cNvPr id="336" name="直線コネクタ 335">
          <a:extLst>
            <a:ext uri="{FF2B5EF4-FFF2-40B4-BE49-F238E27FC236}">
              <a16:creationId xmlns:a16="http://schemas.microsoft.com/office/drawing/2014/main" id="{1E2EB30B-3F07-496A-9988-534E1B41E591}"/>
            </a:ext>
          </a:extLst>
        </xdr:cNvPr>
        <xdr:cNvCxnSpPr/>
      </xdr:nvCxnSpPr>
      <xdr:spPr>
        <a:xfrm flipV="1">
          <a:off x="18656300" y="145808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21607</xdr:rowOff>
    </xdr:from>
    <xdr:ext cx="469744" cy="259045"/>
    <xdr:sp macro="" textlink="">
      <xdr:nvSpPr>
        <xdr:cNvPr id="337" name="n_1aveValue【消防施設】&#10;一人当たり面積">
          <a:extLst>
            <a:ext uri="{FF2B5EF4-FFF2-40B4-BE49-F238E27FC236}">
              <a16:creationId xmlns:a16="http://schemas.microsoft.com/office/drawing/2014/main" id="{0F3837FC-9DFC-41F3-9E2F-7890DAB5414B}"/>
            </a:ext>
          </a:extLst>
        </xdr:cNvPr>
        <xdr:cNvSpPr txBox="1"/>
      </xdr:nvSpPr>
      <xdr:spPr>
        <a:xfrm>
          <a:off x="21075727" y="1408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17797</xdr:rowOff>
    </xdr:from>
    <xdr:ext cx="469744" cy="259045"/>
    <xdr:sp macro="" textlink="">
      <xdr:nvSpPr>
        <xdr:cNvPr id="338" name="n_2aveValue【消防施設】&#10;一人当たり面積">
          <a:extLst>
            <a:ext uri="{FF2B5EF4-FFF2-40B4-BE49-F238E27FC236}">
              <a16:creationId xmlns:a16="http://schemas.microsoft.com/office/drawing/2014/main" id="{6B3891E8-162E-43DD-A1E2-75725C76BD47}"/>
            </a:ext>
          </a:extLst>
        </xdr:cNvPr>
        <xdr:cNvSpPr txBox="1"/>
      </xdr:nvSpPr>
      <xdr:spPr>
        <a:xfrm>
          <a:off x="20199427" y="1407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8272</xdr:rowOff>
    </xdr:from>
    <xdr:ext cx="469744" cy="259045"/>
    <xdr:sp macro="" textlink="">
      <xdr:nvSpPr>
        <xdr:cNvPr id="339" name="n_3aveValue【消防施設】&#10;一人当たり面積">
          <a:extLst>
            <a:ext uri="{FF2B5EF4-FFF2-40B4-BE49-F238E27FC236}">
              <a16:creationId xmlns:a16="http://schemas.microsoft.com/office/drawing/2014/main" id="{4770D8C5-C2BF-4683-8510-CC65A53EB3F6}"/>
            </a:ext>
          </a:extLst>
        </xdr:cNvPr>
        <xdr:cNvSpPr txBox="1"/>
      </xdr:nvSpPr>
      <xdr:spPr>
        <a:xfrm>
          <a:off x="19310427" y="1406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48277</xdr:rowOff>
    </xdr:from>
    <xdr:ext cx="469744" cy="259045"/>
    <xdr:sp macro="" textlink="">
      <xdr:nvSpPr>
        <xdr:cNvPr id="340" name="n_4aveValue【消防施設】&#10;一人当たり面積">
          <a:extLst>
            <a:ext uri="{FF2B5EF4-FFF2-40B4-BE49-F238E27FC236}">
              <a16:creationId xmlns:a16="http://schemas.microsoft.com/office/drawing/2014/main" id="{BA366DF1-305D-4FA8-A41D-FEBD5B9BD12E}"/>
            </a:ext>
          </a:extLst>
        </xdr:cNvPr>
        <xdr:cNvSpPr txBox="1"/>
      </xdr:nvSpPr>
      <xdr:spPr>
        <a:xfrm>
          <a:off x="18421427" y="1359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32402</xdr:rowOff>
    </xdr:from>
    <xdr:ext cx="469744" cy="259045"/>
    <xdr:sp macro="" textlink="">
      <xdr:nvSpPr>
        <xdr:cNvPr id="341" name="n_1mainValue【消防施設】&#10;一人当たり面積">
          <a:extLst>
            <a:ext uri="{FF2B5EF4-FFF2-40B4-BE49-F238E27FC236}">
              <a16:creationId xmlns:a16="http://schemas.microsoft.com/office/drawing/2014/main" id="{B3233C76-0AD6-4182-A0FD-75E65BD51C15}"/>
            </a:ext>
          </a:extLst>
        </xdr:cNvPr>
        <xdr:cNvSpPr txBox="1"/>
      </xdr:nvSpPr>
      <xdr:spPr>
        <a:xfrm>
          <a:off x="21075727" y="1460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40022</xdr:rowOff>
    </xdr:from>
    <xdr:ext cx="469744" cy="259045"/>
    <xdr:sp macro="" textlink="">
      <xdr:nvSpPr>
        <xdr:cNvPr id="342" name="n_2mainValue【消防施設】&#10;一人当たり面積">
          <a:extLst>
            <a:ext uri="{FF2B5EF4-FFF2-40B4-BE49-F238E27FC236}">
              <a16:creationId xmlns:a16="http://schemas.microsoft.com/office/drawing/2014/main" id="{9DA5BF94-C774-439E-B90D-DA5765CAA505}"/>
            </a:ext>
          </a:extLst>
        </xdr:cNvPr>
        <xdr:cNvSpPr txBox="1"/>
      </xdr:nvSpPr>
      <xdr:spPr>
        <a:xfrm>
          <a:off x="201994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49547</xdr:rowOff>
    </xdr:from>
    <xdr:ext cx="469744" cy="259045"/>
    <xdr:sp macro="" textlink="">
      <xdr:nvSpPr>
        <xdr:cNvPr id="343" name="n_3mainValue【消防施設】&#10;一人当たり面積">
          <a:extLst>
            <a:ext uri="{FF2B5EF4-FFF2-40B4-BE49-F238E27FC236}">
              <a16:creationId xmlns:a16="http://schemas.microsoft.com/office/drawing/2014/main" id="{76BDB168-55A7-4AF9-87C4-3BD5134D21D8}"/>
            </a:ext>
          </a:extLst>
        </xdr:cNvPr>
        <xdr:cNvSpPr txBox="1"/>
      </xdr:nvSpPr>
      <xdr:spPr>
        <a:xfrm>
          <a:off x="19310427" y="1462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59072</xdr:rowOff>
    </xdr:from>
    <xdr:ext cx="469744" cy="259045"/>
    <xdr:sp macro="" textlink="">
      <xdr:nvSpPr>
        <xdr:cNvPr id="344" name="n_4mainValue【消防施設】&#10;一人当たり面積">
          <a:extLst>
            <a:ext uri="{FF2B5EF4-FFF2-40B4-BE49-F238E27FC236}">
              <a16:creationId xmlns:a16="http://schemas.microsoft.com/office/drawing/2014/main" id="{0363405B-3ACB-4678-BBB4-C70924CF3493}"/>
            </a:ext>
          </a:extLst>
        </xdr:cNvPr>
        <xdr:cNvSpPr txBox="1"/>
      </xdr:nvSpPr>
      <xdr:spPr>
        <a:xfrm>
          <a:off x="18421427" y="14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5" name="正方形/長方形 344">
          <a:extLst>
            <a:ext uri="{FF2B5EF4-FFF2-40B4-BE49-F238E27FC236}">
              <a16:creationId xmlns:a16="http://schemas.microsoft.com/office/drawing/2014/main" id="{0383BF2E-162E-4BDC-AB01-5908F2F89AF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6" name="正方形/長方形 345">
          <a:extLst>
            <a:ext uri="{FF2B5EF4-FFF2-40B4-BE49-F238E27FC236}">
              <a16:creationId xmlns:a16="http://schemas.microsoft.com/office/drawing/2014/main" id="{1D1FE5F3-CF6F-422D-B9D9-F7009806CE5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7" name="正方形/長方形 346">
          <a:extLst>
            <a:ext uri="{FF2B5EF4-FFF2-40B4-BE49-F238E27FC236}">
              <a16:creationId xmlns:a16="http://schemas.microsoft.com/office/drawing/2014/main" id="{959E71B0-5E63-4413-8A15-EC311B7C1EC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8" name="正方形/長方形 347">
          <a:extLst>
            <a:ext uri="{FF2B5EF4-FFF2-40B4-BE49-F238E27FC236}">
              <a16:creationId xmlns:a16="http://schemas.microsoft.com/office/drawing/2014/main" id="{5D0A9C4A-8F64-43BB-9B02-E19D33DD52A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9" name="正方形/長方形 348">
          <a:extLst>
            <a:ext uri="{FF2B5EF4-FFF2-40B4-BE49-F238E27FC236}">
              <a16:creationId xmlns:a16="http://schemas.microsoft.com/office/drawing/2014/main" id="{D606D262-97CB-4DC3-A13A-6DA0FEB1C5A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50" name="正方形/長方形 349">
          <a:extLst>
            <a:ext uri="{FF2B5EF4-FFF2-40B4-BE49-F238E27FC236}">
              <a16:creationId xmlns:a16="http://schemas.microsoft.com/office/drawing/2014/main" id="{071FFDA2-A083-46A8-9FD5-E006597E9BF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51" name="正方形/長方形 350">
          <a:extLst>
            <a:ext uri="{FF2B5EF4-FFF2-40B4-BE49-F238E27FC236}">
              <a16:creationId xmlns:a16="http://schemas.microsoft.com/office/drawing/2014/main" id="{46BF47C9-F7D1-498C-A0EB-010DF8E122F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2" name="正方形/長方形 351">
          <a:extLst>
            <a:ext uri="{FF2B5EF4-FFF2-40B4-BE49-F238E27FC236}">
              <a16:creationId xmlns:a16="http://schemas.microsoft.com/office/drawing/2014/main" id="{BF866A19-14DE-460B-9E19-BB718CFE20A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3" name="テキスト ボックス 352">
          <a:extLst>
            <a:ext uri="{FF2B5EF4-FFF2-40B4-BE49-F238E27FC236}">
              <a16:creationId xmlns:a16="http://schemas.microsoft.com/office/drawing/2014/main" id="{8A04D9A1-A98F-4673-A000-80EBB674143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4" name="直線コネクタ 353">
          <a:extLst>
            <a:ext uri="{FF2B5EF4-FFF2-40B4-BE49-F238E27FC236}">
              <a16:creationId xmlns:a16="http://schemas.microsoft.com/office/drawing/2014/main" id="{8123FEF7-EF07-483B-8942-733D1A21263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5" name="テキスト ボックス 354">
          <a:extLst>
            <a:ext uri="{FF2B5EF4-FFF2-40B4-BE49-F238E27FC236}">
              <a16:creationId xmlns:a16="http://schemas.microsoft.com/office/drawing/2014/main" id="{2B85E66E-E331-4011-8649-981CA4B2EBC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6" name="直線コネクタ 355">
          <a:extLst>
            <a:ext uri="{FF2B5EF4-FFF2-40B4-BE49-F238E27FC236}">
              <a16:creationId xmlns:a16="http://schemas.microsoft.com/office/drawing/2014/main" id="{2C4D9A29-A55E-4DBA-A533-DF631F22F1A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7" name="テキスト ボックス 356">
          <a:extLst>
            <a:ext uri="{FF2B5EF4-FFF2-40B4-BE49-F238E27FC236}">
              <a16:creationId xmlns:a16="http://schemas.microsoft.com/office/drawing/2014/main" id="{5CD11DE8-9612-4EC7-97FE-E5AC18FDB0C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8" name="直線コネクタ 357">
          <a:extLst>
            <a:ext uri="{FF2B5EF4-FFF2-40B4-BE49-F238E27FC236}">
              <a16:creationId xmlns:a16="http://schemas.microsoft.com/office/drawing/2014/main" id="{E0C2768C-A60B-40CB-9EAB-BE782F5302F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9" name="テキスト ボックス 358">
          <a:extLst>
            <a:ext uri="{FF2B5EF4-FFF2-40B4-BE49-F238E27FC236}">
              <a16:creationId xmlns:a16="http://schemas.microsoft.com/office/drawing/2014/main" id="{FECE2F73-7243-4470-8BB1-E057C5220C7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60" name="直線コネクタ 359">
          <a:extLst>
            <a:ext uri="{FF2B5EF4-FFF2-40B4-BE49-F238E27FC236}">
              <a16:creationId xmlns:a16="http://schemas.microsoft.com/office/drawing/2014/main" id="{5D0B33D7-8A78-485A-B2CF-9DFEB828719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61" name="テキスト ボックス 360">
          <a:extLst>
            <a:ext uri="{FF2B5EF4-FFF2-40B4-BE49-F238E27FC236}">
              <a16:creationId xmlns:a16="http://schemas.microsoft.com/office/drawing/2014/main" id="{64E739AF-A727-4D03-98FE-56CDF3779E3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62" name="直線コネクタ 361">
          <a:extLst>
            <a:ext uri="{FF2B5EF4-FFF2-40B4-BE49-F238E27FC236}">
              <a16:creationId xmlns:a16="http://schemas.microsoft.com/office/drawing/2014/main" id="{28F797FE-AE51-415F-BAB9-A6867585759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3" name="テキスト ボックス 362">
          <a:extLst>
            <a:ext uri="{FF2B5EF4-FFF2-40B4-BE49-F238E27FC236}">
              <a16:creationId xmlns:a16="http://schemas.microsoft.com/office/drawing/2014/main" id="{CF451725-505E-4869-86F3-5F5E4AF7077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4" name="直線コネクタ 363">
          <a:extLst>
            <a:ext uri="{FF2B5EF4-FFF2-40B4-BE49-F238E27FC236}">
              <a16:creationId xmlns:a16="http://schemas.microsoft.com/office/drawing/2014/main" id="{551019AC-1BF5-4E8C-B37C-5A6C0549136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5" name="テキスト ボックス 364">
          <a:extLst>
            <a:ext uri="{FF2B5EF4-FFF2-40B4-BE49-F238E27FC236}">
              <a16:creationId xmlns:a16="http://schemas.microsoft.com/office/drawing/2014/main" id="{E8C14E7A-8BB5-4833-88D8-BA46D32D7CF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6" name="直線コネクタ 365">
          <a:extLst>
            <a:ext uri="{FF2B5EF4-FFF2-40B4-BE49-F238E27FC236}">
              <a16:creationId xmlns:a16="http://schemas.microsoft.com/office/drawing/2014/main" id="{69D1AE36-900A-438D-8CE6-803017BC466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7" name="テキスト ボックス 366">
          <a:extLst>
            <a:ext uri="{FF2B5EF4-FFF2-40B4-BE49-F238E27FC236}">
              <a16:creationId xmlns:a16="http://schemas.microsoft.com/office/drawing/2014/main" id="{8A55ACB5-C1CB-403D-BF9A-CDF917B02FD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8" name="直線コネクタ 367">
          <a:extLst>
            <a:ext uri="{FF2B5EF4-FFF2-40B4-BE49-F238E27FC236}">
              <a16:creationId xmlns:a16="http://schemas.microsoft.com/office/drawing/2014/main" id="{C0825F93-F31C-4389-97CE-A07B6C810EF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9" name="【庁舎】&#10;有形固定資産減価償却率グラフ枠">
          <a:extLst>
            <a:ext uri="{FF2B5EF4-FFF2-40B4-BE49-F238E27FC236}">
              <a16:creationId xmlns:a16="http://schemas.microsoft.com/office/drawing/2014/main" id="{5B51948E-93D8-4736-BEC4-62FEBAC81C0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xdr:rowOff>
    </xdr:from>
    <xdr:to>
      <xdr:col>85</xdr:col>
      <xdr:colOff>126364</xdr:colOff>
      <xdr:row>109</xdr:row>
      <xdr:rowOff>35379</xdr:rowOff>
    </xdr:to>
    <xdr:cxnSp macro="">
      <xdr:nvCxnSpPr>
        <xdr:cNvPr id="370" name="直線コネクタ 369">
          <a:extLst>
            <a:ext uri="{FF2B5EF4-FFF2-40B4-BE49-F238E27FC236}">
              <a16:creationId xmlns:a16="http://schemas.microsoft.com/office/drawing/2014/main" id="{08F50E7F-9BF7-45EC-B5DD-9736B29362D1}"/>
            </a:ext>
          </a:extLst>
        </xdr:cNvPr>
        <xdr:cNvCxnSpPr/>
      </xdr:nvCxnSpPr>
      <xdr:spPr>
        <a:xfrm flipV="1">
          <a:off x="16318864" y="17159151"/>
          <a:ext cx="0" cy="156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71" name="【庁舎】&#10;有形固定資産減価償却率最小値テキスト">
          <a:extLst>
            <a:ext uri="{FF2B5EF4-FFF2-40B4-BE49-F238E27FC236}">
              <a16:creationId xmlns:a16="http://schemas.microsoft.com/office/drawing/2014/main" id="{026E2E44-2F8A-400E-BC4B-EE69F68229D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72" name="直線コネクタ 371">
          <a:extLst>
            <a:ext uri="{FF2B5EF4-FFF2-40B4-BE49-F238E27FC236}">
              <a16:creationId xmlns:a16="http://schemas.microsoft.com/office/drawing/2014/main" id="{E62D1020-6D19-458A-8AD6-2A6A3632A63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132278</xdr:rowOff>
    </xdr:from>
    <xdr:ext cx="340478" cy="259045"/>
    <xdr:sp macro="" textlink="">
      <xdr:nvSpPr>
        <xdr:cNvPr id="373" name="【庁舎】&#10;有形固定資産減価償却率最大値テキスト">
          <a:extLst>
            <a:ext uri="{FF2B5EF4-FFF2-40B4-BE49-F238E27FC236}">
              <a16:creationId xmlns:a16="http://schemas.microsoft.com/office/drawing/2014/main" id="{215D4B4E-FBCB-46F6-8C38-808138F4915C}"/>
            </a:ext>
          </a:extLst>
        </xdr:cNvPr>
        <xdr:cNvSpPr txBox="1"/>
      </xdr:nvSpPr>
      <xdr:spPr>
        <a:xfrm>
          <a:off x="16357600" y="1693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xdr:rowOff>
    </xdr:from>
    <xdr:to>
      <xdr:col>86</xdr:col>
      <xdr:colOff>25400</xdr:colOff>
      <xdr:row>100</xdr:row>
      <xdr:rowOff>14151</xdr:rowOff>
    </xdr:to>
    <xdr:cxnSp macro="">
      <xdr:nvCxnSpPr>
        <xdr:cNvPr id="374" name="直線コネクタ 373">
          <a:extLst>
            <a:ext uri="{FF2B5EF4-FFF2-40B4-BE49-F238E27FC236}">
              <a16:creationId xmlns:a16="http://schemas.microsoft.com/office/drawing/2014/main" id="{056CD604-C456-488B-ADC7-BCECACB15759}"/>
            </a:ext>
          </a:extLst>
        </xdr:cNvPr>
        <xdr:cNvCxnSpPr/>
      </xdr:nvCxnSpPr>
      <xdr:spPr>
        <a:xfrm>
          <a:off x="16230600" y="1715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375" name="【庁舎】&#10;有形固定資産減価償却率平均値テキスト">
          <a:extLst>
            <a:ext uri="{FF2B5EF4-FFF2-40B4-BE49-F238E27FC236}">
              <a16:creationId xmlns:a16="http://schemas.microsoft.com/office/drawing/2014/main" id="{BD61345A-A83A-48F7-8A5E-E8AB3BEFAE2E}"/>
            </a:ext>
          </a:extLst>
        </xdr:cNvPr>
        <xdr:cNvSpPr txBox="1"/>
      </xdr:nvSpPr>
      <xdr:spPr>
        <a:xfrm>
          <a:off x="16357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376" name="フローチャート: 判断 375">
          <a:extLst>
            <a:ext uri="{FF2B5EF4-FFF2-40B4-BE49-F238E27FC236}">
              <a16:creationId xmlns:a16="http://schemas.microsoft.com/office/drawing/2014/main" id="{380E47F5-4E2D-40F8-B010-2E83A5459D7D}"/>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377" name="フローチャート: 判断 376">
          <a:extLst>
            <a:ext uri="{FF2B5EF4-FFF2-40B4-BE49-F238E27FC236}">
              <a16:creationId xmlns:a16="http://schemas.microsoft.com/office/drawing/2014/main" id="{33B6383B-CD6E-4597-9C72-ADEB4FFCED32}"/>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378" name="フローチャート: 判断 377">
          <a:extLst>
            <a:ext uri="{FF2B5EF4-FFF2-40B4-BE49-F238E27FC236}">
              <a16:creationId xmlns:a16="http://schemas.microsoft.com/office/drawing/2014/main" id="{1ADFD0E3-49CE-44F8-A2E7-C09E1A3C032D}"/>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40095</xdr:rowOff>
    </xdr:from>
    <xdr:to>
      <xdr:col>72</xdr:col>
      <xdr:colOff>38100</xdr:colOff>
      <xdr:row>105</xdr:row>
      <xdr:rowOff>141695</xdr:rowOff>
    </xdr:to>
    <xdr:sp macro="" textlink="">
      <xdr:nvSpPr>
        <xdr:cNvPr id="379" name="フローチャート: 判断 378">
          <a:extLst>
            <a:ext uri="{FF2B5EF4-FFF2-40B4-BE49-F238E27FC236}">
              <a16:creationId xmlns:a16="http://schemas.microsoft.com/office/drawing/2014/main" id="{C29C9440-4E65-4A70-B5C8-E8D357697094}"/>
            </a:ext>
          </a:extLst>
        </xdr:cNvPr>
        <xdr:cNvSpPr/>
      </xdr:nvSpPr>
      <xdr:spPr>
        <a:xfrm>
          <a:off x="1365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118473</xdr:rowOff>
    </xdr:from>
    <xdr:to>
      <xdr:col>67</xdr:col>
      <xdr:colOff>101600</xdr:colOff>
      <xdr:row>106</xdr:row>
      <xdr:rowOff>48623</xdr:rowOff>
    </xdr:to>
    <xdr:sp macro="" textlink="">
      <xdr:nvSpPr>
        <xdr:cNvPr id="380" name="フローチャート: 判断 379">
          <a:extLst>
            <a:ext uri="{FF2B5EF4-FFF2-40B4-BE49-F238E27FC236}">
              <a16:creationId xmlns:a16="http://schemas.microsoft.com/office/drawing/2014/main" id="{F5BB25C8-52AF-43A2-8AA9-ECE7FEB77D6F}"/>
            </a:ext>
          </a:extLst>
        </xdr:cNvPr>
        <xdr:cNvSpPr/>
      </xdr:nvSpPr>
      <xdr:spPr>
        <a:xfrm>
          <a:off x="12763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EDE3FB03-02BD-417A-8F0E-DA807B7E4E7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53C65133-6DBC-41D6-B1FC-20507AD5C13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172C87DB-BA53-4266-A855-8B579F5BF05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936CF21D-31D6-4B14-931B-E1B19E3A7F2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5" name="テキスト ボックス 384">
          <a:extLst>
            <a:ext uri="{FF2B5EF4-FFF2-40B4-BE49-F238E27FC236}">
              <a16:creationId xmlns:a16="http://schemas.microsoft.com/office/drawing/2014/main" id="{C362A974-2F7A-4D42-835E-A4DBDAFBCF9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28666</xdr:rowOff>
    </xdr:from>
    <xdr:to>
      <xdr:col>85</xdr:col>
      <xdr:colOff>177800</xdr:colOff>
      <xdr:row>105</xdr:row>
      <xdr:rowOff>130266</xdr:rowOff>
    </xdr:to>
    <xdr:sp macro="" textlink="">
      <xdr:nvSpPr>
        <xdr:cNvPr id="386" name="楕円 385">
          <a:extLst>
            <a:ext uri="{FF2B5EF4-FFF2-40B4-BE49-F238E27FC236}">
              <a16:creationId xmlns:a16="http://schemas.microsoft.com/office/drawing/2014/main" id="{6B804FD7-C13F-4495-9EC0-0410B2666234}"/>
            </a:ext>
          </a:extLst>
        </xdr:cNvPr>
        <xdr:cNvSpPr/>
      </xdr:nvSpPr>
      <xdr:spPr>
        <a:xfrm>
          <a:off x="162687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7093</xdr:rowOff>
    </xdr:from>
    <xdr:ext cx="405111" cy="259045"/>
    <xdr:sp macro="" textlink="">
      <xdr:nvSpPr>
        <xdr:cNvPr id="387" name="【庁舎】&#10;有形固定資産減価償却率該当値テキスト">
          <a:extLst>
            <a:ext uri="{FF2B5EF4-FFF2-40B4-BE49-F238E27FC236}">
              <a16:creationId xmlns:a16="http://schemas.microsoft.com/office/drawing/2014/main" id="{6D0528F9-F9C8-4536-AEBB-3E35D640D799}"/>
            </a:ext>
          </a:extLst>
        </xdr:cNvPr>
        <xdr:cNvSpPr txBox="1"/>
      </xdr:nvSpPr>
      <xdr:spPr>
        <a:xfrm>
          <a:off x="16357600"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28666</xdr:rowOff>
    </xdr:from>
    <xdr:to>
      <xdr:col>81</xdr:col>
      <xdr:colOff>101600</xdr:colOff>
      <xdr:row>105</xdr:row>
      <xdr:rowOff>130266</xdr:rowOff>
    </xdr:to>
    <xdr:sp macro="" textlink="">
      <xdr:nvSpPr>
        <xdr:cNvPr id="388" name="楕円 387">
          <a:extLst>
            <a:ext uri="{FF2B5EF4-FFF2-40B4-BE49-F238E27FC236}">
              <a16:creationId xmlns:a16="http://schemas.microsoft.com/office/drawing/2014/main" id="{DC33DC9D-C919-48D5-AB50-71FB934C8279}"/>
            </a:ext>
          </a:extLst>
        </xdr:cNvPr>
        <xdr:cNvSpPr/>
      </xdr:nvSpPr>
      <xdr:spPr>
        <a:xfrm>
          <a:off x="15430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79466</xdr:rowOff>
    </xdr:from>
    <xdr:to>
      <xdr:col>85</xdr:col>
      <xdr:colOff>127000</xdr:colOff>
      <xdr:row>105</xdr:row>
      <xdr:rowOff>79466</xdr:rowOff>
    </xdr:to>
    <xdr:cxnSp macro="">
      <xdr:nvCxnSpPr>
        <xdr:cNvPr id="389" name="直線コネクタ 388">
          <a:extLst>
            <a:ext uri="{FF2B5EF4-FFF2-40B4-BE49-F238E27FC236}">
              <a16:creationId xmlns:a16="http://schemas.microsoft.com/office/drawing/2014/main" id="{4329FDD3-C282-4371-B72E-59BA48D58BD0}"/>
            </a:ext>
          </a:extLst>
        </xdr:cNvPr>
        <xdr:cNvCxnSpPr/>
      </xdr:nvCxnSpPr>
      <xdr:spPr>
        <a:xfrm>
          <a:off x="15481300" y="180817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36830</xdr:rowOff>
    </xdr:from>
    <xdr:to>
      <xdr:col>76</xdr:col>
      <xdr:colOff>165100</xdr:colOff>
      <xdr:row>105</xdr:row>
      <xdr:rowOff>138430</xdr:rowOff>
    </xdr:to>
    <xdr:sp macro="" textlink="">
      <xdr:nvSpPr>
        <xdr:cNvPr id="390" name="楕円 389">
          <a:extLst>
            <a:ext uri="{FF2B5EF4-FFF2-40B4-BE49-F238E27FC236}">
              <a16:creationId xmlns:a16="http://schemas.microsoft.com/office/drawing/2014/main" id="{750965EE-DBB1-434F-AA35-DB8FC0C4BCD9}"/>
            </a:ext>
          </a:extLst>
        </xdr:cNvPr>
        <xdr:cNvSpPr/>
      </xdr:nvSpPr>
      <xdr:spPr>
        <a:xfrm>
          <a:off x="1454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79466</xdr:rowOff>
    </xdr:from>
    <xdr:to>
      <xdr:col>81</xdr:col>
      <xdr:colOff>50800</xdr:colOff>
      <xdr:row>105</xdr:row>
      <xdr:rowOff>87630</xdr:rowOff>
    </xdr:to>
    <xdr:cxnSp macro="">
      <xdr:nvCxnSpPr>
        <xdr:cNvPr id="391" name="直線コネクタ 390">
          <a:extLst>
            <a:ext uri="{FF2B5EF4-FFF2-40B4-BE49-F238E27FC236}">
              <a16:creationId xmlns:a16="http://schemas.microsoft.com/office/drawing/2014/main" id="{6A607552-21A9-4C66-A675-21D82ADF8C65}"/>
            </a:ext>
          </a:extLst>
        </xdr:cNvPr>
        <xdr:cNvCxnSpPr/>
      </xdr:nvCxnSpPr>
      <xdr:spPr>
        <a:xfrm flipV="1">
          <a:off x="14592300" y="1808171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4173</xdr:rowOff>
    </xdr:from>
    <xdr:to>
      <xdr:col>72</xdr:col>
      <xdr:colOff>38100</xdr:colOff>
      <xdr:row>105</xdr:row>
      <xdr:rowOff>105773</xdr:rowOff>
    </xdr:to>
    <xdr:sp macro="" textlink="">
      <xdr:nvSpPr>
        <xdr:cNvPr id="392" name="楕円 391">
          <a:extLst>
            <a:ext uri="{FF2B5EF4-FFF2-40B4-BE49-F238E27FC236}">
              <a16:creationId xmlns:a16="http://schemas.microsoft.com/office/drawing/2014/main" id="{7EE71800-4EFB-468F-A696-CC556310EC65}"/>
            </a:ext>
          </a:extLst>
        </xdr:cNvPr>
        <xdr:cNvSpPr/>
      </xdr:nvSpPr>
      <xdr:spPr>
        <a:xfrm>
          <a:off x="136525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54973</xdr:rowOff>
    </xdr:from>
    <xdr:to>
      <xdr:col>76</xdr:col>
      <xdr:colOff>114300</xdr:colOff>
      <xdr:row>105</xdr:row>
      <xdr:rowOff>87630</xdr:rowOff>
    </xdr:to>
    <xdr:cxnSp macro="">
      <xdr:nvCxnSpPr>
        <xdr:cNvPr id="393" name="直線コネクタ 392">
          <a:extLst>
            <a:ext uri="{FF2B5EF4-FFF2-40B4-BE49-F238E27FC236}">
              <a16:creationId xmlns:a16="http://schemas.microsoft.com/office/drawing/2014/main" id="{449EBE29-78D3-4321-8C6E-7FD7880DD57D}"/>
            </a:ext>
          </a:extLst>
        </xdr:cNvPr>
        <xdr:cNvCxnSpPr/>
      </xdr:nvCxnSpPr>
      <xdr:spPr>
        <a:xfrm>
          <a:off x="13703300" y="180572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164193</xdr:rowOff>
    </xdr:from>
    <xdr:to>
      <xdr:col>67</xdr:col>
      <xdr:colOff>101600</xdr:colOff>
      <xdr:row>106</xdr:row>
      <xdr:rowOff>94343</xdr:rowOff>
    </xdr:to>
    <xdr:sp macro="" textlink="">
      <xdr:nvSpPr>
        <xdr:cNvPr id="394" name="楕円 393">
          <a:extLst>
            <a:ext uri="{FF2B5EF4-FFF2-40B4-BE49-F238E27FC236}">
              <a16:creationId xmlns:a16="http://schemas.microsoft.com/office/drawing/2014/main" id="{475BDDB9-C905-47E5-8D43-69605F486377}"/>
            </a:ext>
          </a:extLst>
        </xdr:cNvPr>
        <xdr:cNvSpPr/>
      </xdr:nvSpPr>
      <xdr:spPr>
        <a:xfrm>
          <a:off x="12763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54973</xdr:rowOff>
    </xdr:from>
    <xdr:to>
      <xdr:col>71</xdr:col>
      <xdr:colOff>177800</xdr:colOff>
      <xdr:row>106</xdr:row>
      <xdr:rowOff>43543</xdr:rowOff>
    </xdr:to>
    <xdr:cxnSp macro="">
      <xdr:nvCxnSpPr>
        <xdr:cNvPr id="395" name="直線コネクタ 394">
          <a:extLst>
            <a:ext uri="{FF2B5EF4-FFF2-40B4-BE49-F238E27FC236}">
              <a16:creationId xmlns:a16="http://schemas.microsoft.com/office/drawing/2014/main" id="{B15C1D74-39F6-4D1E-8772-11DB695D3244}"/>
            </a:ext>
          </a:extLst>
        </xdr:cNvPr>
        <xdr:cNvCxnSpPr/>
      </xdr:nvCxnSpPr>
      <xdr:spPr>
        <a:xfrm flipV="1">
          <a:off x="12814300" y="18057223"/>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396" name="n_1aveValue【庁舎】&#10;有形固定資産減価償却率">
          <a:extLst>
            <a:ext uri="{FF2B5EF4-FFF2-40B4-BE49-F238E27FC236}">
              <a16:creationId xmlns:a16="http://schemas.microsoft.com/office/drawing/2014/main" id="{CD788184-B43F-4CC2-86CD-B1168AE13CD1}"/>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397" name="n_2aveValue【庁舎】&#10;有形固定資産減価償却率">
          <a:extLst>
            <a:ext uri="{FF2B5EF4-FFF2-40B4-BE49-F238E27FC236}">
              <a16:creationId xmlns:a16="http://schemas.microsoft.com/office/drawing/2014/main" id="{19F0F26C-C6C0-4A75-8B9E-16AC2FD8AC0C}"/>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132822</xdr:rowOff>
    </xdr:from>
    <xdr:ext cx="405111" cy="259045"/>
    <xdr:sp macro="" textlink="">
      <xdr:nvSpPr>
        <xdr:cNvPr id="398" name="n_3aveValue【庁舎】&#10;有形固定資産減価償却率">
          <a:extLst>
            <a:ext uri="{FF2B5EF4-FFF2-40B4-BE49-F238E27FC236}">
              <a16:creationId xmlns:a16="http://schemas.microsoft.com/office/drawing/2014/main" id="{C381ED16-7FBD-43B9-A268-B94AE86FF0F5}"/>
            </a:ext>
          </a:extLst>
        </xdr:cNvPr>
        <xdr:cNvSpPr txBox="1"/>
      </xdr:nvSpPr>
      <xdr:spPr>
        <a:xfrm>
          <a:off x="13500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65150</xdr:rowOff>
    </xdr:from>
    <xdr:ext cx="405111" cy="259045"/>
    <xdr:sp macro="" textlink="">
      <xdr:nvSpPr>
        <xdr:cNvPr id="399" name="n_4aveValue【庁舎】&#10;有形固定資産減価償却率">
          <a:extLst>
            <a:ext uri="{FF2B5EF4-FFF2-40B4-BE49-F238E27FC236}">
              <a16:creationId xmlns:a16="http://schemas.microsoft.com/office/drawing/2014/main" id="{A6CBCDF4-C315-4781-892B-1D11676A89FA}"/>
            </a:ext>
          </a:extLst>
        </xdr:cNvPr>
        <xdr:cNvSpPr txBox="1"/>
      </xdr:nvSpPr>
      <xdr:spPr>
        <a:xfrm>
          <a:off x="12611744" y="1789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121393</xdr:rowOff>
    </xdr:from>
    <xdr:ext cx="405111" cy="259045"/>
    <xdr:sp macro="" textlink="">
      <xdr:nvSpPr>
        <xdr:cNvPr id="400" name="n_1mainValue【庁舎】&#10;有形固定資産減価償却率">
          <a:extLst>
            <a:ext uri="{FF2B5EF4-FFF2-40B4-BE49-F238E27FC236}">
              <a16:creationId xmlns:a16="http://schemas.microsoft.com/office/drawing/2014/main" id="{B6F4D1DE-3654-4254-9BBF-9F85539E0CF4}"/>
            </a:ext>
          </a:extLst>
        </xdr:cNvPr>
        <xdr:cNvSpPr txBox="1"/>
      </xdr:nvSpPr>
      <xdr:spPr>
        <a:xfrm>
          <a:off x="152660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129557</xdr:rowOff>
    </xdr:from>
    <xdr:ext cx="405111" cy="259045"/>
    <xdr:sp macro="" textlink="">
      <xdr:nvSpPr>
        <xdr:cNvPr id="401" name="n_2mainValue【庁舎】&#10;有形固定資産減価償却率">
          <a:extLst>
            <a:ext uri="{FF2B5EF4-FFF2-40B4-BE49-F238E27FC236}">
              <a16:creationId xmlns:a16="http://schemas.microsoft.com/office/drawing/2014/main" id="{A804299C-471A-4949-90BD-A120088017AE}"/>
            </a:ext>
          </a:extLst>
        </xdr:cNvPr>
        <xdr:cNvSpPr txBox="1"/>
      </xdr:nvSpPr>
      <xdr:spPr>
        <a:xfrm>
          <a:off x="14389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122300</xdr:rowOff>
    </xdr:from>
    <xdr:ext cx="405111" cy="259045"/>
    <xdr:sp macro="" textlink="">
      <xdr:nvSpPr>
        <xdr:cNvPr id="402" name="n_3mainValue【庁舎】&#10;有形固定資産減価償却率">
          <a:extLst>
            <a:ext uri="{FF2B5EF4-FFF2-40B4-BE49-F238E27FC236}">
              <a16:creationId xmlns:a16="http://schemas.microsoft.com/office/drawing/2014/main" id="{E8D328A2-6A3A-4219-A99C-8938E9F9F579}"/>
            </a:ext>
          </a:extLst>
        </xdr:cNvPr>
        <xdr:cNvSpPr txBox="1"/>
      </xdr:nvSpPr>
      <xdr:spPr>
        <a:xfrm>
          <a:off x="135007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85470</xdr:rowOff>
    </xdr:from>
    <xdr:ext cx="405111" cy="259045"/>
    <xdr:sp macro="" textlink="">
      <xdr:nvSpPr>
        <xdr:cNvPr id="403" name="n_4mainValue【庁舎】&#10;有形固定資産減価償却率">
          <a:extLst>
            <a:ext uri="{FF2B5EF4-FFF2-40B4-BE49-F238E27FC236}">
              <a16:creationId xmlns:a16="http://schemas.microsoft.com/office/drawing/2014/main" id="{1027CD98-7981-4784-90CF-0FFDD59D48ED}"/>
            </a:ext>
          </a:extLst>
        </xdr:cNvPr>
        <xdr:cNvSpPr txBox="1"/>
      </xdr:nvSpPr>
      <xdr:spPr>
        <a:xfrm>
          <a:off x="12611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4" name="正方形/長方形 403">
          <a:extLst>
            <a:ext uri="{FF2B5EF4-FFF2-40B4-BE49-F238E27FC236}">
              <a16:creationId xmlns:a16="http://schemas.microsoft.com/office/drawing/2014/main" id="{62546A20-4704-4E30-99C8-30DCF17C92D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5" name="正方形/長方形 404">
          <a:extLst>
            <a:ext uri="{FF2B5EF4-FFF2-40B4-BE49-F238E27FC236}">
              <a16:creationId xmlns:a16="http://schemas.microsoft.com/office/drawing/2014/main" id="{91F90E98-ECD8-42FA-B1E3-9335DC65641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6" name="正方形/長方形 405">
          <a:extLst>
            <a:ext uri="{FF2B5EF4-FFF2-40B4-BE49-F238E27FC236}">
              <a16:creationId xmlns:a16="http://schemas.microsoft.com/office/drawing/2014/main" id="{98CE3D4A-2629-41EA-A545-2FBA3AD8693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7" name="正方形/長方形 406">
          <a:extLst>
            <a:ext uri="{FF2B5EF4-FFF2-40B4-BE49-F238E27FC236}">
              <a16:creationId xmlns:a16="http://schemas.microsoft.com/office/drawing/2014/main" id="{A1F14138-1E4C-4C5F-BCD4-95E10D40023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8" name="正方形/長方形 407">
          <a:extLst>
            <a:ext uri="{FF2B5EF4-FFF2-40B4-BE49-F238E27FC236}">
              <a16:creationId xmlns:a16="http://schemas.microsoft.com/office/drawing/2014/main" id="{C324F7F2-72A6-48E6-B42B-EEF969D2D15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9" name="正方形/長方形 408">
          <a:extLst>
            <a:ext uri="{FF2B5EF4-FFF2-40B4-BE49-F238E27FC236}">
              <a16:creationId xmlns:a16="http://schemas.microsoft.com/office/drawing/2014/main" id="{3DE7F238-2998-4DB1-B13F-791D610E3C6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10" name="正方形/長方形 409">
          <a:extLst>
            <a:ext uri="{FF2B5EF4-FFF2-40B4-BE49-F238E27FC236}">
              <a16:creationId xmlns:a16="http://schemas.microsoft.com/office/drawing/2014/main" id="{808DE07C-2DFD-4E57-B650-46B4624BEB7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1" name="正方形/長方形 410">
          <a:extLst>
            <a:ext uri="{FF2B5EF4-FFF2-40B4-BE49-F238E27FC236}">
              <a16:creationId xmlns:a16="http://schemas.microsoft.com/office/drawing/2014/main" id="{09FF3F54-D8C9-4B3F-93B9-AFF63040D6B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2" name="テキスト ボックス 411">
          <a:extLst>
            <a:ext uri="{FF2B5EF4-FFF2-40B4-BE49-F238E27FC236}">
              <a16:creationId xmlns:a16="http://schemas.microsoft.com/office/drawing/2014/main" id="{ED103911-077B-4C5D-A627-A5B90E87618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3" name="直線コネクタ 412">
          <a:extLst>
            <a:ext uri="{FF2B5EF4-FFF2-40B4-BE49-F238E27FC236}">
              <a16:creationId xmlns:a16="http://schemas.microsoft.com/office/drawing/2014/main" id="{C4CDFAE2-498F-4AEB-B8B7-6078F0F895F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14" name="直線コネクタ 413">
          <a:extLst>
            <a:ext uri="{FF2B5EF4-FFF2-40B4-BE49-F238E27FC236}">
              <a16:creationId xmlns:a16="http://schemas.microsoft.com/office/drawing/2014/main" id="{44FE4E9A-5D14-4B04-8FFF-270924D3092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15" name="テキスト ボックス 414">
          <a:extLst>
            <a:ext uri="{FF2B5EF4-FFF2-40B4-BE49-F238E27FC236}">
              <a16:creationId xmlns:a16="http://schemas.microsoft.com/office/drawing/2014/main" id="{36323114-DB00-4587-AB44-9F1B19362E5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16" name="直線コネクタ 415">
          <a:extLst>
            <a:ext uri="{FF2B5EF4-FFF2-40B4-BE49-F238E27FC236}">
              <a16:creationId xmlns:a16="http://schemas.microsoft.com/office/drawing/2014/main" id="{52DAB01C-93D2-4364-B312-65B9EBB35FE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17" name="テキスト ボックス 416">
          <a:extLst>
            <a:ext uri="{FF2B5EF4-FFF2-40B4-BE49-F238E27FC236}">
              <a16:creationId xmlns:a16="http://schemas.microsoft.com/office/drawing/2014/main" id="{55305030-6BE6-48C7-BA33-EDE4B99FEBA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18" name="直線コネクタ 417">
          <a:extLst>
            <a:ext uri="{FF2B5EF4-FFF2-40B4-BE49-F238E27FC236}">
              <a16:creationId xmlns:a16="http://schemas.microsoft.com/office/drawing/2014/main" id="{B7522CB7-4749-44FC-8F39-83E7A1D9C56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19" name="テキスト ボックス 418">
          <a:extLst>
            <a:ext uri="{FF2B5EF4-FFF2-40B4-BE49-F238E27FC236}">
              <a16:creationId xmlns:a16="http://schemas.microsoft.com/office/drawing/2014/main" id="{1D3174BE-BEAC-460D-937D-5061E2458F7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20" name="直線コネクタ 419">
          <a:extLst>
            <a:ext uri="{FF2B5EF4-FFF2-40B4-BE49-F238E27FC236}">
              <a16:creationId xmlns:a16="http://schemas.microsoft.com/office/drawing/2014/main" id="{E0B9701E-6277-46E7-AF89-4F3114B0EC4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21" name="テキスト ボックス 420">
          <a:extLst>
            <a:ext uri="{FF2B5EF4-FFF2-40B4-BE49-F238E27FC236}">
              <a16:creationId xmlns:a16="http://schemas.microsoft.com/office/drawing/2014/main" id="{41B4A0AC-E640-4A0C-83DF-28896E246F8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2" name="直線コネクタ 421">
          <a:extLst>
            <a:ext uri="{FF2B5EF4-FFF2-40B4-BE49-F238E27FC236}">
              <a16:creationId xmlns:a16="http://schemas.microsoft.com/office/drawing/2014/main" id="{D49EA6B0-BA52-4E4C-B454-CACAF448F29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3" name="テキスト ボックス 422">
          <a:extLst>
            <a:ext uri="{FF2B5EF4-FFF2-40B4-BE49-F238E27FC236}">
              <a16:creationId xmlns:a16="http://schemas.microsoft.com/office/drawing/2014/main" id="{645EA839-7B22-493A-908F-037C6F0DA41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4" name="【庁舎】&#10;一人当たり面積グラフ枠">
          <a:extLst>
            <a:ext uri="{FF2B5EF4-FFF2-40B4-BE49-F238E27FC236}">
              <a16:creationId xmlns:a16="http://schemas.microsoft.com/office/drawing/2014/main" id="{25741121-8D5D-44C0-A2FA-C33FE45650E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65684</xdr:rowOff>
    </xdr:from>
    <xdr:to>
      <xdr:col>116</xdr:col>
      <xdr:colOff>62864</xdr:colOff>
      <xdr:row>107</xdr:row>
      <xdr:rowOff>77572</xdr:rowOff>
    </xdr:to>
    <xdr:cxnSp macro="">
      <xdr:nvCxnSpPr>
        <xdr:cNvPr id="425" name="直線コネクタ 424">
          <a:extLst>
            <a:ext uri="{FF2B5EF4-FFF2-40B4-BE49-F238E27FC236}">
              <a16:creationId xmlns:a16="http://schemas.microsoft.com/office/drawing/2014/main" id="{EE93F57D-1EC3-4F15-98C5-35FC85AB2EA7}"/>
            </a:ext>
          </a:extLst>
        </xdr:cNvPr>
        <xdr:cNvCxnSpPr/>
      </xdr:nvCxnSpPr>
      <xdr:spPr>
        <a:xfrm flipV="1">
          <a:off x="22160864" y="17210684"/>
          <a:ext cx="0" cy="1212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81399</xdr:rowOff>
    </xdr:from>
    <xdr:ext cx="469744" cy="259045"/>
    <xdr:sp macro="" textlink="">
      <xdr:nvSpPr>
        <xdr:cNvPr id="426" name="【庁舎】&#10;一人当たり面積最小値テキスト">
          <a:extLst>
            <a:ext uri="{FF2B5EF4-FFF2-40B4-BE49-F238E27FC236}">
              <a16:creationId xmlns:a16="http://schemas.microsoft.com/office/drawing/2014/main" id="{2F059A2D-6326-4F20-A69A-86405CB0CEE0}"/>
            </a:ext>
          </a:extLst>
        </xdr:cNvPr>
        <xdr:cNvSpPr txBox="1"/>
      </xdr:nvSpPr>
      <xdr:spPr>
        <a:xfrm>
          <a:off x="22199600" y="18426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77572</xdr:rowOff>
    </xdr:from>
    <xdr:to>
      <xdr:col>116</xdr:col>
      <xdr:colOff>152400</xdr:colOff>
      <xdr:row>107</xdr:row>
      <xdr:rowOff>77572</xdr:rowOff>
    </xdr:to>
    <xdr:cxnSp macro="">
      <xdr:nvCxnSpPr>
        <xdr:cNvPr id="427" name="直線コネクタ 426">
          <a:extLst>
            <a:ext uri="{FF2B5EF4-FFF2-40B4-BE49-F238E27FC236}">
              <a16:creationId xmlns:a16="http://schemas.microsoft.com/office/drawing/2014/main" id="{B4F9FDAC-1662-442E-A84A-2F1CDA1EB084}"/>
            </a:ext>
          </a:extLst>
        </xdr:cNvPr>
        <xdr:cNvCxnSpPr/>
      </xdr:nvCxnSpPr>
      <xdr:spPr>
        <a:xfrm>
          <a:off x="22072600" y="184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12361</xdr:rowOff>
    </xdr:from>
    <xdr:ext cx="469744" cy="259045"/>
    <xdr:sp macro="" textlink="">
      <xdr:nvSpPr>
        <xdr:cNvPr id="428" name="【庁舎】&#10;一人当たり面積最大値テキスト">
          <a:extLst>
            <a:ext uri="{FF2B5EF4-FFF2-40B4-BE49-F238E27FC236}">
              <a16:creationId xmlns:a16="http://schemas.microsoft.com/office/drawing/2014/main" id="{F9E17662-434A-4D4B-A4C8-21A092CAF01E}"/>
            </a:ext>
          </a:extLst>
        </xdr:cNvPr>
        <xdr:cNvSpPr txBox="1"/>
      </xdr:nvSpPr>
      <xdr:spPr>
        <a:xfrm>
          <a:off x="22199600" y="16985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65684</xdr:rowOff>
    </xdr:from>
    <xdr:to>
      <xdr:col>116</xdr:col>
      <xdr:colOff>152400</xdr:colOff>
      <xdr:row>100</xdr:row>
      <xdr:rowOff>65684</xdr:rowOff>
    </xdr:to>
    <xdr:cxnSp macro="">
      <xdr:nvCxnSpPr>
        <xdr:cNvPr id="429" name="直線コネクタ 428">
          <a:extLst>
            <a:ext uri="{FF2B5EF4-FFF2-40B4-BE49-F238E27FC236}">
              <a16:creationId xmlns:a16="http://schemas.microsoft.com/office/drawing/2014/main" id="{FE8FCBAA-EE47-4CB9-8EDC-FF5596550100}"/>
            </a:ext>
          </a:extLst>
        </xdr:cNvPr>
        <xdr:cNvCxnSpPr/>
      </xdr:nvCxnSpPr>
      <xdr:spPr>
        <a:xfrm>
          <a:off x="22072600" y="1721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82466</xdr:rowOff>
    </xdr:from>
    <xdr:ext cx="469744" cy="259045"/>
    <xdr:sp macro="" textlink="">
      <xdr:nvSpPr>
        <xdr:cNvPr id="430" name="【庁舎】&#10;一人当たり面積平均値テキスト">
          <a:extLst>
            <a:ext uri="{FF2B5EF4-FFF2-40B4-BE49-F238E27FC236}">
              <a16:creationId xmlns:a16="http://schemas.microsoft.com/office/drawing/2014/main" id="{A92F9DB5-7203-44E9-90F8-BD16F6542798}"/>
            </a:ext>
          </a:extLst>
        </xdr:cNvPr>
        <xdr:cNvSpPr txBox="1"/>
      </xdr:nvSpPr>
      <xdr:spPr>
        <a:xfrm>
          <a:off x="22199600" y="180847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104039</xdr:rowOff>
    </xdr:from>
    <xdr:to>
      <xdr:col>116</xdr:col>
      <xdr:colOff>114300</xdr:colOff>
      <xdr:row>106</xdr:row>
      <xdr:rowOff>34189</xdr:rowOff>
    </xdr:to>
    <xdr:sp macro="" textlink="">
      <xdr:nvSpPr>
        <xdr:cNvPr id="431" name="フローチャート: 判断 430">
          <a:extLst>
            <a:ext uri="{FF2B5EF4-FFF2-40B4-BE49-F238E27FC236}">
              <a16:creationId xmlns:a16="http://schemas.microsoft.com/office/drawing/2014/main" id="{C81C4D81-3F52-4AD5-989E-8F814A1761D9}"/>
            </a:ext>
          </a:extLst>
        </xdr:cNvPr>
        <xdr:cNvSpPr/>
      </xdr:nvSpPr>
      <xdr:spPr>
        <a:xfrm>
          <a:off x="22110700" y="18106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134214</xdr:rowOff>
    </xdr:from>
    <xdr:to>
      <xdr:col>112</xdr:col>
      <xdr:colOff>38100</xdr:colOff>
      <xdr:row>106</xdr:row>
      <xdr:rowOff>64364</xdr:rowOff>
    </xdr:to>
    <xdr:sp macro="" textlink="">
      <xdr:nvSpPr>
        <xdr:cNvPr id="432" name="フローチャート: 判断 431">
          <a:extLst>
            <a:ext uri="{FF2B5EF4-FFF2-40B4-BE49-F238E27FC236}">
              <a16:creationId xmlns:a16="http://schemas.microsoft.com/office/drawing/2014/main" id="{76F16F6E-4816-4A54-ADE1-CF3AFDF57C47}"/>
            </a:ext>
          </a:extLst>
        </xdr:cNvPr>
        <xdr:cNvSpPr/>
      </xdr:nvSpPr>
      <xdr:spPr>
        <a:xfrm>
          <a:off x="21272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155702</xdr:rowOff>
    </xdr:from>
    <xdr:to>
      <xdr:col>107</xdr:col>
      <xdr:colOff>101600</xdr:colOff>
      <xdr:row>106</xdr:row>
      <xdr:rowOff>85852</xdr:rowOff>
    </xdr:to>
    <xdr:sp macro="" textlink="">
      <xdr:nvSpPr>
        <xdr:cNvPr id="433" name="フローチャート: 判断 432">
          <a:extLst>
            <a:ext uri="{FF2B5EF4-FFF2-40B4-BE49-F238E27FC236}">
              <a16:creationId xmlns:a16="http://schemas.microsoft.com/office/drawing/2014/main" id="{CA1B66BF-A3A6-4A6A-9B30-0C0F849BFE78}"/>
            </a:ext>
          </a:extLst>
        </xdr:cNvPr>
        <xdr:cNvSpPr/>
      </xdr:nvSpPr>
      <xdr:spPr>
        <a:xfrm>
          <a:off x="20383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159359</xdr:rowOff>
    </xdr:from>
    <xdr:to>
      <xdr:col>102</xdr:col>
      <xdr:colOff>165100</xdr:colOff>
      <xdr:row>106</xdr:row>
      <xdr:rowOff>89509</xdr:rowOff>
    </xdr:to>
    <xdr:sp macro="" textlink="">
      <xdr:nvSpPr>
        <xdr:cNvPr id="434" name="フローチャート: 判断 433">
          <a:extLst>
            <a:ext uri="{FF2B5EF4-FFF2-40B4-BE49-F238E27FC236}">
              <a16:creationId xmlns:a16="http://schemas.microsoft.com/office/drawing/2014/main" id="{D8AEBC48-F1E3-4278-82A3-A7B7C3E64F2C}"/>
            </a:ext>
          </a:extLst>
        </xdr:cNvPr>
        <xdr:cNvSpPr/>
      </xdr:nvSpPr>
      <xdr:spPr>
        <a:xfrm>
          <a:off x="19494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10770</xdr:rowOff>
    </xdr:from>
    <xdr:to>
      <xdr:col>98</xdr:col>
      <xdr:colOff>38100</xdr:colOff>
      <xdr:row>106</xdr:row>
      <xdr:rowOff>112370</xdr:rowOff>
    </xdr:to>
    <xdr:sp macro="" textlink="">
      <xdr:nvSpPr>
        <xdr:cNvPr id="435" name="フローチャート: 判断 434">
          <a:extLst>
            <a:ext uri="{FF2B5EF4-FFF2-40B4-BE49-F238E27FC236}">
              <a16:creationId xmlns:a16="http://schemas.microsoft.com/office/drawing/2014/main" id="{F12BBCF5-6378-4AD3-B828-07877D3034CA}"/>
            </a:ext>
          </a:extLst>
        </xdr:cNvPr>
        <xdr:cNvSpPr/>
      </xdr:nvSpPr>
      <xdr:spPr>
        <a:xfrm>
          <a:off x="18605500" y="1818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6" name="テキスト ボックス 435">
          <a:extLst>
            <a:ext uri="{FF2B5EF4-FFF2-40B4-BE49-F238E27FC236}">
              <a16:creationId xmlns:a16="http://schemas.microsoft.com/office/drawing/2014/main" id="{B794C1A0-2CDF-425B-8A09-F2BD757D947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010024CC-5E08-48EA-8170-627D1C1DE81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CD4825E8-229B-427D-8BEB-D26836934D2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FF894B41-4D39-4CA5-81D6-85A452A48AD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81E39495-CCBB-429D-B711-01AF7CECA2F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75692</xdr:rowOff>
    </xdr:from>
    <xdr:to>
      <xdr:col>116</xdr:col>
      <xdr:colOff>114300</xdr:colOff>
      <xdr:row>106</xdr:row>
      <xdr:rowOff>5842</xdr:rowOff>
    </xdr:to>
    <xdr:sp macro="" textlink="">
      <xdr:nvSpPr>
        <xdr:cNvPr id="441" name="楕円 440">
          <a:extLst>
            <a:ext uri="{FF2B5EF4-FFF2-40B4-BE49-F238E27FC236}">
              <a16:creationId xmlns:a16="http://schemas.microsoft.com/office/drawing/2014/main" id="{309E9A3C-D60B-477E-A8E7-713766F019E4}"/>
            </a:ext>
          </a:extLst>
        </xdr:cNvPr>
        <xdr:cNvSpPr/>
      </xdr:nvSpPr>
      <xdr:spPr>
        <a:xfrm>
          <a:off x="22110700" y="1807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98569</xdr:rowOff>
    </xdr:from>
    <xdr:ext cx="469744" cy="259045"/>
    <xdr:sp macro="" textlink="">
      <xdr:nvSpPr>
        <xdr:cNvPr id="442" name="【庁舎】&#10;一人当たり面積該当値テキスト">
          <a:extLst>
            <a:ext uri="{FF2B5EF4-FFF2-40B4-BE49-F238E27FC236}">
              <a16:creationId xmlns:a16="http://schemas.microsoft.com/office/drawing/2014/main" id="{43879504-F4C2-47C2-8438-89FE57C239BF}"/>
            </a:ext>
          </a:extLst>
        </xdr:cNvPr>
        <xdr:cNvSpPr txBox="1"/>
      </xdr:nvSpPr>
      <xdr:spPr>
        <a:xfrm>
          <a:off x="22199600" y="1792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84379</xdr:rowOff>
    </xdr:from>
    <xdr:to>
      <xdr:col>112</xdr:col>
      <xdr:colOff>38100</xdr:colOff>
      <xdr:row>106</xdr:row>
      <xdr:rowOff>14529</xdr:rowOff>
    </xdr:to>
    <xdr:sp macro="" textlink="">
      <xdr:nvSpPr>
        <xdr:cNvPr id="443" name="楕円 442">
          <a:extLst>
            <a:ext uri="{FF2B5EF4-FFF2-40B4-BE49-F238E27FC236}">
              <a16:creationId xmlns:a16="http://schemas.microsoft.com/office/drawing/2014/main" id="{14F36E74-5332-4F7D-B09C-12FAFC240A0F}"/>
            </a:ext>
          </a:extLst>
        </xdr:cNvPr>
        <xdr:cNvSpPr/>
      </xdr:nvSpPr>
      <xdr:spPr>
        <a:xfrm>
          <a:off x="21272500" y="1808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126492</xdr:rowOff>
    </xdr:from>
    <xdr:to>
      <xdr:col>116</xdr:col>
      <xdr:colOff>63500</xdr:colOff>
      <xdr:row>105</xdr:row>
      <xdr:rowOff>135179</xdr:rowOff>
    </xdr:to>
    <xdr:cxnSp macro="">
      <xdr:nvCxnSpPr>
        <xdr:cNvPr id="444" name="直線コネクタ 443">
          <a:extLst>
            <a:ext uri="{FF2B5EF4-FFF2-40B4-BE49-F238E27FC236}">
              <a16:creationId xmlns:a16="http://schemas.microsoft.com/office/drawing/2014/main" id="{BE8FDA6F-E632-48CC-8039-27E521A36D6E}"/>
            </a:ext>
          </a:extLst>
        </xdr:cNvPr>
        <xdr:cNvCxnSpPr/>
      </xdr:nvCxnSpPr>
      <xdr:spPr>
        <a:xfrm flipV="1">
          <a:off x="21323300" y="18128742"/>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96723</xdr:rowOff>
    </xdr:from>
    <xdr:to>
      <xdr:col>107</xdr:col>
      <xdr:colOff>101600</xdr:colOff>
      <xdr:row>106</xdr:row>
      <xdr:rowOff>26873</xdr:rowOff>
    </xdr:to>
    <xdr:sp macro="" textlink="">
      <xdr:nvSpPr>
        <xdr:cNvPr id="445" name="楕円 444">
          <a:extLst>
            <a:ext uri="{FF2B5EF4-FFF2-40B4-BE49-F238E27FC236}">
              <a16:creationId xmlns:a16="http://schemas.microsoft.com/office/drawing/2014/main" id="{1DF1C27D-0589-48A8-AAFD-D089B8A1F9BF}"/>
            </a:ext>
          </a:extLst>
        </xdr:cNvPr>
        <xdr:cNvSpPr/>
      </xdr:nvSpPr>
      <xdr:spPr>
        <a:xfrm>
          <a:off x="20383500" y="1809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135179</xdr:rowOff>
    </xdr:from>
    <xdr:to>
      <xdr:col>111</xdr:col>
      <xdr:colOff>177800</xdr:colOff>
      <xdr:row>105</xdr:row>
      <xdr:rowOff>147523</xdr:rowOff>
    </xdr:to>
    <xdr:cxnSp macro="">
      <xdr:nvCxnSpPr>
        <xdr:cNvPr id="446" name="直線コネクタ 445">
          <a:extLst>
            <a:ext uri="{FF2B5EF4-FFF2-40B4-BE49-F238E27FC236}">
              <a16:creationId xmlns:a16="http://schemas.microsoft.com/office/drawing/2014/main" id="{08E83F84-EA42-4966-92A0-12AFE2977DF7}"/>
            </a:ext>
          </a:extLst>
        </xdr:cNvPr>
        <xdr:cNvCxnSpPr/>
      </xdr:nvCxnSpPr>
      <xdr:spPr>
        <a:xfrm flipV="1">
          <a:off x="20434300" y="18137429"/>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110897</xdr:rowOff>
    </xdr:from>
    <xdr:to>
      <xdr:col>102</xdr:col>
      <xdr:colOff>165100</xdr:colOff>
      <xdr:row>106</xdr:row>
      <xdr:rowOff>41047</xdr:rowOff>
    </xdr:to>
    <xdr:sp macro="" textlink="">
      <xdr:nvSpPr>
        <xdr:cNvPr id="447" name="楕円 446">
          <a:extLst>
            <a:ext uri="{FF2B5EF4-FFF2-40B4-BE49-F238E27FC236}">
              <a16:creationId xmlns:a16="http://schemas.microsoft.com/office/drawing/2014/main" id="{C96E0917-30DB-4C11-8A1D-8851CE5045EE}"/>
            </a:ext>
          </a:extLst>
        </xdr:cNvPr>
        <xdr:cNvSpPr/>
      </xdr:nvSpPr>
      <xdr:spPr>
        <a:xfrm>
          <a:off x="19494500" y="1811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147523</xdr:rowOff>
    </xdr:from>
    <xdr:to>
      <xdr:col>107</xdr:col>
      <xdr:colOff>50800</xdr:colOff>
      <xdr:row>105</xdr:row>
      <xdr:rowOff>161697</xdr:rowOff>
    </xdr:to>
    <xdr:cxnSp macro="">
      <xdr:nvCxnSpPr>
        <xdr:cNvPr id="448" name="直線コネクタ 447">
          <a:extLst>
            <a:ext uri="{FF2B5EF4-FFF2-40B4-BE49-F238E27FC236}">
              <a16:creationId xmlns:a16="http://schemas.microsoft.com/office/drawing/2014/main" id="{FD6692AA-C0A1-4183-BC58-8A2E39461F7F}"/>
            </a:ext>
          </a:extLst>
        </xdr:cNvPr>
        <xdr:cNvCxnSpPr/>
      </xdr:nvCxnSpPr>
      <xdr:spPr>
        <a:xfrm flipV="1">
          <a:off x="19545300" y="18149773"/>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124155</xdr:rowOff>
    </xdr:from>
    <xdr:to>
      <xdr:col>98</xdr:col>
      <xdr:colOff>38100</xdr:colOff>
      <xdr:row>106</xdr:row>
      <xdr:rowOff>54305</xdr:rowOff>
    </xdr:to>
    <xdr:sp macro="" textlink="">
      <xdr:nvSpPr>
        <xdr:cNvPr id="449" name="楕円 448">
          <a:extLst>
            <a:ext uri="{FF2B5EF4-FFF2-40B4-BE49-F238E27FC236}">
              <a16:creationId xmlns:a16="http://schemas.microsoft.com/office/drawing/2014/main" id="{DA69C54B-EFCA-4663-A75C-1445553540CF}"/>
            </a:ext>
          </a:extLst>
        </xdr:cNvPr>
        <xdr:cNvSpPr/>
      </xdr:nvSpPr>
      <xdr:spPr>
        <a:xfrm>
          <a:off x="18605500" y="1812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161697</xdr:rowOff>
    </xdr:from>
    <xdr:to>
      <xdr:col>102</xdr:col>
      <xdr:colOff>114300</xdr:colOff>
      <xdr:row>106</xdr:row>
      <xdr:rowOff>3505</xdr:rowOff>
    </xdr:to>
    <xdr:cxnSp macro="">
      <xdr:nvCxnSpPr>
        <xdr:cNvPr id="450" name="直線コネクタ 449">
          <a:extLst>
            <a:ext uri="{FF2B5EF4-FFF2-40B4-BE49-F238E27FC236}">
              <a16:creationId xmlns:a16="http://schemas.microsoft.com/office/drawing/2014/main" id="{967BF82C-5D46-4F18-B8B8-3C986D589B25}"/>
            </a:ext>
          </a:extLst>
        </xdr:cNvPr>
        <xdr:cNvCxnSpPr/>
      </xdr:nvCxnSpPr>
      <xdr:spPr>
        <a:xfrm flipV="1">
          <a:off x="18656300" y="18163947"/>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55491</xdr:rowOff>
    </xdr:from>
    <xdr:ext cx="469744" cy="259045"/>
    <xdr:sp macro="" textlink="">
      <xdr:nvSpPr>
        <xdr:cNvPr id="451" name="n_1aveValue【庁舎】&#10;一人当たり面積">
          <a:extLst>
            <a:ext uri="{FF2B5EF4-FFF2-40B4-BE49-F238E27FC236}">
              <a16:creationId xmlns:a16="http://schemas.microsoft.com/office/drawing/2014/main" id="{FB453B89-FE22-4A14-BDCE-DBD12402DACD}"/>
            </a:ext>
          </a:extLst>
        </xdr:cNvPr>
        <xdr:cNvSpPr txBox="1"/>
      </xdr:nvSpPr>
      <xdr:spPr>
        <a:xfrm>
          <a:off x="21075727" y="182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76979</xdr:rowOff>
    </xdr:from>
    <xdr:ext cx="469744" cy="259045"/>
    <xdr:sp macro="" textlink="">
      <xdr:nvSpPr>
        <xdr:cNvPr id="452" name="n_2aveValue【庁舎】&#10;一人当たり面積">
          <a:extLst>
            <a:ext uri="{FF2B5EF4-FFF2-40B4-BE49-F238E27FC236}">
              <a16:creationId xmlns:a16="http://schemas.microsoft.com/office/drawing/2014/main" id="{C4F28A26-18BB-40C8-BBFB-11F77B47803F}"/>
            </a:ext>
          </a:extLst>
        </xdr:cNvPr>
        <xdr:cNvSpPr txBox="1"/>
      </xdr:nvSpPr>
      <xdr:spPr>
        <a:xfrm>
          <a:off x="201994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80636</xdr:rowOff>
    </xdr:from>
    <xdr:ext cx="469744" cy="259045"/>
    <xdr:sp macro="" textlink="">
      <xdr:nvSpPr>
        <xdr:cNvPr id="453" name="n_3aveValue【庁舎】&#10;一人当たり面積">
          <a:extLst>
            <a:ext uri="{FF2B5EF4-FFF2-40B4-BE49-F238E27FC236}">
              <a16:creationId xmlns:a16="http://schemas.microsoft.com/office/drawing/2014/main" id="{DDB000F8-6F2F-4F2E-9849-2D5BA6AFB7A6}"/>
            </a:ext>
          </a:extLst>
        </xdr:cNvPr>
        <xdr:cNvSpPr txBox="1"/>
      </xdr:nvSpPr>
      <xdr:spPr>
        <a:xfrm>
          <a:off x="19310427" y="182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103497</xdr:rowOff>
    </xdr:from>
    <xdr:ext cx="469744" cy="259045"/>
    <xdr:sp macro="" textlink="">
      <xdr:nvSpPr>
        <xdr:cNvPr id="454" name="n_4aveValue【庁舎】&#10;一人当たり面積">
          <a:extLst>
            <a:ext uri="{FF2B5EF4-FFF2-40B4-BE49-F238E27FC236}">
              <a16:creationId xmlns:a16="http://schemas.microsoft.com/office/drawing/2014/main" id="{10894D11-FA30-4FFB-8742-5E1C9E8E2DF4}"/>
            </a:ext>
          </a:extLst>
        </xdr:cNvPr>
        <xdr:cNvSpPr txBox="1"/>
      </xdr:nvSpPr>
      <xdr:spPr>
        <a:xfrm>
          <a:off x="18421427" y="182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31056</xdr:rowOff>
    </xdr:from>
    <xdr:ext cx="469744" cy="259045"/>
    <xdr:sp macro="" textlink="">
      <xdr:nvSpPr>
        <xdr:cNvPr id="455" name="n_1mainValue【庁舎】&#10;一人当たり面積">
          <a:extLst>
            <a:ext uri="{FF2B5EF4-FFF2-40B4-BE49-F238E27FC236}">
              <a16:creationId xmlns:a16="http://schemas.microsoft.com/office/drawing/2014/main" id="{BA61D9D2-6C58-484B-82E1-5EC7776E25BE}"/>
            </a:ext>
          </a:extLst>
        </xdr:cNvPr>
        <xdr:cNvSpPr txBox="1"/>
      </xdr:nvSpPr>
      <xdr:spPr>
        <a:xfrm>
          <a:off x="21075727" y="1786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43400</xdr:rowOff>
    </xdr:from>
    <xdr:ext cx="469744" cy="259045"/>
    <xdr:sp macro="" textlink="">
      <xdr:nvSpPr>
        <xdr:cNvPr id="456" name="n_2mainValue【庁舎】&#10;一人当たり面積">
          <a:extLst>
            <a:ext uri="{FF2B5EF4-FFF2-40B4-BE49-F238E27FC236}">
              <a16:creationId xmlns:a16="http://schemas.microsoft.com/office/drawing/2014/main" id="{6FDDF797-3DB1-41D5-A2ED-0C35CABF1F22}"/>
            </a:ext>
          </a:extLst>
        </xdr:cNvPr>
        <xdr:cNvSpPr txBox="1"/>
      </xdr:nvSpPr>
      <xdr:spPr>
        <a:xfrm>
          <a:off x="20199427" y="1787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57574</xdr:rowOff>
    </xdr:from>
    <xdr:ext cx="469744" cy="259045"/>
    <xdr:sp macro="" textlink="">
      <xdr:nvSpPr>
        <xdr:cNvPr id="457" name="n_3mainValue【庁舎】&#10;一人当たり面積">
          <a:extLst>
            <a:ext uri="{FF2B5EF4-FFF2-40B4-BE49-F238E27FC236}">
              <a16:creationId xmlns:a16="http://schemas.microsoft.com/office/drawing/2014/main" id="{99A5936C-0877-4781-8447-C47FB15F58F4}"/>
            </a:ext>
          </a:extLst>
        </xdr:cNvPr>
        <xdr:cNvSpPr txBox="1"/>
      </xdr:nvSpPr>
      <xdr:spPr>
        <a:xfrm>
          <a:off x="19310427" y="1788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70832</xdr:rowOff>
    </xdr:from>
    <xdr:ext cx="469744" cy="259045"/>
    <xdr:sp macro="" textlink="">
      <xdr:nvSpPr>
        <xdr:cNvPr id="458" name="n_4mainValue【庁舎】&#10;一人当たり面積">
          <a:extLst>
            <a:ext uri="{FF2B5EF4-FFF2-40B4-BE49-F238E27FC236}">
              <a16:creationId xmlns:a16="http://schemas.microsoft.com/office/drawing/2014/main" id="{86425431-6106-4F1B-89FA-76BD9204167B}"/>
            </a:ext>
          </a:extLst>
        </xdr:cNvPr>
        <xdr:cNvSpPr txBox="1"/>
      </xdr:nvSpPr>
      <xdr:spPr>
        <a:xfrm>
          <a:off x="18421427" y="1790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9" name="正方形/長方形 458">
          <a:extLst>
            <a:ext uri="{FF2B5EF4-FFF2-40B4-BE49-F238E27FC236}">
              <a16:creationId xmlns:a16="http://schemas.microsoft.com/office/drawing/2014/main" id="{2BF83375-A9D3-4E7A-9C0B-ED4B9DC7305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0" name="正方形/長方形 459">
          <a:extLst>
            <a:ext uri="{FF2B5EF4-FFF2-40B4-BE49-F238E27FC236}">
              <a16:creationId xmlns:a16="http://schemas.microsoft.com/office/drawing/2014/main" id="{392CBF23-9A8A-4D3F-B759-89978DD2F83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1" name="テキスト ボックス 460">
          <a:extLst>
            <a:ext uri="{FF2B5EF4-FFF2-40B4-BE49-F238E27FC236}">
              <a16:creationId xmlns:a16="http://schemas.microsoft.com/office/drawing/2014/main" id="{124DFC20-0473-47FC-BAA2-44B31CE9DE8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有形固定資産減価償却率を類似団体平均と比較すると、保健センター</a:t>
          </a:r>
          <a:r>
            <a:rPr kumimoji="1" lang="en-US" altLang="ja-JP" sz="1300">
              <a:latin typeface="ＭＳ Ｐゴシック" panose="020B0600070205080204" pitchFamily="50" charset="-128"/>
              <a:ea typeface="ＭＳ Ｐゴシック" panose="020B0600070205080204" pitchFamily="50" charset="-128"/>
            </a:rPr>
            <a:t>18.6</a:t>
          </a:r>
          <a:r>
            <a:rPr kumimoji="1" lang="ja-JP" altLang="en-US" sz="1300">
              <a:latin typeface="ＭＳ Ｐゴシック" panose="020B0600070205080204" pitchFamily="50" charset="-128"/>
              <a:ea typeface="ＭＳ Ｐゴシック" panose="020B0600070205080204" pitchFamily="50" charset="-128"/>
            </a:rPr>
            <a:t>ポイント、庁舎</a:t>
          </a:r>
          <a:r>
            <a:rPr kumimoji="1" lang="en-US" altLang="ja-JP" sz="1300">
              <a:latin typeface="ＭＳ Ｐゴシック" panose="020B0600070205080204" pitchFamily="50" charset="-128"/>
              <a:ea typeface="ＭＳ Ｐゴシック" panose="020B0600070205080204" pitchFamily="50" charset="-128"/>
            </a:rPr>
            <a:t>7.2</a:t>
          </a:r>
          <a:r>
            <a:rPr kumimoji="1" lang="ja-JP" altLang="en-US" sz="1300">
              <a:latin typeface="ＭＳ Ｐゴシック" panose="020B0600070205080204" pitchFamily="50" charset="-128"/>
              <a:ea typeface="ＭＳ Ｐゴシック" panose="020B0600070205080204" pitchFamily="50" charset="-128"/>
            </a:rPr>
            <a:t>ポイント高くなっている。消防施設については</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ポイント低くなっており、施設の老朽化が進行していると考えられる。</a:t>
          </a:r>
        </a:p>
        <a:p>
          <a:r>
            <a:rPr kumimoji="1" lang="ja-JP" altLang="en-US" sz="1300">
              <a:latin typeface="ＭＳ Ｐゴシック" panose="020B0600070205080204" pitchFamily="50" charset="-128"/>
              <a:ea typeface="ＭＳ Ｐゴシック" panose="020B0600070205080204" pitchFamily="50" charset="-128"/>
            </a:rPr>
            <a:t>庁舎については、令和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年度に長寿命化対策として耐震補強工事を実施したため、実施する前の令和元年度より</a:t>
          </a:r>
          <a:r>
            <a:rPr kumimoji="1" lang="en-US" altLang="ja-JP" sz="1300">
              <a:latin typeface="ＭＳ Ｐゴシック" panose="020B0600070205080204" pitchFamily="50" charset="-128"/>
              <a:ea typeface="ＭＳ Ｐゴシック" panose="020B0600070205080204" pitchFamily="50" charset="-128"/>
            </a:rPr>
            <a:t>8.3</a:t>
          </a:r>
          <a:r>
            <a:rPr kumimoji="1" lang="ja-JP" altLang="en-US" sz="1300">
              <a:latin typeface="ＭＳ Ｐゴシック" panose="020B0600070205080204" pitchFamily="50" charset="-128"/>
              <a:ea typeface="ＭＳ Ｐゴシック" panose="020B0600070205080204" pitchFamily="50" charset="-128"/>
            </a:rPr>
            <a:t>ポイント低くなっている。</a:t>
          </a:r>
        </a:p>
        <a:p>
          <a:r>
            <a:rPr kumimoji="1" lang="ja-JP" altLang="en-US" sz="1300">
              <a:latin typeface="ＭＳ Ｐゴシック" panose="020B0600070205080204" pitchFamily="50" charset="-128"/>
              <a:ea typeface="ＭＳ Ｐゴシック" panose="020B0600070205080204" pitchFamily="50" charset="-128"/>
            </a:rPr>
            <a:t>それぞれの施設で長寿命化対策等を図っているところではあるが、類似団体平均と比べてしまうと、有形固定資産減価償却率は依然として高い状況であるため、今後も計画的に施設を管理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0" customWidth="1"/>
    <col min="12" max="12" width="2.25" style="170" customWidth="1"/>
    <col min="13" max="17" width="2.375" style="170" customWidth="1"/>
    <col min="18" max="119" width="2.125" style="170" customWidth="1"/>
    <col min="120" max="16384" width="0" style="170"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1"/>
      <c r="DK1" s="171"/>
      <c r="DL1" s="171"/>
      <c r="DM1" s="171"/>
      <c r="DN1" s="171"/>
      <c r="DO1" s="171"/>
    </row>
    <row r="2" spans="1:119" ht="24.75" thickBot="1" x14ac:dyDescent="0.2">
      <c r="B2" s="172" t="s">
        <v>77</v>
      </c>
      <c r="C2" s="172"/>
      <c r="D2" s="173"/>
    </row>
    <row r="3" spans="1:119" ht="18.75" customHeight="1" thickBot="1" x14ac:dyDescent="0.2">
      <c r="A3" s="171"/>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71"/>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5425109</v>
      </c>
      <c r="BO4" s="384"/>
      <c r="BP4" s="384"/>
      <c r="BQ4" s="384"/>
      <c r="BR4" s="384"/>
      <c r="BS4" s="384"/>
      <c r="BT4" s="384"/>
      <c r="BU4" s="385"/>
      <c r="BV4" s="383">
        <v>5234734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11.9</v>
      </c>
      <c r="CU4" s="390"/>
      <c r="CV4" s="390"/>
      <c r="CW4" s="390"/>
      <c r="CX4" s="390"/>
      <c r="CY4" s="390"/>
      <c r="CZ4" s="390"/>
      <c r="DA4" s="391"/>
      <c r="DB4" s="389">
        <v>19.600000000000001</v>
      </c>
      <c r="DC4" s="390"/>
      <c r="DD4" s="390"/>
      <c r="DE4" s="390"/>
      <c r="DF4" s="390"/>
      <c r="DG4" s="390"/>
      <c r="DH4" s="390"/>
      <c r="DI4" s="391"/>
    </row>
    <row r="5" spans="1:119" ht="18.75" customHeight="1" x14ac:dyDescent="0.15">
      <c r="A5" s="171"/>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5028425</v>
      </c>
      <c r="BO5" s="421"/>
      <c r="BP5" s="421"/>
      <c r="BQ5" s="421"/>
      <c r="BR5" s="421"/>
      <c r="BS5" s="421"/>
      <c r="BT5" s="421"/>
      <c r="BU5" s="422"/>
      <c r="BV5" s="420">
        <v>4641337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81.900000000000006</v>
      </c>
      <c r="CU5" s="418"/>
      <c r="CV5" s="418"/>
      <c r="CW5" s="418"/>
      <c r="CX5" s="418"/>
      <c r="CY5" s="418"/>
      <c r="CZ5" s="418"/>
      <c r="DA5" s="419"/>
      <c r="DB5" s="417">
        <v>81.400000000000006</v>
      </c>
      <c r="DC5" s="418"/>
      <c r="DD5" s="418"/>
      <c r="DE5" s="418"/>
      <c r="DF5" s="418"/>
      <c r="DG5" s="418"/>
      <c r="DH5" s="418"/>
      <c r="DI5" s="419"/>
    </row>
    <row r="6" spans="1:119" ht="18.75" customHeight="1" x14ac:dyDescent="0.15">
      <c r="A6" s="171"/>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396684</v>
      </c>
      <c r="BO6" s="421"/>
      <c r="BP6" s="421"/>
      <c r="BQ6" s="421"/>
      <c r="BR6" s="421"/>
      <c r="BS6" s="421"/>
      <c r="BT6" s="421"/>
      <c r="BU6" s="422"/>
      <c r="BV6" s="420">
        <v>593397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81.900000000000006</v>
      </c>
      <c r="CU6" s="458"/>
      <c r="CV6" s="458"/>
      <c r="CW6" s="458"/>
      <c r="CX6" s="458"/>
      <c r="CY6" s="458"/>
      <c r="CZ6" s="458"/>
      <c r="DA6" s="459"/>
      <c r="DB6" s="457">
        <v>82.1</v>
      </c>
      <c r="DC6" s="458"/>
      <c r="DD6" s="458"/>
      <c r="DE6" s="458"/>
      <c r="DF6" s="458"/>
      <c r="DG6" s="458"/>
      <c r="DH6" s="458"/>
      <c r="DI6" s="459"/>
    </row>
    <row r="7" spans="1:119" ht="18.75" customHeight="1" x14ac:dyDescent="0.15">
      <c r="A7" s="171"/>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53871</v>
      </c>
      <c r="BO7" s="421"/>
      <c r="BP7" s="421"/>
      <c r="BQ7" s="421"/>
      <c r="BR7" s="421"/>
      <c r="BS7" s="421"/>
      <c r="BT7" s="421"/>
      <c r="BU7" s="422"/>
      <c r="BV7" s="420">
        <v>42992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2870579</v>
      </c>
      <c r="CU7" s="421"/>
      <c r="CV7" s="421"/>
      <c r="CW7" s="421"/>
      <c r="CX7" s="421"/>
      <c r="CY7" s="421"/>
      <c r="CZ7" s="421"/>
      <c r="DA7" s="422"/>
      <c r="DB7" s="420">
        <v>2807231</v>
      </c>
      <c r="DC7" s="421"/>
      <c r="DD7" s="421"/>
      <c r="DE7" s="421"/>
      <c r="DF7" s="421"/>
      <c r="DG7" s="421"/>
      <c r="DH7" s="421"/>
      <c r="DI7" s="422"/>
    </row>
    <row r="8" spans="1:119" ht="18.75" customHeight="1" thickBot="1" x14ac:dyDescent="0.2">
      <c r="A8" s="171"/>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342813</v>
      </c>
      <c r="BO8" s="421"/>
      <c r="BP8" s="421"/>
      <c r="BQ8" s="421"/>
      <c r="BR8" s="421"/>
      <c r="BS8" s="421"/>
      <c r="BT8" s="421"/>
      <c r="BU8" s="422"/>
      <c r="BV8" s="420">
        <v>550405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0.16</v>
      </c>
      <c r="CU8" s="461"/>
      <c r="CV8" s="461"/>
      <c r="CW8" s="461"/>
      <c r="CX8" s="461"/>
      <c r="CY8" s="461"/>
      <c r="CZ8" s="461"/>
      <c r="DA8" s="462"/>
      <c r="DB8" s="460">
        <v>0.16</v>
      </c>
      <c r="DC8" s="461"/>
      <c r="DD8" s="461"/>
      <c r="DE8" s="461"/>
      <c r="DF8" s="461"/>
      <c r="DG8" s="461"/>
      <c r="DH8" s="461"/>
      <c r="DI8" s="462"/>
    </row>
    <row r="9" spans="1:119" ht="18.75" customHeight="1" thickBot="1" x14ac:dyDescent="0.2">
      <c r="A9" s="171"/>
      <c r="B9" s="414" t="s">
        <v>106</v>
      </c>
      <c r="C9" s="415"/>
      <c r="D9" s="415"/>
      <c r="E9" s="415"/>
      <c r="F9" s="415"/>
      <c r="G9" s="415"/>
      <c r="H9" s="415"/>
      <c r="I9" s="415"/>
      <c r="J9" s="415"/>
      <c r="K9" s="463"/>
      <c r="L9" s="464" t="s">
        <v>107</v>
      </c>
      <c r="M9" s="465"/>
      <c r="N9" s="465"/>
      <c r="O9" s="465"/>
      <c r="P9" s="465"/>
      <c r="Q9" s="466"/>
      <c r="R9" s="467">
        <v>4199</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-207592</v>
      </c>
      <c r="BO9" s="421"/>
      <c r="BP9" s="421"/>
      <c r="BQ9" s="421"/>
      <c r="BR9" s="421"/>
      <c r="BS9" s="421"/>
      <c r="BT9" s="421"/>
      <c r="BU9" s="422"/>
      <c r="BV9" s="420">
        <v>-16112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17.399999999999999</v>
      </c>
      <c r="CU9" s="418"/>
      <c r="CV9" s="418"/>
      <c r="CW9" s="418"/>
      <c r="CX9" s="418"/>
      <c r="CY9" s="418"/>
      <c r="CZ9" s="418"/>
      <c r="DA9" s="419"/>
      <c r="DB9" s="417">
        <v>12.9</v>
      </c>
      <c r="DC9" s="418"/>
      <c r="DD9" s="418"/>
      <c r="DE9" s="418"/>
      <c r="DF9" s="418"/>
      <c r="DG9" s="418"/>
      <c r="DH9" s="418"/>
      <c r="DI9" s="419"/>
    </row>
    <row r="10" spans="1:119" ht="18.75" customHeight="1" thickBot="1" x14ac:dyDescent="0.2">
      <c r="A10" s="171"/>
      <c r="B10" s="414"/>
      <c r="C10" s="415"/>
      <c r="D10" s="415"/>
      <c r="E10" s="415"/>
      <c r="F10" s="415"/>
      <c r="G10" s="415"/>
      <c r="H10" s="415"/>
      <c r="I10" s="415"/>
      <c r="J10" s="415"/>
      <c r="K10" s="463"/>
      <c r="L10" s="470" t="s">
        <v>112</v>
      </c>
      <c r="M10" s="450"/>
      <c r="N10" s="450"/>
      <c r="O10" s="450"/>
      <c r="P10" s="450"/>
      <c r="Q10" s="451"/>
      <c r="R10" s="471">
        <v>4773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430261</v>
      </c>
      <c r="BO10" s="421"/>
      <c r="BP10" s="421"/>
      <c r="BQ10" s="421"/>
      <c r="BR10" s="421"/>
      <c r="BS10" s="421"/>
      <c r="BT10" s="421"/>
      <c r="BU10" s="422"/>
      <c r="BV10" s="420">
        <v>300366</v>
      </c>
      <c r="BW10" s="421"/>
      <c r="BX10" s="421"/>
      <c r="BY10" s="421"/>
      <c r="BZ10" s="421"/>
      <c r="CA10" s="421"/>
      <c r="CB10" s="421"/>
      <c r="CC10" s="422"/>
      <c r="CD10" s="174" t="s">
        <v>116</v>
      </c>
      <c r="CE10" s="175"/>
      <c r="CF10" s="175"/>
      <c r="CG10" s="175"/>
      <c r="CH10" s="175"/>
      <c r="CI10" s="175"/>
      <c r="CJ10" s="175"/>
      <c r="CK10" s="175"/>
      <c r="CL10" s="175"/>
      <c r="CM10" s="175"/>
      <c r="CN10" s="175"/>
      <c r="CO10" s="175"/>
      <c r="CP10" s="175"/>
      <c r="CQ10" s="175"/>
      <c r="CR10" s="175"/>
      <c r="CS10" s="176"/>
      <c r="CT10" s="177"/>
      <c r="CU10" s="178"/>
      <c r="CV10" s="178"/>
      <c r="CW10" s="178"/>
      <c r="CX10" s="178"/>
      <c r="CY10" s="178"/>
      <c r="CZ10" s="178"/>
      <c r="DA10" s="179"/>
      <c r="DB10" s="177"/>
      <c r="DC10" s="178"/>
      <c r="DD10" s="178"/>
      <c r="DE10" s="178"/>
      <c r="DF10" s="178"/>
      <c r="DG10" s="178"/>
      <c r="DH10" s="178"/>
      <c r="DI10" s="179"/>
    </row>
    <row r="11" spans="1:119" ht="18.75" customHeight="1" thickBot="1" x14ac:dyDescent="0.2">
      <c r="A11" s="171"/>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182805</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71"/>
      <c r="B12" s="480" t="s">
        <v>123</v>
      </c>
      <c r="C12" s="481"/>
      <c r="D12" s="481"/>
      <c r="E12" s="481"/>
      <c r="F12" s="481"/>
      <c r="G12" s="481"/>
      <c r="H12" s="481"/>
      <c r="I12" s="481"/>
      <c r="J12" s="481"/>
      <c r="K12" s="482"/>
      <c r="L12" s="489" t="s">
        <v>124</v>
      </c>
      <c r="M12" s="490"/>
      <c r="N12" s="490"/>
      <c r="O12" s="490"/>
      <c r="P12" s="490"/>
      <c r="Q12" s="491"/>
      <c r="R12" s="492">
        <v>3998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300000</v>
      </c>
      <c r="BO12" s="421"/>
      <c r="BP12" s="421"/>
      <c r="BQ12" s="421"/>
      <c r="BR12" s="421"/>
      <c r="BS12" s="421"/>
      <c r="BT12" s="421"/>
      <c r="BU12" s="422"/>
      <c r="BV12" s="420">
        <v>290000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71"/>
      <c r="B13" s="483"/>
      <c r="C13" s="484"/>
      <c r="D13" s="484"/>
      <c r="E13" s="484"/>
      <c r="F13" s="484"/>
      <c r="G13" s="484"/>
      <c r="H13" s="484"/>
      <c r="I13" s="484"/>
      <c r="J13" s="484"/>
      <c r="K13" s="485"/>
      <c r="L13" s="180"/>
      <c r="M13" s="511" t="s">
        <v>130</v>
      </c>
      <c r="N13" s="512"/>
      <c r="O13" s="512"/>
      <c r="P13" s="512"/>
      <c r="Q13" s="513"/>
      <c r="R13" s="504">
        <v>3934</v>
      </c>
      <c r="S13" s="505"/>
      <c r="T13" s="505"/>
      <c r="U13" s="505"/>
      <c r="V13" s="506"/>
      <c r="W13" s="436" t="s">
        <v>131</v>
      </c>
      <c r="X13" s="437"/>
      <c r="Y13" s="437"/>
      <c r="Z13" s="437"/>
      <c r="AA13" s="437"/>
      <c r="AB13" s="427"/>
      <c r="AC13" s="471">
        <v>320</v>
      </c>
      <c r="AD13" s="472"/>
      <c r="AE13" s="472"/>
      <c r="AF13" s="472"/>
      <c r="AG13" s="514"/>
      <c r="AH13" s="471">
        <v>357</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105474</v>
      </c>
      <c r="BO13" s="421"/>
      <c r="BP13" s="421"/>
      <c r="BQ13" s="421"/>
      <c r="BR13" s="421"/>
      <c r="BS13" s="421"/>
      <c r="BT13" s="421"/>
      <c r="BU13" s="422"/>
      <c r="BV13" s="420">
        <v>-5746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13.4</v>
      </c>
      <c r="CU13" s="418"/>
      <c r="CV13" s="418"/>
      <c r="CW13" s="418"/>
      <c r="CX13" s="418"/>
      <c r="CY13" s="418"/>
      <c r="CZ13" s="418"/>
      <c r="DA13" s="419"/>
      <c r="DB13" s="417">
        <v>12.8</v>
      </c>
      <c r="DC13" s="418"/>
      <c r="DD13" s="418"/>
      <c r="DE13" s="418"/>
      <c r="DF13" s="418"/>
      <c r="DG13" s="418"/>
      <c r="DH13" s="418"/>
      <c r="DI13" s="419"/>
    </row>
    <row r="14" spans="1:119" ht="18.75" customHeight="1" thickBot="1" x14ac:dyDescent="0.2">
      <c r="A14" s="171"/>
      <c r="B14" s="483"/>
      <c r="C14" s="484"/>
      <c r="D14" s="484"/>
      <c r="E14" s="484"/>
      <c r="F14" s="484"/>
      <c r="G14" s="484"/>
      <c r="H14" s="484"/>
      <c r="I14" s="484"/>
      <c r="J14" s="484"/>
      <c r="K14" s="485"/>
      <c r="L14" s="501" t="s">
        <v>135</v>
      </c>
      <c r="M14" s="502"/>
      <c r="N14" s="502"/>
      <c r="O14" s="502"/>
      <c r="P14" s="502"/>
      <c r="Q14" s="503"/>
      <c r="R14" s="504">
        <v>4071</v>
      </c>
      <c r="S14" s="505"/>
      <c r="T14" s="505"/>
      <c r="U14" s="505"/>
      <c r="V14" s="506"/>
      <c r="W14" s="410"/>
      <c r="X14" s="411"/>
      <c r="Y14" s="411"/>
      <c r="Z14" s="411"/>
      <c r="AA14" s="411"/>
      <c r="AB14" s="400"/>
      <c r="AC14" s="507">
        <v>15.5</v>
      </c>
      <c r="AD14" s="508"/>
      <c r="AE14" s="508"/>
      <c r="AF14" s="508"/>
      <c r="AG14" s="509"/>
      <c r="AH14" s="507">
        <v>15.5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40.799999999999997</v>
      </c>
      <c r="CU14" s="519"/>
      <c r="CV14" s="519"/>
      <c r="CW14" s="519"/>
      <c r="CX14" s="519"/>
      <c r="CY14" s="519"/>
      <c r="CZ14" s="519"/>
      <c r="DA14" s="520"/>
      <c r="DB14" s="518">
        <v>70</v>
      </c>
      <c r="DC14" s="519"/>
      <c r="DD14" s="519"/>
      <c r="DE14" s="519"/>
      <c r="DF14" s="519"/>
      <c r="DG14" s="519"/>
      <c r="DH14" s="519"/>
      <c r="DI14" s="520"/>
    </row>
    <row r="15" spans="1:119" ht="18.75" customHeight="1" x14ac:dyDescent="0.15">
      <c r="A15" s="171"/>
      <c r="B15" s="483"/>
      <c r="C15" s="484"/>
      <c r="D15" s="484"/>
      <c r="E15" s="484"/>
      <c r="F15" s="484"/>
      <c r="G15" s="484"/>
      <c r="H15" s="484"/>
      <c r="I15" s="484"/>
      <c r="J15" s="484"/>
      <c r="K15" s="485"/>
      <c r="L15" s="180"/>
      <c r="M15" s="511" t="s">
        <v>130</v>
      </c>
      <c r="N15" s="512"/>
      <c r="O15" s="512"/>
      <c r="P15" s="512"/>
      <c r="Q15" s="513"/>
      <c r="R15" s="504">
        <v>4024</v>
      </c>
      <c r="S15" s="505"/>
      <c r="T15" s="505"/>
      <c r="U15" s="505"/>
      <c r="V15" s="506"/>
      <c r="W15" s="436" t="s">
        <v>137</v>
      </c>
      <c r="X15" s="437"/>
      <c r="Y15" s="437"/>
      <c r="Z15" s="437"/>
      <c r="AA15" s="437"/>
      <c r="AB15" s="427"/>
      <c r="AC15" s="471">
        <v>736</v>
      </c>
      <c r="AD15" s="472"/>
      <c r="AE15" s="472"/>
      <c r="AF15" s="472"/>
      <c r="AG15" s="514"/>
      <c r="AH15" s="471">
        <v>837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434582</v>
      </c>
      <c r="BO15" s="384"/>
      <c r="BP15" s="384"/>
      <c r="BQ15" s="384"/>
      <c r="BR15" s="384"/>
      <c r="BS15" s="384"/>
      <c r="BT15" s="384"/>
      <c r="BU15" s="385"/>
      <c r="BV15" s="383">
        <v>424852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81"/>
      <c r="CU15" s="182"/>
      <c r="CV15" s="182"/>
      <c r="CW15" s="182"/>
      <c r="CX15" s="182"/>
      <c r="CY15" s="182"/>
      <c r="CZ15" s="182"/>
      <c r="DA15" s="183"/>
      <c r="DB15" s="181"/>
      <c r="DC15" s="182"/>
      <c r="DD15" s="182"/>
      <c r="DE15" s="182"/>
      <c r="DF15" s="182"/>
      <c r="DG15" s="182"/>
      <c r="DH15" s="182"/>
      <c r="DI15" s="183"/>
    </row>
    <row r="16" spans="1:119" ht="18.75" customHeight="1" x14ac:dyDescent="0.15">
      <c r="A16" s="171"/>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35.6</v>
      </c>
      <c r="AD16" s="508"/>
      <c r="AE16" s="508"/>
      <c r="AF16" s="508"/>
      <c r="AG16" s="509"/>
      <c r="AH16" s="507">
        <v>36.4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2748397</v>
      </c>
      <c r="BO16" s="421"/>
      <c r="BP16" s="421"/>
      <c r="BQ16" s="421"/>
      <c r="BR16" s="421"/>
      <c r="BS16" s="421"/>
      <c r="BT16" s="421"/>
      <c r="BU16" s="422"/>
      <c r="BV16" s="420">
        <v>2685384</v>
      </c>
      <c r="BW16" s="421"/>
      <c r="BX16" s="421"/>
      <c r="BY16" s="421"/>
      <c r="BZ16" s="421"/>
      <c r="CA16" s="421"/>
      <c r="CB16" s="421"/>
      <c r="CC16" s="422"/>
      <c r="CD16" s="184"/>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71"/>
      <c r="B17" s="486"/>
      <c r="C17" s="487"/>
      <c r="D17" s="487"/>
      <c r="E17" s="487"/>
      <c r="F17" s="487"/>
      <c r="G17" s="487"/>
      <c r="H17" s="487"/>
      <c r="I17" s="487"/>
      <c r="J17" s="487"/>
      <c r="K17" s="488"/>
      <c r="L17" s="185"/>
      <c r="M17" s="531" t="s">
        <v>143</v>
      </c>
      <c r="N17" s="532"/>
      <c r="O17" s="532"/>
      <c r="P17" s="532"/>
      <c r="Q17" s="533"/>
      <c r="R17" s="526" t="s">
        <v>144</v>
      </c>
      <c r="S17" s="527"/>
      <c r="T17" s="527"/>
      <c r="U17" s="527"/>
      <c r="V17" s="528"/>
      <c r="W17" s="436" t="s">
        <v>145</v>
      </c>
      <c r="X17" s="437"/>
      <c r="Y17" s="437"/>
      <c r="Z17" s="437"/>
      <c r="AA17" s="437"/>
      <c r="AB17" s="427"/>
      <c r="AC17" s="471">
        <v>1014</v>
      </c>
      <c r="AD17" s="472"/>
      <c r="AE17" s="472"/>
      <c r="AF17" s="472"/>
      <c r="AG17" s="514"/>
      <c r="AH17" s="471">
        <v>1106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533401</v>
      </c>
      <c r="BO17" s="421"/>
      <c r="BP17" s="421"/>
      <c r="BQ17" s="421"/>
      <c r="BR17" s="421"/>
      <c r="BS17" s="421"/>
      <c r="BT17" s="421"/>
      <c r="BU17" s="422"/>
      <c r="BV17" s="420">
        <v>523720</v>
      </c>
      <c r="BW17" s="421"/>
      <c r="BX17" s="421"/>
      <c r="BY17" s="421"/>
      <c r="BZ17" s="421"/>
      <c r="CA17" s="421"/>
      <c r="CB17" s="421"/>
      <c r="CC17" s="422"/>
      <c r="CD17" s="184"/>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71"/>
      <c r="B18" s="542" t="s">
        <v>147</v>
      </c>
      <c r="C18" s="463"/>
      <c r="D18" s="463"/>
      <c r="E18" s="543"/>
      <c r="F18" s="543"/>
      <c r="G18" s="543"/>
      <c r="H18" s="543"/>
      <c r="I18" s="543"/>
      <c r="J18" s="543"/>
      <c r="K18" s="543"/>
      <c r="L18" s="544">
        <v>261.31</v>
      </c>
      <c r="M18" s="544"/>
      <c r="N18" s="544"/>
      <c r="O18" s="544"/>
      <c r="P18" s="544"/>
      <c r="Q18" s="544"/>
      <c r="R18" s="545"/>
      <c r="S18" s="545"/>
      <c r="T18" s="545"/>
      <c r="U18" s="545"/>
      <c r="V18" s="546"/>
      <c r="W18" s="438"/>
      <c r="X18" s="439"/>
      <c r="Y18" s="439"/>
      <c r="Z18" s="439"/>
      <c r="AA18" s="439"/>
      <c r="AB18" s="430"/>
      <c r="AC18" s="547">
        <v>49</v>
      </c>
      <c r="AD18" s="548"/>
      <c r="AE18" s="548"/>
      <c r="AF18" s="548"/>
      <c r="AG18" s="549"/>
      <c r="AH18" s="547">
        <v>48.1</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2366265</v>
      </c>
      <c r="BO18" s="421"/>
      <c r="BP18" s="421"/>
      <c r="BQ18" s="421"/>
      <c r="BR18" s="421"/>
      <c r="BS18" s="421"/>
      <c r="BT18" s="421"/>
      <c r="BU18" s="422"/>
      <c r="BV18" s="420">
        <v>2301369</v>
      </c>
      <c r="BW18" s="421"/>
      <c r="BX18" s="421"/>
      <c r="BY18" s="421"/>
      <c r="BZ18" s="421"/>
      <c r="CA18" s="421"/>
      <c r="CB18" s="421"/>
      <c r="CC18" s="422"/>
      <c r="CD18" s="184"/>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71"/>
      <c r="B19" s="542" t="s">
        <v>149</v>
      </c>
      <c r="C19" s="463"/>
      <c r="D19" s="463"/>
      <c r="E19" s="543"/>
      <c r="F19" s="543"/>
      <c r="G19" s="543"/>
      <c r="H19" s="543"/>
      <c r="I19" s="543"/>
      <c r="J19" s="543"/>
      <c r="K19" s="543"/>
      <c r="L19" s="551">
        <v>16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4322248</v>
      </c>
      <c r="BO19" s="421"/>
      <c r="BP19" s="421"/>
      <c r="BQ19" s="421"/>
      <c r="BR19" s="421"/>
      <c r="BS19" s="421"/>
      <c r="BT19" s="421"/>
      <c r="BU19" s="422"/>
      <c r="BV19" s="420">
        <v>4205492</v>
      </c>
      <c r="BW19" s="421"/>
      <c r="BX19" s="421"/>
      <c r="BY19" s="421"/>
      <c r="BZ19" s="421"/>
      <c r="CA19" s="421"/>
      <c r="CB19" s="421"/>
      <c r="CC19" s="422"/>
      <c r="CD19" s="184"/>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71"/>
      <c r="B20" s="542" t="s">
        <v>151</v>
      </c>
      <c r="C20" s="463"/>
      <c r="D20" s="463"/>
      <c r="E20" s="543"/>
      <c r="F20" s="543"/>
      <c r="G20" s="543"/>
      <c r="H20" s="543"/>
      <c r="I20" s="543"/>
      <c r="J20" s="543"/>
      <c r="K20" s="543"/>
      <c r="L20" s="551">
        <v>1359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4"/>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71"/>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4"/>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71"/>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5038891</v>
      </c>
      <c r="BO22" s="384"/>
      <c r="BP22" s="384"/>
      <c r="BQ22" s="384"/>
      <c r="BR22" s="384"/>
      <c r="BS22" s="384"/>
      <c r="BT22" s="384"/>
      <c r="BU22" s="385"/>
      <c r="BV22" s="383">
        <v>5567577</v>
      </c>
      <c r="BW22" s="384"/>
      <c r="BX22" s="384"/>
      <c r="BY22" s="384"/>
      <c r="BZ22" s="384"/>
      <c r="CA22" s="384"/>
      <c r="CB22" s="384"/>
      <c r="CC22" s="385"/>
      <c r="CD22" s="184"/>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71"/>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4947603</v>
      </c>
      <c r="BO23" s="421"/>
      <c r="BP23" s="421"/>
      <c r="BQ23" s="421"/>
      <c r="BR23" s="421"/>
      <c r="BS23" s="421"/>
      <c r="BT23" s="421"/>
      <c r="BU23" s="422"/>
      <c r="BV23" s="420">
        <v>5251037</v>
      </c>
      <c r="BW23" s="421"/>
      <c r="BX23" s="421"/>
      <c r="BY23" s="421"/>
      <c r="BZ23" s="421"/>
      <c r="CA23" s="421"/>
      <c r="CB23" s="421"/>
      <c r="CC23" s="422"/>
      <c r="CD23" s="184"/>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71"/>
      <c r="B24" s="591"/>
      <c r="C24" s="567"/>
      <c r="D24" s="568"/>
      <c r="E24" s="470" t="s">
        <v>161</v>
      </c>
      <c r="F24" s="450"/>
      <c r="G24" s="450"/>
      <c r="H24" s="450"/>
      <c r="I24" s="450"/>
      <c r="J24" s="450"/>
      <c r="K24" s="451"/>
      <c r="L24" s="471">
        <v>1</v>
      </c>
      <c r="M24" s="472"/>
      <c r="N24" s="472"/>
      <c r="O24" s="472"/>
      <c r="P24" s="514"/>
      <c r="Q24" s="471">
        <v>8200</v>
      </c>
      <c r="R24" s="472"/>
      <c r="S24" s="472"/>
      <c r="T24" s="472"/>
      <c r="U24" s="472"/>
      <c r="V24" s="514"/>
      <c r="W24" s="566"/>
      <c r="X24" s="567"/>
      <c r="Y24" s="568"/>
      <c r="Z24" s="470" t="s">
        <v>162</v>
      </c>
      <c r="AA24" s="450"/>
      <c r="AB24" s="450"/>
      <c r="AC24" s="450"/>
      <c r="AD24" s="450"/>
      <c r="AE24" s="450"/>
      <c r="AF24" s="450"/>
      <c r="AG24" s="451"/>
      <c r="AH24" s="471">
        <v>89</v>
      </c>
      <c r="AI24" s="472"/>
      <c r="AJ24" s="472"/>
      <c r="AK24" s="472"/>
      <c r="AL24" s="514"/>
      <c r="AM24" s="471">
        <v>261571</v>
      </c>
      <c r="AN24" s="472"/>
      <c r="AO24" s="472"/>
      <c r="AP24" s="472"/>
      <c r="AQ24" s="472"/>
      <c r="AR24" s="514"/>
      <c r="AS24" s="471">
        <v>2939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3887326</v>
      </c>
      <c r="BO24" s="421"/>
      <c r="BP24" s="421"/>
      <c r="BQ24" s="421"/>
      <c r="BR24" s="421"/>
      <c r="BS24" s="421"/>
      <c r="BT24" s="421"/>
      <c r="BU24" s="422"/>
      <c r="BV24" s="420">
        <v>4233722</v>
      </c>
      <c r="BW24" s="421"/>
      <c r="BX24" s="421"/>
      <c r="BY24" s="421"/>
      <c r="BZ24" s="421"/>
      <c r="CA24" s="421"/>
      <c r="CB24" s="421"/>
      <c r="CC24" s="422"/>
      <c r="CD24" s="184"/>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71"/>
      <c r="B25" s="591"/>
      <c r="C25" s="567"/>
      <c r="D25" s="568"/>
      <c r="E25" s="470" t="s">
        <v>164</v>
      </c>
      <c r="F25" s="450"/>
      <c r="G25" s="450"/>
      <c r="H25" s="450"/>
      <c r="I25" s="450"/>
      <c r="J25" s="450"/>
      <c r="K25" s="451"/>
      <c r="L25" s="471">
        <v>1</v>
      </c>
      <c r="M25" s="472"/>
      <c r="N25" s="472"/>
      <c r="O25" s="472"/>
      <c r="P25" s="514"/>
      <c r="Q25" s="471">
        <v>6200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465402</v>
      </c>
      <c r="BO25" s="384"/>
      <c r="BP25" s="384"/>
      <c r="BQ25" s="384"/>
      <c r="BR25" s="384"/>
      <c r="BS25" s="384"/>
      <c r="BT25" s="384"/>
      <c r="BU25" s="385"/>
      <c r="BV25" s="383">
        <v>470296</v>
      </c>
      <c r="BW25" s="384"/>
      <c r="BX25" s="384"/>
      <c r="BY25" s="384"/>
      <c r="BZ25" s="384"/>
      <c r="CA25" s="384"/>
      <c r="CB25" s="384"/>
      <c r="CC25" s="385"/>
      <c r="CD25" s="184"/>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71"/>
      <c r="B26" s="591"/>
      <c r="C26" s="567"/>
      <c r="D26" s="568"/>
      <c r="E26" s="470" t="s">
        <v>167</v>
      </c>
      <c r="F26" s="450"/>
      <c r="G26" s="450"/>
      <c r="H26" s="450"/>
      <c r="I26" s="450"/>
      <c r="J26" s="450"/>
      <c r="K26" s="451"/>
      <c r="L26" s="471">
        <v>1</v>
      </c>
      <c r="M26" s="472"/>
      <c r="N26" s="472"/>
      <c r="O26" s="472"/>
      <c r="P26" s="514"/>
      <c r="Q26" s="471">
        <v>5750</v>
      </c>
      <c r="R26" s="472"/>
      <c r="S26" s="472"/>
      <c r="T26" s="472"/>
      <c r="U26" s="472"/>
      <c r="V26" s="514"/>
      <c r="W26" s="566"/>
      <c r="X26" s="567"/>
      <c r="Y26" s="568"/>
      <c r="Z26" s="470" t="s">
        <v>168</v>
      </c>
      <c r="AA26" s="572"/>
      <c r="AB26" s="572"/>
      <c r="AC26" s="572"/>
      <c r="AD26" s="572"/>
      <c r="AE26" s="572"/>
      <c r="AF26" s="572"/>
      <c r="AG26" s="573"/>
      <c r="AH26" s="471">
        <v>10</v>
      </c>
      <c r="AI26" s="472"/>
      <c r="AJ26" s="472"/>
      <c r="AK26" s="472"/>
      <c r="AL26" s="514"/>
      <c r="AM26" s="471">
        <v>34050</v>
      </c>
      <c r="AN26" s="472"/>
      <c r="AO26" s="472"/>
      <c r="AP26" s="472"/>
      <c r="AQ26" s="472"/>
      <c r="AR26" s="514"/>
      <c r="AS26" s="471">
        <v>3405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84"/>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71"/>
      <c r="B27" s="591"/>
      <c r="C27" s="567"/>
      <c r="D27" s="568"/>
      <c r="E27" s="470" t="s">
        <v>170</v>
      </c>
      <c r="F27" s="450"/>
      <c r="G27" s="450"/>
      <c r="H27" s="450"/>
      <c r="I27" s="450"/>
      <c r="J27" s="450"/>
      <c r="K27" s="451"/>
      <c r="L27" s="471">
        <v>1</v>
      </c>
      <c r="M27" s="472"/>
      <c r="N27" s="472"/>
      <c r="O27" s="472"/>
      <c r="P27" s="514"/>
      <c r="Q27" s="471">
        <v>3100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77727</v>
      </c>
      <c r="BO27" s="540"/>
      <c r="BP27" s="540"/>
      <c r="BQ27" s="540"/>
      <c r="BR27" s="540"/>
      <c r="BS27" s="540"/>
      <c r="BT27" s="540"/>
      <c r="BU27" s="541"/>
      <c r="BV27" s="539">
        <v>77725</v>
      </c>
      <c r="BW27" s="540"/>
      <c r="BX27" s="540"/>
      <c r="BY27" s="540"/>
      <c r="BZ27" s="540"/>
      <c r="CA27" s="540"/>
      <c r="CB27" s="540"/>
      <c r="CC27" s="541"/>
      <c r="CD27" s="18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71"/>
      <c r="B28" s="591"/>
      <c r="C28" s="567"/>
      <c r="D28" s="568"/>
      <c r="E28" s="470" t="s">
        <v>174</v>
      </c>
      <c r="F28" s="450"/>
      <c r="G28" s="450"/>
      <c r="H28" s="450"/>
      <c r="I28" s="450"/>
      <c r="J28" s="450"/>
      <c r="K28" s="451"/>
      <c r="L28" s="471">
        <v>1</v>
      </c>
      <c r="M28" s="472"/>
      <c r="N28" s="472"/>
      <c r="O28" s="472"/>
      <c r="P28" s="514"/>
      <c r="Q28" s="471">
        <v>2500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1109298</v>
      </c>
      <c r="BO28" s="384"/>
      <c r="BP28" s="384"/>
      <c r="BQ28" s="384"/>
      <c r="BR28" s="384"/>
      <c r="BS28" s="384"/>
      <c r="BT28" s="384"/>
      <c r="BU28" s="385"/>
      <c r="BV28" s="383">
        <v>979037</v>
      </c>
      <c r="BW28" s="384"/>
      <c r="BX28" s="384"/>
      <c r="BY28" s="384"/>
      <c r="BZ28" s="384"/>
      <c r="CA28" s="384"/>
      <c r="CB28" s="384"/>
      <c r="CC28" s="385"/>
      <c r="CD28" s="184"/>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71"/>
      <c r="B29" s="591"/>
      <c r="C29" s="567"/>
      <c r="D29" s="568"/>
      <c r="E29" s="470" t="s">
        <v>177</v>
      </c>
      <c r="F29" s="450"/>
      <c r="G29" s="450"/>
      <c r="H29" s="450"/>
      <c r="I29" s="450"/>
      <c r="J29" s="450"/>
      <c r="K29" s="451"/>
      <c r="L29" s="471">
        <v>7</v>
      </c>
      <c r="M29" s="472"/>
      <c r="N29" s="472"/>
      <c r="O29" s="472"/>
      <c r="P29" s="514"/>
      <c r="Q29" s="471">
        <v>2300</v>
      </c>
      <c r="R29" s="472"/>
      <c r="S29" s="472"/>
      <c r="T29" s="472"/>
      <c r="U29" s="472"/>
      <c r="V29" s="514"/>
      <c r="W29" s="569"/>
      <c r="X29" s="570"/>
      <c r="Y29" s="571"/>
      <c r="Z29" s="470" t="s">
        <v>178</v>
      </c>
      <c r="AA29" s="450"/>
      <c r="AB29" s="450"/>
      <c r="AC29" s="450"/>
      <c r="AD29" s="450"/>
      <c r="AE29" s="450"/>
      <c r="AF29" s="450"/>
      <c r="AG29" s="451"/>
      <c r="AH29" s="471">
        <v>90</v>
      </c>
      <c r="AI29" s="472"/>
      <c r="AJ29" s="472"/>
      <c r="AK29" s="472"/>
      <c r="AL29" s="514"/>
      <c r="AM29" s="471">
        <v>265887</v>
      </c>
      <c r="AN29" s="472"/>
      <c r="AO29" s="472"/>
      <c r="AP29" s="472"/>
      <c r="AQ29" s="472"/>
      <c r="AR29" s="514"/>
      <c r="AS29" s="471">
        <v>2954</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195979</v>
      </c>
      <c r="BO29" s="421"/>
      <c r="BP29" s="421"/>
      <c r="BQ29" s="421"/>
      <c r="BR29" s="421"/>
      <c r="BS29" s="421"/>
      <c r="BT29" s="421"/>
      <c r="BU29" s="422"/>
      <c r="BV29" s="420">
        <v>173968</v>
      </c>
      <c r="BW29" s="421"/>
      <c r="BX29" s="421"/>
      <c r="BY29" s="421"/>
      <c r="BZ29" s="421"/>
      <c r="CA29" s="421"/>
      <c r="CB29" s="421"/>
      <c r="CC29" s="422"/>
      <c r="CD29" s="18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71"/>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101.6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572392</v>
      </c>
      <c r="BO30" s="540"/>
      <c r="BP30" s="540"/>
      <c r="BQ30" s="540"/>
      <c r="BR30" s="540"/>
      <c r="BS30" s="540"/>
      <c r="BT30" s="540"/>
      <c r="BU30" s="541"/>
      <c r="BV30" s="539">
        <v>530735</v>
      </c>
      <c r="BW30" s="540"/>
      <c r="BX30" s="540"/>
      <c r="BY30" s="540"/>
      <c r="BZ30" s="540"/>
      <c r="CA30" s="540"/>
      <c r="CB30" s="540"/>
      <c r="CC30" s="541"/>
      <c r="CD30" s="187"/>
      <c r="CE30" s="188"/>
      <c r="CF30" s="188"/>
      <c r="CG30" s="188"/>
      <c r="CH30" s="188"/>
      <c r="CI30" s="188"/>
      <c r="CJ30" s="188"/>
      <c r="CK30" s="188"/>
      <c r="CL30" s="188"/>
      <c r="CM30" s="188"/>
      <c r="CN30" s="188"/>
      <c r="CO30" s="188"/>
      <c r="CP30" s="188"/>
      <c r="CQ30" s="188"/>
      <c r="CR30" s="188"/>
      <c r="CS30" s="189"/>
      <c r="CT30" s="190"/>
      <c r="CU30" s="191"/>
      <c r="CV30" s="191"/>
      <c r="CW30" s="191"/>
      <c r="CX30" s="191"/>
      <c r="CY30" s="191"/>
      <c r="CZ30" s="191"/>
      <c r="DA30" s="192"/>
      <c r="DB30" s="190"/>
      <c r="DC30" s="191"/>
      <c r="DD30" s="191"/>
      <c r="DE30" s="191"/>
      <c r="DF30" s="191"/>
      <c r="DG30" s="191"/>
      <c r="DH30" s="191"/>
      <c r="DI30" s="192"/>
    </row>
    <row r="31" spans="1:113" ht="13.5" customHeight="1" x14ac:dyDescent="0.15">
      <c r="A31" s="171"/>
      <c r="B31" s="193"/>
      <c r="DI31" s="194"/>
    </row>
    <row r="32" spans="1:113" ht="13.5" customHeight="1" x14ac:dyDescent="0.15">
      <c r="A32" s="171"/>
      <c r="B32" s="195"/>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94"/>
    </row>
    <row r="33" spans="1:113" ht="13.5" customHeight="1" x14ac:dyDescent="0.15">
      <c r="A33" s="171"/>
      <c r="B33" s="195"/>
      <c r="C33" s="444" t="s">
        <v>187</v>
      </c>
      <c r="D33" s="444"/>
      <c r="E33" s="409" t="s">
        <v>188</v>
      </c>
      <c r="F33" s="409"/>
      <c r="G33" s="409"/>
      <c r="H33" s="409"/>
      <c r="I33" s="409"/>
      <c r="J33" s="409"/>
      <c r="K33" s="409"/>
      <c r="L33" s="409"/>
      <c r="M33" s="409"/>
      <c r="N33" s="409"/>
      <c r="O33" s="409"/>
      <c r="P33" s="409"/>
      <c r="Q33" s="409"/>
      <c r="R33" s="409"/>
      <c r="S33" s="409"/>
      <c r="T33" s="196"/>
      <c r="U33" s="444" t="s">
        <v>187</v>
      </c>
      <c r="V33" s="444"/>
      <c r="W33" s="409" t="s">
        <v>188</v>
      </c>
      <c r="X33" s="409"/>
      <c r="Y33" s="409"/>
      <c r="Z33" s="409"/>
      <c r="AA33" s="409"/>
      <c r="AB33" s="409"/>
      <c r="AC33" s="409"/>
      <c r="AD33" s="409"/>
      <c r="AE33" s="409"/>
      <c r="AF33" s="409"/>
      <c r="AG33" s="409"/>
      <c r="AH33" s="409"/>
      <c r="AI33" s="409"/>
      <c r="AJ33" s="409"/>
      <c r="AK33" s="409"/>
      <c r="AL33" s="196"/>
      <c r="AM33" s="444" t="s">
        <v>187</v>
      </c>
      <c r="AN33" s="444"/>
      <c r="AO33" s="409" t="s">
        <v>188</v>
      </c>
      <c r="AP33" s="409"/>
      <c r="AQ33" s="409"/>
      <c r="AR33" s="409"/>
      <c r="AS33" s="409"/>
      <c r="AT33" s="409"/>
      <c r="AU33" s="409"/>
      <c r="AV33" s="409"/>
      <c r="AW33" s="409"/>
      <c r="AX33" s="409"/>
      <c r="AY33" s="409"/>
      <c r="AZ33" s="409"/>
      <c r="BA33" s="409"/>
      <c r="BB33" s="409"/>
      <c r="BC33" s="409"/>
      <c r="BD33" s="197"/>
      <c r="BE33" s="409" t="s">
        <v>189</v>
      </c>
      <c r="BF33" s="409"/>
      <c r="BG33" s="409" t="s">
        <v>190</v>
      </c>
      <c r="BH33" s="409"/>
      <c r="BI33" s="409"/>
      <c r="BJ33" s="409"/>
      <c r="BK33" s="409"/>
      <c r="BL33" s="409"/>
      <c r="BM33" s="409"/>
      <c r="BN33" s="409"/>
      <c r="BO33" s="409"/>
      <c r="BP33" s="409"/>
      <c r="BQ33" s="409"/>
      <c r="BR33" s="409"/>
      <c r="BS33" s="409"/>
      <c r="BT33" s="409"/>
      <c r="BU33" s="409"/>
      <c r="BV33" s="197"/>
      <c r="BW33" s="444" t="s">
        <v>189</v>
      </c>
      <c r="BX33" s="444"/>
      <c r="BY33" s="409" t="s">
        <v>191</v>
      </c>
      <c r="BZ33" s="409"/>
      <c r="CA33" s="409"/>
      <c r="CB33" s="409"/>
      <c r="CC33" s="409"/>
      <c r="CD33" s="409"/>
      <c r="CE33" s="409"/>
      <c r="CF33" s="409"/>
      <c r="CG33" s="409"/>
      <c r="CH33" s="409"/>
      <c r="CI33" s="409"/>
      <c r="CJ33" s="409"/>
      <c r="CK33" s="409"/>
      <c r="CL33" s="409"/>
      <c r="CM33" s="409"/>
      <c r="CN33" s="196"/>
      <c r="CO33" s="444" t="s">
        <v>187</v>
      </c>
      <c r="CP33" s="444"/>
      <c r="CQ33" s="409" t="s">
        <v>192</v>
      </c>
      <c r="CR33" s="409"/>
      <c r="CS33" s="409"/>
      <c r="CT33" s="409"/>
      <c r="CU33" s="409"/>
      <c r="CV33" s="409"/>
      <c r="CW33" s="409"/>
      <c r="CX33" s="409"/>
      <c r="CY33" s="409"/>
      <c r="CZ33" s="409"/>
      <c r="DA33" s="409"/>
      <c r="DB33" s="409"/>
      <c r="DC33" s="409"/>
      <c r="DD33" s="409"/>
      <c r="DE33" s="409"/>
      <c r="DF33" s="196"/>
      <c r="DG33" s="609" t="s">
        <v>193</v>
      </c>
      <c r="DH33" s="609"/>
      <c r="DI33" s="198"/>
    </row>
    <row r="34" spans="1:113" ht="32.25" customHeight="1" x14ac:dyDescent="0.15">
      <c r="A34" s="171"/>
      <c r="B34" s="195"/>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1"/>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71"/>
      <c r="AM34" s="610">
        <f>IF(AO34="","",MAX(C34:D43,U34:V43)+1)</f>
        <v>5</v>
      </c>
      <c r="AN34" s="610"/>
      <c r="AO34" s="611" t="str">
        <f>IF('各会計、関係団体の財政状況及び健全化判断比率'!B31="","",'各会計、関係団体の財政状況及び健全化判断比率'!B31)</f>
        <v>簡易水道事業会計</v>
      </c>
      <c r="AP34" s="611"/>
      <c r="AQ34" s="611"/>
      <c r="AR34" s="611"/>
      <c r="AS34" s="611"/>
      <c r="AT34" s="611"/>
      <c r="AU34" s="611"/>
      <c r="AV34" s="611"/>
      <c r="AW34" s="611"/>
      <c r="AX34" s="611"/>
      <c r="AY34" s="611"/>
      <c r="AZ34" s="611"/>
      <c r="BA34" s="611"/>
      <c r="BB34" s="611"/>
      <c r="BC34" s="611"/>
      <c r="BD34" s="171"/>
      <c r="BE34" s="610" t="str">
        <f>IF(BG34="","",MAX(C34:D43,U34:V43,AM34:AN43)+1)</f>
        <v/>
      </c>
      <c r="BF34" s="610"/>
      <c r="BG34" s="611"/>
      <c r="BH34" s="611"/>
      <c r="BI34" s="611"/>
      <c r="BJ34" s="611"/>
      <c r="BK34" s="611"/>
      <c r="BL34" s="611"/>
      <c r="BM34" s="611"/>
      <c r="BN34" s="611"/>
      <c r="BO34" s="611"/>
      <c r="BP34" s="611"/>
      <c r="BQ34" s="611"/>
      <c r="BR34" s="611"/>
      <c r="BS34" s="611"/>
      <c r="BT34" s="611"/>
      <c r="BU34" s="611"/>
      <c r="BV34" s="171"/>
      <c r="BW34" s="610">
        <f>IF(BY34="","",MAX(C34:D43,U34:V43,AM34:AN43,BE34:BF43)+1)</f>
        <v>7</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71"/>
      <c r="CO34" s="610">
        <f>IF(CQ34="","",MAX(C34:D43,U34:V43,AM34:AN43,BE34:BF43,BW34:BX43)+1)</f>
        <v>16</v>
      </c>
      <c r="CP34" s="610"/>
      <c r="CQ34" s="611" t="str">
        <f>IF('各会計、関係団体の財政状況及び健全化判断比率'!BS7="","",'各会計、関係団体の財政状況及び健全化判断比率'!BS7)</f>
        <v>株式会社　戸沢村産業振興公社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8"/>
    </row>
    <row r="35" spans="1:113" ht="32.25" customHeight="1" x14ac:dyDescent="0.15">
      <c r="A35" s="171"/>
      <c r="B35" s="195"/>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1"/>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71"/>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71"/>
      <c r="BE35" s="610" t="str">
        <f t="shared" ref="BE35:BE43" si="1">IF(BG35="","",BE34+1)</f>
        <v/>
      </c>
      <c r="BF35" s="610"/>
      <c r="BG35" s="611"/>
      <c r="BH35" s="611"/>
      <c r="BI35" s="611"/>
      <c r="BJ35" s="611"/>
      <c r="BK35" s="611"/>
      <c r="BL35" s="611"/>
      <c r="BM35" s="611"/>
      <c r="BN35" s="611"/>
      <c r="BO35" s="611"/>
      <c r="BP35" s="611"/>
      <c r="BQ35" s="611"/>
      <c r="BR35" s="611"/>
      <c r="BS35" s="611"/>
      <c r="BT35" s="611"/>
      <c r="BU35" s="611"/>
      <c r="BV35" s="171"/>
      <c r="BW35" s="610">
        <f t="shared" ref="BW35:BW43" si="2">IF(BY35="","",BW34+1)</f>
        <v>8</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71"/>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8"/>
    </row>
    <row r="36" spans="1:113" ht="32.25" customHeight="1" x14ac:dyDescent="0.15">
      <c r="A36" s="171"/>
      <c r="B36" s="195"/>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1"/>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71"/>
      <c r="AM36" s="610" t="str">
        <f t="shared" si="0"/>
        <v/>
      </c>
      <c r="AN36" s="610"/>
      <c r="AO36" s="611"/>
      <c r="AP36" s="611"/>
      <c r="AQ36" s="611"/>
      <c r="AR36" s="611"/>
      <c r="AS36" s="611"/>
      <c r="AT36" s="611"/>
      <c r="AU36" s="611"/>
      <c r="AV36" s="611"/>
      <c r="AW36" s="611"/>
      <c r="AX36" s="611"/>
      <c r="AY36" s="611"/>
      <c r="AZ36" s="611"/>
      <c r="BA36" s="611"/>
      <c r="BB36" s="611"/>
      <c r="BC36" s="611"/>
      <c r="BD36" s="171"/>
      <c r="BE36" s="610" t="str">
        <f t="shared" si="1"/>
        <v/>
      </c>
      <c r="BF36" s="610"/>
      <c r="BG36" s="611"/>
      <c r="BH36" s="611"/>
      <c r="BI36" s="611"/>
      <c r="BJ36" s="611"/>
      <c r="BK36" s="611"/>
      <c r="BL36" s="611"/>
      <c r="BM36" s="611"/>
      <c r="BN36" s="611"/>
      <c r="BO36" s="611"/>
      <c r="BP36" s="611"/>
      <c r="BQ36" s="611"/>
      <c r="BR36" s="611"/>
      <c r="BS36" s="611"/>
      <c r="BT36" s="611"/>
      <c r="BU36" s="611"/>
      <c r="BV36" s="171"/>
      <c r="BW36" s="610">
        <f t="shared" si="2"/>
        <v>9</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71"/>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8"/>
    </row>
    <row r="37" spans="1:113" ht="32.25" customHeight="1" x14ac:dyDescent="0.15">
      <c r="A37" s="171"/>
      <c r="B37" s="195"/>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1"/>
      <c r="U37" s="610" t="str">
        <f t="shared" si="4"/>
        <v/>
      </c>
      <c r="V37" s="610"/>
      <c r="W37" s="611"/>
      <c r="X37" s="611"/>
      <c r="Y37" s="611"/>
      <c r="Z37" s="611"/>
      <c r="AA37" s="611"/>
      <c r="AB37" s="611"/>
      <c r="AC37" s="611"/>
      <c r="AD37" s="611"/>
      <c r="AE37" s="611"/>
      <c r="AF37" s="611"/>
      <c r="AG37" s="611"/>
      <c r="AH37" s="611"/>
      <c r="AI37" s="611"/>
      <c r="AJ37" s="611"/>
      <c r="AK37" s="611"/>
      <c r="AL37" s="171"/>
      <c r="AM37" s="610" t="str">
        <f t="shared" si="0"/>
        <v/>
      </c>
      <c r="AN37" s="610"/>
      <c r="AO37" s="611"/>
      <c r="AP37" s="611"/>
      <c r="AQ37" s="611"/>
      <c r="AR37" s="611"/>
      <c r="AS37" s="611"/>
      <c r="AT37" s="611"/>
      <c r="AU37" s="611"/>
      <c r="AV37" s="611"/>
      <c r="AW37" s="611"/>
      <c r="AX37" s="611"/>
      <c r="AY37" s="611"/>
      <c r="AZ37" s="611"/>
      <c r="BA37" s="611"/>
      <c r="BB37" s="611"/>
      <c r="BC37" s="611"/>
      <c r="BD37" s="171"/>
      <c r="BE37" s="610" t="str">
        <f t="shared" si="1"/>
        <v/>
      </c>
      <c r="BF37" s="610"/>
      <c r="BG37" s="611"/>
      <c r="BH37" s="611"/>
      <c r="BI37" s="611"/>
      <c r="BJ37" s="611"/>
      <c r="BK37" s="611"/>
      <c r="BL37" s="611"/>
      <c r="BM37" s="611"/>
      <c r="BN37" s="611"/>
      <c r="BO37" s="611"/>
      <c r="BP37" s="611"/>
      <c r="BQ37" s="611"/>
      <c r="BR37" s="611"/>
      <c r="BS37" s="611"/>
      <c r="BT37" s="611"/>
      <c r="BU37" s="611"/>
      <c r="BV37" s="171"/>
      <c r="BW37" s="610">
        <f t="shared" si="2"/>
        <v>10</v>
      </c>
      <c r="BX37" s="610"/>
      <c r="BY37" s="611" t="str">
        <f>IF('各会計、関係団体の財政状況及び健全化判断比率'!B71="","",'各会計、関係団体の財政状況及び健全化判断比率'!B71)</f>
        <v>山形県市町村交通災害共済組合</v>
      </c>
      <c r="BZ37" s="611"/>
      <c r="CA37" s="611"/>
      <c r="CB37" s="611"/>
      <c r="CC37" s="611"/>
      <c r="CD37" s="611"/>
      <c r="CE37" s="611"/>
      <c r="CF37" s="611"/>
      <c r="CG37" s="611"/>
      <c r="CH37" s="611"/>
      <c r="CI37" s="611"/>
      <c r="CJ37" s="611"/>
      <c r="CK37" s="611"/>
      <c r="CL37" s="611"/>
      <c r="CM37" s="611"/>
      <c r="CN37" s="171"/>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8"/>
    </row>
    <row r="38" spans="1:113" ht="32.25" customHeight="1" x14ac:dyDescent="0.15">
      <c r="A38" s="171"/>
      <c r="B38" s="195"/>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1"/>
      <c r="U38" s="610" t="str">
        <f t="shared" si="4"/>
        <v/>
      </c>
      <c r="V38" s="610"/>
      <c r="W38" s="611"/>
      <c r="X38" s="611"/>
      <c r="Y38" s="611"/>
      <c r="Z38" s="611"/>
      <c r="AA38" s="611"/>
      <c r="AB38" s="611"/>
      <c r="AC38" s="611"/>
      <c r="AD38" s="611"/>
      <c r="AE38" s="611"/>
      <c r="AF38" s="611"/>
      <c r="AG38" s="611"/>
      <c r="AH38" s="611"/>
      <c r="AI38" s="611"/>
      <c r="AJ38" s="611"/>
      <c r="AK38" s="611"/>
      <c r="AL38" s="171"/>
      <c r="AM38" s="610" t="str">
        <f t="shared" si="0"/>
        <v/>
      </c>
      <c r="AN38" s="610"/>
      <c r="AO38" s="611"/>
      <c r="AP38" s="611"/>
      <c r="AQ38" s="611"/>
      <c r="AR38" s="611"/>
      <c r="AS38" s="611"/>
      <c r="AT38" s="611"/>
      <c r="AU38" s="611"/>
      <c r="AV38" s="611"/>
      <c r="AW38" s="611"/>
      <c r="AX38" s="611"/>
      <c r="AY38" s="611"/>
      <c r="AZ38" s="611"/>
      <c r="BA38" s="611"/>
      <c r="BB38" s="611"/>
      <c r="BC38" s="611"/>
      <c r="BD38" s="171"/>
      <c r="BE38" s="610" t="str">
        <f t="shared" si="1"/>
        <v/>
      </c>
      <c r="BF38" s="610"/>
      <c r="BG38" s="611"/>
      <c r="BH38" s="611"/>
      <c r="BI38" s="611"/>
      <c r="BJ38" s="611"/>
      <c r="BK38" s="611"/>
      <c r="BL38" s="611"/>
      <c r="BM38" s="611"/>
      <c r="BN38" s="611"/>
      <c r="BO38" s="611"/>
      <c r="BP38" s="611"/>
      <c r="BQ38" s="611"/>
      <c r="BR38" s="611"/>
      <c r="BS38" s="611"/>
      <c r="BT38" s="611"/>
      <c r="BU38" s="611"/>
      <c r="BV38" s="171"/>
      <c r="BW38" s="610">
        <f t="shared" si="2"/>
        <v>11</v>
      </c>
      <c r="BX38" s="610"/>
      <c r="BY38" s="611" t="str">
        <f>IF('各会計、関係団体の財政状況及び健全化判断比率'!B72="","",'各会計、関係団体の財政状況及び健全化判断比率'!B72)</f>
        <v>最上広域市町村圏事務組合</v>
      </c>
      <c r="BZ38" s="611"/>
      <c r="CA38" s="611"/>
      <c r="CB38" s="611"/>
      <c r="CC38" s="611"/>
      <c r="CD38" s="611"/>
      <c r="CE38" s="611"/>
      <c r="CF38" s="611"/>
      <c r="CG38" s="611"/>
      <c r="CH38" s="611"/>
      <c r="CI38" s="611"/>
      <c r="CJ38" s="611"/>
      <c r="CK38" s="611"/>
      <c r="CL38" s="611"/>
      <c r="CM38" s="611"/>
      <c r="CN38" s="171"/>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8"/>
    </row>
    <row r="39" spans="1:113" ht="32.25" customHeight="1" x14ac:dyDescent="0.15">
      <c r="A39" s="171"/>
      <c r="B39" s="195"/>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1"/>
      <c r="U39" s="610" t="str">
        <f t="shared" si="4"/>
        <v/>
      </c>
      <c r="V39" s="610"/>
      <c r="W39" s="611"/>
      <c r="X39" s="611"/>
      <c r="Y39" s="611"/>
      <c r="Z39" s="611"/>
      <c r="AA39" s="611"/>
      <c r="AB39" s="611"/>
      <c r="AC39" s="611"/>
      <c r="AD39" s="611"/>
      <c r="AE39" s="611"/>
      <c r="AF39" s="611"/>
      <c r="AG39" s="611"/>
      <c r="AH39" s="611"/>
      <c r="AI39" s="611"/>
      <c r="AJ39" s="611"/>
      <c r="AK39" s="611"/>
      <c r="AL39" s="171"/>
      <c r="AM39" s="610" t="str">
        <f t="shared" si="0"/>
        <v/>
      </c>
      <c r="AN39" s="610"/>
      <c r="AO39" s="611"/>
      <c r="AP39" s="611"/>
      <c r="AQ39" s="611"/>
      <c r="AR39" s="611"/>
      <c r="AS39" s="611"/>
      <c r="AT39" s="611"/>
      <c r="AU39" s="611"/>
      <c r="AV39" s="611"/>
      <c r="AW39" s="611"/>
      <c r="AX39" s="611"/>
      <c r="AY39" s="611"/>
      <c r="AZ39" s="611"/>
      <c r="BA39" s="611"/>
      <c r="BB39" s="611"/>
      <c r="BC39" s="611"/>
      <c r="BD39" s="171"/>
      <c r="BE39" s="610" t="str">
        <f t="shared" si="1"/>
        <v/>
      </c>
      <c r="BF39" s="610"/>
      <c r="BG39" s="611"/>
      <c r="BH39" s="611"/>
      <c r="BI39" s="611"/>
      <c r="BJ39" s="611"/>
      <c r="BK39" s="611"/>
      <c r="BL39" s="611"/>
      <c r="BM39" s="611"/>
      <c r="BN39" s="611"/>
      <c r="BO39" s="611"/>
      <c r="BP39" s="611"/>
      <c r="BQ39" s="611"/>
      <c r="BR39" s="611"/>
      <c r="BS39" s="611"/>
      <c r="BT39" s="611"/>
      <c r="BU39" s="611"/>
      <c r="BV39" s="171"/>
      <c r="BW39" s="610">
        <f t="shared" si="2"/>
        <v>12</v>
      </c>
      <c r="BX39" s="610"/>
      <c r="BY39" s="611" t="str">
        <f>IF('各会計、関係団体の財政状況及び健全化判断比率'!B73="","",'各会計、関係団体の財政状況及び健全化判断比率'!B73)</f>
        <v>最上地区広域連合（普通会計分）</v>
      </c>
      <c r="BZ39" s="611"/>
      <c r="CA39" s="611"/>
      <c r="CB39" s="611"/>
      <c r="CC39" s="611"/>
      <c r="CD39" s="611"/>
      <c r="CE39" s="611"/>
      <c r="CF39" s="611"/>
      <c r="CG39" s="611"/>
      <c r="CH39" s="611"/>
      <c r="CI39" s="611"/>
      <c r="CJ39" s="611"/>
      <c r="CK39" s="611"/>
      <c r="CL39" s="611"/>
      <c r="CM39" s="611"/>
      <c r="CN39" s="171"/>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8"/>
    </row>
    <row r="40" spans="1:113" ht="32.25" customHeight="1" x14ac:dyDescent="0.15">
      <c r="A40" s="171"/>
      <c r="B40" s="195"/>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1"/>
      <c r="U40" s="610" t="str">
        <f t="shared" si="4"/>
        <v/>
      </c>
      <c r="V40" s="610"/>
      <c r="W40" s="611"/>
      <c r="X40" s="611"/>
      <c r="Y40" s="611"/>
      <c r="Z40" s="611"/>
      <c r="AA40" s="611"/>
      <c r="AB40" s="611"/>
      <c r="AC40" s="611"/>
      <c r="AD40" s="611"/>
      <c r="AE40" s="611"/>
      <c r="AF40" s="611"/>
      <c r="AG40" s="611"/>
      <c r="AH40" s="611"/>
      <c r="AI40" s="611"/>
      <c r="AJ40" s="611"/>
      <c r="AK40" s="611"/>
      <c r="AL40" s="171"/>
      <c r="AM40" s="610" t="str">
        <f t="shared" si="0"/>
        <v/>
      </c>
      <c r="AN40" s="610"/>
      <c r="AO40" s="611"/>
      <c r="AP40" s="611"/>
      <c r="AQ40" s="611"/>
      <c r="AR40" s="611"/>
      <c r="AS40" s="611"/>
      <c r="AT40" s="611"/>
      <c r="AU40" s="611"/>
      <c r="AV40" s="611"/>
      <c r="AW40" s="611"/>
      <c r="AX40" s="611"/>
      <c r="AY40" s="611"/>
      <c r="AZ40" s="611"/>
      <c r="BA40" s="611"/>
      <c r="BB40" s="611"/>
      <c r="BC40" s="611"/>
      <c r="BD40" s="171"/>
      <c r="BE40" s="610" t="str">
        <f t="shared" si="1"/>
        <v/>
      </c>
      <c r="BF40" s="610"/>
      <c r="BG40" s="611"/>
      <c r="BH40" s="611"/>
      <c r="BI40" s="611"/>
      <c r="BJ40" s="611"/>
      <c r="BK40" s="611"/>
      <c r="BL40" s="611"/>
      <c r="BM40" s="611"/>
      <c r="BN40" s="611"/>
      <c r="BO40" s="611"/>
      <c r="BP40" s="611"/>
      <c r="BQ40" s="611"/>
      <c r="BR40" s="611"/>
      <c r="BS40" s="611"/>
      <c r="BT40" s="611"/>
      <c r="BU40" s="611"/>
      <c r="BV40" s="171"/>
      <c r="BW40" s="610">
        <f t="shared" si="2"/>
        <v>13</v>
      </c>
      <c r="BX40" s="610"/>
      <c r="BY40" s="611" t="str">
        <f>IF('各会計、関係団体の財政状況及び健全化判断比率'!B74="","",'各会計、関係団体の財政状況及び健全化判断比率'!B74)</f>
        <v>最上地区広域連合（事業会計分）</v>
      </c>
      <c r="BZ40" s="611"/>
      <c r="CA40" s="611"/>
      <c r="CB40" s="611"/>
      <c r="CC40" s="611"/>
      <c r="CD40" s="611"/>
      <c r="CE40" s="611"/>
      <c r="CF40" s="611"/>
      <c r="CG40" s="611"/>
      <c r="CH40" s="611"/>
      <c r="CI40" s="611"/>
      <c r="CJ40" s="611"/>
      <c r="CK40" s="611"/>
      <c r="CL40" s="611"/>
      <c r="CM40" s="611"/>
      <c r="CN40" s="171"/>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8"/>
    </row>
    <row r="41" spans="1:113" ht="32.25" customHeight="1" x14ac:dyDescent="0.15">
      <c r="A41" s="171"/>
      <c r="B41" s="195"/>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1"/>
      <c r="U41" s="610" t="str">
        <f t="shared" si="4"/>
        <v/>
      </c>
      <c r="V41" s="610"/>
      <c r="W41" s="611"/>
      <c r="X41" s="611"/>
      <c r="Y41" s="611"/>
      <c r="Z41" s="611"/>
      <c r="AA41" s="611"/>
      <c r="AB41" s="611"/>
      <c r="AC41" s="611"/>
      <c r="AD41" s="611"/>
      <c r="AE41" s="611"/>
      <c r="AF41" s="611"/>
      <c r="AG41" s="611"/>
      <c r="AH41" s="611"/>
      <c r="AI41" s="611"/>
      <c r="AJ41" s="611"/>
      <c r="AK41" s="611"/>
      <c r="AL41" s="171"/>
      <c r="AM41" s="610" t="str">
        <f t="shared" si="0"/>
        <v/>
      </c>
      <c r="AN41" s="610"/>
      <c r="AO41" s="611"/>
      <c r="AP41" s="611"/>
      <c r="AQ41" s="611"/>
      <c r="AR41" s="611"/>
      <c r="AS41" s="611"/>
      <c r="AT41" s="611"/>
      <c r="AU41" s="611"/>
      <c r="AV41" s="611"/>
      <c r="AW41" s="611"/>
      <c r="AX41" s="611"/>
      <c r="AY41" s="611"/>
      <c r="AZ41" s="611"/>
      <c r="BA41" s="611"/>
      <c r="BB41" s="611"/>
      <c r="BC41" s="611"/>
      <c r="BD41" s="171"/>
      <c r="BE41" s="610" t="str">
        <f t="shared" si="1"/>
        <v/>
      </c>
      <c r="BF41" s="610"/>
      <c r="BG41" s="611"/>
      <c r="BH41" s="611"/>
      <c r="BI41" s="611"/>
      <c r="BJ41" s="611"/>
      <c r="BK41" s="611"/>
      <c r="BL41" s="611"/>
      <c r="BM41" s="611"/>
      <c r="BN41" s="611"/>
      <c r="BO41" s="611"/>
      <c r="BP41" s="611"/>
      <c r="BQ41" s="611"/>
      <c r="BR41" s="611"/>
      <c r="BS41" s="611"/>
      <c r="BT41" s="611"/>
      <c r="BU41" s="611"/>
      <c r="BV41" s="171"/>
      <c r="BW41" s="610">
        <f t="shared" si="2"/>
        <v>14</v>
      </c>
      <c r="BX41" s="610"/>
      <c r="BY41" s="611" t="str">
        <f>IF('各会計、関係団体の財政状況及び健全化判断比率'!B75="","",'各会計、関係団体の財政状況及び健全化判断比率'!B75)</f>
        <v>山形県後期高齢者医療広域連合（普通会計分）</v>
      </c>
      <c r="BZ41" s="611"/>
      <c r="CA41" s="611"/>
      <c r="CB41" s="611"/>
      <c r="CC41" s="611"/>
      <c r="CD41" s="611"/>
      <c r="CE41" s="611"/>
      <c r="CF41" s="611"/>
      <c r="CG41" s="611"/>
      <c r="CH41" s="611"/>
      <c r="CI41" s="611"/>
      <c r="CJ41" s="611"/>
      <c r="CK41" s="611"/>
      <c r="CL41" s="611"/>
      <c r="CM41" s="611"/>
      <c r="CN41" s="171"/>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8"/>
    </row>
    <row r="42" spans="1:113" ht="32.25" customHeight="1" x14ac:dyDescent="0.15">
      <c r="B42" s="195"/>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1"/>
      <c r="U42" s="610" t="str">
        <f t="shared" si="4"/>
        <v/>
      </c>
      <c r="V42" s="610"/>
      <c r="W42" s="611"/>
      <c r="X42" s="611"/>
      <c r="Y42" s="611"/>
      <c r="Z42" s="611"/>
      <c r="AA42" s="611"/>
      <c r="AB42" s="611"/>
      <c r="AC42" s="611"/>
      <c r="AD42" s="611"/>
      <c r="AE42" s="611"/>
      <c r="AF42" s="611"/>
      <c r="AG42" s="611"/>
      <c r="AH42" s="611"/>
      <c r="AI42" s="611"/>
      <c r="AJ42" s="611"/>
      <c r="AK42" s="611"/>
      <c r="AL42" s="171"/>
      <c r="AM42" s="610" t="str">
        <f t="shared" si="0"/>
        <v/>
      </c>
      <c r="AN42" s="610"/>
      <c r="AO42" s="611"/>
      <c r="AP42" s="611"/>
      <c r="AQ42" s="611"/>
      <c r="AR42" s="611"/>
      <c r="AS42" s="611"/>
      <c r="AT42" s="611"/>
      <c r="AU42" s="611"/>
      <c r="AV42" s="611"/>
      <c r="AW42" s="611"/>
      <c r="AX42" s="611"/>
      <c r="AY42" s="611"/>
      <c r="AZ42" s="611"/>
      <c r="BA42" s="611"/>
      <c r="BB42" s="611"/>
      <c r="BC42" s="611"/>
      <c r="BD42" s="171"/>
      <c r="BE42" s="610" t="str">
        <f t="shared" si="1"/>
        <v/>
      </c>
      <c r="BF42" s="610"/>
      <c r="BG42" s="611"/>
      <c r="BH42" s="611"/>
      <c r="BI42" s="611"/>
      <c r="BJ42" s="611"/>
      <c r="BK42" s="611"/>
      <c r="BL42" s="611"/>
      <c r="BM42" s="611"/>
      <c r="BN42" s="611"/>
      <c r="BO42" s="611"/>
      <c r="BP42" s="611"/>
      <c r="BQ42" s="611"/>
      <c r="BR42" s="611"/>
      <c r="BS42" s="611"/>
      <c r="BT42" s="611"/>
      <c r="BU42" s="611"/>
      <c r="BV42" s="171"/>
      <c r="BW42" s="610">
        <f t="shared" si="2"/>
        <v>15</v>
      </c>
      <c r="BX42" s="610"/>
      <c r="BY42" s="611" t="str">
        <f>IF('各会計、関係団体の財政状況及び健全化判断比率'!B76="","",'各会計、関係団体の財政状況及び健全化判断比率'!B76)</f>
        <v>山形県後期高齢者医療広域連合（事業会計分）</v>
      </c>
      <c r="BZ42" s="611"/>
      <c r="CA42" s="611"/>
      <c r="CB42" s="611"/>
      <c r="CC42" s="611"/>
      <c r="CD42" s="611"/>
      <c r="CE42" s="611"/>
      <c r="CF42" s="611"/>
      <c r="CG42" s="611"/>
      <c r="CH42" s="611"/>
      <c r="CI42" s="611"/>
      <c r="CJ42" s="611"/>
      <c r="CK42" s="611"/>
      <c r="CL42" s="611"/>
      <c r="CM42" s="611"/>
      <c r="CN42" s="171"/>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8"/>
    </row>
    <row r="43" spans="1:113" ht="32.25" customHeight="1" x14ac:dyDescent="0.15">
      <c r="B43" s="195"/>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1"/>
      <c r="U43" s="610" t="str">
        <f t="shared" si="4"/>
        <v/>
      </c>
      <c r="V43" s="610"/>
      <c r="W43" s="611"/>
      <c r="X43" s="611"/>
      <c r="Y43" s="611"/>
      <c r="Z43" s="611"/>
      <c r="AA43" s="611"/>
      <c r="AB43" s="611"/>
      <c r="AC43" s="611"/>
      <c r="AD43" s="611"/>
      <c r="AE43" s="611"/>
      <c r="AF43" s="611"/>
      <c r="AG43" s="611"/>
      <c r="AH43" s="611"/>
      <c r="AI43" s="611"/>
      <c r="AJ43" s="611"/>
      <c r="AK43" s="611"/>
      <c r="AL43" s="171"/>
      <c r="AM43" s="610" t="str">
        <f t="shared" si="0"/>
        <v/>
      </c>
      <c r="AN43" s="610"/>
      <c r="AO43" s="611"/>
      <c r="AP43" s="611"/>
      <c r="AQ43" s="611"/>
      <c r="AR43" s="611"/>
      <c r="AS43" s="611"/>
      <c r="AT43" s="611"/>
      <c r="AU43" s="611"/>
      <c r="AV43" s="611"/>
      <c r="AW43" s="611"/>
      <c r="AX43" s="611"/>
      <c r="AY43" s="611"/>
      <c r="AZ43" s="611"/>
      <c r="BA43" s="611"/>
      <c r="BB43" s="611"/>
      <c r="BC43" s="611"/>
      <c r="BD43" s="171"/>
      <c r="BE43" s="610" t="str">
        <f t="shared" si="1"/>
        <v/>
      </c>
      <c r="BF43" s="610"/>
      <c r="BG43" s="611"/>
      <c r="BH43" s="611"/>
      <c r="BI43" s="611"/>
      <c r="BJ43" s="611"/>
      <c r="BK43" s="611"/>
      <c r="BL43" s="611"/>
      <c r="BM43" s="611"/>
      <c r="BN43" s="611"/>
      <c r="BO43" s="611"/>
      <c r="BP43" s="611"/>
      <c r="BQ43" s="611"/>
      <c r="BR43" s="611"/>
      <c r="BS43" s="611"/>
      <c r="BT43" s="611"/>
      <c r="BU43" s="611"/>
      <c r="BV43" s="171"/>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1"/>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8"/>
    </row>
    <row r="44" spans="1:113" ht="13.5" customHeight="1" thickBot="1" x14ac:dyDescent="0.2">
      <c r="B44" s="199"/>
      <c r="C44" s="200"/>
      <c r="D44" s="200"/>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c r="AI44" s="200"/>
      <c r="AJ44" s="200"/>
      <c r="AK44" s="200"/>
      <c r="AL44" s="200"/>
      <c r="AM44" s="200"/>
      <c r="AN44" s="200"/>
      <c r="AO44" s="200"/>
      <c r="AP44" s="200"/>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00"/>
      <c r="BP44" s="200"/>
      <c r="BQ44" s="200"/>
      <c r="BR44" s="200"/>
      <c r="BS44" s="200"/>
      <c r="BT44" s="200"/>
      <c r="BU44" s="200"/>
      <c r="BV44" s="200"/>
      <c r="BW44" s="200"/>
      <c r="BX44" s="200"/>
      <c r="BY44" s="200"/>
      <c r="BZ44" s="200"/>
      <c r="CA44" s="200"/>
      <c r="CB44" s="200"/>
      <c r="CC44" s="200"/>
      <c r="CD44" s="200"/>
      <c r="CE44" s="200"/>
      <c r="CF44" s="200"/>
      <c r="CG44" s="200"/>
      <c r="CH44" s="200"/>
      <c r="CI44" s="200"/>
      <c r="CJ44" s="200"/>
      <c r="CK44" s="200"/>
      <c r="CL44" s="200"/>
      <c r="CM44" s="200"/>
      <c r="CN44" s="200"/>
      <c r="CO44" s="200"/>
      <c r="CP44" s="200"/>
      <c r="CQ44" s="200"/>
      <c r="CR44" s="200"/>
      <c r="CS44" s="200"/>
      <c r="CT44" s="200"/>
      <c r="CU44" s="200"/>
      <c r="CV44" s="200"/>
      <c r="CW44" s="200"/>
      <c r="CX44" s="200"/>
      <c r="CY44" s="200"/>
      <c r="CZ44" s="200"/>
      <c r="DA44" s="200"/>
      <c r="DB44" s="200"/>
      <c r="DC44" s="200"/>
      <c r="DD44" s="200"/>
      <c r="DE44" s="200"/>
      <c r="DF44" s="200"/>
      <c r="DG44" s="200"/>
      <c r="DH44" s="200"/>
      <c r="DI44" s="201"/>
    </row>
    <row r="45" spans="1:113" x14ac:dyDescent="0.15"/>
    <row r="46" spans="1:113" x14ac:dyDescent="0.15">
      <c r="B46" s="170"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cBnwrLEtKf7KGGoGyUkr+KoTVkbwGzhpsI9QLGW/pYeSJx7TT0584TpGZPmyB8BBKhALhwwxKu3B8n3Qwih8OA==" saltValue="jtd0mPVxbX83K7/j9uA9L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4" customWidth="1"/>
    <col min="2" max="2" width="2.375" style="204" customWidth="1"/>
    <col min="3" max="16" width="2.625" style="204" customWidth="1"/>
    <col min="17" max="17" width="2.375" style="204" customWidth="1"/>
    <col min="18" max="95" width="1.625" style="204" customWidth="1"/>
    <col min="96" max="133" width="1.625" style="216" customWidth="1"/>
    <col min="134" max="143" width="1.625" style="204" customWidth="1"/>
    <col min="144" max="16384" width="0" style="204" hidden="1"/>
  </cols>
  <sheetData>
    <row r="1" spans="2:143" ht="22.5" customHeight="1" thickBot="1" x14ac:dyDescent="0.2">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3"/>
      <c r="CE1" s="203"/>
      <c r="CF1" s="203"/>
      <c r="CG1" s="203"/>
      <c r="CH1" s="203"/>
      <c r="CI1" s="203"/>
      <c r="CJ1" s="203"/>
      <c r="CK1" s="203"/>
      <c r="CL1" s="203"/>
      <c r="CM1" s="203"/>
      <c r="CN1" s="203"/>
      <c r="CO1" s="203"/>
      <c r="CP1" s="203"/>
      <c r="CQ1" s="203"/>
      <c r="CR1" s="203"/>
      <c r="CS1" s="203"/>
      <c r="CT1" s="203"/>
      <c r="CU1" s="203"/>
      <c r="CV1" s="203"/>
      <c r="CW1" s="203"/>
      <c r="CX1" s="203"/>
      <c r="CY1" s="203"/>
      <c r="CZ1" s="203"/>
      <c r="DA1" s="203"/>
      <c r="DB1" s="203"/>
      <c r="DC1" s="203"/>
      <c r="DD1" s="203"/>
      <c r="DE1" s="203"/>
      <c r="DF1" s="203"/>
      <c r="DG1" s="203"/>
      <c r="DH1" s="615" t="s">
        <v>203</v>
      </c>
      <c r="DI1" s="616"/>
      <c r="DJ1" s="616"/>
      <c r="DK1" s="616"/>
      <c r="DL1" s="616"/>
      <c r="DM1" s="616"/>
      <c r="DN1" s="617"/>
      <c r="DO1" s="204"/>
      <c r="DP1" s="615" t="s">
        <v>204</v>
      </c>
      <c r="DQ1" s="616"/>
      <c r="DR1" s="616"/>
      <c r="DS1" s="616"/>
      <c r="DT1" s="616"/>
      <c r="DU1" s="616"/>
      <c r="DV1" s="616"/>
      <c r="DW1" s="616"/>
      <c r="DX1" s="616"/>
      <c r="DY1" s="616"/>
      <c r="DZ1" s="616"/>
      <c r="EA1" s="616"/>
      <c r="EB1" s="616"/>
      <c r="EC1" s="617"/>
      <c r="ED1" s="203"/>
      <c r="EE1" s="203"/>
      <c r="EF1" s="203"/>
      <c r="EG1" s="203"/>
      <c r="EH1" s="203"/>
      <c r="EI1" s="203"/>
      <c r="EJ1" s="203"/>
      <c r="EK1" s="203"/>
      <c r="EL1" s="203"/>
      <c r="EM1" s="203"/>
    </row>
    <row r="2" spans="2:143" ht="22.5" customHeight="1" x14ac:dyDescent="0.15">
      <c r="B2" s="205" t="s">
        <v>205</v>
      </c>
      <c r="R2" s="206"/>
      <c r="S2" s="206"/>
      <c r="T2" s="206"/>
      <c r="U2" s="206"/>
      <c r="V2" s="206"/>
      <c r="W2" s="206"/>
      <c r="X2" s="206"/>
      <c r="Y2" s="206"/>
      <c r="Z2" s="206"/>
      <c r="AA2" s="206"/>
      <c r="AB2" s="206"/>
      <c r="AC2" s="206"/>
      <c r="AE2" s="207"/>
      <c r="AF2" s="207"/>
      <c r="AG2" s="207"/>
      <c r="AH2" s="207"/>
      <c r="AI2" s="207"/>
      <c r="AJ2" s="206"/>
      <c r="AK2" s="206"/>
      <c r="AL2" s="206"/>
      <c r="AM2" s="206"/>
      <c r="AN2" s="206"/>
      <c r="AO2" s="206"/>
      <c r="AP2" s="206"/>
      <c r="CD2" s="203"/>
      <c r="CE2" s="203"/>
      <c r="CF2" s="203"/>
      <c r="CG2" s="203"/>
      <c r="CH2" s="203"/>
      <c r="CI2" s="203"/>
      <c r="CJ2" s="203"/>
      <c r="CK2" s="203"/>
      <c r="CL2" s="203"/>
      <c r="CM2" s="203"/>
      <c r="CN2" s="203"/>
      <c r="CO2" s="203"/>
      <c r="CP2" s="203"/>
      <c r="CQ2" s="203"/>
      <c r="CR2" s="203"/>
      <c r="CS2" s="203"/>
      <c r="CT2" s="203"/>
      <c r="CU2" s="203"/>
      <c r="CV2" s="203"/>
      <c r="CW2" s="203"/>
      <c r="CX2" s="203"/>
      <c r="CY2" s="203"/>
      <c r="CZ2" s="203"/>
      <c r="DA2" s="203"/>
      <c r="DB2" s="203"/>
      <c r="DC2" s="203"/>
      <c r="DD2" s="203"/>
      <c r="DE2" s="203"/>
      <c r="DF2" s="203"/>
      <c r="DG2" s="203"/>
      <c r="DH2" s="203"/>
      <c r="DI2" s="203"/>
      <c r="DJ2" s="203"/>
      <c r="DK2" s="203"/>
      <c r="DL2" s="203"/>
      <c r="DM2" s="203"/>
      <c r="DN2" s="203"/>
      <c r="DO2" s="203"/>
      <c r="DP2" s="203"/>
      <c r="DQ2" s="203"/>
      <c r="DR2" s="203"/>
      <c r="DS2" s="203"/>
      <c r="DT2" s="203"/>
      <c r="DU2" s="203"/>
      <c r="DV2" s="203"/>
      <c r="DW2" s="203"/>
      <c r="DX2" s="203"/>
      <c r="DY2" s="203"/>
      <c r="DZ2" s="203"/>
      <c r="EA2" s="203"/>
      <c r="EB2" s="203"/>
      <c r="EC2" s="203"/>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395220</v>
      </c>
      <c r="S5" s="626"/>
      <c r="T5" s="626"/>
      <c r="U5" s="626"/>
      <c r="V5" s="626"/>
      <c r="W5" s="626"/>
      <c r="X5" s="626"/>
      <c r="Y5" s="627"/>
      <c r="Z5" s="628">
        <v>7.3</v>
      </c>
      <c r="AA5" s="628"/>
      <c r="AB5" s="628"/>
      <c r="AC5" s="628"/>
      <c r="AD5" s="629">
        <v>395220</v>
      </c>
      <c r="AE5" s="629"/>
      <c r="AF5" s="629"/>
      <c r="AG5" s="629"/>
      <c r="AH5" s="629"/>
      <c r="AI5" s="629"/>
      <c r="AJ5" s="629"/>
      <c r="AK5" s="629"/>
      <c r="AL5" s="630">
        <v>13.7</v>
      </c>
      <c r="AM5" s="631"/>
      <c r="AN5" s="631"/>
      <c r="AO5" s="632"/>
      <c r="AP5" s="622" t="s">
        <v>217</v>
      </c>
      <c r="AQ5" s="623"/>
      <c r="AR5" s="623"/>
      <c r="AS5" s="623"/>
      <c r="AT5" s="623"/>
      <c r="AU5" s="623"/>
      <c r="AV5" s="623"/>
      <c r="AW5" s="623"/>
      <c r="AX5" s="623"/>
      <c r="AY5" s="623"/>
      <c r="AZ5" s="623"/>
      <c r="BA5" s="623"/>
      <c r="BB5" s="623"/>
      <c r="BC5" s="623"/>
      <c r="BD5" s="623"/>
      <c r="BE5" s="623"/>
      <c r="BF5" s="624"/>
      <c r="BG5" s="636">
        <v>390149</v>
      </c>
      <c r="BH5" s="637"/>
      <c r="BI5" s="637"/>
      <c r="BJ5" s="637"/>
      <c r="BK5" s="637"/>
      <c r="BL5" s="637"/>
      <c r="BM5" s="637"/>
      <c r="BN5" s="638"/>
      <c r="BO5" s="639">
        <v>98.7</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40496</v>
      </c>
      <c r="S6" s="637"/>
      <c r="T6" s="637"/>
      <c r="U6" s="637"/>
      <c r="V6" s="637"/>
      <c r="W6" s="637"/>
      <c r="X6" s="637"/>
      <c r="Y6" s="638"/>
      <c r="Z6" s="639">
        <v>0.7</v>
      </c>
      <c r="AA6" s="639"/>
      <c r="AB6" s="639"/>
      <c r="AC6" s="639"/>
      <c r="AD6" s="640">
        <v>40496</v>
      </c>
      <c r="AE6" s="640"/>
      <c r="AF6" s="640"/>
      <c r="AG6" s="640"/>
      <c r="AH6" s="640"/>
      <c r="AI6" s="640"/>
      <c r="AJ6" s="640"/>
      <c r="AK6" s="640"/>
      <c r="AL6" s="641">
        <v>1.4</v>
      </c>
      <c r="AM6" s="642"/>
      <c r="AN6" s="642"/>
      <c r="AO6" s="643"/>
      <c r="AP6" s="633" t="s">
        <v>222</v>
      </c>
      <c r="AQ6" s="634"/>
      <c r="AR6" s="634"/>
      <c r="AS6" s="634"/>
      <c r="AT6" s="634"/>
      <c r="AU6" s="634"/>
      <c r="AV6" s="634"/>
      <c r="AW6" s="634"/>
      <c r="AX6" s="634"/>
      <c r="AY6" s="634"/>
      <c r="AZ6" s="634"/>
      <c r="BA6" s="634"/>
      <c r="BB6" s="634"/>
      <c r="BC6" s="634"/>
      <c r="BD6" s="634"/>
      <c r="BE6" s="634"/>
      <c r="BF6" s="635"/>
      <c r="BG6" s="636">
        <v>390149</v>
      </c>
      <c r="BH6" s="637"/>
      <c r="BI6" s="637"/>
      <c r="BJ6" s="637"/>
      <c r="BK6" s="637"/>
      <c r="BL6" s="637"/>
      <c r="BM6" s="637"/>
      <c r="BN6" s="638"/>
      <c r="BO6" s="639">
        <v>98.7</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65098</v>
      </c>
      <c r="CS6" s="637"/>
      <c r="CT6" s="637"/>
      <c r="CU6" s="637"/>
      <c r="CV6" s="637"/>
      <c r="CW6" s="637"/>
      <c r="CX6" s="637"/>
      <c r="CY6" s="638"/>
      <c r="CZ6" s="630">
        <v>1.3</v>
      </c>
      <c r="DA6" s="631"/>
      <c r="DB6" s="631"/>
      <c r="DC6" s="647"/>
      <c r="DD6" s="645" t="s">
        <v>122</v>
      </c>
      <c r="DE6" s="637"/>
      <c r="DF6" s="637"/>
      <c r="DG6" s="637"/>
      <c r="DH6" s="637"/>
      <c r="DI6" s="637"/>
      <c r="DJ6" s="637"/>
      <c r="DK6" s="637"/>
      <c r="DL6" s="637"/>
      <c r="DM6" s="637"/>
      <c r="DN6" s="637"/>
      <c r="DO6" s="637"/>
      <c r="DP6" s="638"/>
      <c r="DQ6" s="645">
        <v>65098</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87</v>
      </c>
      <c r="S7" s="637"/>
      <c r="T7" s="637"/>
      <c r="U7" s="637"/>
      <c r="V7" s="637"/>
      <c r="W7" s="637"/>
      <c r="X7" s="637"/>
      <c r="Y7" s="638"/>
      <c r="Z7" s="639">
        <v>0</v>
      </c>
      <c r="AA7" s="639"/>
      <c r="AB7" s="639"/>
      <c r="AC7" s="639"/>
      <c r="AD7" s="640">
        <v>87</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144939</v>
      </c>
      <c r="BH7" s="637"/>
      <c r="BI7" s="637"/>
      <c r="BJ7" s="637"/>
      <c r="BK7" s="637"/>
      <c r="BL7" s="637"/>
      <c r="BM7" s="637"/>
      <c r="BN7" s="638"/>
      <c r="BO7" s="639">
        <v>36.700000000000003</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1619330</v>
      </c>
      <c r="CS7" s="637"/>
      <c r="CT7" s="637"/>
      <c r="CU7" s="637"/>
      <c r="CV7" s="637"/>
      <c r="CW7" s="637"/>
      <c r="CX7" s="637"/>
      <c r="CY7" s="638"/>
      <c r="CZ7" s="639">
        <v>32.200000000000003</v>
      </c>
      <c r="DA7" s="639"/>
      <c r="DB7" s="639"/>
      <c r="DC7" s="639"/>
      <c r="DD7" s="645">
        <v>177268</v>
      </c>
      <c r="DE7" s="637"/>
      <c r="DF7" s="637"/>
      <c r="DG7" s="637"/>
      <c r="DH7" s="637"/>
      <c r="DI7" s="637"/>
      <c r="DJ7" s="637"/>
      <c r="DK7" s="637"/>
      <c r="DL7" s="637"/>
      <c r="DM7" s="637"/>
      <c r="DN7" s="637"/>
      <c r="DO7" s="637"/>
      <c r="DP7" s="638"/>
      <c r="DQ7" s="645">
        <v>1330894</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1057</v>
      </c>
      <c r="S8" s="637"/>
      <c r="T8" s="637"/>
      <c r="U8" s="637"/>
      <c r="V8" s="637"/>
      <c r="W8" s="637"/>
      <c r="X8" s="637"/>
      <c r="Y8" s="638"/>
      <c r="Z8" s="639">
        <v>0</v>
      </c>
      <c r="AA8" s="639"/>
      <c r="AB8" s="639"/>
      <c r="AC8" s="639"/>
      <c r="AD8" s="640">
        <v>1057</v>
      </c>
      <c r="AE8" s="640"/>
      <c r="AF8" s="640"/>
      <c r="AG8" s="640"/>
      <c r="AH8" s="640"/>
      <c r="AI8" s="640"/>
      <c r="AJ8" s="640"/>
      <c r="AK8" s="640"/>
      <c r="AL8" s="641">
        <v>0</v>
      </c>
      <c r="AM8" s="642"/>
      <c r="AN8" s="642"/>
      <c r="AO8" s="643"/>
      <c r="AP8" s="633" t="s">
        <v>228</v>
      </c>
      <c r="AQ8" s="634"/>
      <c r="AR8" s="634"/>
      <c r="AS8" s="634"/>
      <c r="AT8" s="634"/>
      <c r="AU8" s="634"/>
      <c r="AV8" s="634"/>
      <c r="AW8" s="634"/>
      <c r="AX8" s="634"/>
      <c r="AY8" s="634"/>
      <c r="AZ8" s="634"/>
      <c r="BA8" s="634"/>
      <c r="BB8" s="634"/>
      <c r="BC8" s="634"/>
      <c r="BD8" s="634"/>
      <c r="BE8" s="634"/>
      <c r="BF8" s="635"/>
      <c r="BG8" s="636">
        <v>6650</v>
      </c>
      <c r="BH8" s="637"/>
      <c r="BI8" s="637"/>
      <c r="BJ8" s="637"/>
      <c r="BK8" s="637"/>
      <c r="BL8" s="637"/>
      <c r="BM8" s="637"/>
      <c r="BN8" s="638"/>
      <c r="BO8" s="639">
        <v>1.7</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842597</v>
      </c>
      <c r="CS8" s="637"/>
      <c r="CT8" s="637"/>
      <c r="CU8" s="637"/>
      <c r="CV8" s="637"/>
      <c r="CW8" s="637"/>
      <c r="CX8" s="637"/>
      <c r="CY8" s="638"/>
      <c r="CZ8" s="639">
        <v>16.8</v>
      </c>
      <c r="DA8" s="639"/>
      <c r="DB8" s="639"/>
      <c r="DC8" s="639"/>
      <c r="DD8" s="645">
        <v>1672</v>
      </c>
      <c r="DE8" s="637"/>
      <c r="DF8" s="637"/>
      <c r="DG8" s="637"/>
      <c r="DH8" s="637"/>
      <c r="DI8" s="637"/>
      <c r="DJ8" s="637"/>
      <c r="DK8" s="637"/>
      <c r="DL8" s="637"/>
      <c r="DM8" s="637"/>
      <c r="DN8" s="637"/>
      <c r="DO8" s="637"/>
      <c r="DP8" s="638"/>
      <c r="DQ8" s="645">
        <v>589186</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1274</v>
      </c>
      <c r="S9" s="637"/>
      <c r="T9" s="637"/>
      <c r="U9" s="637"/>
      <c r="V9" s="637"/>
      <c r="W9" s="637"/>
      <c r="X9" s="637"/>
      <c r="Y9" s="638"/>
      <c r="Z9" s="639">
        <v>0</v>
      </c>
      <c r="AA9" s="639"/>
      <c r="AB9" s="639"/>
      <c r="AC9" s="639"/>
      <c r="AD9" s="640">
        <v>1274</v>
      </c>
      <c r="AE9" s="640"/>
      <c r="AF9" s="640"/>
      <c r="AG9" s="640"/>
      <c r="AH9" s="640"/>
      <c r="AI9" s="640"/>
      <c r="AJ9" s="640"/>
      <c r="AK9" s="640"/>
      <c r="AL9" s="641">
        <v>0</v>
      </c>
      <c r="AM9" s="642"/>
      <c r="AN9" s="642"/>
      <c r="AO9" s="643"/>
      <c r="AP9" s="633" t="s">
        <v>231</v>
      </c>
      <c r="AQ9" s="634"/>
      <c r="AR9" s="634"/>
      <c r="AS9" s="634"/>
      <c r="AT9" s="634"/>
      <c r="AU9" s="634"/>
      <c r="AV9" s="634"/>
      <c r="AW9" s="634"/>
      <c r="AX9" s="634"/>
      <c r="AY9" s="634"/>
      <c r="AZ9" s="634"/>
      <c r="BA9" s="634"/>
      <c r="BB9" s="634"/>
      <c r="BC9" s="634"/>
      <c r="BD9" s="634"/>
      <c r="BE9" s="634"/>
      <c r="BF9" s="635"/>
      <c r="BG9" s="636">
        <v>122650</v>
      </c>
      <c r="BH9" s="637"/>
      <c r="BI9" s="637"/>
      <c r="BJ9" s="637"/>
      <c r="BK9" s="637"/>
      <c r="BL9" s="637"/>
      <c r="BM9" s="637"/>
      <c r="BN9" s="638"/>
      <c r="BO9" s="639">
        <v>31</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350740</v>
      </c>
      <c r="CS9" s="637"/>
      <c r="CT9" s="637"/>
      <c r="CU9" s="637"/>
      <c r="CV9" s="637"/>
      <c r="CW9" s="637"/>
      <c r="CX9" s="637"/>
      <c r="CY9" s="638"/>
      <c r="CZ9" s="639">
        <v>7</v>
      </c>
      <c r="DA9" s="639"/>
      <c r="DB9" s="639"/>
      <c r="DC9" s="639"/>
      <c r="DD9" s="645">
        <v>3121</v>
      </c>
      <c r="DE9" s="637"/>
      <c r="DF9" s="637"/>
      <c r="DG9" s="637"/>
      <c r="DH9" s="637"/>
      <c r="DI9" s="637"/>
      <c r="DJ9" s="637"/>
      <c r="DK9" s="637"/>
      <c r="DL9" s="637"/>
      <c r="DM9" s="637"/>
      <c r="DN9" s="637"/>
      <c r="DO9" s="637"/>
      <c r="DP9" s="638"/>
      <c r="DQ9" s="645">
        <v>234878</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5772</v>
      </c>
      <c r="BH10" s="637"/>
      <c r="BI10" s="637"/>
      <c r="BJ10" s="637"/>
      <c r="BK10" s="637"/>
      <c r="BL10" s="637"/>
      <c r="BM10" s="637"/>
      <c r="BN10" s="638"/>
      <c r="BO10" s="639">
        <v>1.5</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10190</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190</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99483</v>
      </c>
      <c r="S11" s="637"/>
      <c r="T11" s="637"/>
      <c r="U11" s="637"/>
      <c r="V11" s="637"/>
      <c r="W11" s="637"/>
      <c r="X11" s="637"/>
      <c r="Y11" s="638"/>
      <c r="Z11" s="641">
        <v>1.8</v>
      </c>
      <c r="AA11" s="642"/>
      <c r="AB11" s="642"/>
      <c r="AC11" s="648"/>
      <c r="AD11" s="645">
        <v>99483</v>
      </c>
      <c r="AE11" s="637"/>
      <c r="AF11" s="637"/>
      <c r="AG11" s="637"/>
      <c r="AH11" s="637"/>
      <c r="AI11" s="637"/>
      <c r="AJ11" s="637"/>
      <c r="AK11" s="638"/>
      <c r="AL11" s="641">
        <v>3.4</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9867</v>
      </c>
      <c r="BH11" s="637"/>
      <c r="BI11" s="637"/>
      <c r="BJ11" s="637"/>
      <c r="BK11" s="637"/>
      <c r="BL11" s="637"/>
      <c r="BM11" s="637"/>
      <c r="BN11" s="638"/>
      <c r="BO11" s="639">
        <v>2.5</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241918</v>
      </c>
      <c r="CS11" s="637"/>
      <c r="CT11" s="637"/>
      <c r="CU11" s="637"/>
      <c r="CV11" s="637"/>
      <c r="CW11" s="637"/>
      <c r="CX11" s="637"/>
      <c r="CY11" s="638"/>
      <c r="CZ11" s="639">
        <v>4.8</v>
      </c>
      <c r="DA11" s="639"/>
      <c r="DB11" s="639"/>
      <c r="DC11" s="639"/>
      <c r="DD11" s="645">
        <v>39551</v>
      </c>
      <c r="DE11" s="637"/>
      <c r="DF11" s="637"/>
      <c r="DG11" s="637"/>
      <c r="DH11" s="637"/>
      <c r="DI11" s="637"/>
      <c r="DJ11" s="637"/>
      <c r="DK11" s="637"/>
      <c r="DL11" s="637"/>
      <c r="DM11" s="637"/>
      <c r="DN11" s="637"/>
      <c r="DO11" s="637"/>
      <c r="DP11" s="638"/>
      <c r="DQ11" s="645">
        <v>112824</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197393</v>
      </c>
      <c r="BH12" s="637"/>
      <c r="BI12" s="637"/>
      <c r="BJ12" s="637"/>
      <c r="BK12" s="637"/>
      <c r="BL12" s="637"/>
      <c r="BM12" s="637"/>
      <c r="BN12" s="638"/>
      <c r="BO12" s="639">
        <v>49.9</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65462</v>
      </c>
      <c r="CS12" s="637"/>
      <c r="CT12" s="637"/>
      <c r="CU12" s="637"/>
      <c r="CV12" s="637"/>
      <c r="CW12" s="637"/>
      <c r="CX12" s="637"/>
      <c r="CY12" s="638"/>
      <c r="CZ12" s="639">
        <v>1.3</v>
      </c>
      <c r="DA12" s="639"/>
      <c r="DB12" s="639"/>
      <c r="DC12" s="639"/>
      <c r="DD12" s="645">
        <v>354</v>
      </c>
      <c r="DE12" s="637"/>
      <c r="DF12" s="637"/>
      <c r="DG12" s="637"/>
      <c r="DH12" s="637"/>
      <c r="DI12" s="637"/>
      <c r="DJ12" s="637"/>
      <c r="DK12" s="637"/>
      <c r="DL12" s="637"/>
      <c r="DM12" s="637"/>
      <c r="DN12" s="637"/>
      <c r="DO12" s="637"/>
      <c r="DP12" s="638"/>
      <c r="DQ12" s="645">
        <v>44152</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170317</v>
      </c>
      <c r="BH13" s="637"/>
      <c r="BI13" s="637"/>
      <c r="BJ13" s="637"/>
      <c r="BK13" s="637"/>
      <c r="BL13" s="637"/>
      <c r="BM13" s="637"/>
      <c r="BN13" s="638"/>
      <c r="BO13" s="639">
        <v>43.1</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591100</v>
      </c>
      <c r="CS13" s="637"/>
      <c r="CT13" s="637"/>
      <c r="CU13" s="637"/>
      <c r="CV13" s="637"/>
      <c r="CW13" s="637"/>
      <c r="CX13" s="637"/>
      <c r="CY13" s="638"/>
      <c r="CZ13" s="639">
        <v>11.8</v>
      </c>
      <c r="DA13" s="639"/>
      <c r="DB13" s="639"/>
      <c r="DC13" s="639"/>
      <c r="DD13" s="645">
        <v>224780</v>
      </c>
      <c r="DE13" s="637"/>
      <c r="DF13" s="637"/>
      <c r="DG13" s="637"/>
      <c r="DH13" s="637"/>
      <c r="DI13" s="637"/>
      <c r="DJ13" s="637"/>
      <c r="DK13" s="637"/>
      <c r="DL13" s="637"/>
      <c r="DM13" s="637"/>
      <c r="DN13" s="637"/>
      <c r="DO13" s="637"/>
      <c r="DP13" s="638"/>
      <c r="DQ13" s="645">
        <v>383803</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v>251</v>
      </c>
      <c r="S14" s="637"/>
      <c r="T14" s="637"/>
      <c r="U14" s="637"/>
      <c r="V14" s="637"/>
      <c r="W14" s="637"/>
      <c r="X14" s="637"/>
      <c r="Y14" s="638"/>
      <c r="Z14" s="639">
        <v>0</v>
      </c>
      <c r="AA14" s="639"/>
      <c r="AB14" s="639"/>
      <c r="AC14" s="639"/>
      <c r="AD14" s="640">
        <v>251</v>
      </c>
      <c r="AE14" s="640"/>
      <c r="AF14" s="640"/>
      <c r="AG14" s="640"/>
      <c r="AH14" s="640"/>
      <c r="AI14" s="640"/>
      <c r="AJ14" s="640"/>
      <c r="AK14" s="640"/>
      <c r="AL14" s="641">
        <v>0</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18204</v>
      </c>
      <c r="BH14" s="637"/>
      <c r="BI14" s="637"/>
      <c r="BJ14" s="637"/>
      <c r="BK14" s="637"/>
      <c r="BL14" s="637"/>
      <c r="BM14" s="637"/>
      <c r="BN14" s="638"/>
      <c r="BO14" s="639">
        <v>4.5999999999999996</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134573</v>
      </c>
      <c r="CS14" s="637"/>
      <c r="CT14" s="637"/>
      <c r="CU14" s="637"/>
      <c r="CV14" s="637"/>
      <c r="CW14" s="637"/>
      <c r="CX14" s="637"/>
      <c r="CY14" s="638"/>
      <c r="CZ14" s="639">
        <v>2.7</v>
      </c>
      <c r="DA14" s="639"/>
      <c r="DB14" s="639"/>
      <c r="DC14" s="639"/>
      <c r="DD14" s="645">
        <v>339</v>
      </c>
      <c r="DE14" s="637"/>
      <c r="DF14" s="637"/>
      <c r="DG14" s="637"/>
      <c r="DH14" s="637"/>
      <c r="DI14" s="637"/>
      <c r="DJ14" s="637"/>
      <c r="DK14" s="637"/>
      <c r="DL14" s="637"/>
      <c r="DM14" s="637"/>
      <c r="DN14" s="637"/>
      <c r="DO14" s="637"/>
      <c r="DP14" s="638"/>
      <c r="DQ14" s="645">
        <v>124928</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t="s">
        <v>122</v>
      </c>
      <c r="S15" s="637"/>
      <c r="T15" s="637"/>
      <c r="U15" s="637"/>
      <c r="V15" s="637"/>
      <c r="W15" s="637"/>
      <c r="X15" s="637"/>
      <c r="Y15" s="638"/>
      <c r="Z15" s="639" t="s">
        <v>122</v>
      </c>
      <c r="AA15" s="639"/>
      <c r="AB15" s="639"/>
      <c r="AC15" s="639"/>
      <c r="AD15" s="640" t="s">
        <v>122</v>
      </c>
      <c r="AE15" s="640"/>
      <c r="AF15" s="640"/>
      <c r="AG15" s="640"/>
      <c r="AH15" s="640"/>
      <c r="AI15" s="640"/>
      <c r="AJ15" s="640"/>
      <c r="AK15" s="640"/>
      <c r="AL15" s="641" t="s">
        <v>122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29613</v>
      </c>
      <c r="BH15" s="637"/>
      <c r="BI15" s="637"/>
      <c r="BJ15" s="637"/>
      <c r="BK15" s="637"/>
      <c r="BL15" s="637"/>
      <c r="BM15" s="637"/>
      <c r="BN15" s="638"/>
      <c r="BO15" s="639">
        <v>7.5</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356534</v>
      </c>
      <c r="CS15" s="637"/>
      <c r="CT15" s="637"/>
      <c r="CU15" s="637"/>
      <c r="CV15" s="637"/>
      <c r="CW15" s="637"/>
      <c r="CX15" s="637"/>
      <c r="CY15" s="638"/>
      <c r="CZ15" s="639">
        <v>7.1</v>
      </c>
      <c r="DA15" s="639"/>
      <c r="DB15" s="639"/>
      <c r="DC15" s="639"/>
      <c r="DD15" s="645">
        <v>10240</v>
      </c>
      <c r="DE15" s="637"/>
      <c r="DF15" s="637"/>
      <c r="DG15" s="637"/>
      <c r="DH15" s="637"/>
      <c r="DI15" s="637"/>
      <c r="DJ15" s="637"/>
      <c r="DK15" s="637"/>
      <c r="DL15" s="637"/>
      <c r="DM15" s="637"/>
      <c r="DN15" s="637"/>
      <c r="DO15" s="637"/>
      <c r="DP15" s="638"/>
      <c r="DQ15" s="645">
        <v>289499</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3323</v>
      </c>
      <c r="S16" s="637"/>
      <c r="T16" s="637"/>
      <c r="U16" s="637"/>
      <c r="V16" s="637"/>
      <c r="W16" s="637"/>
      <c r="X16" s="637"/>
      <c r="Y16" s="638"/>
      <c r="Z16" s="639">
        <v>0.1</v>
      </c>
      <c r="AA16" s="639"/>
      <c r="AB16" s="639"/>
      <c r="AC16" s="639"/>
      <c r="AD16" s="640">
        <v>3323</v>
      </c>
      <c r="AE16" s="640"/>
      <c r="AF16" s="640"/>
      <c r="AG16" s="640"/>
      <c r="AH16" s="640"/>
      <c r="AI16" s="640"/>
      <c r="AJ16" s="640"/>
      <c r="AK16" s="640"/>
      <c r="AL16" s="641">
        <v>0.1</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5260</v>
      </c>
      <c r="S17" s="637"/>
      <c r="T17" s="637"/>
      <c r="U17" s="637"/>
      <c r="V17" s="637"/>
      <c r="W17" s="637"/>
      <c r="X17" s="637"/>
      <c r="Y17" s="638"/>
      <c r="Z17" s="639">
        <v>0.1</v>
      </c>
      <c r="AA17" s="639"/>
      <c r="AB17" s="639"/>
      <c r="AC17" s="639"/>
      <c r="AD17" s="640">
        <v>5260</v>
      </c>
      <c r="AE17" s="640"/>
      <c r="AF17" s="640"/>
      <c r="AG17" s="640"/>
      <c r="AH17" s="640"/>
      <c r="AI17" s="640"/>
      <c r="AJ17" s="640"/>
      <c r="AK17" s="640"/>
      <c r="AL17" s="641">
        <v>0.2</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750883</v>
      </c>
      <c r="CS17" s="637"/>
      <c r="CT17" s="637"/>
      <c r="CU17" s="637"/>
      <c r="CV17" s="637"/>
      <c r="CW17" s="637"/>
      <c r="CX17" s="637"/>
      <c r="CY17" s="638"/>
      <c r="CZ17" s="639">
        <v>14.9</v>
      </c>
      <c r="DA17" s="639"/>
      <c r="DB17" s="639"/>
      <c r="DC17" s="639"/>
      <c r="DD17" s="645" t="s">
        <v>122</v>
      </c>
      <c r="DE17" s="637"/>
      <c r="DF17" s="637"/>
      <c r="DG17" s="637"/>
      <c r="DH17" s="637"/>
      <c r="DI17" s="637"/>
      <c r="DJ17" s="637"/>
      <c r="DK17" s="637"/>
      <c r="DL17" s="637"/>
      <c r="DM17" s="637"/>
      <c r="DN17" s="637"/>
      <c r="DO17" s="637"/>
      <c r="DP17" s="638"/>
      <c r="DQ17" s="645">
        <v>750112</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1569</v>
      </c>
      <c r="S18" s="637"/>
      <c r="T18" s="637"/>
      <c r="U18" s="637"/>
      <c r="V18" s="637"/>
      <c r="W18" s="637"/>
      <c r="X18" s="637"/>
      <c r="Y18" s="638"/>
      <c r="Z18" s="639">
        <v>0</v>
      </c>
      <c r="AA18" s="639"/>
      <c r="AB18" s="639"/>
      <c r="AC18" s="639"/>
      <c r="AD18" s="640">
        <v>1569</v>
      </c>
      <c r="AE18" s="640"/>
      <c r="AF18" s="640"/>
      <c r="AG18" s="640"/>
      <c r="AH18" s="640"/>
      <c r="AI18" s="640"/>
      <c r="AJ18" s="640"/>
      <c r="AK18" s="640"/>
      <c r="AL18" s="641">
        <v>0.1</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1357</v>
      </c>
      <c r="S19" s="637"/>
      <c r="T19" s="637"/>
      <c r="U19" s="637"/>
      <c r="V19" s="637"/>
      <c r="W19" s="637"/>
      <c r="X19" s="637"/>
      <c r="Y19" s="638"/>
      <c r="Z19" s="639">
        <v>0</v>
      </c>
      <c r="AA19" s="639"/>
      <c r="AB19" s="639"/>
      <c r="AC19" s="639"/>
      <c r="AD19" s="640">
        <v>1357</v>
      </c>
      <c r="AE19" s="640"/>
      <c r="AF19" s="640"/>
      <c r="AG19" s="640"/>
      <c r="AH19" s="640"/>
      <c r="AI19" s="640"/>
      <c r="AJ19" s="640"/>
      <c r="AK19" s="640"/>
      <c r="AL19" s="641">
        <v>0</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5071</v>
      </c>
      <c r="BH19" s="637"/>
      <c r="BI19" s="637"/>
      <c r="BJ19" s="637"/>
      <c r="BK19" s="637"/>
      <c r="BL19" s="637"/>
      <c r="BM19" s="637"/>
      <c r="BN19" s="638"/>
      <c r="BO19" s="639">
        <v>1.3</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212</v>
      </c>
      <c r="S20" s="637"/>
      <c r="T20" s="637"/>
      <c r="U20" s="637"/>
      <c r="V20" s="637"/>
      <c r="W20" s="637"/>
      <c r="X20" s="637"/>
      <c r="Y20" s="638"/>
      <c r="Z20" s="639">
        <v>0</v>
      </c>
      <c r="AA20" s="639"/>
      <c r="AB20" s="639"/>
      <c r="AC20" s="639"/>
      <c r="AD20" s="640">
        <v>212</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5071</v>
      </c>
      <c r="BH20" s="637"/>
      <c r="BI20" s="637"/>
      <c r="BJ20" s="637"/>
      <c r="BK20" s="637"/>
      <c r="BL20" s="637"/>
      <c r="BM20" s="637"/>
      <c r="BN20" s="638"/>
      <c r="BO20" s="639">
        <v>1.3</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5028425</v>
      </c>
      <c r="CS20" s="637"/>
      <c r="CT20" s="637"/>
      <c r="CU20" s="637"/>
      <c r="CV20" s="637"/>
      <c r="CW20" s="637"/>
      <c r="CX20" s="637"/>
      <c r="CY20" s="638"/>
      <c r="CZ20" s="639">
        <v>100</v>
      </c>
      <c r="DA20" s="639"/>
      <c r="DB20" s="639"/>
      <c r="DC20" s="639"/>
      <c r="DD20" s="645">
        <v>457325</v>
      </c>
      <c r="DE20" s="637"/>
      <c r="DF20" s="637"/>
      <c r="DG20" s="637"/>
      <c r="DH20" s="637"/>
      <c r="DI20" s="637"/>
      <c r="DJ20" s="637"/>
      <c r="DK20" s="637"/>
      <c r="DL20" s="637"/>
      <c r="DM20" s="637"/>
      <c r="DN20" s="637"/>
      <c r="DO20" s="637"/>
      <c r="DP20" s="638"/>
      <c r="DQ20" s="645">
        <v>3925564</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2592897</v>
      </c>
      <c r="S21" s="637"/>
      <c r="T21" s="637"/>
      <c r="U21" s="637"/>
      <c r="V21" s="637"/>
      <c r="W21" s="637"/>
      <c r="X21" s="637"/>
      <c r="Y21" s="638"/>
      <c r="Z21" s="639">
        <v>47.8</v>
      </c>
      <c r="AA21" s="639"/>
      <c r="AB21" s="639"/>
      <c r="AC21" s="639"/>
      <c r="AD21" s="640">
        <v>2326450</v>
      </c>
      <c r="AE21" s="640"/>
      <c r="AF21" s="640"/>
      <c r="AG21" s="640"/>
      <c r="AH21" s="640"/>
      <c r="AI21" s="640"/>
      <c r="AJ21" s="640"/>
      <c r="AK21" s="640"/>
      <c r="AL21" s="641">
        <v>80.5</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5071</v>
      </c>
      <c r="BH21" s="637"/>
      <c r="BI21" s="637"/>
      <c r="BJ21" s="637"/>
      <c r="BK21" s="637"/>
      <c r="BL21" s="637"/>
      <c r="BM21" s="637"/>
      <c r="BN21" s="638"/>
      <c r="BO21" s="639">
        <v>1.3</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2326450</v>
      </c>
      <c r="S22" s="637"/>
      <c r="T22" s="637"/>
      <c r="U22" s="637"/>
      <c r="V22" s="637"/>
      <c r="W22" s="637"/>
      <c r="X22" s="637"/>
      <c r="Y22" s="638"/>
      <c r="Z22" s="639">
        <v>42.9</v>
      </c>
      <c r="AA22" s="639"/>
      <c r="AB22" s="639"/>
      <c r="AC22" s="639"/>
      <c r="AD22" s="640">
        <v>2326450</v>
      </c>
      <c r="AE22" s="640"/>
      <c r="AF22" s="640"/>
      <c r="AG22" s="640"/>
      <c r="AH22" s="640"/>
      <c r="AI22" s="640"/>
      <c r="AJ22" s="640"/>
      <c r="AK22" s="640"/>
      <c r="AL22" s="641">
        <v>80.5</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266447</v>
      </c>
      <c r="S23" s="637"/>
      <c r="T23" s="637"/>
      <c r="U23" s="637"/>
      <c r="V23" s="637"/>
      <c r="W23" s="637"/>
      <c r="X23" s="637"/>
      <c r="Y23" s="638"/>
      <c r="Z23" s="639">
        <v>4.9000000000000004</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2005278</v>
      </c>
      <c r="CS24" s="626"/>
      <c r="CT24" s="626"/>
      <c r="CU24" s="626"/>
      <c r="CV24" s="626"/>
      <c r="CW24" s="626"/>
      <c r="CX24" s="626"/>
      <c r="CY24" s="627"/>
      <c r="CZ24" s="630">
        <v>39.9</v>
      </c>
      <c r="DA24" s="631"/>
      <c r="DB24" s="631"/>
      <c r="DC24" s="647"/>
      <c r="DD24" s="671">
        <v>1733802</v>
      </c>
      <c r="DE24" s="626"/>
      <c r="DF24" s="626"/>
      <c r="DG24" s="626"/>
      <c r="DH24" s="626"/>
      <c r="DI24" s="626"/>
      <c r="DJ24" s="626"/>
      <c r="DK24" s="627"/>
      <c r="DL24" s="671">
        <v>1415494</v>
      </c>
      <c r="DM24" s="626"/>
      <c r="DN24" s="626"/>
      <c r="DO24" s="626"/>
      <c r="DP24" s="626"/>
      <c r="DQ24" s="626"/>
      <c r="DR24" s="626"/>
      <c r="DS24" s="626"/>
      <c r="DT24" s="626"/>
      <c r="DU24" s="626"/>
      <c r="DV24" s="627"/>
      <c r="DW24" s="630">
        <v>49</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3140917</v>
      </c>
      <c r="S25" s="637"/>
      <c r="T25" s="637"/>
      <c r="U25" s="637"/>
      <c r="V25" s="637"/>
      <c r="W25" s="637"/>
      <c r="X25" s="637"/>
      <c r="Y25" s="638"/>
      <c r="Z25" s="639">
        <v>57.9</v>
      </c>
      <c r="AA25" s="639"/>
      <c r="AB25" s="639"/>
      <c r="AC25" s="639"/>
      <c r="AD25" s="640">
        <v>2874470</v>
      </c>
      <c r="AE25" s="640"/>
      <c r="AF25" s="640"/>
      <c r="AG25" s="640"/>
      <c r="AH25" s="640"/>
      <c r="AI25" s="640"/>
      <c r="AJ25" s="640"/>
      <c r="AK25" s="640"/>
      <c r="AL25" s="641">
        <v>99.4</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957020</v>
      </c>
      <c r="CS25" s="668"/>
      <c r="CT25" s="668"/>
      <c r="CU25" s="668"/>
      <c r="CV25" s="668"/>
      <c r="CW25" s="668"/>
      <c r="CX25" s="668"/>
      <c r="CY25" s="669"/>
      <c r="CZ25" s="641">
        <v>19</v>
      </c>
      <c r="DA25" s="666"/>
      <c r="DB25" s="666"/>
      <c r="DC25" s="670"/>
      <c r="DD25" s="645">
        <v>860653</v>
      </c>
      <c r="DE25" s="668"/>
      <c r="DF25" s="668"/>
      <c r="DG25" s="668"/>
      <c r="DH25" s="668"/>
      <c r="DI25" s="668"/>
      <c r="DJ25" s="668"/>
      <c r="DK25" s="669"/>
      <c r="DL25" s="645">
        <v>778835</v>
      </c>
      <c r="DM25" s="668"/>
      <c r="DN25" s="668"/>
      <c r="DO25" s="668"/>
      <c r="DP25" s="668"/>
      <c r="DQ25" s="668"/>
      <c r="DR25" s="668"/>
      <c r="DS25" s="668"/>
      <c r="DT25" s="668"/>
      <c r="DU25" s="668"/>
      <c r="DV25" s="669"/>
      <c r="DW25" s="641">
        <v>26.9</v>
      </c>
      <c r="DX25" s="666"/>
      <c r="DY25" s="666"/>
      <c r="DZ25" s="666"/>
      <c r="EA25" s="666"/>
      <c r="EB25" s="666"/>
      <c r="EC25" s="667"/>
    </row>
    <row r="26" spans="2:133" ht="11.25" customHeight="1" x14ac:dyDescent="0.15">
      <c r="B26" s="633" t="s">
        <v>284</v>
      </c>
      <c r="C26" s="634"/>
      <c r="D26" s="634"/>
      <c r="E26" s="634"/>
      <c r="F26" s="634"/>
      <c r="G26" s="634"/>
      <c r="H26" s="634"/>
      <c r="I26" s="634"/>
      <c r="J26" s="634"/>
      <c r="K26" s="634"/>
      <c r="L26" s="634"/>
      <c r="M26" s="634"/>
      <c r="N26" s="634"/>
      <c r="O26" s="634"/>
      <c r="P26" s="634"/>
      <c r="Q26" s="635"/>
      <c r="R26" s="636">
        <v>561</v>
      </c>
      <c r="S26" s="637"/>
      <c r="T26" s="637"/>
      <c r="U26" s="637"/>
      <c r="V26" s="637"/>
      <c r="W26" s="637"/>
      <c r="X26" s="637"/>
      <c r="Y26" s="638"/>
      <c r="Z26" s="639">
        <v>0</v>
      </c>
      <c r="AA26" s="639"/>
      <c r="AB26" s="639"/>
      <c r="AC26" s="639"/>
      <c r="AD26" s="640">
        <v>561</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491670</v>
      </c>
      <c r="CS26" s="637"/>
      <c r="CT26" s="637"/>
      <c r="CU26" s="637"/>
      <c r="CV26" s="637"/>
      <c r="CW26" s="637"/>
      <c r="CX26" s="637"/>
      <c r="CY26" s="638"/>
      <c r="CZ26" s="641">
        <v>9.8000000000000007</v>
      </c>
      <c r="DA26" s="666"/>
      <c r="DB26" s="666"/>
      <c r="DC26" s="670"/>
      <c r="DD26" s="645">
        <v>433708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287</v>
      </c>
      <c r="C27" s="634"/>
      <c r="D27" s="634"/>
      <c r="E27" s="634"/>
      <c r="F27" s="634"/>
      <c r="G27" s="634"/>
      <c r="H27" s="634"/>
      <c r="I27" s="634"/>
      <c r="J27" s="634"/>
      <c r="K27" s="634"/>
      <c r="L27" s="634"/>
      <c r="M27" s="634"/>
      <c r="N27" s="634"/>
      <c r="O27" s="634"/>
      <c r="P27" s="634"/>
      <c r="Q27" s="635"/>
      <c r="R27" s="636">
        <v>3601</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395220</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297375</v>
      </c>
      <c r="CS27" s="668"/>
      <c r="CT27" s="668"/>
      <c r="CU27" s="668"/>
      <c r="CV27" s="668"/>
      <c r="CW27" s="668"/>
      <c r="CX27" s="668"/>
      <c r="CY27" s="669"/>
      <c r="CZ27" s="641">
        <v>5.9</v>
      </c>
      <c r="DA27" s="666"/>
      <c r="DB27" s="666"/>
      <c r="DC27" s="670"/>
      <c r="DD27" s="645">
        <v>123037</v>
      </c>
      <c r="DE27" s="668"/>
      <c r="DF27" s="668"/>
      <c r="DG27" s="668"/>
      <c r="DH27" s="668"/>
      <c r="DI27" s="668"/>
      <c r="DJ27" s="668"/>
      <c r="DK27" s="669"/>
      <c r="DL27" s="645">
        <v>69405</v>
      </c>
      <c r="DM27" s="668"/>
      <c r="DN27" s="668"/>
      <c r="DO27" s="668"/>
      <c r="DP27" s="668"/>
      <c r="DQ27" s="668"/>
      <c r="DR27" s="668"/>
      <c r="DS27" s="668"/>
      <c r="DT27" s="668"/>
      <c r="DU27" s="668"/>
      <c r="DV27" s="669"/>
      <c r="DW27" s="641">
        <v>2.4</v>
      </c>
      <c r="DX27" s="666"/>
      <c r="DY27" s="666"/>
      <c r="DZ27" s="666"/>
      <c r="EA27" s="666"/>
      <c r="EB27" s="666"/>
      <c r="EC27" s="667"/>
    </row>
    <row r="28" spans="2:133" ht="11.25" customHeight="1" x14ac:dyDescent="0.15">
      <c r="B28" s="633" t="s">
        <v>290</v>
      </c>
      <c r="C28" s="634"/>
      <c r="D28" s="634"/>
      <c r="E28" s="634"/>
      <c r="F28" s="634"/>
      <c r="G28" s="634"/>
      <c r="H28" s="634"/>
      <c r="I28" s="634"/>
      <c r="J28" s="634"/>
      <c r="K28" s="634"/>
      <c r="L28" s="634"/>
      <c r="M28" s="634"/>
      <c r="N28" s="634"/>
      <c r="O28" s="634"/>
      <c r="P28" s="634"/>
      <c r="Q28" s="635"/>
      <c r="R28" s="636">
        <v>35462</v>
      </c>
      <c r="S28" s="637"/>
      <c r="T28" s="637"/>
      <c r="U28" s="637"/>
      <c r="V28" s="637"/>
      <c r="W28" s="637"/>
      <c r="X28" s="637"/>
      <c r="Y28" s="638"/>
      <c r="Z28" s="639">
        <v>0.7</v>
      </c>
      <c r="AA28" s="639"/>
      <c r="AB28" s="639"/>
      <c r="AC28" s="639"/>
      <c r="AD28" s="640">
        <v>7575</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750883</v>
      </c>
      <c r="CS28" s="637"/>
      <c r="CT28" s="637"/>
      <c r="CU28" s="637"/>
      <c r="CV28" s="637"/>
      <c r="CW28" s="637"/>
      <c r="CX28" s="637"/>
      <c r="CY28" s="638"/>
      <c r="CZ28" s="641">
        <v>14.9</v>
      </c>
      <c r="DA28" s="666"/>
      <c r="DB28" s="666"/>
      <c r="DC28" s="670"/>
      <c r="DD28" s="645">
        <v>750112</v>
      </c>
      <c r="DE28" s="637"/>
      <c r="DF28" s="637"/>
      <c r="DG28" s="637"/>
      <c r="DH28" s="637"/>
      <c r="DI28" s="637"/>
      <c r="DJ28" s="637"/>
      <c r="DK28" s="638"/>
      <c r="DL28" s="645">
        <v>567254</v>
      </c>
      <c r="DM28" s="637"/>
      <c r="DN28" s="637"/>
      <c r="DO28" s="637"/>
      <c r="DP28" s="637"/>
      <c r="DQ28" s="637"/>
      <c r="DR28" s="637"/>
      <c r="DS28" s="637"/>
      <c r="DT28" s="637"/>
      <c r="DU28" s="637"/>
      <c r="DV28" s="638"/>
      <c r="DW28" s="641">
        <v>19.600000000000001</v>
      </c>
      <c r="DX28" s="666"/>
      <c r="DY28" s="666"/>
      <c r="DZ28" s="666"/>
      <c r="EA28" s="666"/>
      <c r="EB28" s="666"/>
      <c r="EC28" s="667"/>
    </row>
    <row r="29" spans="2:133" ht="11.25" customHeight="1" x14ac:dyDescent="0.15">
      <c r="B29" s="633" t="s">
        <v>292</v>
      </c>
      <c r="C29" s="634"/>
      <c r="D29" s="634"/>
      <c r="E29" s="634"/>
      <c r="F29" s="634"/>
      <c r="G29" s="634"/>
      <c r="H29" s="634"/>
      <c r="I29" s="634"/>
      <c r="J29" s="634"/>
      <c r="K29" s="634"/>
      <c r="L29" s="634"/>
      <c r="M29" s="634"/>
      <c r="N29" s="634"/>
      <c r="O29" s="634"/>
      <c r="P29" s="634"/>
      <c r="Q29" s="635"/>
      <c r="R29" s="636">
        <v>10026</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750883</v>
      </c>
      <c r="CS29" s="668"/>
      <c r="CT29" s="668"/>
      <c r="CU29" s="668"/>
      <c r="CV29" s="668"/>
      <c r="CW29" s="668"/>
      <c r="CX29" s="668"/>
      <c r="CY29" s="669"/>
      <c r="CZ29" s="641">
        <v>14.9</v>
      </c>
      <c r="DA29" s="666"/>
      <c r="DB29" s="666"/>
      <c r="DC29" s="670"/>
      <c r="DD29" s="645">
        <v>750112</v>
      </c>
      <c r="DE29" s="668"/>
      <c r="DF29" s="668"/>
      <c r="DG29" s="668"/>
      <c r="DH29" s="668"/>
      <c r="DI29" s="668"/>
      <c r="DJ29" s="668"/>
      <c r="DK29" s="669"/>
      <c r="DL29" s="645">
        <v>567254</v>
      </c>
      <c r="DM29" s="668"/>
      <c r="DN29" s="668"/>
      <c r="DO29" s="668"/>
      <c r="DP29" s="668"/>
      <c r="DQ29" s="668"/>
      <c r="DR29" s="668"/>
      <c r="DS29" s="668"/>
      <c r="DT29" s="668"/>
      <c r="DU29" s="668"/>
      <c r="DV29" s="669"/>
      <c r="DW29" s="641">
        <v>19.600000000000001</v>
      </c>
      <c r="DX29" s="666"/>
      <c r="DY29" s="666"/>
      <c r="DZ29" s="666"/>
      <c r="EA29" s="666"/>
      <c r="EB29" s="666"/>
      <c r="EC29" s="667"/>
    </row>
    <row r="30" spans="2:133" ht="11.25" customHeight="1" x14ac:dyDescent="0.15">
      <c r="B30" s="633" t="s">
        <v>294</v>
      </c>
      <c r="C30" s="634"/>
      <c r="D30" s="634"/>
      <c r="E30" s="634"/>
      <c r="F30" s="634"/>
      <c r="G30" s="634"/>
      <c r="H30" s="634"/>
      <c r="I30" s="634"/>
      <c r="J30" s="634"/>
      <c r="K30" s="634"/>
      <c r="L30" s="634"/>
      <c r="M30" s="634"/>
      <c r="N30" s="634"/>
      <c r="O30" s="634"/>
      <c r="P30" s="634"/>
      <c r="Q30" s="635"/>
      <c r="R30" s="636">
        <v>346783</v>
      </c>
      <c r="S30" s="637"/>
      <c r="T30" s="637"/>
      <c r="U30" s="637"/>
      <c r="V30" s="637"/>
      <c r="W30" s="637"/>
      <c r="X30" s="637"/>
      <c r="Y30" s="638"/>
      <c r="Z30" s="639">
        <v>6.4</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733286</v>
      </c>
      <c r="CS30" s="637"/>
      <c r="CT30" s="637"/>
      <c r="CU30" s="637"/>
      <c r="CV30" s="637"/>
      <c r="CW30" s="637"/>
      <c r="CX30" s="637"/>
      <c r="CY30" s="638"/>
      <c r="CZ30" s="641">
        <v>14.6</v>
      </c>
      <c r="DA30" s="666"/>
      <c r="DB30" s="666"/>
      <c r="DC30" s="670"/>
      <c r="DD30" s="645">
        <v>732515</v>
      </c>
      <c r="DE30" s="637"/>
      <c r="DF30" s="637"/>
      <c r="DG30" s="637"/>
      <c r="DH30" s="637"/>
      <c r="DI30" s="637"/>
      <c r="DJ30" s="637"/>
      <c r="DK30" s="638"/>
      <c r="DL30" s="645">
        <v>549710</v>
      </c>
      <c r="DM30" s="637"/>
      <c r="DN30" s="637"/>
      <c r="DO30" s="637"/>
      <c r="DP30" s="637"/>
      <c r="DQ30" s="637"/>
      <c r="DR30" s="637"/>
      <c r="DS30" s="637"/>
      <c r="DT30" s="637"/>
      <c r="DU30" s="637"/>
      <c r="DV30" s="638"/>
      <c r="DW30" s="641">
        <v>19</v>
      </c>
      <c r="DX30" s="666"/>
      <c r="DY30" s="666"/>
      <c r="DZ30" s="666"/>
      <c r="EA30" s="666"/>
      <c r="EB30" s="666"/>
      <c r="EC30" s="667"/>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8"/>
      <c r="AV31" s="208"/>
      <c r="AW31" s="208"/>
      <c r="AX31" s="622" t="s">
        <v>178</v>
      </c>
      <c r="AY31" s="623"/>
      <c r="AZ31" s="623"/>
      <c r="BA31" s="623"/>
      <c r="BB31" s="623"/>
      <c r="BC31" s="623"/>
      <c r="BD31" s="623"/>
      <c r="BE31" s="623"/>
      <c r="BF31" s="624"/>
      <c r="BG31" s="692">
        <v>98.9</v>
      </c>
      <c r="BH31" s="680"/>
      <c r="BI31" s="680"/>
      <c r="BJ31" s="680"/>
      <c r="BK31" s="680"/>
      <c r="BL31" s="680"/>
      <c r="BM31" s="631">
        <v>94.1</v>
      </c>
      <c r="BN31" s="680"/>
      <c r="BO31" s="680"/>
      <c r="BP31" s="680"/>
      <c r="BQ31" s="681"/>
      <c r="BR31" s="692">
        <v>98.5</v>
      </c>
      <c r="BS31" s="680"/>
      <c r="BT31" s="680"/>
      <c r="BU31" s="680"/>
      <c r="BV31" s="680"/>
      <c r="BW31" s="680"/>
      <c r="BX31" s="631">
        <v>94.3</v>
      </c>
      <c r="BY31" s="680"/>
      <c r="BZ31" s="680"/>
      <c r="CA31" s="680"/>
      <c r="CB31" s="681"/>
      <c r="CD31" s="674"/>
      <c r="CE31" s="675"/>
      <c r="CF31" s="633" t="s">
        <v>301</v>
      </c>
      <c r="CG31" s="634"/>
      <c r="CH31" s="634"/>
      <c r="CI31" s="634"/>
      <c r="CJ31" s="634"/>
      <c r="CK31" s="634"/>
      <c r="CL31" s="634"/>
      <c r="CM31" s="634"/>
      <c r="CN31" s="634"/>
      <c r="CO31" s="634"/>
      <c r="CP31" s="634"/>
      <c r="CQ31" s="635"/>
      <c r="CR31" s="636">
        <v>17597</v>
      </c>
      <c r="CS31" s="668"/>
      <c r="CT31" s="668"/>
      <c r="CU31" s="668"/>
      <c r="CV31" s="668"/>
      <c r="CW31" s="668"/>
      <c r="CX31" s="668"/>
      <c r="CY31" s="669"/>
      <c r="CZ31" s="641">
        <v>0.3</v>
      </c>
      <c r="DA31" s="666"/>
      <c r="DB31" s="666"/>
      <c r="DC31" s="670"/>
      <c r="DD31" s="645">
        <v>17597</v>
      </c>
      <c r="DE31" s="668"/>
      <c r="DF31" s="668"/>
      <c r="DG31" s="668"/>
      <c r="DH31" s="668"/>
      <c r="DI31" s="668"/>
      <c r="DJ31" s="668"/>
      <c r="DK31" s="669"/>
      <c r="DL31" s="645">
        <v>17544</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15">
      <c r="B32" s="633" t="s">
        <v>302</v>
      </c>
      <c r="C32" s="634"/>
      <c r="D32" s="634"/>
      <c r="E32" s="634"/>
      <c r="F32" s="634"/>
      <c r="G32" s="634"/>
      <c r="H32" s="634"/>
      <c r="I32" s="634"/>
      <c r="J32" s="634"/>
      <c r="K32" s="634"/>
      <c r="L32" s="634"/>
      <c r="M32" s="634"/>
      <c r="N32" s="634"/>
      <c r="O32" s="634"/>
      <c r="P32" s="634"/>
      <c r="Q32" s="635"/>
      <c r="R32" s="636">
        <v>202962</v>
      </c>
      <c r="S32" s="637"/>
      <c r="T32" s="637"/>
      <c r="U32" s="637"/>
      <c r="V32" s="637"/>
      <c r="W32" s="637"/>
      <c r="X32" s="637"/>
      <c r="Y32" s="638"/>
      <c r="Z32" s="639">
        <v>3.7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204" t="s">
        <v>303</v>
      </c>
      <c r="AX32" s="633" t="s">
        <v>304</v>
      </c>
      <c r="AY32" s="634"/>
      <c r="AZ32" s="634"/>
      <c r="BA32" s="634"/>
      <c r="BB32" s="634"/>
      <c r="BC32" s="634"/>
      <c r="BD32" s="634"/>
      <c r="BE32" s="634"/>
      <c r="BF32" s="635"/>
      <c r="BG32" s="693">
        <v>98.7</v>
      </c>
      <c r="BH32" s="668"/>
      <c r="BI32" s="668"/>
      <c r="BJ32" s="668"/>
      <c r="BK32" s="668"/>
      <c r="BL32" s="668"/>
      <c r="BM32" s="642">
        <v>95.5</v>
      </c>
      <c r="BN32" s="668"/>
      <c r="BO32" s="668"/>
      <c r="BP32" s="668"/>
      <c r="BQ32" s="691"/>
      <c r="BR32" s="693">
        <v>98.8</v>
      </c>
      <c r="BS32" s="668"/>
      <c r="BT32" s="668"/>
      <c r="BU32" s="668"/>
      <c r="BV32" s="668"/>
      <c r="BW32" s="668"/>
      <c r="BX32" s="642">
        <v>96</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15">
      <c r="B33" s="633" t="s">
        <v>306</v>
      </c>
      <c r="C33" s="634"/>
      <c r="D33" s="634"/>
      <c r="E33" s="634"/>
      <c r="F33" s="634"/>
      <c r="G33" s="634"/>
      <c r="H33" s="634"/>
      <c r="I33" s="634"/>
      <c r="J33" s="634"/>
      <c r="K33" s="634"/>
      <c r="L33" s="634"/>
      <c r="M33" s="634"/>
      <c r="N33" s="634"/>
      <c r="O33" s="634"/>
      <c r="P33" s="634"/>
      <c r="Q33" s="635"/>
      <c r="R33" s="636">
        <v>24065</v>
      </c>
      <c r="S33" s="637"/>
      <c r="T33" s="637"/>
      <c r="U33" s="637"/>
      <c r="V33" s="637"/>
      <c r="W33" s="637"/>
      <c r="X33" s="637"/>
      <c r="Y33" s="638"/>
      <c r="Z33" s="639">
        <v>0.4</v>
      </c>
      <c r="AA33" s="639"/>
      <c r="AB33" s="639"/>
      <c r="AC33" s="639"/>
      <c r="AD33" s="640">
        <v>7773</v>
      </c>
      <c r="AE33" s="640"/>
      <c r="AF33" s="640"/>
      <c r="AG33" s="640"/>
      <c r="AH33" s="640"/>
      <c r="AI33" s="640"/>
      <c r="AJ33" s="640"/>
      <c r="AK33" s="640"/>
      <c r="AL33" s="641">
        <v>0.3</v>
      </c>
      <c r="AM33" s="642"/>
      <c r="AN33" s="642"/>
      <c r="AO33" s="643"/>
      <c r="AP33" s="686"/>
      <c r="AQ33" s="687"/>
      <c r="AR33" s="687"/>
      <c r="AS33" s="687"/>
      <c r="AT33" s="690"/>
      <c r="AU33" s="209"/>
      <c r="AV33" s="209"/>
      <c r="AW33" s="209"/>
      <c r="AX33" s="657" t="s">
        <v>307</v>
      </c>
      <c r="AY33" s="658"/>
      <c r="AZ33" s="658"/>
      <c r="BA33" s="658"/>
      <c r="BB33" s="658"/>
      <c r="BC33" s="658"/>
      <c r="BD33" s="658"/>
      <c r="BE33" s="658"/>
      <c r="BF33" s="659"/>
      <c r="BG33" s="694">
        <v>98.5</v>
      </c>
      <c r="BH33" s="695"/>
      <c r="BI33" s="695"/>
      <c r="BJ33" s="695"/>
      <c r="BK33" s="695"/>
      <c r="BL33" s="695"/>
      <c r="BM33" s="696">
        <v>90.9</v>
      </c>
      <c r="BN33" s="695"/>
      <c r="BO33" s="695"/>
      <c r="BP33" s="695"/>
      <c r="BQ33" s="697"/>
      <c r="BR33" s="694">
        <v>97.7</v>
      </c>
      <c r="BS33" s="695"/>
      <c r="BT33" s="695"/>
      <c r="BU33" s="695"/>
      <c r="BV33" s="695"/>
      <c r="BW33" s="695"/>
      <c r="BX33" s="696">
        <v>90.9</v>
      </c>
      <c r="BY33" s="695"/>
      <c r="BZ33" s="695"/>
      <c r="CA33" s="695"/>
      <c r="CB33" s="697"/>
      <c r="CD33" s="633" t="s">
        <v>308</v>
      </c>
      <c r="CE33" s="634"/>
      <c r="CF33" s="634"/>
      <c r="CG33" s="634"/>
      <c r="CH33" s="634"/>
      <c r="CI33" s="634"/>
      <c r="CJ33" s="634"/>
      <c r="CK33" s="634"/>
      <c r="CL33" s="634"/>
      <c r="CM33" s="634"/>
      <c r="CN33" s="634"/>
      <c r="CO33" s="634"/>
      <c r="CP33" s="634"/>
      <c r="CQ33" s="635"/>
      <c r="CR33" s="636">
        <v>2565822</v>
      </c>
      <c r="CS33" s="668"/>
      <c r="CT33" s="668"/>
      <c r="CU33" s="668"/>
      <c r="CV33" s="668"/>
      <c r="CW33" s="668"/>
      <c r="CX33" s="668"/>
      <c r="CY33" s="669"/>
      <c r="CZ33" s="641">
        <v>51</v>
      </c>
      <c r="DA33" s="666"/>
      <c r="DB33" s="666"/>
      <c r="DC33" s="670"/>
      <c r="DD33" s="645">
        <v>2062823</v>
      </c>
      <c r="DE33" s="668"/>
      <c r="DF33" s="668"/>
      <c r="DG33" s="668"/>
      <c r="DH33" s="668"/>
      <c r="DI33" s="668"/>
      <c r="DJ33" s="668"/>
      <c r="DK33" s="669"/>
      <c r="DL33" s="645">
        <v>950771</v>
      </c>
      <c r="DM33" s="668"/>
      <c r="DN33" s="668"/>
      <c r="DO33" s="668"/>
      <c r="DP33" s="668"/>
      <c r="DQ33" s="668"/>
      <c r="DR33" s="668"/>
      <c r="DS33" s="668"/>
      <c r="DT33" s="668"/>
      <c r="DU33" s="668"/>
      <c r="DV33" s="669"/>
      <c r="DW33" s="641">
        <v>32.9</v>
      </c>
      <c r="DX33" s="666"/>
      <c r="DY33" s="666"/>
      <c r="DZ33" s="666"/>
      <c r="EA33" s="666"/>
      <c r="EB33" s="666"/>
      <c r="EC33" s="667"/>
    </row>
    <row r="34" spans="2:133" ht="11.25" customHeight="1" x14ac:dyDescent="0.15">
      <c r="B34" s="633" t="s">
        <v>309</v>
      </c>
      <c r="C34" s="634"/>
      <c r="D34" s="634"/>
      <c r="E34" s="634"/>
      <c r="F34" s="634"/>
      <c r="G34" s="634"/>
      <c r="H34" s="634"/>
      <c r="I34" s="634"/>
      <c r="J34" s="634"/>
      <c r="K34" s="634"/>
      <c r="L34" s="634"/>
      <c r="M34" s="634"/>
      <c r="N34" s="634"/>
      <c r="O34" s="634"/>
      <c r="P34" s="634"/>
      <c r="Q34" s="635"/>
      <c r="R34" s="636">
        <v>154872</v>
      </c>
      <c r="S34" s="637"/>
      <c r="T34" s="637"/>
      <c r="U34" s="637"/>
      <c r="V34" s="637"/>
      <c r="W34" s="637"/>
      <c r="X34" s="637"/>
      <c r="Y34" s="638"/>
      <c r="Z34" s="639">
        <v>2.9</v>
      </c>
      <c r="AA34" s="639"/>
      <c r="AB34" s="639"/>
      <c r="AC34" s="639"/>
      <c r="AD34" s="640" t="s">
        <v>122</v>
      </c>
      <c r="AE34" s="640"/>
      <c r="AF34" s="640"/>
      <c r="AG34" s="640"/>
      <c r="AH34" s="640"/>
      <c r="AI34" s="640"/>
      <c r="AJ34" s="640"/>
      <c r="AK34" s="640"/>
      <c r="AL34" s="641" t="s">
        <v>122</v>
      </c>
      <c r="AM34" s="642"/>
      <c r="AN34" s="642"/>
      <c r="AO34" s="643"/>
      <c r="AP34" s="210"/>
      <c r="AQ34" s="211"/>
      <c r="AS34" s="208"/>
      <c r="AT34" s="208"/>
      <c r="AU34" s="208"/>
      <c r="AV34" s="208"/>
      <c r="AW34" s="208"/>
      <c r="AX34" s="208"/>
      <c r="AY34" s="208"/>
      <c r="AZ34" s="208"/>
      <c r="BA34" s="208"/>
      <c r="BB34" s="208"/>
      <c r="BC34" s="208"/>
      <c r="BD34" s="208"/>
      <c r="BE34" s="208"/>
      <c r="BF34" s="208"/>
      <c r="BG34" s="211"/>
      <c r="BH34" s="211"/>
      <c r="BI34" s="211"/>
      <c r="BJ34" s="211"/>
      <c r="BK34" s="211"/>
      <c r="BL34" s="211"/>
      <c r="BM34" s="211"/>
      <c r="BN34" s="211"/>
      <c r="BO34" s="211"/>
      <c r="BP34" s="211"/>
      <c r="BQ34" s="211"/>
      <c r="BR34" s="211"/>
      <c r="BS34" s="211"/>
      <c r="BT34" s="211"/>
      <c r="BU34" s="211"/>
      <c r="BV34" s="211"/>
      <c r="BW34" s="211"/>
      <c r="BX34" s="211"/>
      <c r="BY34" s="211"/>
      <c r="BZ34" s="211"/>
      <c r="CA34" s="211"/>
      <c r="CB34" s="211"/>
      <c r="CD34" s="633" t="s">
        <v>310</v>
      </c>
      <c r="CE34" s="634"/>
      <c r="CF34" s="634"/>
      <c r="CG34" s="634"/>
      <c r="CH34" s="634"/>
      <c r="CI34" s="634"/>
      <c r="CJ34" s="634"/>
      <c r="CK34" s="634"/>
      <c r="CL34" s="634"/>
      <c r="CM34" s="634"/>
      <c r="CN34" s="634"/>
      <c r="CO34" s="634"/>
      <c r="CP34" s="634"/>
      <c r="CQ34" s="635"/>
      <c r="CR34" s="636">
        <v>613685</v>
      </c>
      <c r="CS34" s="637"/>
      <c r="CT34" s="637"/>
      <c r="CU34" s="637"/>
      <c r="CV34" s="637"/>
      <c r="CW34" s="637"/>
      <c r="CX34" s="637"/>
      <c r="CY34" s="638"/>
      <c r="CZ34" s="641">
        <v>12.2</v>
      </c>
      <c r="DA34" s="666"/>
      <c r="DB34" s="666"/>
      <c r="DC34" s="670"/>
      <c r="DD34" s="645">
        <v>376393</v>
      </c>
      <c r="DE34" s="637"/>
      <c r="DF34" s="637"/>
      <c r="DG34" s="637"/>
      <c r="DH34" s="637"/>
      <c r="DI34" s="637"/>
      <c r="DJ34" s="637"/>
      <c r="DK34" s="638"/>
      <c r="DL34" s="645">
        <v>330738</v>
      </c>
      <c r="DM34" s="637"/>
      <c r="DN34" s="637"/>
      <c r="DO34" s="637"/>
      <c r="DP34" s="637"/>
      <c r="DQ34" s="637"/>
      <c r="DR34" s="637"/>
      <c r="DS34" s="637"/>
      <c r="DT34" s="637"/>
      <c r="DU34" s="637"/>
      <c r="DV34" s="638"/>
      <c r="DW34" s="641">
        <v>11.4</v>
      </c>
      <c r="DX34" s="666"/>
      <c r="DY34" s="666"/>
      <c r="DZ34" s="666"/>
      <c r="EA34" s="666"/>
      <c r="EB34" s="666"/>
      <c r="EC34" s="667"/>
    </row>
    <row r="35" spans="2:133" ht="11.25" customHeight="1" x14ac:dyDescent="0.15">
      <c r="B35" s="633" t="s">
        <v>311</v>
      </c>
      <c r="C35" s="634"/>
      <c r="D35" s="634"/>
      <c r="E35" s="634"/>
      <c r="F35" s="634"/>
      <c r="G35" s="634"/>
      <c r="H35" s="634"/>
      <c r="I35" s="634"/>
      <c r="J35" s="634"/>
      <c r="K35" s="634"/>
      <c r="L35" s="634"/>
      <c r="M35" s="634"/>
      <c r="N35" s="634"/>
      <c r="O35" s="634"/>
      <c r="P35" s="634"/>
      <c r="Q35" s="635"/>
      <c r="R35" s="636">
        <v>615894</v>
      </c>
      <c r="S35" s="637"/>
      <c r="T35" s="637"/>
      <c r="U35" s="637"/>
      <c r="V35" s="637"/>
      <c r="W35" s="637"/>
      <c r="X35" s="637"/>
      <c r="Y35" s="638"/>
      <c r="Z35" s="639">
        <v>11.4</v>
      </c>
      <c r="AA35" s="639"/>
      <c r="AB35" s="639"/>
      <c r="AC35" s="639"/>
      <c r="AD35" s="640" t="s">
        <v>122</v>
      </c>
      <c r="AE35" s="640"/>
      <c r="AF35" s="640"/>
      <c r="AG35" s="640"/>
      <c r="AH35" s="640"/>
      <c r="AI35" s="640"/>
      <c r="AJ35" s="640"/>
      <c r="AK35" s="640"/>
      <c r="AL35" s="641" t="s">
        <v>122</v>
      </c>
      <c r="AM35" s="642"/>
      <c r="AN35" s="642"/>
      <c r="AO35" s="643"/>
      <c r="AP35" s="212"/>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127594</v>
      </c>
      <c r="CS35" s="668"/>
      <c r="CT35" s="668"/>
      <c r="CU35" s="668"/>
      <c r="CV35" s="668"/>
      <c r="CW35" s="668"/>
      <c r="CX35" s="668"/>
      <c r="CY35" s="669"/>
      <c r="CZ35" s="641">
        <v>2.5</v>
      </c>
      <c r="DA35" s="666"/>
      <c r="DB35" s="666"/>
      <c r="DC35" s="670"/>
      <c r="DD35" s="645">
        <v>109299</v>
      </c>
      <c r="DE35" s="668"/>
      <c r="DF35" s="668"/>
      <c r="DG35" s="668"/>
      <c r="DH35" s="668"/>
      <c r="DI35" s="668"/>
      <c r="DJ35" s="668"/>
      <c r="DK35" s="669"/>
      <c r="DL35" s="645">
        <v>16857</v>
      </c>
      <c r="DM35" s="668"/>
      <c r="DN35" s="668"/>
      <c r="DO35" s="668"/>
      <c r="DP35" s="668"/>
      <c r="DQ35" s="668"/>
      <c r="DR35" s="668"/>
      <c r="DS35" s="668"/>
      <c r="DT35" s="668"/>
      <c r="DU35" s="668"/>
      <c r="DV35" s="669"/>
      <c r="DW35" s="641">
        <v>0.6</v>
      </c>
      <c r="DX35" s="666"/>
      <c r="DY35" s="666"/>
      <c r="DZ35" s="666"/>
      <c r="EA35" s="666"/>
      <c r="EB35" s="666"/>
      <c r="EC35" s="667"/>
    </row>
    <row r="36" spans="2:133" ht="11.25" customHeight="1" x14ac:dyDescent="0.15">
      <c r="B36" s="633" t="s">
        <v>315</v>
      </c>
      <c r="C36" s="634"/>
      <c r="D36" s="634"/>
      <c r="E36" s="634"/>
      <c r="F36" s="634"/>
      <c r="G36" s="634"/>
      <c r="H36" s="634"/>
      <c r="I36" s="634"/>
      <c r="J36" s="634"/>
      <c r="K36" s="634"/>
      <c r="L36" s="634"/>
      <c r="M36" s="634"/>
      <c r="N36" s="634"/>
      <c r="O36" s="634"/>
      <c r="P36" s="634"/>
      <c r="Q36" s="635"/>
      <c r="R36" s="636">
        <v>593397</v>
      </c>
      <c r="S36" s="637"/>
      <c r="T36" s="637"/>
      <c r="U36" s="637"/>
      <c r="V36" s="637"/>
      <c r="W36" s="637"/>
      <c r="X36" s="637"/>
      <c r="Y36" s="638"/>
      <c r="Z36" s="639">
        <v>10.9</v>
      </c>
      <c r="AA36" s="639"/>
      <c r="AB36" s="639"/>
      <c r="AC36" s="639"/>
      <c r="AD36" s="640" t="s">
        <v>122</v>
      </c>
      <c r="AE36" s="640"/>
      <c r="AF36" s="640"/>
      <c r="AG36" s="640"/>
      <c r="AH36" s="640"/>
      <c r="AI36" s="640"/>
      <c r="AJ36" s="640"/>
      <c r="AK36" s="640"/>
      <c r="AL36" s="641" t="s">
        <v>122</v>
      </c>
      <c r="AM36" s="642"/>
      <c r="AN36" s="642"/>
      <c r="AO36" s="643"/>
      <c r="AP36" s="212"/>
      <c r="AQ36" s="702" t="s">
        <v>316</v>
      </c>
      <c r="AR36" s="703"/>
      <c r="AS36" s="703"/>
      <c r="AT36" s="703"/>
      <c r="AU36" s="703"/>
      <c r="AV36" s="703"/>
      <c r="AW36" s="703"/>
      <c r="AX36" s="703"/>
      <c r="AY36" s="704"/>
      <c r="AZ36" s="625">
        <v>507419</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789</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785305</v>
      </c>
      <c r="CS36" s="637"/>
      <c r="CT36" s="637"/>
      <c r="CU36" s="637"/>
      <c r="CV36" s="637"/>
      <c r="CW36" s="637"/>
      <c r="CX36" s="637"/>
      <c r="CY36" s="638"/>
      <c r="CZ36" s="641">
        <v>15.6</v>
      </c>
      <c r="DA36" s="666"/>
      <c r="DB36" s="666"/>
      <c r="DC36" s="670"/>
      <c r="DD36" s="645">
        <v>631815</v>
      </c>
      <c r="DE36" s="637"/>
      <c r="DF36" s="637"/>
      <c r="DG36" s="637"/>
      <c r="DH36" s="637"/>
      <c r="DI36" s="637"/>
      <c r="DJ36" s="637"/>
      <c r="DK36" s="638"/>
      <c r="DL36" s="645">
        <v>539962</v>
      </c>
      <c r="DM36" s="637"/>
      <c r="DN36" s="637"/>
      <c r="DO36" s="637"/>
      <c r="DP36" s="637"/>
      <c r="DQ36" s="637"/>
      <c r="DR36" s="637"/>
      <c r="DS36" s="637"/>
      <c r="DT36" s="637"/>
      <c r="DU36" s="637"/>
      <c r="DV36" s="638"/>
      <c r="DW36" s="641">
        <v>18.7</v>
      </c>
      <c r="DX36" s="666"/>
      <c r="DY36" s="666"/>
      <c r="DZ36" s="666"/>
      <c r="EA36" s="666"/>
      <c r="EB36" s="666"/>
      <c r="EC36" s="667"/>
    </row>
    <row r="37" spans="2:133" ht="11.25" customHeight="1" x14ac:dyDescent="0.15">
      <c r="B37" s="633" t="s">
        <v>319</v>
      </c>
      <c r="C37" s="634"/>
      <c r="D37" s="634"/>
      <c r="E37" s="634"/>
      <c r="F37" s="634"/>
      <c r="G37" s="634"/>
      <c r="H37" s="634"/>
      <c r="I37" s="634"/>
      <c r="J37" s="634"/>
      <c r="K37" s="634"/>
      <c r="L37" s="634"/>
      <c r="M37" s="634"/>
      <c r="N37" s="634"/>
      <c r="O37" s="634"/>
      <c r="P37" s="634"/>
      <c r="Q37" s="635"/>
      <c r="R37" s="636">
        <v>91969</v>
      </c>
      <c r="S37" s="637"/>
      <c r="T37" s="637"/>
      <c r="U37" s="637"/>
      <c r="V37" s="637"/>
      <c r="W37" s="637"/>
      <c r="X37" s="637"/>
      <c r="Y37" s="638"/>
      <c r="Z37" s="639">
        <v>1.7</v>
      </c>
      <c r="AA37" s="639"/>
      <c r="AB37" s="639"/>
      <c r="AC37" s="639"/>
      <c r="AD37" s="640">
        <v>13</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204000</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789</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264237</v>
      </c>
      <c r="CS37" s="668"/>
      <c r="CT37" s="668"/>
      <c r="CU37" s="668"/>
      <c r="CV37" s="668"/>
      <c r="CW37" s="668"/>
      <c r="CX37" s="668"/>
      <c r="CY37" s="669"/>
      <c r="CZ37" s="641">
        <v>5.3</v>
      </c>
      <c r="DA37" s="666"/>
      <c r="DB37" s="666"/>
      <c r="DC37" s="670"/>
      <c r="DD37" s="645">
        <v>228199</v>
      </c>
      <c r="DE37" s="668"/>
      <c r="DF37" s="668"/>
      <c r="DG37" s="668"/>
      <c r="DH37" s="668"/>
      <c r="DI37" s="668"/>
      <c r="DJ37" s="668"/>
      <c r="DK37" s="669"/>
      <c r="DL37" s="645">
        <v>228199</v>
      </c>
      <c r="DM37" s="668"/>
      <c r="DN37" s="668"/>
      <c r="DO37" s="668"/>
      <c r="DP37" s="668"/>
      <c r="DQ37" s="668"/>
      <c r="DR37" s="668"/>
      <c r="DS37" s="668"/>
      <c r="DT37" s="668"/>
      <c r="DU37" s="668"/>
      <c r="DV37" s="669"/>
      <c r="DW37" s="641">
        <v>7.9</v>
      </c>
      <c r="DX37" s="666"/>
      <c r="DY37" s="666"/>
      <c r="DZ37" s="666"/>
      <c r="EA37" s="666"/>
      <c r="EB37" s="666"/>
      <c r="EC37" s="667"/>
    </row>
    <row r="38" spans="2:133" ht="11.25" customHeight="1" x14ac:dyDescent="0.15">
      <c r="B38" s="633" t="s">
        <v>323</v>
      </c>
      <c r="C38" s="634"/>
      <c r="D38" s="634"/>
      <c r="E38" s="634"/>
      <c r="F38" s="634"/>
      <c r="G38" s="634"/>
      <c r="H38" s="634"/>
      <c r="I38" s="634"/>
      <c r="J38" s="634"/>
      <c r="K38" s="634"/>
      <c r="L38" s="634"/>
      <c r="M38" s="634"/>
      <c r="N38" s="634"/>
      <c r="O38" s="634"/>
      <c r="P38" s="634"/>
      <c r="Q38" s="635"/>
      <c r="R38" s="636">
        <v>204600</v>
      </c>
      <c r="S38" s="637"/>
      <c r="T38" s="637"/>
      <c r="U38" s="637"/>
      <c r="V38" s="637"/>
      <c r="W38" s="637"/>
      <c r="X38" s="637"/>
      <c r="Y38" s="638"/>
      <c r="Z38" s="639">
        <v>3.8</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75000</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563</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228419</v>
      </c>
      <c r="CS38" s="637"/>
      <c r="CT38" s="637"/>
      <c r="CU38" s="637"/>
      <c r="CV38" s="637"/>
      <c r="CW38" s="637"/>
      <c r="CX38" s="637"/>
      <c r="CY38" s="638"/>
      <c r="CZ38" s="641">
        <v>4.5</v>
      </c>
      <c r="DA38" s="666"/>
      <c r="DB38" s="666"/>
      <c r="DC38" s="670"/>
      <c r="DD38" s="645">
        <v>209847</v>
      </c>
      <c r="DE38" s="637"/>
      <c r="DF38" s="637"/>
      <c r="DG38" s="637"/>
      <c r="DH38" s="637"/>
      <c r="DI38" s="637"/>
      <c r="DJ38" s="637"/>
      <c r="DK38" s="638"/>
      <c r="DL38" s="645">
        <v>63214</v>
      </c>
      <c r="DM38" s="637"/>
      <c r="DN38" s="637"/>
      <c r="DO38" s="637"/>
      <c r="DP38" s="637"/>
      <c r="DQ38" s="637"/>
      <c r="DR38" s="637"/>
      <c r="DS38" s="637"/>
      <c r="DT38" s="637"/>
      <c r="DU38" s="637"/>
      <c r="DV38" s="638"/>
      <c r="DW38" s="641">
        <v>2.2000000000000002</v>
      </c>
      <c r="DX38" s="666"/>
      <c r="DY38" s="666"/>
      <c r="DZ38" s="666"/>
      <c r="EA38" s="666"/>
      <c r="EB38" s="666"/>
      <c r="EC38" s="667"/>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883</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800819</v>
      </c>
      <c r="CS39" s="668"/>
      <c r="CT39" s="668"/>
      <c r="CU39" s="668"/>
      <c r="CV39" s="668"/>
      <c r="CW39" s="668"/>
      <c r="CX39" s="668"/>
      <c r="CY39" s="669"/>
      <c r="CZ39" s="641">
        <v>15.9</v>
      </c>
      <c r="DA39" s="666"/>
      <c r="DB39" s="666"/>
      <c r="DC39" s="670"/>
      <c r="DD39" s="645">
        <v>735469</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331</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13"/>
      <c r="BM40" s="634" t="s">
        <v>334</v>
      </c>
      <c r="BN40" s="634"/>
      <c r="BO40" s="634"/>
      <c r="BP40" s="634"/>
      <c r="BQ40" s="634"/>
      <c r="BR40" s="634"/>
      <c r="BS40" s="634"/>
      <c r="BT40" s="634"/>
      <c r="BU40" s="635"/>
      <c r="BV40" s="636" t="s">
        <v>122</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10000</v>
      </c>
      <c r="CS40" s="637"/>
      <c r="CT40" s="637"/>
      <c r="CU40" s="637"/>
      <c r="CV40" s="637"/>
      <c r="CW40" s="637"/>
      <c r="CX40" s="637"/>
      <c r="CY40" s="638"/>
      <c r="CZ40" s="641">
        <v>0.2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336</v>
      </c>
      <c r="C41" s="658"/>
      <c r="D41" s="658"/>
      <c r="E41" s="658"/>
      <c r="F41" s="658"/>
      <c r="G41" s="658"/>
      <c r="H41" s="658"/>
      <c r="I41" s="658"/>
      <c r="J41" s="658"/>
      <c r="K41" s="658"/>
      <c r="L41" s="658"/>
      <c r="M41" s="658"/>
      <c r="N41" s="658"/>
      <c r="O41" s="658"/>
      <c r="P41" s="658"/>
      <c r="Q41" s="659"/>
      <c r="R41" s="708">
        <v>5425109</v>
      </c>
      <c r="S41" s="709"/>
      <c r="T41" s="709"/>
      <c r="U41" s="709"/>
      <c r="V41" s="709"/>
      <c r="W41" s="709"/>
      <c r="X41" s="709"/>
      <c r="Y41" s="713"/>
      <c r="Z41" s="714">
        <v>100</v>
      </c>
      <c r="AA41" s="714"/>
      <c r="AB41" s="714"/>
      <c r="AC41" s="714"/>
      <c r="AD41" s="715">
        <v>2890392</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7069</v>
      </c>
      <c r="BA41" s="637"/>
      <c r="BB41" s="637"/>
      <c r="BC41" s="637"/>
      <c r="BD41" s="668"/>
      <c r="BE41" s="668"/>
      <c r="BF41" s="691"/>
      <c r="BG41" s="684"/>
      <c r="BH41" s="685"/>
      <c r="BI41" s="685"/>
      <c r="BJ41" s="685"/>
      <c r="BK41" s="685"/>
      <c r="BL41" s="213"/>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221350</v>
      </c>
      <c r="BA42" s="709"/>
      <c r="BB42" s="709"/>
      <c r="BC42" s="709"/>
      <c r="BD42" s="695"/>
      <c r="BE42" s="695"/>
      <c r="BF42" s="697"/>
      <c r="BG42" s="686"/>
      <c r="BH42" s="687"/>
      <c r="BI42" s="687"/>
      <c r="BJ42" s="687"/>
      <c r="BK42" s="687"/>
      <c r="BL42" s="214"/>
      <c r="BM42" s="658" t="s">
        <v>341</v>
      </c>
      <c r="BN42" s="658"/>
      <c r="BO42" s="658"/>
      <c r="BP42" s="658"/>
      <c r="BQ42" s="658"/>
      <c r="BR42" s="658"/>
      <c r="BS42" s="658"/>
      <c r="BT42" s="658"/>
      <c r="BU42" s="659"/>
      <c r="BV42" s="708" t="s">
        <v>122</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457325</v>
      </c>
      <c r="CS42" s="668"/>
      <c r="CT42" s="668"/>
      <c r="CU42" s="668"/>
      <c r="CV42" s="668"/>
      <c r="CW42" s="668"/>
      <c r="CX42" s="668"/>
      <c r="CY42" s="669"/>
      <c r="CZ42" s="641">
        <v>9.1</v>
      </c>
      <c r="DA42" s="666"/>
      <c r="DB42" s="666"/>
      <c r="DC42" s="670"/>
      <c r="DD42" s="645">
        <v>128939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204" t="s">
        <v>343</v>
      </c>
      <c r="CD43" s="633" t="s">
        <v>344</v>
      </c>
      <c r="CE43" s="634"/>
      <c r="CF43" s="634"/>
      <c r="CG43" s="634"/>
      <c r="CH43" s="634"/>
      <c r="CI43" s="634"/>
      <c r="CJ43" s="634"/>
      <c r="CK43" s="634"/>
      <c r="CL43" s="634"/>
      <c r="CM43" s="634"/>
      <c r="CN43" s="634"/>
      <c r="CO43" s="634"/>
      <c r="CP43" s="634"/>
      <c r="CQ43" s="635"/>
      <c r="CR43" s="636">
        <v>13323</v>
      </c>
      <c r="CS43" s="668"/>
      <c r="CT43" s="668"/>
      <c r="CU43" s="668"/>
      <c r="CV43" s="668"/>
      <c r="CW43" s="668"/>
      <c r="CX43" s="668"/>
      <c r="CY43" s="669"/>
      <c r="CZ43" s="641">
        <v>0.3</v>
      </c>
      <c r="DA43" s="666"/>
      <c r="DB43" s="666"/>
      <c r="DC43" s="670"/>
      <c r="DD43" s="645">
        <v>13323</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457325</v>
      </c>
      <c r="CS44" s="637"/>
      <c r="CT44" s="637"/>
      <c r="CU44" s="637"/>
      <c r="CV44" s="637"/>
      <c r="CW44" s="637"/>
      <c r="CX44" s="637"/>
      <c r="CY44" s="638"/>
      <c r="CZ44" s="641">
        <v>9.1</v>
      </c>
      <c r="DA44" s="642"/>
      <c r="DB44" s="642"/>
      <c r="DC44" s="648"/>
      <c r="DD44" s="645">
        <v>128939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121388</v>
      </c>
      <c r="CS45" s="668"/>
      <c r="CT45" s="668"/>
      <c r="CU45" s="668"/>
      <c r="CV45" s="668"/>
      <c r="CW45" s="668"/>
      <c r="CX45" s="668"/>
      <c r="CY45" s="669"/>
      <c r="CZ45" s="641">
        <v>2.4</v>
      </c>
      <c r="DA45" s="666"/>
      <c r="DB45" s="666"/>
      <c r="DC45" s="670"/>
      <c r="DD45" s="645">
        <v>6500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15"/>
      <c r="CD46" s="674"/>
      <c r="CE46" s="675"/>
      <c r="CF46" s="633" t="s">
        <v>349</v>
      </c>
      <c r="CG46" s="634"/>
      <c r="CH46" s="634"/>
      <c r="CI46" s="634"/>
      <c r="CJ46" s="634"/>
      <c r="CK46" s="634"/>
      <c r="CL46" s="634"/>
      <c r="CM46" s="634"/>
      <c r="CN46" s="634"/>
      <c r="CO46" s="634"/>
      <c r="CP46" s="634"/>
      <c r="CQ46" s="635"/>
      <c r="CR46" s="636">
        <v>305411</v>
      </c>
      <c r="CS46" s="637"/>
      <c r="CT46" s="637"/>
      <c r="CU46" s="637"/>
      <c r="CV46" s="637"/>
      <c r="CW46" s="637"/>
      <c r="CX46" s="637"/>
      <c r="CY46" s="638"/>
      <c r="CZ46" s="641">
        <v>6.1</v>
      </c>
      <c r="DA46" s="642"/>
      <c r="DB46" s="642"/>
      <c r="DC46" s="648"/>
      <c r="DD46" s="645">
        <v>116613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15"/>
      <c r="CD47" s="674"/>
      <c r="CE47" s="675"/>
      <c r="CF47" s="633" t="s">
        <v>350</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15"/>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15"/>
      <c r="CD49" s="657" t="s">
        <v>352</v>
      </c>
      <c r="CE49" s="658"/>
      <c r="CF49" s="658"/>
      <c r="CG49" s="658"/>
      <c r="CH49" s="658"/>
      <c r="CI49" s="658"/>
      <c r="CJ49" s="658"/>
      <c r="CK49" s="658"/>
      <c r="CL49" s="658"/>
      <c r="CM49" s="658"/>
      <c r="CN49" s="658"/>
      <c r="CO49" s="658"/>
      <c r="CP49" s="658"/>
      <c r="CQ49" s="659"/>
      <c r="CR49" s="708">
        <v>5028425</v>
      </c>
      <c r="CS49" s="695"/>
      <c r="CT49" s="695"/>
      <c r="CU49" s="695"/>
      <c r="CV49" s="695"/>
      <c r="CW49" s="695"/>
      <c r="CX49" s="695"/>
      <c r="CY49" s="724"/>
      <c r="CZ49" s="716">
        <v>100</v>
      </c>
      <c r="DA49" s="725"/>
      <c r="DB49" s="725"/>
      <c r="DC49" s="726"/>
      <c r="DD49" s="727">
        <v>3925564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wojHgeHJ3XoiDT4sp/htFwEsBEHdDkHOxJUOCzg4KrG9zbzCvRJGLHkJ0ruyx3dS8wlbFwQFZQSyW9RuqeiGRA==" saltValue="UtNVUWmOSAFw8KZAChKKy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1" customWidth="1"/>
    <col min="131" max="131" width="1.625" style="221" customWidth="1"/>
    <col min="132" max="16384" width="9" style="221" hidden="1"/>
  </cols>
  <sheetData>
    <row r="1" spans="1:131" ht="11.25" customHeight="1" thickBot="1" x14ac:dyDescent="0.2">
      <c r="A1" s="217"/>
      <c r="B1" s="217"/>
      <c r="C1" s="217"/>
      <c r="D1" s="217"/>
      <c r="E1" s="217"/>
      <c r="F1" s="217"/>
      <c r="G1" s="217"/>
      <c r="H1" s="217"/>
      <c r="I1" s="217"/>
      <c r="J1" s="217"/>
      <c r="K1" s="217"/>
      <c r="L1" s="217"/>
      <c r="M1" s="217"/>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c r="AU1" s="218"/>
      <c r="AV1" s="218"/>
      <c r="AW1" s="218"/>
      <c r="AX1" s="218"/>
      <c r="AY1" s="218"/>
      <c r="AZ1" s="218"/>
      <c r="BA1" s="218"/>
      <c r="BB1" s="218"/>
      <c r="BC1" s="218"/>
      <c r="BD1" s="218"/>
      <c r="BE1" s="218"/>
      <c r="BF1" s="218"/>
      <c r="BG1" s="218"/>
      <c r="BH1" s="218"/>
      <c r="BI1" s="218"/>
      <c r="BJ1" s="218"/>
      <c r="BK1" s="218"/>
      <c r="BL1" s="218"/>
      <c r="BM1" s="218"/>
      <c r="BN1" s="218"/>
      <c r="BO1" s="218"/>
      <c r="BP1" s="218"/>
      <c r="BQ1" s="218"/>
      <c r="BR1" s="218"/>
      <c r="BS1" s="218"/>
      <c r="BT1" s="218"/>
      <c r="BU1" s="218"/>
      <c r="BV1" s="218"/>
      <c r="BW1" s="218"/>
      <c r="BX1" s="218"/>
      <c r="BY1" s="218"/>
      <c r="BZ1" s="218"/>
      <c r="CA1" s="218"/>
      <c r="CB1" s="218"/>
      <c r="CC1" s="218"/>
      <c r="CD1" s="218"/>
      <c r="CE1" s="218"/>
      <c r="CF1" s="218"/>
      <c r="CG1" s="218"/>
      <c r="CH1" s="218"/>
      <c r="CI1" s="218"/>
      <c r="CJ1" s="218"/>
      <c r="CK1" s="218"/>
      <c r="CL1" s="218"/>
      <c r="CM1" s="218"/>
      <c r="CN1" s="218"/>
      <c r="CO1" s="218"/>
      <c r="CP1" s="218"/>
      <c r="CQ1" s="218"/>
      <c r="CR1" s="218"/>
      <c r="CS1" s="218"/>
      <c r="CT1" s="218"/>
      <c r="CU1" s="218"/>
      <c r="CV1" s="218"/>
      <c r="CW1" s="218"/>
      <c r="CX1" s="218"/>
      <c r="CY1" s="218"/>
      <c r="CZ1" s="218"/>
      <c r="DA1" s="218"/>
      <c r="DB1" s="218"/>
      <c r="DC1" s="218"/>
      <c r="DD1" s="218"/>
      <c r="DE1" s="218"/>
      <c r="DF1" s="218"/>
      <c r="DG1" s="218"/>
      <c r="DH1" s="218"/>
      <c r="DI1" s="218"/>
      <c r="DJ1" s="218"/>
      <c r="DK1" s="218"/>
      <c r="DL1" s="218"/>
      <c r="DM1" s="218"/>
      <c r="DN1" s="218"/>
      <c r="DO1" s="218"/>
      <c r="DP1" s="218"/>
      <c r="DQ1" s="219"/>
      <c r="DR1" s="219"/>
      <c r="DS1" s="219"/>
      <c r="DT1" s="219"/>
      <c r="DU1" s="219"/>
      <c r="DV1" s="219"/>
      <c r="DW1" s="219"/>
      <c r="DX1" s="219"/>
      <c r="DY1" s="219"/>
      <c r="DZ1" s="219"/>
      <c r="EA1" s="220"/>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8"/>
      <c r="BK2" s="218"/>
      <c r="BL2" s="218"/>
      <c r="BM2" s="218"/>
      <c r="BN2" s="218"/>
      <c r="BO2" s="218"/>
      <c r="BP2" s="218"/>
      <c r="BQ2" s="218"/>
      <c r="BR2" s="218"/>
      <c r="BS2" s="218"/>
      <c r="BT2" s="218"/>
      <c r="BU2" s="218"/>
      <c r="BV2" s="218"/>
      <c r="BW2" s="218"/>
      <c r="BX2" s="218"/>
      <c r="BY2" s="218"/>
      <c r="BZ2" s="218"/>
      <c r="CA2" s="218"/>
      <c r="CB2" s="218"/>
      <c r="CC2" s="218"/>
      <c r="CD2" s="218"/>
      <c r="CE2" s="218"/>
      <c r="CF2" s="218"/>
      <c r="CG2" s="218"/>
      <c r="CH2" s="218"/>
      <c r="CI2" s="218"/>
      <c r="CJ2" s="218"/>
      <c r="CK2" s="218"/>
      <c r="CL2" s="218"/>
      <c r="CM2" s="218"/>
      <c r="CN2" s="218"/>
      <c r="CO2" s="218"/>
      <c r="CP2" s="218"/>
      <c r="CQ2" s="218"/>
      <c r="CR2" s="218"/>
      <c r="CS2" s="218"/>
      <c r="CT2" s="218"/>
      <c r="CU2" s="218"/>
      <c r="CV2" s="218"/>
      <c r="CW2" s="218"/>
      <c r="CX2" s="218"/>
      <c r="CY2" s="218"/>
      <c r="CZ2" s="218"/>
      <c r="DA2" s="218"/>
      <c r="DB2" s="218"/>
      <c r="DC2" s="218"/>
      <c r="DD2" s="218"/>
      <c r="DE2" s="218"/>
      <c r="DF2" s="218"/>
      <c r="DG2" s="218"/>
      <c r="DH2" s="218"/>
      <c r="DI2" s="218"/>
      <c r="DJ2" s="735" t="s">
        <v>354</v>
      </c>
      <c r="DK2" s="736"/>
      <c r="DL2" s="736"/>
      <c r="DM2" s="736"/>
      <c r="DN2" s="736"/>
      <c r="DO2" s="737"/>
      <c r="DP2" s="218"/>
      <c r="DQ2" s="735" t="s">
        <v>355</v>
      </c>
      <c r="DR2" s="736"/>
      <c r="DS2" s="736"/>
      <c r="DT2" s="736"/>
      <c r="DU2" s="736"/>
      <c r="DV2" s="736"/>
      <c r="DW2" s="736"/>
      <c r="DX2" s="736"/>
      <c r="DY2" s="736"/>
      <c r="DZ2" s="737"/>
      <c r="EA2" s="220"/>
    </row>
    <row r="3" spans="1:131" ht="11.25" customHeight="1" x14ac:dyDescent="0.15">
      <c r="A3" s="218"/>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s="218"/>
      <c r="AW3" s="218"/>
      <c r="AX3" s="218"/>
      <c r="AY3" s="218"/>
      <c r="AZ3" s="218"/>
      <c r="BA3" s="218"/>
      <c r="BB3" s="218"/>
      <c r="BC3" s="218"/>
      <c r="BD3" s="218"/>
      <c r="BE3" s="218"/>
      <c r="BF3" s="218"/>
      <c r="BG3" s="218"/>
      <c r="BH3" s="218"/>
      <c r="BI3" s="218"/>
      <c r="BJ3" s="218"/>
      <c r="BK3" s="218"/>
      <c r="BL3" s="218"/>
      <c r="BM3" s="218"/>
      <c r="BN3" s="218"/>
      <c r="BO3" s="218"/>
      <c r="BP3" s="218"/>
      <c r="BQ3" s="218"/>
      <c r="BR3" s="218"/>
      <c r="BS3" s="218"/>
      <c r="BT3" s="218"/>
      <c r="BU3" s="218"/>
      <c r="BV3" s="218"/>
      <c r="BW3" s="218"/>
      <c r="BX3" s="218"/>
      <c r="BY3" s="218"/>
      <c r="BZ3" s="218"/>
      <c r="CA3" s="218"/>
      <c r="CB3" s="218"/>
      <c r="CC3" s="218"/>
      <c r="CD3" s="218"/>
      <c r="CE3" s="218"/>
      <c r="CF3" s="218"/>
      <c r="CG3" s="218"/>
      <c r="CH3" s="218"/>
      <c r="CI3" s="218"/>
      <c r="CJ3" s="218"/>
      <c r="CK3" s="218"/>
      <c r="CL3" s="218"/>
      <c r="CM3" s="218"/>
      <c r="CN3" s="218"/>
      <c r="CO3" s="218"/>
      <c r="CP3" s="218"/>
      <c r="CQ3" s="218"/>
      <c r="CR3" s="218"/>
      <c r="CS3" s="218"/>
      <c r="CT3" s="218"/>
      <c r="CU3" s="218"/>
      <c r="CV3" s="218"/>
      <c r="CW3" s="218"/>
      <c r="CX3" s="218"/>
      <c r="CY3" s="218"/>
      <c r="CZ3" s="218"/>
      <c r="DA3" s="218"/>
      <c r="DB3" s="218"/>
      <c r="DC3" s="218"/>
      <c r="DD3" s="218"/>
      <c r="DE3" s="218"/>
      <c r="DF3" s="218"/>
      <c r="DG3" s="218"/>
      <c r="DH3" s="218"/>
      <c r="DI3" s="218"/>
      <c r="DJ3" s="218"/>
      <c r="DK3" s="218"/>
      <c r="DL3" s="218"/>
      <c r="DM3" s="218"/>
      <c r="DN3" s="218"/>
      <c r="DO3" s="218"/>
      <c r="DP3" s="218"/>
      <c r="DQ3" s="218"/>
      <c r="DR3" s="218"/>
      <c r="DS3" s="218"/>
      <c r="DT3" s="218"/>
      <c r="DU3" s="218"/>
      <c r="DV3" s="218"/>
      <c r="DW3" s="218"/>
      <c r="DX3" s="218"/>
      <c r="DY3" s="218"/>
      <c r="DZ3" s="218"/>
      <c r="EA3" s="220"/>
    </row>
    <row r="4" spans="1:131" s="225"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2"/>
      <c r="BA4" s="222"/>
      <c r="BB4" s="222"/>
      <c r="BC4" s="222"/>
      <c r="BD4" s="222"/>
      <c r="BE4" s="223"/>
      <c r="BF4" s="223"/>
      <c r="BG4" s="223"/>
      <c r="BH4" s="223"/>
      <c r="BI4" s="223"/>
      <c r="BJ4" s="223"/>
      <c r="BK4" s="223"/>
      <c r="BL4" s="223"/>
      <c r="BM4" s="223"/>
      <c r="BN4" s="223"/>
      <c r="BO4" s="223"/>
      <c r="BP4" s="223"/>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4"/>
    </row>
    <row r="5" spans="1:131" s="225"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22"/>
      <c r="BA5" s="222"/>
      <c r="BB5" s="222"/>
      <c r="BC5" s="222"/>
      <c r="BD5" s="222"/>
      <c r="BE5" s="223"/>
      <c r="BF5" s="223"/>
      <c r="BG5" s="223"/>
      <c r="BH5" s="223"/>
      <c r="BI5" s="223"/>
      <c r="BJ5" s="223"/>
      <c r="BK5" s="223"/>
      <c r="BL5" s="223"/>
      <c r="BM5" s="223"/>
      <c r="BN5" s="223"/>
      <c r="BO5" s="223"/>
      <c r="BP5" s="223"/>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24"/>
    </row>
    <row r="6" spans="1:131" s="225"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2"/>
      <c r="BA6" s="222"/>
      <c r="BB6" s="222"/>
      <c r="BC6" s="222"/>
      <c r="BD6" s="222"/>
      <c r="BE6" s="223"/>
      <c r="BF6" s="223"/>
      <c r="BG6" s="223"/>
      <c r="BH6" s="223"/>
      <c r="BI6" s="223"/>
      <c r="BJ6" s="223"/>
      <c r="BK6" s="223"/>
      <c r="BL6" s="223"/>
      <c r="BM6" s="223"/>
      <c r="BN6" s="223"/>
      <c r="BO6" s="223"/>
      <c r="BP6" s="223"/>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4"/>
    </row>
    <row r="7" spans="1:131" s="225" customFormat="1" ht="26.25" customHeight="1" thickTop="1" x14ac:dyDescent="0.15">
      <c r="A7" s="226">
        <v>1</v>
      </c>
      <c r="B7" s="762" t="s">
        <v>375</v>
      </c>
      <c r="C7" s="763"/>
      <c r="D7" s="763"/>
      <c r="E7" s="763"/>
      <c r="F7" s="763"/>
      <c r="G7" s="763"/>
      <c r="H7" s="763"/>
      <c r="I7" s="763"/>
      <c r="J7" s="763"/>
      <c r="K7" s="763"/>
      <c r="L7" s="763"/>
      <c r="M7" s="763"/>
      <c r="N7" s="763"/>
      <c r="O7" s="763"/>
      <c r="P7" s="764"/>
      <c r="Q7" s="765">
        <v>5425</v>
      </c>
      <c r="R7" s="766"/>
      <c r="S7" s="766"/>
      <c r="T7" s="766"/>
      <c r="U7" s="766"/>
      <c r="V7" s="766">
        <v>5028</v>
      </c>
      <c r="W7" s="766"/>
      <c r="X7" s="766"/>
      <c r="Y7" s="766"/>
      <c r="Z7" s="766"/>
      <c r="AA7" s="766">
        <v>397</v>
      </c>
      <c r="AB7" s="766"/>
      <c r="AC7" s="766"/>
      <c r="AD7" s="766"/>
      <c r="AE7" s="767"/>
      <c r="AF7" s="768">
        <v>343</v>
      </c>
      <c r="AG7" s="769"/>
      <c r="AH7" s="769"/>
      <c r="AI7" s="769"/>
      <c r="AJ7" s="770"/>
      <c r="AK7" s="771">
        <v>607</v>
      </c>
      <c r="AL7" s="772"/>
      <c r="AM7" s="772"/>
      <c r="AN7" s="772"/>
      <c r="AO7" s="772"/>
      <c r="AP7" s="772">
        <v>5039</v>
      </c>
      <c r="AQ7" s="772"/>
      <c r="AR7" s="772"/>
      <c r="AS7" s="772"/>
      <c r="AT7" s="772"/>
      <c r="AU7" s="773"/>
      <c r="AV7" s="773"/>
      <c r="AW7" s="773"/>
      <c r="AX7" s="773"/>
      <c r="AY7" s="774"/>
      <c r="AZ7" s="222"/>
      <c r="BA7" s="222"/>
      <c r="BB7" s="222"/>
      <c r="BC7" s="222"/>
      <c r="BD7" s="222"/>
      <c r="BE7" s="223"/>
      <c r="BF7" s="223"/>
      <c r="BG7" s="223"/>
      <c r="BH7" s="223"/>
      <c r="BI7" s="223"/>
      <c r="BJ7" s="223"/>
      <c r="BK7" s="223"/>
      <c r="BL7" s="223"/>
      <c r="BM7" s="223"/>
      <c r="BN7" s="223"/>
      <c r="BO7" s="223"/>
      <c r="BP7" s="223"/>
      <c r="BQ7" s="226">
        <v>1</v>
      </c>
      <c r="BR7" s="227"/>
      <c r="BS7" s="759" t="s">
        <v>549</v>
      </c>
      <c r="BT7" s="760"/>
      <c r="BU7" s="760"/>
      <c r="BV7" s="760"/>
      <c r="BW7" s="760"/>
      <c r="BX7" s="760"/>
      <c r="BY7" s="760"/>
      <c r="BZ7" s="760"/>
      <c r="CA7" s="760"/>
      <c r="CB7" s="760"/>
      <c r="CC7" s="760"/>
      <c r="CD7" s="760"/>
      <c r="CE7" s="760"/>
      <c r="CF7" s="760"/>
      <c r="CG7" s="775"/>
      <c r="CH7" s="756">
        <v>-3</v>
      </c>
      <c r="CI7" s="757"/>
      <c r="CJ7" s="757"/>
      <c r="CK7" s="757"/>
      <c r="CL7" s="758"/>
      <c r="CM7" s="756">
        <v>30</v>
      </c>
      <c r="CN7" s="757"/>
      <c r="CO7" s="757"/>
      <c r="CP7" s="757"/>
      <c r="CQ7" s="758"/>
      <c r="CR7" s="756">
        <v>58</v>
      </c>
      <c r="CS7" s="757"/>
      <c r="CT7" s="757"/>
      <c r="CU7" s="757"/>
      <c r="CV7" s="758"/>
      <c r="CW7" s="756" t="s">
        <v>487</v>
      </c>
      <c r="CX7" s="757"/>
      <c r="CY7" s="757"/>
      <c r="CZ7" s="757"/>
      <c r="DA7" s="758"/>
      <c r="DB7" s="756" t="s">
        <v>487</v>
      </c>
      <c r="DC7" s="757"/>
      <c r="DD7" s="757"/>
      <c r="DE7" s="757"/>
      <c r="DF7" s="758"/>
      <c r="DG7" s="756" t="s">
        <v>487</v>
      </c>
      <c r="DH7" s="757"/>
      <c r="DI7" s="757"/>
      <c r="DJ7" s="757"/>
      <c r="DK7" s="758"/>
      <c r="DL7" s="756" t="s">
        <v>487</v>
      </c>
      <c r="DM7" s="757"/>
      <c r="DN7" s="757"/>
      <c r="DO7" s="757"/>
      <c r="DP7" s="758"/>
      <c r="DQ7" s="756" t="s">
        <v>487</v>
      </c>
      <c r="DR7" s="757"/>
      <c r="DS7" s="757"/>
      <c r="DT7" s="757"/>
      <c r="DU7" s="758"/>
      <c r="DV7" s="759"/>
      <c r="DW7" s="760"/>
      <c r="DX7" s="760"/>
      <c r="DY7" s="760"/>
      <c r="DZ7" s="761"/>
      <c r="EA7" s="224"/>
    </row>
    <row r="8" spans="1:131" s="225" customFormat="1" ht="26.25" customHeight="1" x14ac:dyDescent="0.15">
      <c r="A8" s="228">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2"/>
      <c r="BA8" s="222"/>
      <c r="BB8" s="222"/>
      <c r="BC8" s="222"/>
      <c r="BD8" s="222"/>
      <c r="BE8" s="223"/>
      <c r="BF8" s="223"/>
      <c r="BG8" s="223"/>
      <c r="BH8" s="223"/>
      <c r="BI8" s="223"/>
      <c r="BJ8" s="223"/>
      <c r="BK8" s="223"/>
      <c r="BL8" s="223"/>
      <c r="BM8" s="223"/>
      <c r="BN8" s="223"/>
      <c r="BO8" s="223"/>
      <c r="BP8" s="223"/>
      <c r="BQ8" s="228">
        <v>2</v>
      </c>
      <c r="BR8" s="229"/>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24"/>
    </row>
    <row r="9" spans="1:131" s="225" customFormat="1" ht="26.25" customHeight="1" x14ac:dyDescent="0.15">
      <c r="A9" s="228">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2"/>
      <c r="BA9" s="222"/>
      <c r="BB9" s="222"/>
      <c r="BC9" s="222"/>
      <c r="BD9" s="222"/>
      <c r="BE9" s="223"/>
      <c r="BF9" s="223"/>
      <c r="BG9" s="223"/>
      <c r="BH9" s="223"/>
      <c r="BI9" s="223"/>
      <c r="BJ9" s="223"/>
      <c r="BK9" s="223"/>
      <c r="BL9" s="223"/>
      <c r="BM9" s="223"/>
      <c r="BN9" s="223"/>
      <c r="BO9" s="223"/>
      <c r="BP9" s="223"/>
      <c r="BQ9" s="228">
        <v>3</v>
      </c>
      <c r="BR9" s="229"/>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24"/>
    </row>
    <row r="10" spans="1:131" s="225" customFormat="1" ht="26.25" customHeight="1" x14ac:dyDescent="0.15">
      <c r="A10" s="228">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2"/>
      <c r="BA10" s="222"/>
      <c r="BB10" s="222"/>
      <c r="BC10" s="222"/>
      <c r="BD10" s="222"/>
      <c r="BE10" s="223"/>
      <c r="BF10" s="223"/>
      <c r="BG10" s="223"/>
      <c r="BH10" s="223"/>
      <c r="BI10" s="223"/>
      <c r="BJ10" s="223"/>
      <c r="BK10" s="223"/>
      <c r="BL10" s="223"/>
      <c r="BM10" s="223"/>
      <c r="BN10" s="223"/>
      <c r="BO10" s="223"/>
      <c r="BP10" s="223"/>
      <c r="BQ10" s="228">
        <v>4</v>
      </c>
      <c r="BR10" s="229"/>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24"/>
    </row>
    <row r="11" spans="1:131" s="225" customFormat="1" ht="26.25" customHeight="1" x14ac:dyDescent="0.15">
      <c r="A11" s="228">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2"/>
      <c r="BA11" s="222"/>
      <c r="BB11" s="222"/>
      <c r="BC11" s="222"/>
      <c r="BD11" s="222"/>
      <c r="BE11" s="223"/>
      <c r="BF11" s="223"/>
      <c r="BG11" s="223"/>
      <c r="BH11" s="223"/>
      <c r="BI11" s="223"/>
      <c r="BJ11" s="223"/>
      <c r="BK11" s="223"/>
      <c r="BL11" s="223"/>
      <c r="BM11" s="223"/>
      <c r="BN11" s="223"/>
      <c r="BO11" s="223"/>
      <c r="BP11" s="223"/>
      <c r="BQ11" s="228">
        <v>5</v>
      </c>
      <c r="BR11" s="229"/>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24"/>
    </row>
    <row r="12" spans="1:131" s="225" customFormat="1" ht="26.25" customHeight="1" x14ac:dyDescent="0.15">
      <c r="A12" s="228">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2"/>
      <c r="BA12" s="222"/>
      <c r="BB12" s="222"/>
      <c r="BC12" s="222"/>
      <c r="BD12" s="222"/>
      <c r="BE12" s="223"/>
      <c r="BF12" s="223"/>
      <c r="BG12" s="223"/>
      <c r="BH12" s="223"/>
      <c r="BI12" s="223"/>
      <c r="BJ12" s="223"/>
      <c r="BK12" s="223"/>
      <c r="BL12" s="223"/>
      <c r="BM12" s="223"/>
      <c r="BN12" s="223"/>
      <c r="BO12" s="223"/>
      <c r="BP12" s="223"/>
      <c r="BQ12" s="228">
        <v>6</v>
      </c>
      <c r="BR12" s="229"/>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4"/>
    </row>
    <row r="13" spans="1:131" s="225" customFormat="1" ht="26.25" customHeight="1" x14ac:dyDescent="0.15">
      <c r="A13" s="228">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2"/>
      <c r="BA13" s="222"/>
      <c r="BB13" s="222"/>
      <c r="BC13" s="222"/>
      <c r="BD13" s="222"/>
      <c r="BE13" s="223"/>
      <c r="BF13" s="223"/>
      <c r="BG13" s="223"/>
      <c r="BH13" s="223"/>
      <c r="BI13" s="223"/>
      <c r="BJ13" s="223"/>
      <c r="BK13" s="223"/>
      <c r="BL13" s="223"/>
      <c r="BM13" s="223"/>
      <c r="BN13" s="223"/>
      <c r="BO13" s="223"/>
      <c r="BP13" s="223"/>
      <c r="BQ13" s="228">
        <v>7</v>
      </c>
      <c r="BR13" s="229"/>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4"/>
    </row>
    <row r="14" spans="1:131" s="225" customFormat="1" ht="26.25" customHeight="1" x14ac:dyDescent="0.15">
      <c r="A14" s="228">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2"/>
      <c r="BA14" s="222"/>
      <c r="BB14" s="222"/>
      <c r="BC14" s="222"/>
      <c r="BD14" s="222"/>
      <c r="BE14" s="223"/>
      <c r="BF14" s="223"/>
      <c r="BG14" s="223"/>
      <c r="BH14" s="223"/>
      <c r="BI14" s="223"/>
      <c r="BJ14" s="223"/>
      <c r="BK14" s="223"/>
      <c r="BL14" s="223"/>
      <c r="BM14" s="223"/>
      <c r="BN14" s="223"/>
      <c r="BO14" s="223"/>
      <c r="BP14" s="223"/>
      <c r="BQ14" s="228">
        <v>8</v>
      </c>
      <c r="BR14" s="229"/>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4"/>
    </row>
    <row r="15" spans="1:131" s="225" customFormat="1" ht="26.25" customHeight="1" x14ac:dyDescent="0.15">
      <c r="A15" s="228">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2"/>
      <c r="BA15" s="222"/>
      <c r="BB15" s="222"/>
      <c r="BC15" s="222"/>
      <c r="BD15" s="222"/>
      <c r="BE15" s="223"/>
      <c r="BF15" s="223"/>
      <c r="BG15" s="223"/>
      <c r="BH15" s="223"/>
      <c r="BI15" s="223"/>
      <c r="BJ15" s="223"/>
      <c r="BK15" s="223"/>
      <c r="BL15" s="223"/>
      <c r="BM15" s="223"/>
      <c r="BN15" s="223"/>
      <c r="BO15" s="223"/>
      <c r="BP15" s="223"/>
      <c r="BQ15" s="228">
        <v>9</v>
      </c>
      <c r="BR15" s="229"/>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4"/>
    </row>
    <row r="16" spans="1:131" s="225" customFormat="1" ht="26.25" customHeight="1" x14ac:dyDescent="0.15">
      <c r="A16" s="228">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2"/>
      <c r="BA16" s="222"/>
      <c r="BB16" s="222"/>
      <c r="BC16" s="222"/>
      <c r="BD16" s="222"/>
      <c r="BE16" s="223"/>
      <c r="BF16" s="223"/>
      <c r="BG16" s="223"/>
      <c r="BH16" s="223"/>
      <c r="BI16" s="223"/>
      <c r="BJ16" s="223"/>
      <c r="BK16" s="223"/>
      <c r="BL16" s="223"/>
      <c r="BM16" s="223"/>
      <c r="BN16" s="223"/>
      <c r="BO16" s="223"/>
      <c r="BP16" s="223"/>
      <c r="BQ16" s="228">
        <v>10</v>
      </c>
      <c r="BR16" s="229"/>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4"/>
    </row>
    <row r="17" spans="1:131" s="225" customFormat="1" ht="26.25" customHeight="1" x14ac:dyDescent="0.15">
      <c r="A17" s="228">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2"/>
      <c r="BA17" s="222"/>
      <c r="BB17" s="222"/>
      <c r="BC17" s="222"/>
      <c r="BD17" s="222"/>
      <c r="BE17" s="223"/>
      <c r="BF17" s="223"/>
      <c r="BG17" s="223"/>
      <c r="BH17" s="223"/>
      <c r="BI17" s="223"/>
      <c r="BJ17" s="223"/>
      <c r="BK17" s="223"/>
      <c r="BL17" s="223"/>
      <c r="BM17" s="223"/>
      <c r="BN17" s="223"/>
      <c r="BO17" s="223"/>
      <c r="BP17" s="223"/>
      <c r="BQ17" s="228">
        <v>11</v>
      </c>
      <c r="BR17" s="229"/>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4"/>
    </row>
    <row r="18" spans="1:131" s="225" customFormat="1" ht="26.25" customHeight="1" x14ac:dyDescent="0.15">
      <c r="A18" s="228">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2"/>
      <c r="BA18" s="222"/>
      <c r="BB18" s="222"/>
      <c r="BC18" s="222"/>
      <c r="BD18" s="222"/>
      <c r="BE18" s="223"/>
      <c r="BF18" s="223"/>
      <c r="BG18" s="223"/>
      <c r="BH18" s="223"/>
      <c r="BI18" s="223"/>
      <c r="BJ18" s="223"/>
      <c r="BK18" s="223"/>
      <c r="BL18" s="223"/>
      <c r="BM18" s="223"/>
      <c r="BN18" s="223"/>
      <c r="BO18" s="223"/>
      <c r="BP18" s="223"/>
      <c r="BQ18" s="228">
        <v>12</v>
      </c>
      <c r="BR18" s="229"/>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4"/>
    </row>
    <row r="19" spans="1:131" s="225" customFormat="1" ht="26.25" customHeight="1" x14ac:dyDescent="0.15">
      <c r="A19" s="228">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2"/>
      <c r="BA19" s="222"/>
      <c r="BB19" s="222"/>
      <c r="BC19" s="222"/>
      <c r="BD19" s="222"/>
      <c r="BE19" s="223"/>
      <c r="BF19" s="223"/>
      <c r="BG19" s="223"/>
      <c r="BH19" s="223"/>
      <c r="BI19" s="223"/>
      <c r="BJ19" s="223"/>
      <c r="BK19" s="223"/>
      <c r="BL19" s="223"/>
      <c r="BM19" s="223"/>
      <c r="BN19" s="223"/>
      <c r="BO19" s="223"/>
      <c r="BP19" s="223"/>
      <c r="BQ19" s="228">
        <v>13</v>
      </c>
      <c r="BR19" s="229"/>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4"/>
    </row>
    <row r="20" spans="1:131" s="225" customFormat="1" ht="26.25" customHeight="1" x14ac:dyDescent="0.15">
      <c r="A20" s="228">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2"/>
      <c r="BA20" s="222"/>
      <c r="BB20" s="222"/>
      <c r="BC20" s="222"/>
      <c r="BD20" s="222"/>
      <c r="BE20" s="223"/>
      <c r="BF20" s="223"/>
      <c r="BG20" s="223"/>
      <c r="BH20" s="223"/>
      <c r="BI20" s="223"/>
      <c r="BJ20" s="223"/>
      <c r="BK20" s="223"/>
      <c r="BL20" s="223"/>
      <c r="BM20" s="223"/>
      <c r="BN20" s="223"/>
      <c r="BO20" s="223"/>
      <c r="BP20" s="223"/>
      <c r="BQ20" s="228">
        <v>14</v>
      </c>
      <c r="BR20" s="229"/>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4"/>
    </row>
    <row r="21" spans="1:131" s="225" customFormat="1" ht="26.25" customHeight="1" thickBot="1" x14ac:dyDescent="0.2">
      <c r="A21" s="228">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2"/>
      <c r="BA21" s="222"/>
      <c r="BB21" s="222"/>
      <c r="BC21" s="222"/>
      <c r="BD21" s="222"/>
      <c r="BE21" s="223"/>
      <c r="BF21" s="223"/>
      <c r="BG21" s="223"/>
      <c r="BH21" s="223"/>
      <c r="BI21" s="223"/>
      <c r="BJ21" s="223"/>
      <c r="BK21" s="223"/>
      <c r="BL21" s="223"/>
      <c r="BM21" s="223"/>
      <c r="BN21" s="223"/>
      <c r="BO21" s="223"/>
      <c r="BP21" s="223"/>
      <c r="BQ21" s="228">
        <v>15</v>
      </c>
      <c r="BR21" s="229"/>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4"/>
    </row>
    <row r="22" spans="1:131" s="225" customFormat="1" ht="26.25" customHeight="1" x14ac:dyDescent="0.15">
      <c r="A22" s="228">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23"/>
      <c r="BF22" s="223"/>
      <c r="BG22" s="223"/>
      <c r="BH22" s="223"/>
      <c r="BI22" s="223"/>
      <c r="BJ22" s="223"/>
      <c r="BK22" s="223"/>
      <c r="BL22" s="223"/>
      <c r="BM22" s="223"/>
      <c r="BN22" s="223"/>
      <c r="BO22" s="223"/>
      <c r="BP22" s="223"/>
      <c r="BQ22" s="228">
        <v>16</v>
      </c>
      <c r="BR22" s="229"/>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4"/>
    </row>
    <row r="23" spans="1:131" s="225" customFormat="1" ht="26.25" customHeight="1" thickBot="1" x14ac:dyDescent="0.2">
      <c r="A23" s="230" t="s">
        <v>377</v>
      </c>
      <c r="B23" s="802" t="s">
        <v>378</v>
      </c>
      <c r="C23" s="803"/>
      <c r="D23" s="803"/>
      <c r="E23" s="803"/>
      <c r="F23" s="803"/>
      <c r="G23" s="803"/>
      <c r="H23" s="803"/>
      <c r="I23" s="803"/>
      <c r="J23" s="803"/>
      <c r="K23" s="803"/>
      <c r="L23" s="803"/>
      <c r="M23" s="803"/>
      <c r="N23" s="803"/>
      <c r="O23" s="803"/>
      <c r="P23" s="804"/>
      <c r="Q23" s="805">
        <v>5425</v>
      </c>
      <c r="R23" s="806"/>
      <c r="S23" s="806"/>
      <c r="T23" s="806"/>
      <c r="U23" s="806"/>
      <c r="V23" s="806">
        <v>5028</v>
      </c>
      <c r="W23" s="806"/>
      <c r="X23" s="806"/>
      <c r="Y23" s="806"/>
      <c r="Z23" s="806"/>
      <c r="AA23" s="806">
        <v>397</v>
      </c>
      <c r="AB23" s="806"/>
      <c r="AC23" s="806"/>
      <c r="AD23" s="806"/>
      <c r="AE23" s="807"/>
      <c r="AF23" s="808">
        <v>343</v>
      </c>
      <c r="AG23" s="806"/>
      <c r="AH23" s="806"/>
      <c r="AI23" s="806"/>
      <c r="AJ23" s="809"/>
      <c r="AK23" s="810"/>
      <c r="AL23" s="811"/>
      <c r="AM23" s="811"/>
      <c r="AN23" s="811"/>
      <c r="AO23" s="811"/>
      <c r="AP23" s="806">
        <v>5039</v>
      </c>
      <c r="AQ23" s="806"/>
      <c r="AR23" s="806"/>
      <c r="AS23" s="806"/>
      <c r="AT23" s="806"/>
      <c r="AU23" s="822"/>
      <c r="AV23" s="822"/>
      <c r="AW23" s="822"/>
      <c r="AX23" s="822"/>
      <c r="AY23" s="823"/>
      <c r="AZ23" s="824" t="s">
        <v>122</v>
      </c>
      <c r="BA23" s="825"/>
      <c r="BB23" s="825"/>
      <c r="BC23" s="825"/>
      <c r="BD23" s="826"/>
      <c r="BE23" s="223"/>
      <c r="BF23" s="223"/>
      <c r="BG23" s="223"/>
      <c r="BH23" s="223"/>
      <c r="BI23" s="223"/>
      <c r="BJ23" s="223"/>
      <c r="BK23" s="223"/>
      <c r="BL23" s="223"/>
      <c r="BM23" s="223"/>
      <c r="BN23" s="223"/>
      <c r="BO23" s="223"/>
      <c r="BP23" s="223"/>
      <c r="BQ23" s="228">
        <v>17</v>
      </c>
      <c r="BR23" s="229"/>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4"/>
    </row>
    <row r="24" spans="1:131" s="225"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2"/>
      <c r="BA24" s="222"/>
      <c r="BB24" s="222"/>
      <c r="BC24" s="222"/>
      <c r="BD24" s="222"/>
      <c r="BE24" s="223"/>
      <c r="BF24" s="223"/>
      <c r="BG24" s="223"/>
      <c r="BH24" s="223"/>
      <c r="BI24" s="223"/>
      <c r="BJ24" s="223"/>
      <c r="BK24" s="223"/>
      <c r="BL24" s="223"/>
      <c r="BM24" s="223"/>
      <c r="BN24" s="223"/>
      <c r="BO24" s="223"/>
      <c r="BP24" s="223"/>
      <c r="BQ24" s="228">
        <v>18</v>
      </c>
      <c r="BR24" s="229"/>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4"/>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2"/>
      <c r="BK25" s="222"/>
      <c r="BL25" s="222"/>
      <c r="BM25" s="222"/>
      <c r="BN25" s="222"/>
      <c r="BO25" s="231"/>
      <c r="BP25" s="231"/>
      <c r="BQ25" s="228">
        <v>19</v>
      </c>
      <c r="BR25" s="229"/>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0"/>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22"/>
      <c r="BK26" s="222"/>
      <c r="BL26" s="222"/>
      <c r="BM26" s="222"/>
      <c r="BN26" s="222"/>
      <c r="BO26" s="231"/>
      <c r="BP26" s="231"/>
      <c r="BQ26" s="228">
        <v>20</v>
      </c>
      <c r="BR26" s="229"/>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0"/>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2"/>
      <c r="BK27" s="222"/>
      <c r="BL27" s="222"/>
      <c r="BM27" s="222"/>
      <c r="BN27" s="222"/>
      <c r="BO27" s="231"/>
      <c r="BP27" s="231"/>
      <c r="BQ27" s="228">
        <v>21</v>
      </c>
      <c r="BR27" s="229"/>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0"/>
    </row>
    <row r="28" spans="1:131" ht="26.25" customHeight="1" thickTop="1" x14ac:dyDescent="0.15">
      <c r="A28" s="232">
        <v>1</v>
      </c>
      <c r="B28" s="762" t="s">
        <v>389</v>
      </c>
      <c r="C28" s="763"/>
      <c r="D28" s="763"/>
      <c r="E28" s="763"/>
      <c r="F28" s="763"/>
      <c r="G28" s="763"/>
      <c r="H28" s="763"/>
      <c r="I28" s="763"/>
      <c r="J28" s="763"/>
      <c r="K28" s="763"/>
      <c r="L28" s="763"/>
      <c r="M28" s="763"/>
      <c r="N28" s="763"/>
      <c r="O28" s="763"/>
      <c r="P28" s="764"/>
      <c r="Q28" s="835">
        <v>9</v>
      </c>
      <c r="R28" s="836"/>
      <c r="S28" s="836"/>
      <c r="T28" s="836"/>
      <c r="U28" s="836"/>
      <c r="V28" s="836">
        <v>8</v>
      </c>
      <c r="W28" s="836"/>
      <c r="X28" s="836"/>
      <c r="Y28" s="836"/>
      <c r="Z28" s="836"/>
      <c r="AA28" s="836">
        <v>1</v>
      </c>
      <c r="AB28" s="836"/>
      <c r="AC28" s="836"/>
      <c r="AD28" s="836"/>
      <c r="AE28" s="837"/>
      <c r="AF28" s="838">
        <v>1</v>
      </c>
      <c r="AG28" s="836"/>
      <c r="AH28" s="836"/>
      <c r="AI28" s="836"/>
      <c r="AJ28" s="839"/>
      <c r="AK28" s="840">
        <v>7</v>
      </c>
      <c r="AL28" s="841"/>
      <c r="AM28" s="841"/>
      <c r="AN28" s="841"/>
      <c r="AO28" s="841"/>
      <c r="AP28" s="841" t="s">
        <v>560</v>
      </c>
      <c r="AQ28" s="841"/>
      <c r="AR28" s="841"/>
      <c r="AS28" s="841"/>
      <c r="AT28" s="841"/>
      <c r="AU28" s="841" t="s">
        <v>560</v>
      </c>
      <c r="AV28" s="841"/>
      <c r="AW28" s="841"/>
      <c r="AX28" s="841"/>
      <c r="AY28" s="841"/>
      <c r="AZ28" s="842" t="s">
        <v>560</v>
      </c>
      <c r="BA28" s="842"/>
      <c r="BB28" s="842"/>
      <c r="BC28" s="842"/>
      <c r="BD28" s="842"/>
      <c r="BE28" s="833"/>
      <c r="BF28" s="833"/>
      <c r="BG28" s="833"/>
      <c r="BH28" s="833"/>
      <c r="BI28" s="834"/>
      <c r="BJ28" s="222"/>
      <c r="BK28" s="222"/>
      <c r="BL28" s="222"/>
      <c r="BM28" s="222"/>
      <c r="BN28" s="222"/>
      <c r="BO28" s="231"/>
      <c r="BP28" s="231"/>
      <c r="BQ28" s="228">
        <v>22</v>
      </c>
      <c r="BR28" s="229"/>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0"/>
    </row>
    <row r="29" spans="1:131" ht="26.25" customHeight="1" x14ac:dyDescent="0.15">
      <c r="A29" s="232">
        <v>2</v>
      </c>
      <c r="B29" s="793" t="s">
        <v>390</v>
      </c>
      <c r="C29" s="794"/>
      <c r="D29" s="794"/>
      <c r="E29" s="794"/>
      <c r="F29" s="794"/>
      <c r="G29" s="794"/>
      <c r="H29" s="794"/>
      <c r="I29" s="794"/>
      <c r="J29" s="794"/>
      <c r="K29" s="794"/>
      <c r="L29" s="794"/>
      <c r="M29" s="794"/>
      <c r="N29" s="794"/>
      <c r="O29" s="794"/>
      <c r="P29" s="795"/>
      <c r="Q29" s="796">
        <v>783</v>
      </c>
      <c r="R29" s="797"/>
      <c r="S29" s="797"/>
      <c r="T29" s="797"/>
      <c r="U29" s="797"/>
      <c r="V29" s="797">
        <v>751</v>
      </c>
      <c r="W29" s="797"/>
      <c r="X29" s="797"/>
      <c r="Y29" s="797"/>
      <c r="Z29" s="797"/>
      <c r="AA29" s="797">
        <v>32</v>
      </c>
      <c r="AB29" s="797"/>
      <c r="AC29" s="797"/>
      <c r="AD29" s="797"/>
      <c r="AE29" s="798"/>
      <c r="AF29" s="799">
        <v>32</v>
      </c>
      <c r="AG29" s="800"/>
      <c r="AH29" s="800"/>
      <c r="AI29" s="800"/>
      <c r="AJ29" s="801"/>
      <c r="AK29" s="847">
        <v>133</v>
      </c>
      <c r="AL29" s="843"/>
      <c r="AM29" s="843"/>
      <c r="AN29" s="843"/>
      <c r="AO29" s="843"/>
      <c r="AP29" s="843" t="s">
        <v>560</v>
      </c>
      <c r="AQ29" s="843"/>
      <c r="AR29" s="843"/>
      <c r="AS29" s="843"/>
      <c r="AT29" s="843"/>
      <c r="AU29" s="843" t="s">
        <v>560</v>
      </c>
      <c r="AV29" s="843"/>
      <c r="AW29" s="843"/>
      <c r="AX29" s="843"/>
      <c r="AY29" s="843"/>
      <c r="AZ29" s="844" t="s">
        <v>560</v>
      </c>
      <c r="BA29" s="844"/>
      <c r="BB29" s="844"/>
      <c r="BC29" s="844"/>
      <c r="BD29" s="844"/>
      <c r="BE29" s="845"/>
      <c r="BF29" s="845"/>
      <c r="BG29" s="845"/>
      <c r="BH29" s="845"/>
      <c r="BI29" s="846"/>
      <c r="BJ29" s="222"/>
      <c r="BK29" s="222"/>
      <c r="BL29" s="222"/>
      <c r="BM29" s="222"/>
      <c r="BN29" s="222"/>
      <c r="BO29" s="231"/>
      <c r="BP29" s="231"/>
      <c r="BQ29" s="228">
        <v>23</v>
      </c>
      <c r="BR29" s="229"/>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0"/>
    </row>
    <row r="30" spans="1:131" ht="26.25" customHeight="1" x14ac:dyDescent="0.15">
      <c r="A30" s="232">
        <v>3</v>
      </c>
      <c r="B30" s="793" t="s">
        <v>391</v>
      </c>
      <c r="C30" s="794"/>
      <c r="D30" s="794"/>
      <c r="E30" s="794"/>
      <c r="F30" s="794"/>
      <c r="G30" s="794"/>
      <c r="H30" s="794"/>
      <c r="I30" s="794"/>
      <c r="J30" s="794"/>
      <c r="K30" s="794"/>
      <c r="L30" s="794"/>
      <c r="M30" s="794"/>
      <c r="N30" s="794"/>
      <c r="O30" s="794"/>
      <c r="P30" s="795"/>
      <c r="Q30" s="796">
        <v>64</v>
      </c>
      <c r="R30" s="797"/>
      <c r="S30" s="797"/>
      <c r="T30" s="797"/>
      <c r="U30" s="797"/>
      <c r="V30" s="797">
        <v>63</v>
      </c>
      <c r="W30" s="797"/>
      <c r="X30" s="797"/>
      <c r="Y30" s="797"/>
      <c r="Z30" s="797"/>
      <c r="AA30" s="797">
        <v>1</v>
      </c>
      <c r="AB30" s="797"/>
      <c r="AC30" s="797"/>
      <c r="AD30" s="797"/>
      <c r="AE30" s="798"/>
      <c r="AF30" s="799">
        <v>1</v>
      </c>
      <c r="AG30" s="800"/>
      <c r="AH30" s="800"/>
      <c r="AI30" s="800"/>
      <c r="AJ30" s="801"/>
      <c r="AK30" s="847">
        <v>28</v>
      </c>
      <c r="AL30" s="843"/>
      <c r="AM30" s="843"/>
      <c r="AN30" s="843"/>
      <c r="AO30" s="843"/>
      <c r="AP30" s="843" t="s">
        <v>560</v>
      </c>
      <c r="AQ30" s="843"/>
      <c r="AR30" s="843"/>
      <c r="AS30" s="843"/>
      <c r="AT30" s="843"/>
      <c r="AU30" s="843" t="s">
        <v>560</v>
      </c>
      <c r="AV30" s="843"/>
      <c r="AW30" s="843"/>
      <c r="AX30" s="843"/>
      <c r="AY30" s="843"/>
      <c r="AZ30" s="844" t="s">
        <v>560</v>
      </c>
      <c r="BA30" s="844"/>
      <c r="BB30" s="844"/>
      <c r="BC30" s="844"/>
      <c r="BD30" s="844"/>
      <c r="BE30" s="845"/>
      <c r="BF30" s="845"/>
      <c r="BG30" s="845"/>
      <c r="BH30" s="845"/>
      <c r="BI30" s="846"/>
      <c r="BJ30" s="222"/>
      <c r="BK30" s="222"/>
      <c r="BL30" s="222"/>
      <c r="BM30" s="222"/>
      <c r="BN30" s="222"/>
      <c r="BO30" s="231"/>
      <c r="BP30" s="231"/>
      <c r="BQ30" s="228">
        <v>24</v>
      </c>
      <c r="BR30" s="229"/>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0"/>
    </row>
    <row r="31" spans="1:131" ht="26.25" customHeight="1" x14ac:dyDescent="0.15">
      <c r="A31" s="232">
        <v>4</v>
      </c>
      <c r="B31" s="793" t="s">
        <v>392</v>
      </c>
      <c r="C31" s="794"/>
      <c r="D31" s="794"/>
      <c r="E31" s="794"/>
      <c r="F31" s="794"/>
      <c r="G31" s="794"/>
      <c r="H31" s="794"/>
      <c r="I31" s="794"/>
      <c r="J31" s="794"/>
      <c r="K31" s="794"/>
      <c r="L31" s="794"/>
      <c r="M31" s="794"/>
      <c r="N31" s="794"/>
      <c r="O31" s="794"/>
      <c r="P31" s="795"/>
      <c r="Q31" s="796">
        <v>184</v>
      </c>
      <c r="R31" s="797"/>
      <c r="S31" s="797"/>
      <c r="T31" s="797"/>
      <c r="U31" s="797"/>
      <c r="V31" s="797">
        <v>201</v>
      </c>
      <c r="W31" s="797"/>
      <c r="X31" s="797"/>
      <c r="Y31" s="797"/>
      <c r="Z31" s="797"/>
      <c r="AA31" s="797">
        <v>-17</v>
      </c>
      <c r="AB31" s="797"/>
      <c r="AC31" s="797"/>
      <c r="AD31" s="797"/>
      <c r="AE31" s="798"/>
      <c r="AF31" s="799">
        <v>18</v>
      </c>
      <c r="AG31" s="800"/>
      <c r="AH31" s="800"/>
      <c r="AI31" s="800"/>
      <c r="AJ31" s="801"/>
      <c r="AK31" s="847">
        <v>75</v>
      </c>
      <c r="AL31" s="843"/>
      <c r="AM31" s="843"/>
      <c r="AN31" s="843"/>
      <c r="AO31" s="843"/>
      <c r="AP31" s="843">
        <v>700</v>
      </c>
      <c r="AQ31" s="843"/>
      <c r="AR31" s="843"/>
      <c r="AS31" s="843"/>
      <c r="AT31" s="843"/>
      <c r="AU31" s="843">
        <v>510</v>
      </c>
      <c r="AV31" s="843"/>
      <c r="AW31" s="843"/>
      <c r="AX31" s="843"/>
      <c r="AY31" s="843"/>
      <c r="AZ31" s="844" t="s">
        <v>560</v>
      </c>
      <c r="BA31" s="844"/>
      <c r="BB31" s="844"/>
      <c r="BC31" s="844"/>
      <c r="BD31" s="844"/>
      <c r="BE31" s="845" t="s">
        <v>393</v>
      </c>
      <c r="BF31" s="845"/>
      <c r="BG31" s="845"/>
      <c r="BH31" s="845"/>
      <c r="BI31" s="846"/>
      <c r="BJ31" s="222"/>
      <c r="BK31" s="222"/>
      <c r="BL31" s="222"/>
      <c r="BM31" s="222"/>
      <c r="BN31" s="222"/>
      <c r="BO31" s="231"/>
      <c r="BP31" s="231"/>
      <c r="BQ31" s="228">
        <v>25</v>
      </c>
      <c r="BR31" s="229"/>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0"/>
    </row>
    <row r="32" spans="1:131" ht="26.25" customHeight="1" x14ac:dyDescent="0.15">
      <c r="A32" s="232">
        <v>5</v>
      </c>
      <c r="B32" s="793" t="s">
        <v>394</v>
      </c>
      <c r="C32" s="794"/>
      <c r="D32" s="794"/>
      <c r="E32" s="794"/>
      <c r="F32" s="794"/>
      <c r="G32" s="794"/>
      <c r="H32" s="794"/>
      <c r="I32" s="794"/>
      <c r="J32" s="794"/>
      <c r="K32" s="794"/>
      <c r="L32" s="794"/>
      <c r="M32" s="794"/>
      <c r="N32" s="794"/>
      <c r="O32" s="794"/>
      <c r="P32" s="795"/>
      <c r="Q32" s="796">
        <v>163</v>
      </c>
      <c r="R32" s="797"/>
      <c r="S32" s="797"/>
      <c r="T32" s="797"/>
      <c r="U32" s="797"/>
      <c r="V32" s="797">
        <v>195</v>
      </c>
      <c r="W32" s="797"/>
      <c r="X32" s="797"/>
      <c r="Y32" s="797"/>
      <c r="Z32" s="797"/>
      <c r="AA32" s="797">
        <v>-32</v>
      </c>
      <c r="AB32" s="797"/>
      <c r="AC32" s="797"/>
      <c r="AD32" s="797"/>
      <c r="AE32" s="798"/>
      <c r="AF32" s="799">
        <v>10</v>
      </c>
      <c r="AG32" s="800"/>
      <c r="AH32" s="800"/>
      <c r="AI32" s="800"/>
      <c r="AJ32" s="801"/>
      <c r="AK32" s="847">
        <v>204</v>
      </c>
      <c r="AL32" s="843"/>
      <c r="AM32" s="843"/>
      <c r="AN32" s="843"/>
      <c r="AO32" s="843"/>
      <c r="AP32" s="843">
        <v>912</v>
      </c>
      <c r="AQ32" s="843"/>
      <c r="AR32" s="843"/>
      <c r="AS32" s="843"/>
      <c r="AT32" s="843"/>
      <c r="AU32" s="843">
        <v>912</v>
      </c>
      <c r="AV32" s="843"/>
      <c r="AW32" s="843"/>
      <c r="AX32" s="843"/>
      <c r="AY32" s="843"/>
      <c r="AZ32" s="844" t="s">
        <v>560</v>
      </c>
      <c r="BA32" s="844"/>
      <c r="BB32" s="844"/>
      <c r="BC32" s="844"/>
      <c r="BD32" s="844"/>
      <c r="BE32" s="845" t="s">
        <v>393</v>
      </c>
      <c r="BF32" s="845"/>
      <c r="BG32" s="845"/>
      <c r="BH32" s="845"/>
      <c r="BI32" s="846"/>
      <c r="BJ32" s="222"/>
      <c r="BK32" s="222"/>
      <c r="BL32" s="222"/>
      <c r="BM32" s="222"/>
      <c r="BN32" s="222"/>
      <c r="BO32" s="231"/>
      <c r="BP32" s="231"/>
      <c r="BQ32" s="228">
        <v>26</v>
      </c>
      <c r="BR32" s="229"/>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0"/>
    </row>
    <row r="33" spans="1:131" ht="26.25" customHeight="1" x14ac:dyDescent="0.15">
      <c r="A33" s="232">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22"/>
      <c r="BK33" s="222"/>
      <c r="BL33" s="222"/>
      <c r="BM33" s="222"/>
      <c r="BN33" s="222"/>
      <c r="BO33" s="231"/>
      <c r="BP33" s="231"/>
      <c r="BQ33" s="228">
        <v>27</v>
      </c>
      <c r="BR33" s="229"/>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0"/>
    </row>
    <row r="34" spans="1:131" ht="26.25" customHeight="1" x14ac:dyDescent="0.15">
      <c r="A34" s="232">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22"/>
      <c r="BK34" s="222"/>
      <c r="BL34" s="222"/>
      <c r="BM34" s="222"/>
      <c r="BN34" s="222"/>
      <c r="BO34" s="231"/>
      <c r="BP34" s="231"/>
      <c r="BQ34" s="228">
        <v>28</v>
      </c>
      <c r="BR34" s="229"/>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0"/>
    </row>
    <row r="35" spans="1:131" ht="26.25" customHeight="1" x14ac:dyDescent="0.15">
      <c r="A35" s="232">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22"/>
      <c r="BK35" s="222"/>
      <c r="BL35" s="222"/>
      <c r="BM35" s="222"/>
      <c r="BN35" s="222"/>
      <c r="BO35" s="231"/>
      <c r="BP35" s="231"/>
      <c r="BQ35" s="228">
        <v>29</v>
      </c>
      <c r="BR35" s="229"/>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0"/>
    </row>
    <row r="36" spans="1:131" ht="26.25" customHeight="1" x14ac:dyDescent="0.15">
      <c r="A36" s="232">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22"/>
      <c r="BK36" s="222"/>
      <c r="BL36" s="222"/>
      <c r="BM36" s="222"/>
      <c r="BN36" s="222"/>
      <c r="BO36" s="231"/>
      <c r="BP36" s="231"/>
      <c r="BQ36" s="228">
        <v>30</v>
      </c>
      <c r="BR36" s="229"/>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0"/>
    </row>
    <row r="37" spans="1:131" ht="26.25" customHeight="1" x14ac:dyDescent="0.15">
      <c r="A37" s="232">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22"/>
      <c r="BK37" s="222"/>
      <c r="BL37" s="222"/>
      <c r="BM37" s="222"/>
      <c r="BN37" s="222"/>
      <c r="BO37" s="231"/>
      <c r="BP37" s="231"/>
      <c r="BQ37" s="228">
        <v>31</v>
      </c>
      <c r="BR37" s="229"/>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0"/>
    </row>
    <row r="38" spans="1:131" ht="26.25" customHeight="1" x14ac:dyDescent="0.15">
      <c r="A38" s="232">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22"/>
      <c r="BK38" s="222"/>
      <c r="BL38" s="222"/>
      <c r="BM38" s="222"/>
      <c r="BN38" s="222"/>
      <c r="BO38" s="231"/>
      <c r="BP38" s="231"/>
      <c r="BQ38" s="228">
        <v>32</v>
      </c>
      <c r="BR38" s="229"/>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0"/>
    </row>
    <row r="39" spans="1:131" ht="26.25" customHeight="1" x14ac:dyDescent="0.15">
      <c r="A39" s="232">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22"/>
      <c r="BK39" s="222"/>
      <c r="BL39" s="222"/>
      <c r="BM39" s="222"/>
      <c r="BN39" s="222"/>
      <c r="BO39" s="231"/>
      <c r="BP39" s="231"/>
      <c r="BQ39" s="228">
        <v>33</v>
      </c>
      <c r="BR39" s="229"/>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0"/>
    </row>
    <row r="40" spans="1:131" ht="26.25" customHeight="1" x14ac:dyDescent="0.15">
      <c r="A40" s="228">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22"/>
      <c r="BK40" s="222"/>
      <c r="BL40" s="222"/>
      <c r="BM40" s="222"/>
      <c r="BN40" s="222"/>
      <c r="BO40" s="231"/>
      <c r="BP40" s="231"/>
      <c r="BQ40" s="228">
        <v>34</v>
      </c>
      <c r="BR40" s="229"/>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0"/>
    </row>
    <row r="41" spans="1:131" ht="26.25" customHeight="1" x14ac:dyDescent="0.15">
      <c r="A41" s="228">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22"/>
      <c r="BK41" s="222"/>
      <c r="BL41" s="222"/>
      <c r="BM41" s="222"/>
      <c r="BN41" s="222"/>
      <c r="BO41" s="231"/>
      <c r="BP41" s="231"/>
      <c r="BQ41" s="228">
        <v>35</v>
      </c>
      <c r="BR41" s="229"/>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0"/>
    </row>
    <row r="42" spans="1:131" ht="26.25" customHeight="1" x14ac:dyDescent="0.15">
      <c r="A42" s="228">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22"/>
      <c r="BK42" s="222"/>
      <c r="BL42" s="222"/>
      <c r="BM42" s="222"/>
      <c r="BN42" s="222"/>
      <c r="BO42" s="231"/>
      <c r="BP42" s="231"/>
      <c r="BQ42" s="228">
        <v>36</v>
      </c>
      <c r="BR42" s="229"/>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0"/>
    </row>
    <row r="43" spans="1:131" ht="26.25" customHeight="1" x14ac:dyDescent="0.15">
      <c r="A43" s="228">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22"/>
      <c r="BK43" s="222"/>
      <c r="BL43" s="222"/>
      <c r="BM43" s="222"/>
      <c r="BN43" s="222"/>
      <c r="BO43" s="231"/>
      <c r="BP43" s="231"/>
      <c r="BQ43" s="228">
        <v>37</v>
      </c>
      <c r="BR43" s="229"/>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0"/>
    </row>
    <row r="44" spans="1:131" ht="26.25" customHeight="1" x14ac:dyDescent="0.15">
      <c r="A44" s="228">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22"/>
      <c r="BK44" s="222"/>
      <c r="BL44" s="222"/>
      <c r="BM44" s="222"/>
      <c r="BN44" s="222"/>
      <c r="BO44" s="231"/>
      <c r="BP44" s="231"/>
      <c r="BQ44" s="228">
        <v>38</v>
      </c>
      <c r="BR44" s="229"/>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0"/>
    </row>
    <row r="45" spans="1:131" ht="26.25" customHeight="1" x14ac:dyDescent="0.15">
      <c r="A45" s="228">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22"/>
      <c r="BK45" s="222"/>
      <c r="BL45" s="222"/>
      <c r="BM45" s="222"/>
      <c r="BN45" s="222"/>
      <c r="BO45" s="231"/>
      <c r="BP45" s="231"/>
      <c r="BQ45" s="228">
        <v>39</v>
      </c>
      <c r="BR45" s="229"/>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0"/>
    </row>
    <row r="46" spans="1:131" ht="26.25" customHeight="1" x14ac:dyDescent="0.15">
      <c r="A46" s="228">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22"/>
      <c r="BK46" s="222"/>
      <c r="BL46" s="222"/>
      <c r="BM46" s="222"/>
      <c r="BN46" s="222"/>
      <c r="BO46" s="231"/>
      <c r="BP46" s="231"/>
      <c r="BQ46" s="228">
        <v>40</v>
      </c>
      <c r="BR46" s="229"/>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0"/>
    </row>
    <row r="47" spans="1:131" ht="26.25" customHeight="1" x14ac:dyDescent="0.15">
      <c r="A47" s="228">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22"/>
      <c r="BK47" s="222"/>
      <c r="BL47" s="222"/>
      <c r="BM47" s="222"/>
      <c r="BN47" s="222"/>
      <c r="BO47" s="231"/>
      <c r="BP47" s="231"/>
      <c r="BQ47" s="228">
        <v>41</v>
      </c>
      <c r="BR47" s="229"/>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0"/>
    </row>
    <row r="48" spans="1:131" ht="26.25" customHeight="1" x14ac:dyDescent="0.15">
      <c r="A48" s="228">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22"/>
      <c r="BK48" s="222"/>
      <c r="BL48" s="222"/>
      <c r="BM48" s="222"/>
      <c r="BN48" s="222"/>
      <c r="BO48" s="231"/>
      <c r="BP48" s="231"/>
      <c r="BQ48" s="228">
        <v>42</v>
      </c>
      <c r="BR48" s="229"/>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0"/>
    </row>
    <row r="49" spans="1:131" ht="26.25" customHeight="1" x14ac:dyDescent="0.15">
      <c r="A49" s="228">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22"/>
      <c r="BK49" s="222"/>
      <c r="BL49" s="222"/>
      <c r="BM49" s="222"/>
      <c r="BN49" s="222"/>
      <c r="BO49" s="231"/>
      <c r="BP49" s="231"/>
      <c r="BQ49" s="228">
        <v>43</v>
      </c>
      <c r="BR49" s="229"/>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0"/>
    </row>
    <row r="50" spans="1:131" ht="26.25" customHeight="1" x14ac:dyDescent="0.15">
      <c r="A50" s="228">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22"/>
      <c r="BK50" s="222"/>
      <c r="BL50" s="222"/>
      <c r="BM50" s="222"/>
      <c r="BN50" s="222"/>
      <c r="BO50" s="231"/>
      <c r="BP50" s="231"/>
      <c r="BQ50" s="228">
        <v>44</v>
      </c>
      <c r="BR50" s="229"/>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0"/>
    </row>
    <row r="51" spans="1:131" ht="26.25" customHeight="1" x14ac:dyDescent="0.15">
      <c r="A51" s="228">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22"/>
      <c r="BK51" s="222"/>
      <c r="BL51" s="222"/>
      <c r="BM51" s="222"/>
      <c r="BN51" s="222"/>
      <c r="BO51" s="231"/>
      <c r="BP51" s="231"/>
      <c r="BQ51" s="228">
        <v>45</v>
      </c>
      <c r="BR51" s="229"/>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0"/>
    </row>
    <row r="52" spans="1:131" ht="26.25" customHeight="1" x14ac:dyDescent="0.15">
      <c r="A52" s="228">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22"/>
      <c r="BK52" s="222"/>
      <c r="BL52" s="222"/>
      <c r="BM52" s="222"/>
      <c r="BN52" s="222"/>
      <c r="BO52" s="231"/>
      <c r="BP52" s="231"/>
      <c r="BQ52" s="228">
        <v>46</v>
      </c>
      <c r="BR52" s="229"/>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0"/>
    </row>
    <row r="53" spans="1:131" ht="26.25" customHeight="1" x14ac:dyDescent="0.15">
      <c r="A53" s="228">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22"/>
      <c r="BK53" s="222"/>
      <c r="BL53" s="222"/>
      <c r="BM53" s="222"/>
      <c r="BN53" s="222"/>
      <c r="BO53" s="231"/>
      <c r="BP53" s="231"/>
      <c r="BQ53" s="228">
        <v>47</v>
      </c>
      <c r="BR53" s="229"/>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0"/>
    </row>
    <row r="54" spans="1:131" ht="26.25" customHeight="1" x14ac:dyDescent="0.15">
      <c r="A54" s="228">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22"/>
      <c r="BK54" s="222"/>
      <c r="BL54" s="222"/>
      <c r="BM54" s="222"/>
      <c r="BN54" s="222"/>
      <c r="BO54" s="231"/>
      <c r="BP54" s="231"/>
      <c r="BQ54" s="228">
        <v>48</v>
      </c>
      <c r="BR54" s="229"/>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0"/>
    </row>
    <row r="55" spans="1:131" ht="26.25" customHeight="1" x14ac:dyDescent="0.15">
      <c r="A55" s="228">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22"/>
      <c r="BK55" s="222"/>
      <c r="BL55" s="222"/>
      <c r="BM55" s="222"/>
      <c r="BN55" s="222"/>
      <c r="BO55" s="231"/>
      <c r="BP55" s="231"/>
      <c r="BQ55" s="228">
        <v>49</v>
      </c>
      <c r="BR55" s="229"/>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0"/>
    </row>
    <row r="56" spans="1:131" ht="26.25" customHeight="1" x14ac:dyDescent="0.15">
      <c r="A56" s="228">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22"/>
      <c r="BK56" s="222"/>
      <c r="BL56" s="222"/>
      <c r="BM56" s="222"/>
      <c r="BN56" s="222"/>
      <c r="BO56" s="231"/>
      <c r="BP56" s="231"/>
      <c r="BQ56" s="228">
        <v>50</v>
      </c>
      <c r="BR56" s="229"/>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0"/>
    </row>
    <row r="57" spans="1:131" ht="26.25" customHeight="1" x14ac:dyDescent="0.15">
      <c r="A57" s="228">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22"/>
      <c r="BK57" s="222"/>
      <c r="BL57" s="222"/>
      <c r="BM57" s="222"/>
      <c r="BN57" s="222"/>
      <c r="BO57" s="231"/>
      <c r="BP57" s="231"/>
      <c r="BQ57" s="228">
        <v>51</v>
      </c>
      <c r="BR57" s="229"/>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0"/>
    </row>
    <row r="58" spans="1:131" ht="26.25" customHeight="1" x14ac:dyDescent="0.15">
      <c r="A58" s="228">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22"/>
      <c r="BK58" s="222"/>
      <c r="BL58" s="222"/>
      <c r="BM58" s="222"/>
      <c r="BN58" s="222"/>
      <c r="BO58" s="231"/>
      <c r="BP58" s="231"/>
      <c r="BQ58" s="228">
        <v>52</v>
      </c>
      <c r="BR58" s="229"/>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0"/>
    </row>
    <row r="59" spans="1:131" ht="26.25" customHeight="1" x14ac:dyDescent="0.15">
      <c r="A59" s="228">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22"/>
      <c r="BK59" s="222"/>
      <c r="BL59" s="222"/>
      <c r="BM59" s="222"/>
      <c r="BN59" s="222"/>
      <c r="BO59" s="231"/>
      <c r="BP59" s="231"/>
      <c r="BQ59" s="228">
        <v>53</v>
      </c>
      <c r="BR59" s="229"/>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0"/>
    </row>
    <row r="60" spans="1:131" ht="26.25" customHeight="1" x14ac:dyDescent="0.15">
      <c r="A60" s="228">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22"/>
      <c r="BK60" s="222"/>
      <c r="BL60" s="222"/>
      <c r="BM60" s="222"/>
      <c r="BN60" s="222"/>
      <c r="BO60" s="231"/>
      <c r="BP60" s="231"/>
      <c r="BQ60" s="228">
        <v>54</v>
      </c>
      <c r="BR60" s="229"/>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0"/>
    </row>
    <row r="61" spans="1:131" ht="26.25" customHeight="1" thickBot="1" x14ac:dyDescent="0.2">
      <c r="A61" s="228">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22"/>
      <c r="BK61" s="222"/>
      <c r="BL61" s="222"/>
      <c r="BM61" s="222"/>
      <c r="BN61" s="222"/>
      <c r="BO61" s="231"/>
      <c r="BP61" s="231"/>
      <c r="BQ61" s="228">
        <v>55</v>
      </c>
      <c r="BR61" s="229"/>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0"/>
    </row>
    <row r="62" spans="1:131" ht="26.25" customHeight="1" x14ac:dyDescent="0.15">
      <c r="A62" s="228">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31"/>
      <c r="BP62" s="231"/>
      <c r="BQ62" s="228">
        <v>56</v>
      </c>
      <c r="BR62" s="229"/>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0"/>
    </row>
    <row r="63" spans="1:131" ht="26.25" customHeight="1" thickBot="1" x14ac:dyDescent="0.2">
      <c r="A63" s="230"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62</v>
      </c>
      <c r="AG63" s="857"/>
      <c r="AH63" s="857"/>
      <c r="AI63" s="857"/>
      <c r="AJ63" s="858"/>
      <c r="AK63" s="859"/>
      <c r="AL63" s="854"/>
      <c r="AM63" s="854"/>
      <c r="AN63" s="854"/>
      <c r="AO63" s="854"/>
      <c r="AP63" s="857">
        <v>1612</v>
      </c>
      <c r="AQ63" s="857"/>
      <c r="AR63" s="857"/>
      <c r="AS63" s="857"/>
      <c r="AT63" s="857"/>
      <c r="AU63" s="857">
        <v>1422</v>
      </c>
      <c r="AV63" s="857"/>
      <c r="AW63" s="857"/>
      <c r="AX63" s="857"/>
      <c r="AY63" s="857"/>
      <c r="AZ63" s="861"/>
      <c r="BA63" s="861"/>
      <c r="BB63" s="861"/>
      <c r="BC63" s="861"/>
      <c r="BD63" s="861"/>
      <c r="BE63" s="862"/>
      <c r="BF63" s="862"/>
      <c r="BG63" s="862"/>
      <c r="BH63" s="862"/>
      <c r="BI63" s="863"/>
      <c r="BJ63" s="864" t="s">
        <v>122</v>
      </c>
      <c r="BK63" s="865"/>
      <c r="BL63" s="865"/>
      <c r="BM63" s="865"/>
      <c r="BN63" s="866"/>
      <c r="BO63" s="231"/>
      <c r="BP63" s="231"/>
      <c r="BQ63" s="228">
        <v>57</v>
      </c>
      <c r="BR63" s="229"/>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0"/>
    </row>
    <row r="64" spans="1:131" ht="26.25" customHeight="1" x14ac:dyDescent="0.15">
      <c r="A64" s="231"/>
      <c r="B64" s="231"/>
      <c r="C64" s="231"/>
      <c r="D64" s="231"/>
      <c r="E64" s="231"/>
      <c r="F64" s="231"/>
      <c r="G64" s="231"/>
      <c r="H64" s="231"/>
      <c r="I64" s="231"/>
      <c r="J64" s="231"/>
      <c r="K64" s="231"/>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31"/>
      <c r="AI64" s="231"/>
      <c r="AJ64" s="231"/>
      <c r="AK64" s="231"/>
      <c r="AL64" s="231"/>
      <c r="AM64" s="231"/>
      <c r="AN64" s="231"/>
      <c r="AO64" s="231"/>
      <c r="AP64" s="231"/>
      <c r="AQ64" s="231"/>
      <c r="AR64" s="231"/>
      <c r="AS64" s="231"/>
      <c r="AT64" s="231"/>
      <c r="AU64" s="231"/>
      <c r="AV64" s="231"/>
      <c r="AW64" s="231"/>
      <c r="AX64" s="231"/>
      <c r="AY64" s="231"/>
      <c r="AZ64" s="231"/>
      <c r="BA64" s="231"/>
      <c r="BB64" s="231"/>
      <c r="BC64" s="231"/>
      <c r="BD64" s="231"/>
      <c r="BE64" s="231"/>
      <c r="BF64" s="231"/>
      <c r="BG64" s="231"/>
      <c r="BH64" s="231"/>
      <c r="BI64" s="231"/>
      <c r="BJ64" s="231"/>
      <c r="BK64" s="231"/>
      <c r="BL64" s="231"/>
      <c r="BM64" s="231"/>
      <c r="BN64" s="231"/>
      <c r="BO64" s="231"/>
      <c r="BP64" s="231"/>
      <c r="BQ64" s="228">
        <v>58</v>
      </c>
      <c r="BR64" s="229"/>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0"/>
    </row>
    <row r="65" spans="1:131" ht="26.25" customHeight="1" thickBot="1" x14ac:dyDescent="0.2">
      <c r="A65" s="222" t="s">
        <v>397</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O65" s="222"/>
      <c r="AP65" s="222"/>
      <c r="AQ65" s="222"/>
      <c r="AR65" s="222"/>
      <c r="AS65" s="222"/>
      <c r="AT65" s="222"/>
      <c r="AU65" s="222"/>
      <c r="AV65" s="222"/>
      <c r="AW65" s="222"/>
      <c r="AX65" s="222"/>
      <c r="AY65" s="222"/>
      <c r="AZ65" s="222"/>
      <c r="BA65" s="222"/>
      <c r="BB65" s="222"/>
      <c r="BC65" s="222"/>
      <c r="BD65" s="222"/>
      <c r="BE65" s="231"/>
      <c r="BF65" s="231"/>
      <c r="BG65" s="231"/>
      <c r="BH65" s="231"/>
      <c r="BI65" s="231"/>
      <c r="BJ65" s="231"/>
      <c r="BK65" s="231"/>
      <c r="BL65" s="231"/>
      <c r="BM65" s="231"/>
      <c r="BN65" s="231"/>
      <c r="BO65" s="231"/>
      <c r="BP65" s="231"/>
      <c r="BQ65" s="228">
        <v>59</v>
      </c>
      <c r="BR65" s="229"/>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0"/>
    </row>
    <row r="66" spans="1:131" ht="26.25" customHeight="1" x14ac:dyDescent="0.15">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365</v>
      </c>
      <c r="BA66" s="747"/>
      <c r="BB66" s="747"/>
      <c r="BC66" s="747"/>
      <c r="BD66" s="753"/>
      <c r="BE66" s="231"/>
      <c r="BF66" s="231"/>
      <c r="BG66" s="231"/>
      <c r="BH66" s="231"/>
      <c r="BI66" s="231"/>
      <c r="BJ66" s="231"/>
      <c r="BK66" s="231"/>
      <c r="BL66" s="231"/>
      <c r="BM66" s="231"/>
      <c r="BN66" s="231"/>
      <c r="BO66" s="231"/>
      <c r="BP66" s="231"/>
      <c r="BQ66" s="228">
        <v>60</v>
      </c>
      <c r="BR66" s="233"/>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20"/>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31"/>
      <c r="BF67" s="231"/>
      <c r="BG67" s="231"/>
      <c r="BH67" s="231"/>
      <c r="BI67" s="231"/>
      <c r="BJ67" s="231"/>
      <c r="BK67" s="231"/>
      <c r="BL67" s="231"/>
      <c r="BM67" s="231"/>
      <c r="BN67" s="231"/>
      <c r="BO67" s="231"/>
      <c r="BP67" s="231"/>
      <c r="BQ67" s="228">
        <v>61</v>
      </c>
      <c r="BR67" s="233"/>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20"/>
    </row>
    <row r="68" spans="1:131" ht="26.25" customHeight="1" thickTop="1" x14ac:dyDescent="0.15">
      <c r="A68" s="226">
        <v>1</v>
      </c>
      <c r="B68" s="882" t="s">
        <v>550</v>
      </c>
      <c r="C68" s="883"/>
      <c r="D68" s="883"/>
      <c r="E68" s="883"/>
      <c r="F68" s="883"/>
      <c r="G68" s="883"/>
      <c r="H68" s="883"/>
      <c r="I68" s="883"/>
      <c r="J68" s="883"/>
      <c r="K68" s="883"/>
      <c r="L68" s="883"/>
      <c r="M68" s="883"/>
      <c r="N68" s="883"/>
      <c r="O68" s="883"/>
      <c r="P68" s="884"/>
      <c r="Q68" s="885">
        <v>1103</v>
      </c>
      <c r="R68" s="879"/>
      <c r="S68" s="879"/>
      <c r="T68" s="879"/>
      <c r="U68" s="879"/>
      <c r="V68" s="879">
        <v>1100</v>
      </c>
      <c r="W68" s="879"/>
      <c r="X68" s="879"/>
      <c r="Y68" s="879"/>
      <c r="Z68" s="879"/>
      <c r="AA68" s="879">
        <v>3</v>
      </c>
      <c r="AB68" s="879"/>
      <c r="AC68" s="879"/>
      <c r="AD68" s="879"/>
      <c r="AE68" s="879"/>
      <c r="AF68" s="879">
        <v>3</v>
      </c>
      <c r="AG68" s="879"/>
      <c r="AH68" s="879"/>
      <c r="AI68" s="879"/>
      <c r="AJ68" s="879"/>
      <c r="AK68" s="879" t="s">
        <v>551</v>
      </c>
      <c r="AL68" s="879"/>
      <c r="AM68" s="879"/>
      <c r="AN68" s="879"/>
      <c r="AO68" s="879"/>
      <c r="AP68" s="879" t="s">
        <v>551</v>
      </c>
      <c r="AQ68" s="879"/>
      <c r="AR68" s="879"/>
      <c r="AS68" s="879"/>
      <c r="AT68" s="879"/>
      <c r="AU68" s="879" t="s">
        <v>551</v>
      </c>
      <c r="AV68" s="879"/>
      <c r="AW68" s="879"/>
      <c r="AX68" s="879"/>
      <c r="AY68" s="879"/>
      <c r="AZ68" s="880"/>
      <c r="BA68" s="880"/>
      <c r="BB68" s="880"/>
      <c r="BC68" s="880"/>
      <c r="BD68" s="881"/>
      <c r="BE68" s="231"/>
      <c r="BF68" s="231"/>
      <c r="BG68" s="231"/>
      <c r="BH68" s="231"/>
      <c r="BI68" s="231"/>
      <c r="BJ68" s="231"/>
      <c r="BK68" s="231"/>
      <c r="BL68" s="231"/>
      <c r="BM68" s="231"/>
      <c r="BN68" s="231"/>
      <c r="BO68" s="231"/>
      <c r="BP68" s="231"/>
      <c r="BQ68" s="228">
        <v>62</v>
      </c>
      <c r="BR68" s="233"/>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20"/>
    </row>
    <row r="69" spans="1:131" ht="26.25" customHeight="1" x14ac:dyDescent="0.15">
      <c r="A69" s="228">
        <v>2</v>
      </c>
      <c r="B69" s="886" t="s">
        <v>552</v>
      </c>
      <c r="C69" s="887"/>
      <c r="D69" s="887"/>
      <c r="E69" s="887"/>
      <c r="F69" s="887"/>
      <c r="G69" s="887"/>
      <c r="H69" s="887"/>
      <c r="I69" s="887"/>
      <c r="J69" s="887"/>
      <c r="K69" s="887"/>
      <c r="L69" s="887"/>
      <c r="M69" s="887"/>
      <c r="N69" s="887"/>
      <c r="O69" s="887"/>
      <c r="P69" s="888"/>
      <c r="Q69" s="889">
        <v>83</v>
      </c>
      <c r="R69" s="843"/>
      <c r="S69" s="843"/>
      <c r="T69" s="843"/>
      <c r="U69" s="843"/>
      <c r="V69" s="843">
        <v>69</v>
      </c>
      <c r="W69" s="843"/>
      <c r="X69" s="843"/>
      <c r="Y69" s="843"/>
      <c r="Z69" s="843"/>
      <c r="AA69" s="843">
        <v>14</v>
      </c>
      <c r="AB69" s="843"/>
      <c r="AC69" s="843"/>
      <c r="AD69" s="843"/>
      <c r="AE69" s="843"/>
      <c r="AF69" s="843">
        <v>14</v>
      </c>
      <c r="AG69" s="843"/>
      <c r="AH69" s="843"/>
      <c r="AI69" s="843"/>
      <c r="AJ69" s="843"/>
      <c r="AK69" s="843" t="s">
        <v>551</v>
      </c>
      <c r="AL69" s="843"/>
      <c r="AM69" s="843"/>
      <c r="AN69" s="843"/>
      <c r="AO69" s="843"/>
      <c r="AP69" s="843" t="s">
        <v>551</v>
      </c>
      <c r="AQ69" s="843"/>
      <c r="AR69" s="843"/>
      <c r="AS69" s="843"/>
      <c r="AT69" s="843"/>
      <c r="AU69" s="843" t="s">
        <v>551</v>
      </c>
      <c r="AV69" s="843"/>
      <c r="AW69" s="843"/>
      <c r="AX69" s="843"/>
      <c r="AY69" s="843"/>
      <c r="AZ69" s="845"/>
      <c r="BA69" s="845"/>
      <c r="BB69" s="845"/>
      <c r="BC69" s="845"/>
      <c r="BD69" s="846"/>
      <c r="BE69" s="231"/>
      <c r="BF69" s="231"/>
      <c r="BG69" s="231"/>
      <c r="BH69" s="231"/>
      <c r="BI69" s="231"/>
      <c r="BJ69" s="231"/>
      <c r="BK69" s="231"/>
      <c r="BL69" s="231"/>
      <c r="BM69" s="231"/>
      <c r="BN69" s="231"/>
      <c r="BO69" s="231"/>
      <c r="BP69" s="231"/>
      <c r="BQ69" s="228">
        <v>63</v>
      </c>
      <c r="BR69" s="233"/>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20"/>
    </row>
    <row r="70" spans="1:131" ht="26.25" customHeight="1" x14ac:dyDescent="0.15">
      <c r="A70" s="228">
        <v>3</v>
      </c>
      <c r="B70" s="886" t="s">
        <v>553</v>
      </c>
      <c r="C70" s="887"/>
      <c r="D70" s="887"/>
      <c r="E70" s="887"/>
      <c r="F70" s="887"/>
      <c r="G70" s="887"/>
      <c r="H70" s="887"/>
      <c r="I70" s="887"/>
      <c r="J70" s="887"/>
      <c r="K70" s="887"/>
      <c r="L70" s="887"/>
      <c r="M70" s="887"/>
      <c r="N70" s="887"/>
      <c r="O70" s="887"/>
      <c r="P70" s="888"/>
      <c r="Q70" s="889">
        <v>6431</v>
      </c>
      <c r="R70" s="843"/>
      <c r="S70" s="843"/>
      <c r="T70" s="843"/>
      <c r="U70" s="843"/>
      <c r="V70" s="843">
        <v>6234</v>
      </c>
      <c r="W70" s="843"/>
      <c r="X70" s="843"/>
      <c r="Y70" s="843"/>
      <c r="Z70" s="843"/>
      <c r="AA70" s="843">
        <v>197</v>
      </c>
      <c r="AB70" s="843"/>
      <c r="AC70" s="843"/>
      <c r="AD70" s="843"/>
      <c r="AE70" s="843"/>
      <c r="AF70" s="843">
        <v>197</v>
      </c>
      <c r="AG70" s="843"/>
      <c r="AH70" s="843"/>
      <c r="AI70" s="843"/>
      <c r="AJ70" s="843"/>
      <c r="AK70" s="843" t="s">
        <v>560</v>
      </c>
      <c r="AL70" s="843"/>
      <c r="AM70" s="843"/>
      <c r="AN70" s="843"/>
      <c r="AO70" s="843"/>
      <c r="AP70" s="843" t="s">
        <v>551</v>
      </c>
      <c r="AQ70" s="843"/>
      <c r="AR70" s="843"/>
      <c r="AS70" s="843"/>
      <c r="AT70" s="843"/>
      <c r="AU70" s="843" t="s">
        <v>551</v>
      </c>
      <c r="AV70" s="843"/>
      <c r="AW70" s="843"/>
      <c r="AX70" s="843"/>
      <c r="AY70" s="843"/>
      <c r="AZ70" s="845"/>
      <c r="BA70" s="845"/>
      <c r="BB70" s="845"/>
      <c r="BC70" s="845"/>
      <c r="BD70" s="846"/>
      <c r="BE70" s="231"/>
      <c r="BF70" s="231"/>
      <c r="BG70" s="231"/>
      <c r="BH70" s="231"/>
      <c r="BI70" s="231"/>
      <c r="BJ70" s="231"/>
      <c r="BK70" s="231"/>
      <c r="BL70" s="231"/>
      <c r="BM70" s="231"/>
      <c r="BN70" s="231"/>
      <c r="BO70" s="231"/>
      <c r="BP70" s="231"/>
      <c r="BQ70" s="228">
        <v>64</v>
      </c>
      <c r="BR70" s="233"/>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20"/>
    </row>
    <row r="71" spans="1:131" ht="26.25" customHeight="1" x14ac:dyDescent="0.15">
      <c r="A71" s="228">
        <v>4</v>
      </c>
      <c r="B71" s="886" t="s">
        <v>554</v>
      </c>
      <c r="C71" s="887"/>
      <c r="D71" s="887"/>
      <c r="E71" s="887"/>
      <c r="F71" s="887"/>
      <c r="G71" s="887"/>
      <c r="H71" s="887"/>
      <c r="I71" s="887"/>
      <c r="J71" s="887"/>
      <c r="K71" s="887"/>
      <c r="L71" s="887"/>
      <c r="M71" s="887"/>
      <c r="N71" s="887"/>
      <c r="O71" s="887"/>
      <c r="P71" s="888"/>
      <c r="Q71" s="889">
        <v>25</v>
      </c>
      <c r="R71" s="843"/>
      <c r="S71" s="843"/>
      <c r="T71" s="843"/>
      <c r="U71" s="843"/>
      <c r="V71" s="843">
        <v>19</v>
      </c>
      <c r="W71" s="843"/>
      <c r="X71" s="843"/>
      <c r="Y71" s="843"/>
      <c r="Z71" s="843"/>
      <c r="AA71" s="843">
        <v>6</v>
      </c>
      <c r="AB71" s="843"/>
      <c r="AC71" s="843"/>
      <c r="AD71" s="843"/>
      <c r="AE71" s="843"/>
      <c r="AF71" s="843">
        <v>6</v>
      </c>
      <c r="AG71" s="843"/>
      <c r="AH71" s="843"/>
      <c r="AI71" s="843"/>
      <c r="AJ71" s="843"/>
      <c r="AK71" s="843">
        <v>7</v>
      </c>
      <c r="AL71" s="843"/>
      <c r="AM71" s="843"/>
      <c r="AN71" s="843"/>
      <c r="AO71" s="843"/>
      <c r="AP71" s="843" t="s">
        <v>551</v>
      </c>
      <c r="AQ71" s="843"/>
      <c r="AR71" s="843"/>
      <c r="AS71" s="843"/>
      <c r="AT71" s="843"/>
      <c r="AU71" s="843" t="s">
        <v>551</v>
      </c>
      <c r="AV71" s="843"/>
      <c r="AW71" s="843"/>
      <c r="AX71" s="843"/>
      <c r="AY71" s="843"/>
      <c r="AZ71" s="845"/>
      <c r="BA71" s="845"/>
      <c r="BB71" s="845"/>
      <c r="BC71" s="845"/>
      <c r="BD71" s="846"/>
      <c r="BE71" s="231"/>
      <c r="BF71" s="231"/>
      <c r="BG71" s="231"/>
      <c r="BH71" s="231"/>
      <c r="BI71" s="231"/>
      <c r="BJ71" s="231"/>
      <c r="BK71" s="231"/>
      <c r="BL71" s="231"/>
      <c r="BM71" s="231"/>
      <c r="BN71" s="231"/>
      <c r="BO71" s="231"/>
      <c r="BP71" s="231"/>
      <c r="BQ71" s="228">
        <v>65</v>
      </c>
      <c r="BR71" s="233"/>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20"/>
    </row>
    <row r="72" spans="1:131" ht="26.25" customHeight="1" x14ac:dyDescent="0.15">
      <c r="A72" s="228">
        <v>5</v>
      </c>
      <c r="B72" s="886" t="s">
        <v>555</v>
      </c>
      <c r="C72" s="887"/>
      <c r="D72" s="887"/>
      <c r="E72" s="887"/>
      <c r="F72" s="887"/>
      <c r="G72" s="887"/>
      <c r="H72" s="887"/>
      <c r="I72" s="887"/>
      <c r="J72" s="887"/>
      <c r="K72" s="887"/>
      <c r="L72" s="887"/>
      <c r="M72" s="887"/>
      <c r="N72" s="887"/>
      <c r="O72" s="887"/>
      <c r="P72" s="888"/>
      <c r="Q72" s="889">
        <v>3452</v>
      </c>
      <c r="R72" s="843"/>
      <c r="S72" s="843"/>
      <c r="T72" s="843"/>
      <c r="U72" s="843"/>
      <c r="V72" s="843">
        <v>3055</v>
      </c>
      <c r="W72" s="843"/>
      <c r="X72" s="843"/>
      <c r="Y72" s="843"/>
      <c r="Z72" s="843"/>
      <c r="AA72" s="843">
        <v>396</v>
      </c>
      <c r="AB72" s="843"/>
      <c r="AC72" s="843"/>
      <c r="AD72" s="843"/>
      <c r="AE72" s="843"/>
      <c r="AF72" s="843">
        <v>252</v>
      </c>
      <c r="AG72" s="843"/>
      <c r="AH72" s="843"/>
      <c r="AI72" s="843"/>
      <c r="AJ72" s="843"/>
      <c r="AK72" s="843">
        <v>122</v>
      </c>
      <c r="AL72" s="843"/>
      <c r="AM72" s="843"/>
      <c r="AN72" s="843"/>
      <c r="AO72" s="843"/>
      <c r="AP72" s="843" t="s">
        <v>551</v>
      </c>
      <c r="AQ72" s="843"/>
      <c r="AR72" s="843"/>
      <c r="AS72" s="843"/>
      <c r="AT72" s="843"/>
      <c r="AU72" s="843" t="s">
        <v>551</v>
      </c>
      <c r="AV72" s="843"/>
      <c r="AW72" s="843"/>
      <c r="AX72" s="843"/>
      <c r="AY72" s="843"/>
      <c r="AZ72" s="845"/>
      <c r="BA72" s="845"/>
      <c r="BB72" s="845"/>
      <c r="BC72" s="845"/>
      <c r="BD72" s="846"/>
      <c r="BE72" s="231"/>
      <c r="BF72" s="231"/>
      <c r="BG72" s="231"/>
      <c r="BH72" s="231"/>
      <c r="BI72" s="231"/>
      <c r="BJ72" s="231"/>
      <c r="BK72" s="231"/>
      <c r="BL72" s="231"/>
      <c r="BM72" s="231"/>
      <c r="BN72" s="231"/>
      <c r="BO72" s="231"/>
      <c r="BP72" s="231"/>
      <c r="BQ72" s="228">
        <v>66</v>
      </c>
      <c r="BR72" s="233"/>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20"/>
    </row>
    <row r="73" spans="1:131" ht="26.25" customHeight="1" x14ac:dyDescent="0.15">
      <c r="A73" s="228">
        <v>6</v>
      </c>
      <c r="B73" s="886" t="s">
        <v>556</v>
      </c>
      <c r="C73" s="887"/>
      <c r="D73" s="887"/>
      <c r="E73" s="887"/>
      <c r="F73" s="887"/>
      <c r="G73" s="887"/>
      <c r="H73" s="887"/>
      <c r="I73" s="887"/>
      <c r="J73" s="887"/>
      <c r="K73" s="887"/>
      <c r="L73" s="887"/>
      <c r="M73" s="887"/>
      <c r="N73" s="887"/>
      <c r="O73" s="887"/>
      <c r="P73" s="888"/>
      <c r="Q73" s="889">
        <v>168</v>
      </c>
      <c r="R73" s="843"/>
      <c r="S73" s="843"/>
      <c r="T73" s="843"/>
      <c r="U73" s="843"/>
      <c r="V73" s="843">
        <v>159</v>
      </c>
      <c r="W73" s="843"/>
      <c r="X73" s="843"/>
      <c r="Y73" s="843"/>
      <c r="Z73" s="843"/>
      <c r="AA73" s="843">
        <v>9</v>
      </c>
      <c r="AB73" s="843"/>
      <c r="AC73" s="843"/>
      <c r="AD73" s="843"/>
      <c r="AE73" s="843"/>
      <c r="AF73" s="843">
        <v>9</v>
      </c>
      <c r="AG73" s="843"/>
      <c r="AH73" s="843"/>
      <c r="AI73" s="843"/>
      <c r="AJ73" s="843"/>
      <c r="AK73" s="843">
        <v>14</v>
      </c>
      <c r="AL73" s="843"/>
      <c r="AM73" s="843"/>
      <c r="AN73" s="843"/>
      <c r="AO73" s="843"/>
      <c r="AP73" s="843" t="s">
        <v>551</v>
      </c>
      <c r="AQ73" s="843"/>
      <c r="AR73" s="843"/>
      <c r="AS73" s="843"/>
      <c r="AT73" s="843"/>
      <c r="AU73" s="843" t="s">
        <v>551</v>
      </c>
      <c r="AV73" s="843"/>
      <c r="AW73" s="843"/>
      <c r="AX73" s="843"/>
      <c r="AY73" s="843"/>
      <c r="AZ73" s="845"/>
      <c r="BA73" s="845"/>
      <c r="BB73" s="845"/>
      <c r="BC73" s="845"/>
      <c r="BD73" s="846"/>
      <c r="BE73" s="231"/>
      <c r="BF73" s="231"/>
      <c r="BG73" s="231"/>
      <c r="BH73" s="231"/>
      <c r="BI73" s="231"/>
      <c r="BJ73" s="231"/>
      <c r="BK73" s="231"/>
      <c r="BL73" s="231"/>
      <c r="BM73" s="231"/>
      <c r="BN73" s="231"/>
      <c r="BO73" s="231"/>
      <c r="BP73" s="231"/>
      <c r="BQ73" s="228">
        <v>67</v>
      </c>
      <c r="BR73" s="233"/>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20"/>
    </row>
    <row r="74" spans="1:131" ht="26.25" customHeight="1" x14ac:dyDescent="0.15">
      <c r="A74" s="228">
        <v>7</v>
      </c>
      <c r="B74" s="886" t="s">
        <v>557</v>
      </c>
      <c r="C74" s="887"/>
      <c r="D74" s="887"/>
      <c r="E74" s="887"/>
      <c r="F74" s="887"/>
      <c r="G74" s="887"/>
      <c r="H74" s="887"/>
      <c r="I74" s="887"/>
      <c r="J74" s="887"/>
      <c r="K74" s="887"/>
      <c r="L74" s="887"/>
      <c r="M74" s="887"/>
      <c r="N74" s="887"/>
      <c r="O74" s="887"/>
      <c r="P74" s="888"/>
      <c r="Q74" s="889">
        <v>2522</v>
      </c>
      <c r="R74" s="843"/>
      <c r="S74" s="843"/>
      <c r="T74" s="843"/>
      <c r="U74" s="843"/>
      <c r="V74" s="843">
        <v>2259</v>
      </c>
      <c r="W74" s="843"/>
      <c r="X74" s="843"/>
      <c r="Y74" s="843"/>
      <c r="Z74" s="843"/>
      <c r="AA74" s="843">
        <v>262</v>
      </c>
      <c r="AB74" s="843"/>
      <c r="AC74" s="843"/>
      <c r="AD74" s="843"/>
      <c r="AE74" s="843"/>
      <c r="AF74" s="843">
        <v>262</v>
      </c>
      <c r="AG74" s="843"/>
      <c r="AH74" s="843"/>
      <c r="AI74" s="843"/>
      <c r="AJ74" s="843"/>
      <c r="AK74" s="843">
        <v>268</v>
      </c>
      <c r="AL74" s="843"/>
      <c r="AM74" s="843"/>
      <c r="AN74" s="843"/>
      <c r="AO74" s="843"/>
      <c r="AP74" s="843" t="s">
        <v>551</v>
      </c>
      <c r="AQ74" s="843"/>
      <c r="AR74" s="843"/>
      <c r="AS74" s="843"/>
      <c r="AT74" s="843"/>
      <c r="AU74" s="843" t="s">
        <v>551</v>
      </c>
      <c r="AV74" s="843"/>
      <c r="AW74" s="843"/>
      <c r="AX74" s="843"/>
      <c r="AY74" s="843"/>
      <c r="AZ74" s="845"/>
      <c r="BA74" s="845"/>
      <c r="BB74" s="845"/>
      <c r="BC74" s="845"/>
      <c r="BD74" s="846"/>
      <c r="BE74" s="231"/>
      <c r="BF74" s="231"/>
      <c r="BG74" s="231"/>
      <c r="BH74" s="231"/>
      <c r="BI74" s="231"/>
      <c r="BJ74" s="231"/>
      <c r="BK74" s="231"/>
      <c r="BL74" s="231"/>
      <c r="BM74" s="231"/>
      <c r="BN74" s="231"/>
      <c r="BO74" s="231"/>
      <c r="BP74" s="231"/>
      <c r="BQ74" s="228">
        <v>68</v>
      </c>
      <c r="BR74" s="233"/>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20"/>
    </row>
    <row r="75" spans="1:131" ht="26.25" customHeight="1" x14ac:dyDescent="0.15">
      <c r="A75" s="228">
        <v>8</v>
      </c>
      <c r="B75" s="886" t="s">
        <v>558</v>
      </c>
      <c r="C75" s="887"/>
      <c r="D75" s="887"/>
      <c r="E75" s="887"/>
      <c r="F75" s="887"/>
      <c r="G75" s="887"/>
      <c r="H75" s="887"/>
      <c r="I75" s="887"/>
      <c r="J75" s="887"/>
      <c r="K75" s="887"/>
      <c r="L75" s="887"/>
      <c r="M75" s="887"/>
      <c r="N75" s="887"/>
      <c r="O75" s="887"/>
      <c r="P75" s="888"/>
      <c r="Q75" s="890">
        <v>406</v>
      </c>
      <c r="R75" s="891"/>
      <c r="S75" s="891"/>
      <c r="T75" s="891"/>
      <c r="U75" s="847"/>
      <c r="V75" s="892">
        <v>324</v>
      </c>
      <c r="W75" s="891"/>
      <c r="X75" s="891"/>
      <c r="Y75" s="891"/>
      <c r="Z75" s="847"/>
      <c r="AA75" s="892">
        <v>82</v>
      </c>
      <c r="AB75" s="891"/>
      <c r="AC75" s="891"/>
      <c r="AD75" s="891"/>
      <c r="AE75" s="847"/>
      <c r="AF75" s="892">
        <v>82</v>
      </c>
      <c r="AG75" s="891"/>
      <c r="AH75" s="891"/>
      <c r="AI75" s="891"/>
      <c r="AJ75" s="847"/>
      <c r="AK75" s="892" t="s">
        <v>551</v>
      </c>
      <c r="AL75" s="891"/>
      <c r="AM75" s="891"/>
      <c r="AN75" s="891"/>
      <c r="AO75" s="847"/>
      <c r="AP75" s="892" t="s">
        <v>551</v>
      </c>
      <c r="AQ75" s="891"/>
      <c r="AR75" s="891"/>
      <c r="AS75" s="891"/>
      <c r="AT75" s="847"/>
      <c r="AU75" s="892" t="s">
        <v>551</v>
      </c>
      <c r="AV75" s="891"/>
      <c r="AW75" s="891"/>
      <c r="AX75" s="891"/>
      <c r="AY75" s="847"/>
      <c r="AZ75" s="845"/>
      <c r="BA75" s="845"/>
      <c r="BB75" s="845"/>
      <c r="BC75" s="845"/>
      <c r="BD75" s="846"/>
      <c r="BE75" s="231"/>
      <c r="BF75" s="231"/>
      <c r="BG75" s="231"/>
      <c r="BH75" s="231"/>
      <c r="BI75" s="231"/>
      <c r="BJ75" s="231"/>
      <c r="BK75" s="231"/>
      <c r="BL75" s="231"/>
      <c r="BM75" s="231"/>
      <c r="BN75" s="231"/>
      <c r="BO75" s="231"/>
      <c r="BP75" s="231"/>
      <c r="BQ75" s="228">
        <v>69</v>
      </c>
      <c r="BR75" s="233"/>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20"/>
    </row>
    <row r="76" spans="1:131" ht="26.25" customHeight="1" x14ac:dyDescent="0.15">
      <c r="A76" s="228">
        <v>9</v>
      </c>
      <c r="B76" s="886" t="s">
        <v>559</v>
      </c>
      <c r="C76" s="887"/>
      <c r="D76" s="887"/>
      <c r="E76" s="887"/>
      <c r="F76" s="887"/>
      <c r="G76" s="887"/>
      <c r="H76" s="887"/>
      <c r="I76" s="887"/>
      <c r="J76" s="887"/>
      <c r="K76" s="887"/>
      <c r="L76" s="887"/>
      <c r="M76" s="887"/>
      <c r="N76" s="887"/>
      <c r="O76" s="887"/>
      <c r="P76" s="888"/>
      <c r="Q76" s="890">
        <v>161934</v>
      </c>
      <c r="R76" s="891"/>
      <c r="S76" s="891"/>
      <c r="T76" s="891"/>
      <c r="U76" s="847"/>
      <c r="V76" s="892">
        <v>158460</v>
      </c>
      <c r="W76" s="891"/>
      <c r="X76" s="891"/>
      <c r="Y76" s="891"/>
      <c r="Z76" s="847"/>
      <c r="AA76" s="892">
        <v>3473</v>
      </c>
      <c r="AB76" s="891"/>
      <c r="AC76" s="891"/>
      <c r="AD76" s="891"/>
      <c r="AE76" s="847"/>
      <c r="AF76" s="892">
        <v>3473</v>
      </c>
      <c r="AG76" s="891"/>
      <c r="AH76" s="891"/>
      <c r="AI76" s="891"/>
      <c r="AJ76" s="847"/>
      <c r="AK76" s="892">
        <v>1726</v>
      </c>
      <c r="AL76" s="891"/>
      <c r="AM76" s="891"/>
      <c r="AN76" s="891"/>
      <c r="AO76" s="847"/>
      <c r="AP76" s="892" t="s">
        <v>551</v>
      </c>
      <c r="AQ76" s="891"/>
      <c r="AR76" s="891"/>
      <c r="AS76" s="891"/>
      <c r="AT76" s="847"/>
      <c r="AU76" s="892" t="s">
        <v>551</v>
      </c>
      <c r="AV76" s="891"/>
      <c r="AW76" s="891"/>
      <c r="AX76" s="891"/>
      <c r="AY76" s="847"/>
      <c r="AZ76" s="845"/>
      <c r="BA76" s="845"/>
      <c r="BB76" s="845"/>
      <c r="BC76" s="845"/>
      <c r="BD76" s="846"/>
      <c r="BE76" s="231"/>
      <c r="BF76" s="231"/>
      <c r="BG76" s="231"/>
      <c r="BH76" s="231"/>
      <c r="BI76" s="231"/>
      <c r="BJ76" s="231"/>
      <c r="BK76" s="231"/>
      <c r="BL76" s="231"/>
      <c r="BM76" s="231"/>
      <c r="BN76" s="231"/>
      <c r="BO76" s="231"/>
      <c r="BP76" s="231"/>
      <c r="BQ76" s="228">
        <v>70</v>
      </c>
      <c r="BR76" s="233"/>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20"/>
    </row>
    <row r="77" spans="1:131" ht="26.25" customHeight="1" x14ac:dyDescent="0.15">
      <c r="A77" s="228">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31"/>
      <c r="BF77" s="231"/>
      <c r="BG77" s="231"/>
      <c r="BH77" s="231"/>
      <c r="BI77" s="231"/>
      <c r="BJ77" s="231"/>
      <c r="BK77" s="231"/>
      <c r="BL77" s="231"/>
      <c r="BM77" s="231"/>
      <c r="BN77" s="231"/>
      <c r="BO77" s="231"/>
      <c r="BP77" s="231"/>
      <c r="BQ77" s="228">
        <v>71</v>
      </c>
      <c r="BR77" s="233"/>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20"/>
    </row>
    <row r="78" spans="1:131" ht="26.25" customHeight="1" x14ac:dyDescent="0.15">
      <c r="A78" s="228">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31"/>
      <c r="BF78" s="231"/>
      <c r="BG78" s="231"/>
      <c r="BH78" s="231"/>
      <c r="BI78" s="231"/>
      <c r="BJ78" s="220"/>
      <c r="BK78" s="220"/>
      <c r="BL78" s="220"/>
      <c r="BM78" s="220"/>
      <c r="BN78" s="220"/>
      <c r="BO78" s="231"/>
      <c r="BP78" s="231"/>
      <c r="BQ78" s="228">
        <v>72</v>
      </c>
      <c r="BR78" s="233"/>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20"/>
    </row>
    <row r="79" spans="1:131" ht="26.25" customHeight="1" x14ac:dyDescent="0.15">
      <c r="A79" s="228">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31"/>
      <c r="BF79" s="231"/>
      <c r="BG79" s="231"/>
      <c r="BH79" s="231"/>
      <c r="BI79" s="231"/>
      <c r="BJ79" s="220"/>
      <c r="BK79" s="220"/>
      <c r="BL79" s="220"/>
      <c r="BM79" s="220"/>
      <c r="BN79" s="220"/>
      <c r="BO79" s="231"/>
      <c r="BP79" s="231"/>
      <c r="BQ79" s="228">
        <v>73</v>
      </c>
      <c r="BR79" s="233"/>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20"/>
    </row>
    <row r="80" spans="1:131" ht="26.25" customHeight="1" x14ac:dyDescent="0.15">
      <c r="A80" s="228">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31"/>
      <c r="BF80" s="231"/>
      <c r="BG80" s="231"/>
      <c r="BH80" s="231"/>
      <c r="BI80" s="231"/>
      <c r="BJ80" s="231"/>
      <c r="BK80" s="231"/>
      <c r="BL80" s="231"/>
      <c r="BM80" s="231"/>
      <c r="BN80" s="231"/>
      <c r="BO80" s="231"/>
      <c r="BP80" s="231"/>
      <c r="BQ80" s="228">
        <v>74</v>
      </c>
      <c r="BR80" s="233"/>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20"/>
    </row>
    <row r="81" spans="1:131" ht="26.25" customHeight="1" x14ac:dyDescent="0.15">
      <c r="A81" s="228">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31"/>
      <c r="BF81" s="231"/>
      <c r="BG81" s="231"/>
      <c r="BH81" s="231"/>
      <c r="BI81" s="231"/>
      <c r="BJ81" s="231"/>
      <c r="BK81" s="231"/>
      <c r="BL81" s="231"/>
      <c r="BM81" s="231"/>
      <c r="BN81" s="231"/>
      <c r="BO81" s="231"/>
      <c r="BP81" s="231"/>
      <c r="BQ81" s="228">
        <v>75</v>
      </c>
      <c r="BR81" s="233"/>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20"/>
    </row>
    <row r="82" spans="1:131" ht="26.25" customHeight="1" x14ac:dyDescent="0.15">
      <c r="A82" s="228">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31"/>
      <c r="BF82" s="231"/>
      <c r="BG82" s="231"/>
      <c r="BH82" s="231"/>
      <c r="BI82" s="231"/>
      <c r="BJ82" s="231"/>
      <c r="BK82" s="231"/>
      <c r="BL82" s="231"/>
      <c r="BM82" s="231"/>
      <c r="BN82" s="231"/>
      <c r="BO82" s="231"/>
      <c r="BP82" s="231"/>
      <c r="BQ82" s="228">
        <v>76</v>
      </c>
      <c r="BR82" s="233"/>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20"/>
    </row>
    <row r="83" spans="1:131" ht="26.25" customHeight="1" x14ac:dyDescent="0.15">
      <c r="A83" s="228">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31"/>
      <c r="BF83" s="231"/>
      <c r="BG83" s="231"/>
      <c r="BH83" s="231"/>
      <c r="BI83" s="231"/>
      <c r="BJ83" s="231"/>
      <c r="BK83" s="231"/>
      <c r="BL83" s="231"/>
      <c r="BM83" s="231"/>
      <c r="BN83" s="231"/>
      <c r="BO83" s="231"/>
      <c r="BP83" s="231"/>
      <c r="BQ83" s="228">
        <v>77</v>
      </c>
      <c r="BR83" s="233"/>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20"/>
    </row>
    <row r="84" spans="1:131" ht="26.25" customHeight="1" x14ac:dyDescent="0.15">
      <c r="A84" s="228">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31"/>
      <c r="BF84" s="231"/>
      <c r="BG84" s="231"/>
      <c r="BH84" s="231"/>
      <c r="BI84" s="231"/>
      <c r="BJ84" s="231"/>
      <c r="BK84" s="231"/>
      <c r="BL84" s="231"/>
      <c r="BM84" s="231"/>
      <c r="BN84" s="231"/>
      <c r="BO84" s="231"/>
      <c r="BP84" s="231"/>
      <c r="BQ84" s="228">
        <v>78</v>
      </c>
      <c r="BR84" s="233"/>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20"/>
    </row>
    <row r="85" spans="1:131" ht="26.25" customHeight="1" x14ac:dyDescent="0.15">
      <c r="A85" s="228">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31"/>
      <c r="BF85" s="231"/>
      <c r="BG85" s="231"/>
      <c r="BH85" s="231"/>
      <c r="BI85" s="231"/>
      <c r="BJ85" s="231"/>
      <c r="BK85" s="231"/>
      <c r="BL85" s="231"/>
      <c r="BM85" s="231"/>
      <c r="BN85" s="231"/>
      <c r="BO85" s="231"/>
      <c r="BP85" s="231"/>
      <c r="BQ85" s="228">
        <v>79</v>
      </c>
      <c r="BR85" s="233"/>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20"/>
    </row>
    <row r="86" spans="1:131" ht="26.25" customHeight="1" x14ac:dyDescent="0.15">
      <c r="A86" s="228">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31"/>
      <c r="BF86" s="231"/>
      <c r="BG86" s="231"/>
      <c r="BH86" s="231"/>
      <c r="BI86" s="231"/>
      <c r="BJ86" s="231"/>
      <c r="BK86" s="231"/>
      <c r="BL86" s="231"/>
      <c r="BM86" s="231"/>
      <c r="BN86" s="231"/>
      <c r="BO86" s="231"/>
      <c r="BP86" s="231"/>
      <c r="BQ86" s="228">
        <v>80</v>
      </c>
      <c r="BR86" s="233"/>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20"/>
    </row>
    <row r="87" spans="1:131" ht="26.25" customHeight="1" x14ac:dyDescent="0.15">
      <c r="A87" s="234">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31"/>
      <c r="BF87" s="231"/>
      <c r="BG87" s="231"/>
      <c r="BH87" s="231"/>
      <c r="BI87" s="231"/>
      <c r="BJ87" s="231"/>
      <c r="BK87" s="231"/>
      <c r="BL87" s="231"/>
      <c r="BM87" s="231"/>
      <c r="BN87" s="231"/>
      <c r="BO87" s="231"/>
      <c r="BP87" s="231"/>
      <c r="BQ87" s="228">
        <v>81</v>
      </c>
      <c r="BR87" s="233"/>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20"/>
    </row>
    <row r="88" spans="1:131" ht="26.25" customHeight="1" thickBot="1" x14ac:dyDescent="0.2">
      <c r="A88" s="230"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4298</v>
      </c>
      <c r="AG88" s="857"/>
      <c r="AH88" s="857"/>
      <c r="AI88" s="857"/>
      <c r="AJ88" s="857"/>
      <c r="AK88" s="854"/>
      <c r="AL88" s="854"/>
      <c r="AM88" s="854"/>
      <c r="AN88" s="854"/>
      <c r="AO88" s="854"/>
      <c r="AP88" s="857" t="s">
        <v>487</v>
      </c>
      <c r="AQ88" s="857"/>
      <c r="AR88" s="857"/>
      <c r="AS88" s="857"/>
      <c r="AT88" s="857"/>
      <c r="AU88" s="857" t="s">
        <v>487</v>
      </c>
      <c r="AV88" s="857"/>
      <c r="AW88" s="857"/>
      <c r="AX88" s="857"/>
      <c r="AY88" s="857"/>
      <c r="AZ88" s="862"/>
      <c r="BA88" s="862"/>
      <c r="BB88" s="862"/>
      <c r="BC88" s="862"/>
      <c r="BD88" s="863"/>
      <c r="BE88" s="231"/>
      <c r="BF88" s="231"/>
      <c r="BG88" s="231"/>
      <c r="BH88" s="231"/>
      <c r="BI88" s="231"/>
      <c r="BJ88" s="231"/>
      <c r="BK88" s="231"/>
      <c r="BL88" s="231"/>
      <c r="BM88" s="231"/>
      <c r="BN88" s="231"/>
      <c r="BO88" s="231"/>
      <c r="BP88" s="231"/>
      <c r="BQ88" s="228">
        <v>82</v>
      </c>
      <c r="BR88" s="233"/>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20"/>
    </row>
    <row r="89" spans="1:131" ht="26.25" hidden="1" customHeight="1" x14ac:dyDescent="0.15">
      <c r="A89" s="235"/>
      <c r="B89" s="236"/>
      <c r="C89" s="236"/>
      <c r="D89" s="236"/>
      <c r="E89" s="236"/>
      <c r="F89" s="236"/>
      <c r="G89" s="236"/>
      <c r="H89" s="236"/>
      <c r="I89" s="236"/>
      <c r="J89" s="236"/>
      <c r="K89" s="236"/>
      <c r="L89" s="236"/>
      <c r="M89" s="236"/>
      <c r="N89" s="236"/>
      <c r="O89" s="236"/>
      <c r="P89" s="236"/>
      <c r="Q89" s="237"/>
      <c r="R89" s="237"/>
      <c r="S89" s="237"/>
      <c r="T89" s="237"/>
      <c r="U89" s="237"/>
      <c r="V89" s="237"/>
      <c r="W89" s="237"/>
      <c r="X89" s="237"/>
      <c r="Y89" s="237"/>
      <c r="Z89" s="237"/>
      <c r="AA89" s="237"/>
      <c r="AB89" s="237"/>
      <c r="AC89" s="237"/>
      <c r="AD89" s="237"/>
      <c r="AE89" s="237"/>
      <c r="AF89" s="237"/>
      <c r="AG89" s="237"/>
      <c r="AH89" s="237"/>
      <c r="AI89" s="237"/>
      <c r="AJ89" s="237"/>
      <c r="AK89" s="237"/>
      <c r="AL89" s="237"/>
      <c r="AM89" s="237"/>
      <c r="AN89" s="237"/>
      <c r="AO89" s="237"/>
      <c r="AP89" s="237"/>
      <c r="AQ89" s="237"/>
      <c r="AR89" s="237"/>
      <c r="AS89" s="237"/>
      <c r="AT89" s="237"/>
      <c r="AU89" s="237"/>
      <c r="AV89" s="237"/>
      <c r="AW89" s="237"/>
      <c r="AX89" s="237"/>
      <c r="AY89" s="237"/>
      <c r="AZ89" s="238"/>
      <c r="BA89" s="238"/>
      <c r="BB89" s="238"/>
      <c r="BC89" s="238"/>
      <c r="BD89" s="238"/>
      <c r="BE89" s="231"/>
      <c r="BF89" s="231"/>
      <c r="BG89" s="231"/>
      <c r="BH89" s="231"/>
      <c r="BI89" s="231"/>
      <c r="BJ89" s="231"/>
      <c r="BK89" s="231"/>
      <c r="BL89" s="231"/>
      <c r="BM89" s="231"/>
      <c r="BN89" s="231"/>
      <c r="BO89" s="231"/>
      <c r="BP89" s="231"/>
      <c r="BQ89" s="228">
        <v>83</v>
      </c>
      <c r="BR89" s="233"/>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20"/>
    </row>
    <row r="90" spans="1:131" ht="26.25" hidden="1" customHeight="1" x14ac:dyDescent="0.15">
      <c r="A90" s="235"/>
      <c r="B90" s="236"/>
      <c r="C90" s="236"/>
      <c r="D90" s="236"/>
      <c r="E90" s="236"/>
      <c r="F90" s="236"/>
      <c r="G90" s="236"/>
      <c r="H90" s="236"/>
      <c r="I90" s="236"/>
      <c r="J90" s="236"/>
      <c r="K90" s="236"/>
      <c r="L90" s="236"/>
      <c r="M90" s="236"/>
      <c r="N90" s="236"/>
      <c r="O90" s="236"/>
      <c r="P90" s="236"/>
      <c r="Q90" s="237"/>
      <c r="R90" s="237"/>
      <c r="S90" s="237"/>
      <c r="T90" s="237"/>
      <c r="U90" s="237"/>
      <c r="V90" s="237"/>
      <c r="W90" s="237"/>
      <c r="X90" s="237"/>
      <c r="Y90" s="237"/>
      <c r="Z90" s="237"/>
      <c r="AA90" s="237"/>
      <c r="AB90" s="237"/>
      <c r="AC90" s="237"/>
      <c r="AD90" s="237"/>
      <c r="AE90" s="237"/>
      <c r="AF90" s="237"/>
      <c r="AG90" s="237"/>
      <c r="AH90" s="237"/>
      <c r="AI90" s="237"/>
      <c r="AJ90" s="237"/>
      <c r="AK90" s="237"/>
      <c r="AL90" s="237"/>
      <c r="AM90" s="237"/>
      <c r="AN90" s="237"/>
      <c r="AO90" s="237"/>
      <c r="AP90" s="237"/>
      <c r="AQ90" s="237"/>
      <c r="AR90" s="237"/>
      <c r="AS90" s="237"/>
      <c r="AT90" s="237"/>
      <c r="AU90" s="237"/>
      <c r="AV90" s="237"/>
      <c r="AW90" s="237"/>
      <c r="AX90" s="237"/>
      <c r="AY90" s="237"/>
      <c r="AZ90" s="238"/>
      <c r="BA90" s="238"/>
      <c r="BB90" s="238"/>
      <c r="BC90" s="238"/>
      <c r="BD90" s="238"/>
      <c r="BE90" s="231"/>
      <c r="BF90" s="231"/>
      <c r="BG90" s="231"/>
      <c r="BH90" s="231"/>
      <c r="BI90" s="231"/>
      <c r="BJ90" s="231"/>
      <c r="BK90" s="231"/>
      <c r="BL90" s="231"/>
      <c r="BM90" s="231"/>
      <c r="BN90" s="231"/>
      <c r="BO90" s="231"/>
      <c r="BP90" s="231"/>
      <c r="BQ90" s="228">
        <v>84</v>
      </c>
      <c r="BR90" s="233"/>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20"/>
    </row>
    <row r="91" spans="1:131" ht="26.25" hidden="1" customHeight="1" x14ac:dyDescent="0.15">
      <c r="A91" s="235"/>
      <c r="B91" s="236"/>
      <c r="C91" s="236"/>
      <c r="D91" s="236"/>
      <c r="E91" s="236"/>
      <c r="F91" s="236"/>
      <c r="G91" s="236"/>
      <c r="H91" s="236"/>
      <c r="I91" s="236"/>
      <c r="J91" s="236"/>
      <c r="K91" s="236"/>
      <c r="L91" s="236"/>
      <c r="M91" s="236"/>
      <c r="N91" s="236"/>
      <c r="O91" s="236"/>
      <c r="P91" s="236"/>
      <c r="Q91" s="237"/>
      <c r="R91" s="237"/>
      <c r="S91" s="237"/>
      <c r="T91" s="237"/>
      <c r="U91" s="237"/>
      <c r="V91" s="237"/>
      <c r="W91" s="237"/>
      <c r="X91" s="237"/>
      <c r="Y91" s="237"/>
      <c r="Z91" s="237"/>
      <c r="AA91" s="237"/>
      <c r="AB91" s="237"/>
      <c r="AC91" s="237"/>
      <c r="AD91" s="237"/>
      <c r="AE91" s="237"/>
      <c r="AF91" s="237"/>
      <c r="AG91" s="237"/>
      <c r="AH91" s="237"/>
      <c r="AI91" s="237"/>
      <c r="AJ91" s="237"/>
      <c r="AK91" s="237"/>
      <c r="AL91" s="237"/>
      <c r="AM91" s="237"/>
      <c r="AN91" s="237"/>
      <c r="AO91" s="237"/>
      <c r="AP91" s="237"/>
      <c r="AQ91" s="237"/>
      <c r="AR91" s="237"/>
      <c r="AS91" s="237"/>
      <c r="AT91" s="237"/>
      <c r="AU91" s="237"/>
      <c r="AV91" s="237"/>
      <c r="AW91" s="237"/>
      <c r="AX91" s="237"/>
      <c r="AY91" s="237"/>
      <c r="AZ91" s="238"/>
      <c r="BA91" s="238"/>
      <c r="BB91" s="238"/>
      <c r="BC91" s="238"/>
      <c r="BD91" s="238"/>
      <c r="BE91" s="231"/>
      <c r="BF91" s="231"/>
      <c r="BG91" s="231"/>
      <c r="BH91" s="231"/>
      <c r="BI91" s="231"/>
      <c r="BJ91" s="231"/>
      <c r="BK91" s="231"/>
      <c r="BL91" s="231"/>
      <c r="BM91" s="231"/>
      <c r="BN91" s="231"/>
      <c r="BO91" s="231"/>
      <c r="BP91" s="231"/>
      <c r="BQ91" s="228">
        <v>85</v>
      </c>
      <c r="BR91" s="233"/>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20"/>
    </row>
    <row r="92" spans="1:131" ht="26.25" hidden="1" customHeight="1" x14ac:dyDescent="0.15">
      <c r="A92" s="235"/>
      <c r="B92" s="236"/>
      <c r="C92" s="236"/>
      <c r="D92" s="236"/>
      <c r="E92" s="236"/>
      <c r="F92" s="236"/>
      <c r="G92" s="236"/>
      <c r="H92" s="236"/>
      <c r="I92" s="236"/>
      <c r="J92" s="236"/>
      <c r="K92" s="236"/>
      <c r="L92" s="236"/>
      <c r="M92" s="236"/>
      <c r="N92" s="236"/>
      <c r="O92" s="236"/>
      <c r="P92" s="236"/>
      <c r="Q92" s="237"/>
      <c r="R92" s="237"/>
      <c r="S92" s="237"/>
      <c r="T92" s="237"/>
      <c r="U92" s="237"/>
      <c r="V92" s="237"/>
      <c r="W92" s="237"/>
      <c r="X92" s="237"/>
      <c r="Y92" s="237"/>
      <c r="Z92" s="237"/>
      <c r="AA92" s="237"/>
      <c r="AB92" s="237"/>
      <c r="AC92" s="237"/>
      <c r="AD92" s="237"/>
      <c r="AE92" s="237"/>
      <c r="AF92" s="237"/>
      <c r="AG92" s="237"/>
      <c r="AH92" s="237"/>
      <c r="AI92" s="237"/>
      <c r="AJ92" s="237"/>
      <c r="AK92" s="237"/>
      <c r="AL92" s="237"/>
      <c r="AM92" s="237"/>
      <c r="AN92" s="237"/>
      <c r="AO92" s="237"/>
      <c r="AP92" s="237"/>
      <c r="AQ92" s="237"/>
      <c r="AR92" s="237"/>
      <c r="AS92" s="237"/>
      <c r="AT92" s="237"/>
      <c r="AU92" s="237"/>
      <c r="AV92" s="237"/>
      <c r="AW92" s="237"/>
      <c r="AX92" s="237"/>
      <c r="AY92" s="237"/>
      <c r="AZ92" s="238"/>
      <c r="BA92" s="238"/>
      <c r="BB92" s="238"/>
      <c r="BC92" s="238"/>
      <c r="BD92" s="238"/>
      <c r="BE92" s="231"/>
      <c r="BF92" s="231"/>
      <c r="BG92" s="231"/>
      <c r="BH92" s="231"/>
      <c r="BI92" s="231"/>
      <c r="BJ92" s="231"/>
      <c r="BK92" s="231"/>
      <c r="BL92" s="231"/>
      <c r="BM92" s="231"/>
      <c r="BN92" s="231"/>
      <c r="BO92" s="231"/>
      <c r="BP92" s="231"/>
      <c r="BQ92" s="228">
        <v>86</v>
      </c>
      <c r="BR92" s="233"/>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20"/>
    </row>
    <row r="93" spans="1:131" ht="26.25" hidden="1" customHeight="1" x14ac:dyDescent="0.15">
      <c r="A93" s="235"/>
      <c r="B93" s="236"/>
      <c r="C93" s="236"/>
      <c r="D93" s="236"/>
      <c r="E93" s="236"/>
      <c r="F93" s="236"/>
      <c r="G93" s="236"/>
      <c r="H93" s="236"/>
      <c r="I93" s="236"/>
      <c r="J93" s="236"/>
      <c r="K93" s="236"/>
      <c r="L93" s="236"/>
      <c r="M93" s="236"/>
      <c r="N93" s="236"/>
      <c r="O93" s="236"/>
      <c r="P93" s="236"/>
      <c r="Q93" s="237"/>
      <c r="R93" s="237"/>
      <c r="S93" s="237"/>
      <c r="T93" s="237"/>
      <c r="U93" s="237"/>
      <c r="V93" s="237"/>
      <c r="W93" s="237"/>
      <c r="X93" s="237"/>
      <c r="Y93" s="237"/>
      <c r="Z93" s="237"/>
      <c r="AA93" s="237"/>
      <c r="AB93" s="237"/>
      <c r="AC93" s="237"/>
      <c r="AD93" s="237"/>
      <c r="AE93" s="237"/>
      <c r="AF93" s="237"/>
      <c r="AG93" s="237"/>
      <c r="AH93" s="237"/>
      <c r="AI93" s="237"/>
      <c r="AJ93" s="237"/>
      <c r="AK93" s="237"/>
      <c r="AL93" s="237"/>
      <c r="AM93" s="237"/>
      <c r="AN93" s="237"/>
      <c r="AO93" s="237"/>
      <c r="AP93" s="237"/>
      <c r="AQ93" s="237"/>
      <c r="AR93" s="237"/>
      <c r="AS93" s="237"/>
      <c r="AT93" s="237"/>
      <c r="AU93" s="237"/>
      <c r="AV93" s="237"/>
      <c r="AW93" s="237"/>
      <c r="AX93" s="237"/>
      <c r="AY93" s="237"/>
      <c r="AZ93" s="238"/>
      <c r="BA93" s="238"/>
      <c r="BB93" s="238"/>
      <c r="BC93" s="238"/>
      <c r="BD93" s="238"/>
      <c r="BE93" s="231"/>
      <c r="BF93" s="231"/>
      <c r="BG93" s="231"/>
      <c r="BH93" s="231"/>
      <c r="BI93" s="231"/>
      <c r="BJ93" s="231"/>
      <c r="BK93" s="231"/>
      <c r="BL93" s="231"/>
      <c r="BM93" s="231"/>
      <c r="BN93" s="231"/>
      <c r="BO93" s="231"/>
      <c r="BP93" s="231"/>
      <c r="BQ93" s="228">
        <v>87</v>
      </c>
      <c r="BR93" s="233"/>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20"/>
    </row>
    <row r="94" spans="1:131" ht="26.25" hidden="1" customHeight="1" x14ac:dyDescent="0.15">
      <c r="A94" s="235"/>
      <c r="B94" s="236"/>
      <c r="C94" s="236"/>
      <c r="D94" s="236"/>
      <c r="E94" s="236"/>
      <c r="F94" s="236"/>
      <c r="G94" s="236"/>
      <c r="H94" s="236"/>
      <c r="I94" s="236"/>
      <c r="J94" s="236"/>
      <c r="K94" s="236"/>
      <c r="L94" s="236"/>
      <c r="M94" s="236"/>
      <c r="N94" s="236"/>
      <c r="O94" s="236"/>
      <c r="P94" s="236"/>
      <c r="Q94" s="237"/>
      <c r="R94" s="237"/>
      <c r="S94" s="237"/>
      <c r="T94" s="237"/>
      <c r="U94" s="237"/>
      <c r="V94" s="237"/>
      <c r="W94" s="237"/>
      <c r="X94" s="237"/>
      <c r="Y94" s="237"/>
      <c r="Z94" s="237"/>
      <c r="AA94" s="237"/>
      <c r="AB94" s="237"/>
      <c r="AC94" s="237"/>
      <c r="AD94" s="237"/>
      <c r="AE94" s="237"/>
      <c r="AF94" s="237"/>
      <c r="AG94" s="237"/>
      <c r="AH94" s="237"/>
      <c r="AI94" s="237"/>
      <c r="AJ94" s="237"/>
      <c r="AK94" s="237"/>
      <c r="AL94" s="237"/>
      <c r="AM94" s="237"/>
      <c r="AN94" s="237"/>
      <c r="AO94" s="237"/>
      <c r="AP94" s="237"/>
      <c r="AQ94" s="237"/>
      <c r="AR94" s="237"/>
      <c r="AS94" s="237"/>
      <c r="AT94" s="237"/>
      <c r="AU94" s="237"/>
      <c r="AV94" s="237"/>
      <c r="AW94" s="237"/>
      <c r="AX94" s="237"/>
      <c r="AY94" s="237"/>
      <c r="AZ94" s="238"/>
      <c r="BA94" s="238"/>
      <c r="BB94" s="238"/>
      <c r="BC94" s="238"/>
      <c r="BD94" s="238"/>
      <c r="BE94" s="231"/>
      <c r="BF94" s="231"/>
      <c r="BG94" s="231"/>
      <c r="BH94" s="231"/>
      <c r="BI94" s="231"/>
      <c r="BJ94" s="231"/>
      <c r="BK94" s="231"/>
      <c r="BL94" s="231"/>
      <c r="BM94" s="231"/>
      <c r="BN94" s="231"/>
      <c r="BO94" s="231"/>
      <c r="BP94" s="231"/>
      <c r="BQ94" s="228">
        <v>88</v>
      </c>
      <c r="BR94" s="233"/>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20"/>
    </row>
    <row r="95" spans="1:131" ht="26.25" hidden="1" customHeight="1" x14ac:dyDescent="0.15">
      <c r="A95" s="235"/>
      <c r="B95" s="236"/>
      <c r="C95" s="236"/>
      <c r="D95" s="236"/>
      <c r="E95" s="236"/>
      <c r="F95" s="236"/>
      <c r="G95" s="236"/>
      <c r="H95" s="236"/>
      <c r="I95" s="236"/>
      <c r="J95" s="236"/>
      <c r="K95" s="236"/>
      <c r="L95" s="236"/>
      <c r="M95" s="236"/>
      <c r="N95" s="236"/>
      <c r="O95" s="236"/>
      <c r="P95" s="236"/>
      <c r="Q95" s="237"/>
      <c r="R95" s="237"/>
      <c r="S95" s="237"/>
      <c r="T95" s="237"/>
      <c r="U95" s="237"/>
      <c r="V95" s="237"/>
      <c r="W95" s="237"/>
      <c r="X95" s="237"/>
      <c r="Y95" s="237"/>
      <c r="Z95" s="237"/>
      <c r="AA95" s="237"/>
      <c r="AB95" s="237"/>
      <c r="AC95" s="237"/>
      <c r="AD95" s="237"/>
      <c r="AE95" s="237"/>
      <c r="AF95" s="237"/>
      <c r="AG95" s="237"/>
      <c r="AH95" s="237"/>
      <c r="AI95" s="237"/>
      <c r="AJ95" s="237"/>
      <c r="AK95" s="237"/>
      <c r="AL95" s="237"/>
      <c r="AM95" s="237"/>
      <c r="AN95" s="237"/>
      <c r="AO95" s="237"/>
      <c r="AP95" s="237"/>
      <c r="AQ95" s="237"/>
      <c r="AR95" s="237"/>
      <c r="AS95" s="237"/>
      <c r="AT95" s="237"/>
      <c r="AU95" s="237"/>
      <c r="AV95" s="237"/>
      <c r="AW95" s="237"/>
      <c r="AX95" s="237"/>
      <c r="AY95" s="237"/>
      <c r="AZ95" s="238"/>
      <c r="BA95" s="238"/>
      <c r="BB95" s="238"/>
      <c r="BC95" s="238"/>
      <c r="BD95" s="238"/>
      <c r="BE95" s="231"/>
      <c r="BF95" s="231"/>
      <c r="BG95" s="231"/>
      <c r="BH95" s="231"/>
      <c r="BI95" s="231"/>
      <c r="BJ95" s="231"/>
      <c r="BK95" s="231"/>
      <c r="BL95" s="231"/>
      <c r="BM95" s="231"/>
      <c r="BN95" s="231"/>
      <c r="BO95" s="231"/>
      <c r="BP95" s="231"/>
      <c r="BQ95" s="228">
        <v>89</v>
      </c>
      <c r="BR95" s="233"/>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20"/>
    </row>
    <row r="96" spans="1:131" ht="26.25" hidden="1" customHeight="1" x14ac:dyDescent="0.15">
      <c r="A96" s="235"/>
      <c r="B96" s="236"/>
      <c r="C96" s="236"/>
      <c r="D96" s="236"/>
      <c r="E96" s="236"/>
      <c r="F96" s="236"/>
      <c r="G96" s="236"/>
      <c r="H96" s="236"/>
      <c r="I96" s="236"/>
      <c r="J96" s="236"/>
      <c r="K96" s="236"/>
      <c r="L96" s="236"/>
      <c r="M96" s="236"/>
      <c r="N96" s="236"/>
      <c r="O96" s="236"/>
      <c r="P96" s="236"/>
      <c r="Q96" s="237"/>
      <c r="R96" s="237"/>
      <c r="S96" s="237"/>
      <c r="T96" s="237"/>
      <c r="U96" s="237"/>
      <c r="V96" s="237"/>
      <c r="W96" s="237"/>
      <c r="X96" s="237"/>
      <c r="Y96" s="237"/>
      <c r="Z96" s="237"/>
      <c r="AA96" s="237"/>
      <c r="AB96" s="237"/>
      <c r="AC96" s="237"/>
      <c r="AD96" s="237"/>
      <c r="AE96" s="237"/>
      <c r="AF96" s="237"/>
      <c r="AG96" s="237"/>
      <c r="AH96" s="237"/>
      <c r="AI96" s="237"/>
      <c r="AJ96" s="237"/>
      <c r="AK96" s="237"/>
      <c r="AL96" s="237"/>
      <c r="AM96" s="237"/>
      <c r="AN96" s="237"/>
      <c r="AO96" s="237"/>
      <c r="AP96" s="237"/>
      <c r="AQ96" s="237"/>
      <c r="AR96" s="237"/>
      <c r="AS96" s="237"/>
      <c r="AT96" s="237"/>
      <c r="AU96" s="237"/>
      <c r="AV96" s="237"/>
      <c r="AW96" s="237"/>
      <c r="AX96" s="237"/>
      <c r="AY96" s="237"/>
      <c r="AZ96" s="238"/>
      <c r="BA96" s="238"/>
      <c r="BB96" s="238"/>
      <c r="BC96" s="238"/>
      <c r="BD96" s="238"/>
      <c r="BE96" s="231"/>
      <c r="BF96" s="231"/>
      <c r="BG96" s="231"/>
      <c r="BH96" s="231"/>
      <c r="BI96" s="231"/>
      <c r="BJ96" s="231"/>
      <c r="BK96" s="231"/>
      <c r="BL96" s="231"/>
      <c r="BM96" s="231"/>
      <c r="BN96" s="231"/>
      <c r="BO96" s="231"/>
      <c r="BP96" s="231"/>
      <c r="BQ96" s="228">
        <v>90</v>
      </c>
      <c r="BR96" s="233"/>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20"/>
    </row>
    <row r="97" spans="1:131" ht="26.25" hidden="1" customHeight="1" x14ac:dyDescent="0.15">
      <c r="A97" s="235"/>
      <c r="B97" s="236"/>
      <c r="C97" s="236"/>
      <c r="D97" s="236"/>
      <c r="E97" s="236"/>
      <c r="F97" s="236"/>
      <c r="G97" s="236"/>
      <c r="H97" s="236"/>
      <c r="I97" s="236"/>
      <c r="J97" s="236"/>
      <c r="K97" s="236"/>
      <c r="L97" s="236"/>
      <c r="M97" s="236"/>
      <c r="N97" s="236"/>
      <c r="O97" s="236"/>
      <c r="P97" s="236"/>
      <c r="Q97" s="237"/>
      <c r="R97" s="237"/>
      <c r="S97" s="237"/>
      <c r="T97" s="237"/>
      <c r="U97" s="237"/>
      <c r="V97" s="237"/>
      <c r="W97" s="237"/>
      <c r="X97" s="237"/>
      <c r="Y97" s="237"/>
      <c r="Z97" s="237"/>
      <c r="AA97" s="237"/>
      <c r="AB97" s="237"/>
      <c r="AC97" s="237"/>
      <c r="AD97" s="237"/>
      <c r="AE97" s="237"/>
      <c r="AF97" s="237"/>
      <c r="AG97" s="237"/>
      <c r="AH97" s="237"/>
      <c r="AI97" s="237"/>
      <c r="AJ97" s="237"/>
      <c r="AK97" s="237"/>
      <c r="AL97" s="237"/>
      <c r="AM97" s="237"/>
      <c r="AN97" s="237"/>
      <c r="AO97" s="237"/>
      <c r="AP97" s="237"/>
      <c r="AQ97" s="237"/>
      <c r="AR97" s="237"/>
      <c r="AS97" s="237"/>
      <c r="AT97" s="237"/>
      <c r="AU97" s="237"/>
      <c r="AV97" s="237"/>
      <c r="AW97" s="237"/>
      <c r="AX97" s="237"/>
      <c r="AY97" s="237"/>
      <c r="AZ97" s="238"/>
      <c r="BA97" s="238"/>
      <c r="BB97" s="238"/>
      <c r="BC97" s="238"/>
      <c r="BD97" s="238"/>
      <c r="BE97" s="231"/>
      <c r="BF97" s="231"/>
      <c r="BG97" s="231"/>
      <c r="BH97" s="231"/>
      <c r="BI97" s="231"/>
      <c r="BJ97" s="231"/>
      <c r="BK97" s="231"/>
      <c r="BL97" s="231"/>
      <c r="BM97" s="231"/>
      <c r="BN97" s="231"/>
      <c r="BO97" s="231"/>
      <c r="BP97" s="231"/>
      <c r="BQ97" s="228">
        <v>91</v>
      </c>
      <c r="BR97" s="233"/>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20"/>
    </row>
    <row r="98" spans="1:131" ht="26.25" hidden="1" customHeight="1" x14ac:dyDescent="0.15">
      <c r="A98" s="235"/>
      <c r="B98" s="236"/>
      <c r="C98" s="236"/>
      <c r="D98" s="236"/>
      <c r="E98" s="236"/>
      <c r="F98" s="236"/>
      <c r="G98" s="236"/>
      <c r="H98" s="236"/>
      <c r="I98" s="236"/>
      <c r="J98" s="236"/>
      <c r="K98" s="236"/>
      <c r="L98" s="236"/>
      <c r="M98" s="236"/>
      <c r="N98" s="236"/>
      <c r="O98" s="236"/>
      <c r="P98" s="236"/>
      <c r="Q98" s="237"/>
      <c r="R98" s="237"/>
      <c r="S98" s="237"/>
      <c r="T98" s="237"/>
      <c r="U98" s="237"/>
      <c r="V98" s="237"/>
      <c r="W98" s="237"/>
      <c r="X98" s="237"/>
      <c r="Y98" s="237"/>
      <c r="Z98" s="237"/>
      <c r="AA98" s="237"/>
      <c r="AB98" s="237"/>
      <c r="AC98" s="237"/>
      <c r="AD98" s="237"/>
      <c r="AE98" s="237"/>
      <c r="AF98" s="237"/>
      <c r="AG98" s="237"/>
      <c r="AH98" s="237"/>
      <c r="AI98" s="237"/>
      <c r="AJ98" s="237"/>
      <c r="AK98" s="237"/>
      <c r="AL98" s="237"/>
      <c r="AM98" s="237"/>
      <c r="AN98" s="237"/>
      <c r="AO98" s="237"/>
      <c r="AP98" s="237"/>
      <c r="AQ98" s="237"/>
      <c r="AR98" s="237"/>
      <c r="AS98" s="237"/>
      <c r="AT98" s="237"/>
      <c r="AU98" s="237"/>
      <c r="AV98" s="237"/>
      <c r="AW98" s="237"/>
      <c r="AX98" s="237"/>
      <c r="AY98" s="237"/>
      <c r="AZ98" s="238"/>
      <c r="BA98" s="238"/>
      <c r="BB98" s="238"/>
      <c r="BC98" s="238"/>
      <c r="BD98" s="238"/>
      <c r="BE98" s="231"/>
      <c r="BF98" s="231"/>
      <c r="BG98" s="231"/>
      <c r="BH98" s="231"/>
      <c r="BI98" s="231"/>
      <c r="BJ98" s="231"/>
      <c r="BK98" s="231"/>
      <c r="BL98" s="231"/>
      <c r="BM98" s="231"/>
      <c r="BN98" s="231"/>
      <c r="BO98" s="231"/>
      <c r="BP98" s="231"/>
      <c r="BQ98" s="228">
        <v>92</v>
      </c>
      <c r="BR98" s="233"/>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20"/>
    </row>
    <row r="99" spans="1:131" ht="26.25" hidden="1" customHeight="1" x14ac:dyDescent="0.15">
      <c r="A99" s="235"/>
      <c r="B99" s="236"/>
      <c r="C99" s="236"/>
      <c r="D99" s="236"/>
      <c r="E99" s="236"/>
      <c r="F99" s="236"/>
      <c r="G99" s="236"/>
      <c r="H99" s="236"/>
      <c r="I99" s="236"/>
      <c r="J99" s="236"/>
      <c r="K99" s="236"/>
      <c r="L99" s="236"/>
      <c r="M99" s="236"/>
      <c r="N99" s="236"/>
      <c r="O99" s="236"/>
      <c r="P99" s="236"/>
      <c r="Q99" s="237"/>
      <c r="R99" s="237"/>
      <c r="S99" s="237"/>
      <c r="T99" s="237"/>
      <c r="U99" s="237"/>
      <c r="V99" s="237"/>
      <c r="W99" s="237"/>
      <c r="X99" s="237"/>
      <c r="Y99" s="237"/>
      <c r="Z99" s="237"/>
      <c r="AA99" s="237"/>
      <c r="AB99" s="237"/>
      <c r="AC99" s="237"/>
      <c r="AD99" s="237"/>
      <c r="AE99" s="237"/>
      <c r="AF99" s="237"/>
      <c r="AG99" s="237"/>
      <c r="AH99" s="237"/>
      <c r="AI99" s="237"/>
      <c r="AJ99" s="237"/>
      <c r="AK99" s="237"/>
      <c r="AL99" s="237"/>
      <c r="AM99" s="237"/>
      <c r="AN99" s="237"/>
      <c r="AO99" s="237"/>
      <c r="AP99" s="237"/>
      <c r="AQ99" s="237"/>
      <c r="AR99" s="237"/>
      <c r="AS99" s="237"/>
      <c r="AT99" s="237"/>
      <c r="AU99" s="237"/>
      <c r="AV99" s="237"/>
      <c r="AW99" s="237"/>
      <c r="AX99" s="237"/>
      <c r="AY99" s="237"/>
      <c r="AZ99" s="238"/>
      <c r="BA99" s="238"/>
      <c r="BB99" s="238"/>
      <c r="BC99" s="238"/>
      <c r="BD99" s="238"/>
      <c r="BE99" s="231"/>
      <c r="BF99" s="231"/>
      <c r="BG99" s="231"/>
      <c r="BH99" s="231"/>
      <c r="BI99" s="231"/>
      <c r="BJ99" s="231"/>
      <c r="BK99" s="231"/>
      <c r="BL99" s="231"/>
      <c r="BM99" s="231"/>
      <c r="BN99" s="231"/>
      <c r="BO99" s="231"/>
      <c r="BP99" s="231"/>
      <c r="BQ99" s="228">
        <v>93</v>
      </c>
      <c r="BR99" s="233"/>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20"/>
    </row>
    <row r="100" spans="1:131" ht="26.25" hidden="1" customHeight="1" x14ac:dyDescent="0.15">
      <c r="A100" s="235"/>
      <c r="B100" s="236"/>
      <c r="C100" s="236"/>
      <c r="D100" s="236"/>
      <c r="E100" s="236"/>
      <c r="F100" s="236"/>
      <c r="G100" s="236"/>
      <c r="H100" s="236"/>
      <c r="I100" s="236"/>
      <c r="J100" s="236"/>
      <c r="K100" s="236"/>
      <c r="L100" s="236"/>
      <c r="M100" s="236"/>
      <c r="N100" s="236"/>
      <c r="O100" s="236"/>
      <c r="P100" s="236"/>
      <c r="Q100" s="237"/>
      <c r="R100" s="237"/>
      <c r="S100" s="237"/>
      <c r="T100" s="237"/>
      <c r="U100" s="237"/>
      <c r="V100" s="237"/>
      <c r="W100" s="237"/>
      <c r="X100" s="237"/>
      <c r="Y100" s="237"/>
      <c r="Z100" s="237"/>
      <c r="AA100" s="237"/>
      <c r="AB100" s="237"/>
      <c r="AC100" s="237"/>
      <c r="AD100" s="237"/>
      <c r="AE100" s="237"/>
      <c r="AF100" s="237"/>
      <c r="AG100" s="237"/>
      <c r="AH100" s="237"/>
      <c r="AI100" s="237"/>
      <c r="AJ100" s="237"/>
      <c r="AK100" s="237"/>
      <c r="AL100" s="237"/>
      <c r="AM100" s="237"/>
      <c r="AN100" s="237"/>
      <c r="AO100" s="237"/>
      <c r="AP100" s="237"/>
      <c r="AQ100" s="237"/>
      <c r="AR100" s="237"/>
      <c r="AS100" s="237"/>
      <c r="AT100" s="237"/>
      <c r="AU100" s="237"/>
      <c r="AV100" s="237"/>
      <c r="AW100" s="237"/>
      <c r="AX100" s="237"/>
      <c r="AY100" s="237"/>
      <c r="AZ100" s="238"/>
      <c r="BA100" s="238"/>
      <c r="BB100" s="238"/>
      <c r="BC100" s="238"/>
      <c r="BD100" s="238"/>
      <c r="BE100" s="231"/>
      <c r="BF100" s="231"/>
      <c r="BG100" s="231"/>
      <c r="BH100" s="231"/>
      <c r="BI100" s="231"/>
      <c r="BJ100" s="231"/>
      <c r="BK100" s="231"/>
      <c r="BL100" s="231"/>
      <c r="BM100" s="231"/>
      <c r="BN100" s="231"/>
      <c r="BO100" s="231"/>
      <c r="BP100" s="231"/>
      <c r="BQ100" s="228">
        <v>94</v>
      </c>
      <c r="BR100" s="233"/>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20"/>
    </row>
    <row r="101" spans="1:131" ht="26.25" hidden="1" customHeight="1" x14ac:dyDescent="0.15">
      <c r="A101" s="235"/>
      <c r="B101" s="236"/>
      <c r="C101" s="236"/>
      <c r="D101" s="236"/>
      <c r="E101" s="236"/>
      <c r="F101" s="236"/>
      <c r="G101" s="236"/>
      <c r="H101" s="236"/>
      <c r="I101" s="236"/>
      <c r="J101" s="236"/>
      <c r="K101" s="236"/>
      <c r="L101" s="236"/>
      <c r="M101" s="236"/>
      <c r="N101" s="236"/>
      <c r="O101" s="236"/>
      <c r="P101" s="236"/>
      <c r="Q101" s="237"/>
      <c r="R101" s="237"/>
      <c r="S101" s="237"/>
      <c r="T101" s="237"/>
      <c r="U101" s="237"/>
      <c r="V101" s="237"/>
      <c r="W101" s="237"/>
      <c r="X101" s="237"/>
      <c r="Y101" s="237"/>
      <c r="Z101" s="237"/>
      <c r="AA101" s="237"/>
      <c r="AB101" s="237"/>
      <c r="AC101" s="237"/>
      <c r="AD101" s="237"/>
      <c r="AE101" s="237"/>
      <c r="AF101" s="237"/>
      <c r="AG101" s="237"/>
      <c r="AH101" s="237"/>
      <c r="AI101" s="237"/>
      <c r="AJ101" s="237"/>
      <c r="AK101" s="237"/>
      <c r="AL101" s="237"/>
      <c r="AM101" s="237"/>
      <c r="AN101" s="237"/>
      <c r="AO101" s="237"/>
      <c r="AP101" s="237"/>
      <c r="AQ101" s="237"/>
      <c r="AR101" s="237"/>
      <c r="AS101" s="237"/>
      <c r="AT101" s="237"/>
      <c r="AU101" s="237"/>
      <c r="AV101" s="237"/>
      <c r="AW101" s="237"/>
      <c r="AX101" s="237"/>
      <c r="AY101" s="237"/>
      <c r="AZ101" s="238"/>
      <c r="BA101" s="238"/>
      <c r="BB101" s="238"/>
      <c r="BC101" s="238"/>
      <c r="BD101" s="238"/>
      <c r="BE101" s="231"/>
      <c r="BF101" s="231"/>
      <c r="BG101" s="231"/>
      <c r="BH101" s="231"/>
      <c r="BI101" s="231"/>
      <c r="BJ101" s="231"/>
      <c r="BK101" s="231"/>
      <c r="BL101" s="231"/>
      <c r="BM101" s="231"/>
      <c r="BN101" s="231"/>
      <c r="BO101" s="231"/>
      <c r="BP101" s="231"/>
      <c r="BQ101" s="228">
        <v>95</v>
      </c>
      <c r="BR101" s="233"/>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20"/>
    </row>
    <row r="102" spans="1:131" ht="26.25" customHeight="1" thickBot="1" x14ac:dyDescent="0.2">
      <c r="A102" s="235"/>
      <c r="B102" s="236"/>
      <c r="C102" s="236"/>
      <c r="D102" s="236"/>
      <c r="E102" s="236"/>
      <c r="F102" s="236"/>
      <c r="G102" s="236"/>
      <c r="H102" s="236"/>
      <c r="I102" s="236"/>
      <c r="J102" s="236"/>
      <c r="K102" s="236"/>
      <c r="L102" s="236"/>
      <c r="M102" s="236"/>
      <c r="N102" s="236"/>
      <c r="O102" s="236"/>
      <c r="P102" s="236"/>
      <c r="Q102" s="237"/>
      <c r="R102" s="237"/>
      <c r="S102" s="237"/>
      <c r="T102" s="237"/>
      <c r="U102" s="237"/>
      <c r="V102" s="237"/>
      <c r="W102" s="237"/>
      <c r="X102" s="237"/>
      <c r="Y102" s="237"/>
      <c r="Z102" s="237"/>
      <c r="AA102" s="237"/>
      <c r="AB102" s="237"/>
      <c r="AC102" s="237"/>
      <c r="AD102" s="237"/>
      <c r="AE102" s="237"/>
      <c r="AF102" s="237"/>
      <c r="AG102" s="237"/>
      <c r="AH102" s="237"/>
      <c r="AI102" s="237"/>
      <c r="AJ102" s="237"/>
      <c r="AK102" s="237"/>
      <c r="AL102" s="237"/>
      <c r="AM102" s="237"/>
      <c r="AN102" s="237"/>
      <c r="AO102" s="237"/>
      <c r="AP102" s="237"/>
      <c r="AQ102" s="237"/>
      <c r="AR102" s="237"/>
      <c r="AS102" s="237"/>
      <c r="AT102" s="237"/>
      <c r="AU102" s="237"/>
      <c r="AV102" s="237"/>
      <c r="AW102" s="237"/>
      <c r="AX102" s="237"/>
      <c r="AY102" s="237"/>
      <c r="AZ102" s="238"/>
      <c r="BA102" s="238"/>
      <c r="BB102" s="238"/>
      <c r="BC102" s="238"/>
      <c r="BD102" s="238"/>
      <c r="BE102" s="231"/>
      <c r="BF102" s="231"/>
      <c r="BG102" s="231"/>
      <c r="BH102" s="231"/>
      <c r="BI102" s="231"/>
      <c r="BJ102" s="231"/>
      <c r="BK102" s="231"/>
      <c r="BL102" s="231"/>
      <c r="BM102" s="231"/>
      <c r="BN102" s="231"/>
      <c r="BO102" s="231"/>
      <c r="BP102" s="231"/>
      <c r="BQ102" s="230"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58</v>
      </c>
      <c r="CS102" s="865"/>
      <c r="CT102" s="865"/>
      <c r="CU102" s="865"/>
      <c r="CV102" s="904"/>
      <c r="CW102" s="903" t="s">
        <v>487</v>
      </c>
      <c r="CX102" s="865"/>
      <c r="CY102" s="865"/>
      <c r="CZ102" s="865"/>
      <c r="DA102" s="904"/>
      <c r="DB102" s="903" t="s">
        <v>487</v>
      </c>
      <c r="DC102" s="865"/>
      <c r="DD102" s="865"/>
      <c r="DE102" s="865"/>
      <c r="DF102" s="904"/>
      <c r="DG102" s="903" t="s">
        <v>487</v>
      </c>
      <c r="DH102" s="865"/>
      <c r="DI102" s="865"/>
      <c r="DJ102" s="865"/>
      <c r="DK102" s="904"/>
      <c r="DL102" s="903" t="s">
        <v>487</v>
      </c>
      <c r="DM102" s="865"/>
      <c r="DN102" s="865"/>
      <c r="DO102" s="865"/>
      <c r="DP102" s="904"/>
      <c r="DQ102" s="903" t="s">
        <v>487</v>
      </c>
      <c r="DR102" s="865"/>
      <c r="DS102" s="865"/>
      <c r="DT102" s="865"/>
      <c r="DU102" s="904"/>
      <c r="DV102" s="802"/>
      <c r="DW102" s="803"/>
      <c r="DX102" s="803"/>
      <c r="DY102" s="803"/>
      <c r="DZ102" s="927"/>
      <c r="EA102" s="220"/>
    </row>
    <row r="103" spans="1:131" ht="26.25" customHeight="1" x14ac:dyDescent="0.15">
      <c r="A103" s="235"/>
      <c r="B103" s="236"/>
      <c r="C103" s="236"/>
      <c r="D103" s="236"/>
      <c r="E103" s="236"/>
      <c r="F103" s="236"/>
      <c r="G103" s="236"/>
      <c r="H103" s="236"/>
      <c r="I103" s="236"/>
      <c r="J103" s="236"/>
      <c r="K103" s="236"/>
      <c r="L103" s="236"/>
      <c r="M103" s="236"/>
      <c r="N103" s="236"/>
      <c r="O103" s="236"/>
      <c r="P103" s="236"/>
      <c r="Q103" s="237"/>
      <c r="R103" s="237"/>
      <c r="S103" s="237"/>
      <c r="T103" s="237"/>
      <c r="U103" s="237"/>
      <c r="V103" s="237"/>
      <c r="W103" s="237"/>
      <c r="X103" s="237"/>
      <c r="Y103" s="237"/>
      <c r="Z103" s="237"/>
      <c r="AA103" s="237"/>
      <c r="AB103" s="237"/>
      <c r="AC103" s="237"/>
      <c r="AD103" s="237"/>
      <c r="AE103" s="237"/>
      <c r="AF103" s="237"/>
      <c r="AG103" s="237"/>
      <c r="AH103" s="237"/>
      <c r="AI103" s="237"/>
      <c r="AJ103" s="237"/>
      <c r="AK103" s="237"/>
      <c r="AL103" s="237"/>
      <c r="AM103" s="237"/>
      <c r="AN103" s="237"/>
      <c r="AO103" s="237"/>
      <c r="AP103" s="237"/>
      <c r="AQ103" s="237"/>
      <c r="AR103" s="237"/>
      <c r="AS103" s="237"/>
      <c r="AT103" s="237"/>
      <c r="AU103" s="237"/>
      <c r="AV103" s="237"/>
      <c r="AW103" s="237"/>
      <c r="AX103" s="237"/>
      <c r="AY103" s="237"/>
      <c r="AZ103" s="238"/>
      <c r="BA103" s="238"/>
      <c r="BB103" s="238"/>
      <c r="BC103" s="238"/>
      <c r="BD103" s="238"/>
      <c r="BE103" s="231"/>
      <c r="BF103" s="231"/>
      <c r="BG103" s="231"/>
      <c r="BH103" s="231"/>
      <c r="BI103" s="231"/>
      <c r="BJ103" s="231"/>
      <c r="BK103" s="231"/>
      <c r="BL103" s="231"/>
      <c r="BM103" s="231"/>
      <c r="BN103" s="231"/>
      <c r="BO103" s="231"/>
      <c r="BP103" s="231"/>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20"/>
    </row>
    <row r="104" spans="1:131" ht="26.25" customHeight="1" x14ac:dyDescent="0.15">
      <c r="A104" s="235"/>
      <c r="B104" s="236"/>
      <c r="C104" s="236"/>
      <c r="D104" s="236"/>
      <c r="E104" s="236"/>
      <c r="F104" s="236"/>
      <c r="G104" s="236"/>
      <c r="H104" s="236"/>
      <c r="I104" s="236"/>
      <c r="J104" s="236"/>
      <c r="K104" s="236"/>
      <c r="L104" s="236"/>
      <c r="M104" s="236"/>
      <c r="N104" s="236"/>
      <c r="O104" s="236"/>
      <c r="P104" s="236"/>
      <c r="Q104" s="237"/>
      <c r="R104" s="237"/>
      <c r="S104" s="237"/>
      <c r="T104" s="237"/>
      <c r="U104" s="237"/>
      <c r="V104" s="237"/>
      <c r="W104" s="237"/>
      <c r="X104" s="237"/>
      <c r="Y104" s="237"/>
      <c r="Z104" s="237"/>
      <c r="AA104" s="237"/>
      <c r="AB104" s="237"/>
      <c r="AC104" s="237"/>
      <c r="AD104" s="237"/>
      <c r="AE104" s="237"/>
      <c r="AF104" s="237"/>
      <c r="AG104" s="237"/>
      <c r="AH104" s="237"/>
      <c r="AI104" s="237"/>
      <c r="AJ104" s="237"/>
      <c r="AK104" s="237"/>
      <c r="AL104" s="237"/>
      <c r="AM104" s="237"/>
      <c r="AN104" s="237"/>
      <c r="AO104" s="237"/>
      <c r="AP104" s="237"/>
      <c r="AQ104" s="237"/>
      <c r="AR104" s="237"/>
      <c r="AS104" s="237"/>
      <c r="AT104" s="237"/>
      <c r="AU104" s="237"/>
      <c r="AV104" s="237"/>
      <c r="AW104" s="237"/>
      <c r="AX104" s="237"/>
      <c r="AY104" s="237"/>
      <c r="AZ104" s="238"/>
      <c r="BA104" s="238"/>
      <c r="BB104" s="238"/>
      <c r="BC104" s="238"/>
      <c r="BD104" s="238"/>
      <c r="BE104" s="231"/>
      <c r="BF104" s="231"/>
      <c r="BG104" s="231"/>
      <c r="BH104" s="231"/>
      <c r="BI104" s="231"/>
      <c r="BJ104" s="231"/>
      <c r="BK104" s="231"/>
      <c r="BL104" s="231"/>
      <c r="BM104" s="231"/>
      <c r="BN104" s="231"/>
      <c r="BO104" s="231"/>
      <c r="BP104" s="231"/>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20"/>
    </row>
    <row r="105" spans="1:131" ht="11.25" customHeight="1" x14ac:dyDescent="0.15">
      <c r="A105" s="231"/>
      <c r="B105" s="231"/>
      <c r="C105" s="231"/>
      <c r="D105" s="231"/>
      <c r="E105" s="231"/>
      <c r="F105" s="231"/>
      <c r="G105" s="231"/>
      <c r="H105" s="231"/>
      <c r="I105" s="231"/>
      <c r="J105" s="231"/>
      <c r="K105" s="231"/>
      <c r="L105" s="231"/>
      <c r="M105" s="231"/>
      <c r="N105" s="231"/>
      <c r="O105" s="231"/>
      <c r="P105" s="231"/>
      <c r="Q105" s="231"/>
      <c r="R105" s="231"/>
      <c r="S105" s="231"/>
      <c r="T105" s="231"/>
      <c r="U105" s="231"/>
      <c r="V105" s="231"/>
      <c r="W105" s="231"/>
      <c r="X105" s="231"/>
      <c r="Y105" s="231"/>
      <c r="Z105" s="231"/>
      <c r="AA105" s="231"/>
      <c r="AB105" s="231"/>
      <c r="AC105" s="231"/>
      <c r="AD105" s="231"/>
      <c r="AE105" s="231"/>
      <c r="AF105" s="231"/>
      <c r="AG105" s="231"/>
      <c r="AH105" s="231"/>
      <c r="AI105" s="231"/>
      <c r="AJ105" s="231"/>
      <c r="AK105" s="231"/>
      <c r="AL105" s="231"/>
      <c r="AM105" s="231"/>
      <c r="AN105" s="231"/>
      <c r="AO105" s="231"/>
      <c r="AP105" s="231"/>
      <c r="AQ105" s="231"/>
      <c r="AR105" s="231"/>
      <c r="AS105" s="231"/>
      <c r="AT105" s="231"/>
      <c r="AU105" s="231"/>
      <c r="AV105" s="231"/>
      <c r="AW105" s="231"/>
      <c r="AX105" s="231"/>
      <c r="AY105" s="231"/>
      <c r="AZ105" s="231"/>
      <c r="BA105" s="231"/>
      <c r="BB105" s="231"/>
      <c r="BC105" s="231"/>
      <c r="BD105" s="231"/>
      <c r="BE105" s="231"/>
      <c r="BF105" s="231"/>
      <c r="BG105" s="231"/>
      <c r="BH105" s="231"/>
      <c r="BI105" s="231"/>
      <c r="BJ105" s="231"/>
      <c r="BK105" s="231"/>
      <c r="BL105" s="231"/>
      <c r="BM105" s="231"/>
      <c r="BN105" s="231"/>
      <c r="BO105" s="231"/>
      <c r="BP105" s="231"/>
      <c r="BQ105" s="220"/>
      <c r="BR105" s="220"/>
      <c r="BS105" s="220"/>
      <c r="BT105" s="220"/>
      <c r="BU105" s="220"/>
      <c r="BV105" s="220"/>
      <c r="BW105" s="220"/>
      <c r="BX105" s="220"/>
      <c r="BY105" s="220"/>
      <c r="BZ105" s="220"/>
      <c r="CA105" s="220"/>
      <c r="CB105" s="220"/>
      <c r="CC105" s="220"/>
      <c r="CD105" s="220"/>
      <c r="CE105" s="220"/>
      <c r="CF105" s="220"/>
      <c r="CG105" s="220"/>
      <c r="CH105" s="220"/>
      <c r="CI105" s="220"/>
      <c r="CJ105" s="220"/>
      <c r="CK105" s="220"/>
      <c r="CL105" s="220"/>
      <c r="CM105" s="220"/>
      <c r="CN105" s="220"/>
      <c r="CO105" s="220"/>
      <c r="CP105" s="220"/>
      <c r="CQ105" s="220"/>
      <c r="CR105" s="220"/>
      <c r="CS105" s="220"/>
      <c r="CT105" s="220"/>
      <c r="CU105" s="220"/>
      <c r="CV105" s="220"/>
      <c r="CW105" s="220"/>
      <c r="CX105" s="220"/>
      <c r="CY105" s="220"/>
      <c r="CZ105" s="220"/>
      <c r="DA105" s="220"/>
      <c r="DB105" s="220"/>
      <c r="DC105" s="220"/>
      <c r="DD105" s="220"/>
      <c r="DE105" s="220"/>
      <c r="DF105" s="220"/>
      <c r="DG105" s="220"/>
      <c r="DH105" s="220"/>
      <c r="DI105" s="220"/>
      <c r="DJ105" s="220"/>
      <c r="DK105" s="220"/>
      <c r="DL105" s="220"/>
      <c r="DM105" s="220"/>
      <c r="DN105" s="220"/>
      <c r="DO105" s="220"/>
      <c r="DP105" s="220"/>
      <c r="DQ105" s="220"/>
      <c r="DR105" s="220"/>
      <c r="DS105" s="220"/>
      <c r="DT105" s="220"/>
      <c r="DU105" s="220"/>
      <c r="DV105" s="220"/>
      <c r="DW105" s="220"/>
      <c r="DX105" s="220"/>
      <c r="DY105" s="220"/>
      <c r="DZ105" s="220"/>
      <c r="EA105" s="220"/>
    </row>
    <row r="106" spans="1:131" ht="11.25" customHeight="1" x14ac:dyDescent="0.15">
      <c r="A106" s="231"/>
      <c r="B106" s="231"/>
      <c r="C106" s="231"/>
      <c r="D106" s="231"/>
      <c r="E106" s="231"/>
      <c r="F106" s="231"/>
      <c r="G106" s="231"/>
      <c r="H106" s="231"/>
      <c r="I106" s="231"/>
      <c r="J106" s="231"/>
      <c r="K106" s="231"/>
      <c r="L106" s="231"/>
      <c r="M106" s="231"/>
      <c r="N106" s="231"/>
      <c r="O106" s="231"/>
      <c r="P106" s="231"/>
      <c r="Q106" s="231"/>
      <c r="R106" s="231"/>
      <c r="S106" s="231"/>
      <c r="T106" s="231"/>
      <c r="U106" s="231"/>
      <c r="V106" s="231"/>
      <c r="W106" s="231"/>
      <c r="X106" s="231"/>
      <c r="Y106" s="231"/>
      <c r="Z106" s="231"/>
      <c r="AA106" s="231"/>
      <c r="AB106" s="231"/>
      <c r="AC106" s="231"/>
      <c r="AD106" s="231"/>
      <c r="AE106" s="231"/>
      <c r="AF106" s="231"/>
      <c r="AG106" s="231"/>
      <c r="AH106" s="231"/>
      <c r="AI106" s="231"/>
      <c r="AJ106" s="231"/>
      <c r="AK106" s="231"/>
      <c r="AL106" s="231"/>
      <c r="AM106" s="231"/>
      <c r="AN106" s="231"/>
      <c r="AO106" s="231"/>
      <c r="AP106" s="231"/>
      <c r="AQ106" s="231"/>
      <c r="AR106" s="231"/>
      <c r="AS106" s="231"/>
      <c r="AT106" s="231"/>
      <c r="AU106" s="231"/>
      <c r="AV106" s="231"/>
      <c r="AW106" s="231"/>
      <c r="AX106" s="231"/>
      <c r="AY106" s="231"/>
      <c r="AZ106" s="231"/>
      <c r="BA106" s="231"/>
      <c r="BB106" s="231"/>
      <c r="BC106" s="231"/>
      <c r="BD106" s="231"/>
      <c r="BE106" s="231"/>
      <c r="BF106" s="231"/>
      <c r="BG106" s="231"/>
      <c r="BH106" s="231"/>
      <c r="BI106" s="231"/>
      <c r="BJ106" s="231"/>
      <c r="BK106" s="231"/>
      <c r="BL106" s="231"/>
      <c r="BM106" s="231"/>
      <c r="BN106" s="231"/>
      <c r="BO106" s="231"/>
      <c r="BP106" s="231"/>
      <c r="BQ106" s="220"/>
      <c r="BR106" s="220"/>
      <c r="BS106" s="220"/>
      <c r="BT106" s="220"/>
      <c r="BU106" s="220"/>
      <c r="BV106" s="220"/>
      <c r="BW106" s="220"/>
      <c r="BX106" s="220"/>
      <c r="BY106" s="220"/>
      <c r="BZ106" s="220"/>
      <c r="CA106" s="220"/>
      <c r="CB106" s="220"/>
      <c r="CC106" s="220"/>
      <c r="CD106" s="220"/>
      <c r="CE106" s="220"/>
      <c r="CF106" s="220"/>
      <c r="CG106" s="220"/>
      <c r="CH106" s="220"/>
      <c r="CI106" s="220"/>
      <c r="CJ106" s="220"/>
      <c r="CK106" s="220"/>
      <c r="CL106" s="220"/>
      <c r="CM106" s="220"/>
      <c r="CN106" s="220"/>
      <c r="CO106" s="220"/>
      <c r="CP106" s="220"/>
      <c r="CQ106" s="220"/>
      <c r="CR106" s="220"/>
      <c r="CS106" s="220"/>
      <c r="CT106" s="220"/>
      <c r="CU106" s="220"/>
      <c r="CV106" s="220"/>
      <c r="CW106" s="220"/>
      <c r="CX106" s="220"/>
      <c r="CY106" s="220"/>
      <c r="CZ106" s="220"/>
      <c r="DA106" s="220"/>
      <c r="DB106" s="220"/>
      <c r="DC106" s="220"/>
      <c r="DD106" s="220"/>
      <c r="DE106" s="220"/>
      <c r="DF106" s="220"/>
      <c r="DG106" s="220"/>
      <c r="DH106" s="220"/>
      <c r="DI106" s="220"/>
      <c r="DJ106" s="220"/>
      <c r="DK106" s="220"/>
      <c r="DL106" s="220"/>
      <c r="DM106" s="220"/>
      <c r="DN106" s="220"/>
      <c r="DO106" s="220"/>
      <c r="DP106" s="220"/>
      <c r="DQ106" s="220"/>
      <c r="DR106" s="220"/>
      <c r="DS106" s="220"/>
      <c r="DT106" s="220"/>
      <c r="DU106" s="220"/>
      <c r="DV106" s="220"/>
      <c r="DW106" s="220"/>
      <c r="DX106" s="220"/>
      <c r="DY106" s="220"/>
      <c r="DZ106" s="220"/>
      <c r="EA106" s="220"/>
    </row>
    <row r="107" spans="1:131" s="220" customFormat="1" ht="26.25" customHeight="1" thickBot="1" x14ac:dyDescent="0.2">
      <c r="A107" s="239" t="s">
        <v>404</v>
      </c>
      <c r="B107" s="240"/>
      <c r="C107" s="240"/>
      <c r="D107" s="240"/>
      <c r="E107" s="240"/>
      <c r="F107" s="240"/>
      <c r="G107" s="240"/>
      <c r="H107" s="240"/>
      <c r="I107" s="240"/>
      <c r="J107" s="240"/>
      <c r="K107" s="240"/>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c r="AJ107" s="240"/>
      <c r="AK107" s="240"/>
      <c r="AL107" s="240"/>
      <c r="AM107" s="240"/>
      <c r="AN107" s="240"/>
      <c r="AO107" s="240"/>
      <c r="AP107" s="240"/>
      <c r="AQ107" s="240"/>
      <c r="AR107" s="240"/>
      <c r="AS107" s="240"/>
      <c r="AT107" s="240"/>
      <c r="AU107" s="239" t="s">
        <v>405</v>
      </c>
      <c r="AV107" s="240"/>
      <c r="AW107" s="240"/>
      <c r="AX107" s="240"/>
      <c r="AY107" s="240"/>
      <c r="AZ107" s="240"/>
      <c r="BA107" s="240"/>
      <c r="BB107" s="240"/>
      <c r="BC107" s="240"/>
      <c r="BD107" s="240"/>
      <c r="BE107" s="240"/>
      <c r="BF107" s="240"/>
      <c r="BG107" s="240"/>
      <c r="BH107" s="240"/>
      <c r="BI107" s="240"/>
      <c r="BJ107" s="240"/>
      <c r="BK107" s="240"/>
      <c r="BL107" s="240"/>
      <c r="BM107" s="240"/>
      <c r="BN107" s="240"/>
      <c r="BO107" s="240"/>
      <c r="BP107" s="240"/>
      <c r="BQ107" s="240"/>
      <c r="BR107" s="240"/>
      <c r="BS107" s="240"/>
      <c r="BT107" s="240"/>
      <c r="BU107" s="240"/>
      <c r="BV107" s="240"/>
      <c r="BW107" s="240"/>
      <c r="BX107" s="240"/>
      <c r="BY107" s="240"/>
      <c r="BZ107" s="240"/>
      <c r="CA107" s="240"/>
      <c r="CB107" s="240"/>
      <c r="CC107" s="240"/>
      <c r="CD107" s="240"/>
      <c r="CE107" s="240"/>
      <c r="CF107" s="240"/>
      <c r="CG107" s="240"/>
      <c r="CH107" s="240"/>
      <c r="CI107" s="240"/>
      <c r="CJ107" s="240"/>
      <c r="CK107" s="240"/>
      <c r="CL107" s="240"/>
      <c r="CM107" s="240"/>
      <c r="CN107" s="240"/>
      <c r="CO107" s="240"/>
      <c r="CP107" s="240"/>
      <c r="CQ107" s="240"/>
      <c r="CR107" s="240"/>
      <c r="CS107" s="240"/>
      <c r="CT107" s="240"/>
      <c r="CU107" s="240"/>
      <c r="CV107" s="240"/>
      <c r="CW107" s="240"/>
      <c r="CX107" s="240"/>
      <c r="CY107" s="240"/>
      <c r="CZ107" s="240"/>
      <c r="DA107" s="240"/>
      <c r="DB107" s="240"/>
      <c r="DC107" s="240"/>
      <c r="DD107" s="240"/>
      <c r="DE107" s="240"/>
      <c r="DF107" s="240"/>
      <c r="DG107" s="240"/>
      <c r="DH107" s="240"/>
      <c r="DI107" s="240"/>
      <c r="DJ107" s="240"/>
      <c r="DK107" s="240"/>
      <c r="DL107" s="240"/>
      <c r="DM107" s="240"/>
      <c r="DN107" s="240"/>
      <c r="DO107" s="240"/>
      <c r="DP107" s="240"/>
      <c r="DQ107" s="240"/>
      <c r="DR107" s="240"/>
      <c r="DS107" s="240"/>
      <c r="DT107" s="240"/>
      <c r="DU107" s="240"/>
      <c r="DV107" s="240"/>
      <c r="DW107" s="240"/>
      <c r="DX107" s="240"/>
      <c r="DY107" s="240"/>
      <c r="DZ107" s="240"/>
    </row>
    <row r="108" spans="1:131" s="220" customFormat="1" ht="26.25" customHeight="1" x14ac:dyDescent="0.15">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20" customFormat="1" ht="26.25" customHeight="1" x14ac:dyDescent="0.15">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295</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295</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295</v>
      </c>
      <c r="DR109" s="906"/>
      <c r="DS109" s="906"/>
      <c r="DT109" s="906"/>
      <c r="DU109" s="907"/>
      <c r="DV109" s="905" t="s">
        <v>411</v>
      </c>
      <c r="DW109" s="906"/>
      <c r="DX109" s="906"/>
      <c r="DY109" s="906"/>
      <c r="DZ109" s="908"/>
    </row>
    <row r="110" spans="1:131" s="220" customFormat="1" ht="26.25" customHeight="1" x14ac:dyDescent="0.15">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510729</v>
      </c>
      <c r="AB110" s="913"/>
      <c r="AC110" s="913"/>
      <c r="AD110" s="913"/>
      <c r="AE110" s="914"/>
      <c r="AF110" s="915">
        <v>544730</v>
      </c>
      <c r="AG110" s="913"/>
      <c r="AH110" s="913"/>
      <c r="AI110" s="913"/>
      <c r="AJ110" s="914"/>
      <c r="AK110" s="915">
        <v>568078</v>
      </c>
      <c r="AL110" s="913"/>
      <c r="AM110" s="913"/>
      <c r="AN110" s="913"/>
      <c r="AO110" s="914"/>
      <c r="AP110" s="916">
        <v>24.1</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5839250</v>
      </c>
      <c r="BR110" s="944"/>
      <c r="BS110" s="944"/>
      <c r="BT110" s="944"/>
      <c r="BU110" s="944"/>
      <c r="BV110" s="944">
        <v>5567577</v>
      </c>
      <c r="BW110" s="944"/>
      <c r="BX110" s="944"/>
      <c r="BY110" s="944"/>
      <c r="BZ110" s="944"/>
      <c r="CA110" s="944">
        <v>5038891</v>
      </c>
      <c r="CB110" s="944"/>
      <c r="CC110" s="944"/>
      <c r="CD110" s="944"/>
      <c r="CE110" s="944"/>
      <c r="CF110" s="957">
        <v>213.5</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20" customFormat="1" ht="26.25" customHeight="1" x14ac:dyDescent="0.15">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v>470250</v>
      </c>
      <c r="BW111" s="939"/>
      <c r="BX111" s="939"/>
      <c r="BY111" s="939"/>
      <c r="BZ111" s="939"/>
      <c r="CA111" s="939">
        <v>454050</v>
      </c>
      <c r="CB111" s="939"/>
      <c r="CC111" s="939"/>
      <c r="CD111" s="939"/>
      <c r="CE111" s="939"/>
      <c r="CF111" s="933">
        <v>19.2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20" customFormat="1" ht="26.25" customHeight="1" x14ac:dyDescent="0.15">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1823886</v>
      </c>
      <c r="BR112" s="939"/>
      <c r="BS112" s="939"/>
      <c r="BT112" s="939"/>
      <c r="BU112" s="939"/>
      <c r="BV112" s="939">
        <v>1640275</v>
      </c>
      <c r="BW112" s="939"/>
      <c r="BX112" s="939"/>
      <c r="BY112" s="939"/>
      <c r="BZ112" s="939"/>
      <c r="CA112" s="939">
        <v>1422367</v>
      </c>
      <c r="CB112" s="939"/>
      <c r="CC112" s="939"/>
      <c r="CD112" s="939"/>
      <c r="CE112" s="939"/>
      <c r="CF112" s="933">
        <v>60.3</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20" customFormat="1" ht="26.25" customHeight="1" x14ac:dyDescent="0.15">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258095</v>
      </c>
      <c r="AB113" s="951"/>
      <c r="AC113" s="951"/>
      <c r="AD113" s="951"/>
      <c r="AE113" s="952"/>
      <c r="AF113" s="953">
        <v>254084</v>
      </c>
      <c r="AG113" s="951"/>
      <c r="AH113" s="951"/>
      <c r="AI113" s="951"/>
      <c r="AJ113" s="952"/>
      <c r="AK113" s="953">
        <v>230975</v>
      </c>
      <c r="AL113" s="951"/>
      <c r="AM113" s="951"/>
      <c r="AN113" s="951"/>
      <c r="AO113" s="952"/>
      <c r="AP113" s="954">
        <v>9.8000000000000007</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5226</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20" customFormat="1" ht="26.25" customHeight="1" x14ac:dyDescent="0.15">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5226</v>
      </c>
      <c r="AB114" s="972"/>
      <c r="AC114" s="972"/>
      <c r="AD114" s="972"/>
      <c r="AE114" s="973"/>
      <c r="AF114" s="974">
        <v>6455</v>
      </c>
      <c r="AG114" s="972"/>
      <c r="AH114" s="972"/>
      <c r="AI114" s="972"/>
      <c r="AJ114" s="973"/>
      <c r="AK114" s="974">
        <v>6440</v>
      </c>
      <c r="AL114" s="972"/>
      <c r="AM114" s="972"/>
      <c r="AN114" s="972"/>
      <c r="AO114" s="973"/>
      <c r="AP114" s="975">
        <v>0.3</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356641</v>
      </c>
      <c r="BR114" s="939"/>
      <c r="BS114" s="939"/>
      <c r="BT114" s="939"/>
      <c r="BU114" s="939"/>
      <c r="BV114" s="939">
        <v>331441</v>
      </c>
      <c r="BW114" s="939"/>
      <c r="BX114" s="939"/>
      <c r="BY114" s="939"/>
      <c r="BZ114" s="939"/>
      <c r="CA114" s="939">
        <v>309524</v>
      </c>
      <c r="CB114" s="939"/>
      <c r="CC114" s="939"/>
      <c r="CD114" s="939"/>
      <c r="CE114" s="939"/>
      <c r="CF114" s="933">
        <v>13.1</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20" customFormat="1" ht="26.25" customHeight="1" x14ac:dyDescent="0.15">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v>12310</v>
      </c>
      <c r="AG115" s="951"/>
      <c r="AH115" s="951"/>
      <c r="AI115" s="951"/>
      <c r="AJ115" s="952"/>
      <c r="AK115" s="953">
        <v>10367</v>
      </c>
      <c r="AL115" s="951"/>
      <c r="AM115" s="951"/>
      <c r="AN115" s="951"/>
      <c r="AO115" s="952"/>
      <c r="AP115" s="954">
        <v>0.4</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20" customFormat="1" ht="26.25" customHeight="1" x14ac:dyDescent="0.15">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20"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774050</v>
      </c>
      <c r="AB117" s="992"/>
      <c r="AC117" s="992"/>
      <c r="AD117" s="992"/>
      <c r="AE117" s="993"/>
      <c r="AF117" s="994">
        <v>817579</v>
      </c>
      <c r="AG117" s="992"/>
      <c r="AH117" s="992"/>
      <c r="AI117" s="992"/>
      <c r="AJ117" s="993"/>
      <c r="AK117" s="994">
        <v>815860</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20" customFormat="1" ht="26.25" customHeight="1" x14ac:dyDescent="0.15">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295</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20" customFormat="1" ht="26.25" customHeight="1" x14ac:dyDescent="0.15">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41" t="s">
        <v>178</v>
      </c>
      <c r="BA119" s="241"/>
      <c r="BB119" s="241"/>
      <c r="BC119" s="241"/>
      <c r="BD119" s="241"/>
      <c r="BE119" s="241"/>
      <c r="BF119" s="241"/>
      <c r="BG119" s="241"/>
      <c r="BH119" s="241"/>
      <c r="BI119" s="241"/>
      <c r="BJ119" s="241"/>
      <c r="BK119" s="241"/>
      <c r="BL119" s="241"/>
      <c r="BM119" s="241"/>
      <c r="BN119" s="241"/>
      <c r="BO119" s="990" t="s">
        <v>441</v>
      </c>
      <c r="BP119" s="1018"/>
      <c r="BQ119" s="1012">
        <v>8025003</v>
      </c>
      <c r="BR119" s="1013"/>
      <c r="BS119" s="1013"/>
      <c r="BT119" s="1013"/>
      <c r="BU119" s="1013"/>
      <c r="BV119" s="1013">
        <v>8009543</v>
      </c>
      <c r="BW119" s="1013"/>
      <c r="BX119" s="1013"/>
      <c r="BY119" s="1013"/>
      <c r="BZ119" s="1013"/>
      <c r="CA119" s="1013">
        <v>7224832</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v>470250</v>
      </c>
      <c r="DM119" s="999"/>
      <c r="DN119" s="999"/>
      <c r="DO119" s="999"/>
      <c r="DP119" s="1000"/>
      <c r="DQ119" s="998">
        <v>454050</v>
      </c>
      <c r="DR119" s="999"/>
      <c r="DS119" s="999"/>
      <c r="DT119" s="999"/>
      <c r="DU119" s="1000"/>
      <c r="DV119" s="1001">
        <v>19.2</v>
      </c>
      <c r="DW119" s="1002"/>
      <c r="DX119" s="1002"/>
      <c r="DY119" s="1002"/>
      <c r="DZ119" s="1003"/>
    </row>
    <row r="120" spans="1:130" s="220" customFormat="1" ht="26.25" customHeight="1" x14ac:dyDescent="0.15">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1601084</v>
      </c>
      <c r="BR120" s="944"/>
      <c r="BS120" s="944"/>
      <c r="BT120" s="944"/>
      <c r="BU120" s="944"/>
      <c r="BV120" s="944">
        <v>1812639</v>
      </c>
      <c r="BW120" s="944"/>
      <c r="BX120" s="944"/>
      <c r="BY120" s="944"/>
      <c r="BZ120" s="944"/>
      <c r="CA120" s="944">
        <v>2032692</v>
      </c>
      <c r="CB120" s="944"/>
      <c r="CC120" s="944"/>
      <c r="CD120" s="944"/>
      <c r="CE120" s="944"/>
      <c r="CF120" s="957">
        <v>86.1</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912033</v>
      </c>
      <c r="DR120" s="944"/>
      <c r="DS120" s="944"/>
      <c r="DT120" s="944"/>
      <c r="DU120" s="944"/>
      <c r="DV120" s="945">
        <v>38.6</v>
      </c>
      <c r="DW120" s="945"/>
      <c r="DX120" s="945"/>
      <c r="DY120" s="945"/>
      <c r="DZ120" s="946"/>
    </row>
    <row r="121" spans="1:130" s="220" customFormat="1" ht="26.25" customHeight="1" x14ac:dyDescent="0.15">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373</v>
      </c>
      <c r="BR121" s="939"/>
      <c r="BS121" s="939"/>
      <c r="BT121" s="939"/>
      <c r="BU121" s="939"/>
      <c r="BV121" s="939">
        <v>102515</v>
      </c>
      <c r="BW121" s="939"/>
      <c r="BX121" s="939"/>
      <c r="BY121" s="939"/>
      <c r="BZ121" s="939"/>
      <c r="CA121" s="939">
        <v>131220</v>
      </c>
      <c r="CB121" s="939"/>
      <c r="CC121" s="939"/>
      <c r="CD121" s="939"/>
      <c r="CE121" s="939"/>
      <c r="CF121" s="933">
        <v>5.6</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510334</v>
      </c>
      <c r="DR121" s="939"/>
      <c r="DS121" s="939"/>
      <c r="DT121" s="939"/>
      <c r="DU121" s="939"/>
      <c r="DV121" s="940">
        <v>21.6</v>
      </c>
      <c r="DW121" s="940"/>
      <c r="DX121" s="940"/>
      <c r="DY121" s="940"/>
      <c r="DZ121" s="941"/>
    </row>
    <row r="122" spans="1:130" s="220" customFormat="1" ht="26.25" customHeight="1" x14ac:dyDescent="0.15">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4420544</v>
      </c>
      <c r="BR122" s="1013"/>
      <c r="BS122" s="1013"/>
      <c r="BT122" s="1013"/>
      <c r="BU122" s="1013"/>
      <c r="BV122" s="1013">
        <v>4457551</v>
      </c>
      <c r="BW122" s="1013"/>
      <c r="BX122" s="1013"/>
      <c r="BY122" s="1013"/>
      <c r="BZ122" s="1013"/>
      <c r="CA122" s="1013">
        <v>4096471</v>
      </c>
      <c r="CB122" s="1013"/>
      <c r="CC122" s="1013"/>
      <c r="CD122" s="1013"/>
      <c r="CE122" s="1013"/>
      <c r="CF122" s="1030">
        <v>173.6</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20" customFormat="1" ht="26.25" customHeight="1" x14ac:dyDescent="0.15">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41" t="s">
        <v>178</v>
      </c>
      <c r="BA123" s="241"/>
      <c r="BB123" s="241"/>
      <c r="BC123" s="241"/>
      <c r="BD123" s="241"/>
      <c r="BE123" s="241"/>
      <c r="BF123" s="241"/>
      <c r="BG123" s="241"/>
      <c r="BH123" s="241"/>
      <c r="BI123" s="241"/>
      <c r="BJ123" s="241"/>
      <c r="BK123" s="241"/>
      <c r="BL123" s="241"/>
      <c r="BM123" s="241"/>
      <c r="BN123" s="241"/>
      <c r="BO123" s="990" t="s">
        <v>449</v>
      </c>
      <c r="BP123" s="1018"/>
      <c r="BQ123" s="1076">
        <v>6022001</v>
      </c>
      <c r="BR123" s="1077"/>
      <c r="BS123" s="1077"/>
      <c r="BT123" s="1077"/>
      <c r="BU123" s="1077"/>
      <c r="BV123" s="1077">
        <v>6372705</v>
      </c>
      <c r="BW123" s="1077"/>
      <c r="BX123" s="1077"/>
      <c r="BY123" s="1077"/>
      <c r="BZ123" s="1077"/>
      <c r="CA123" s="1077">
        <v>6260383</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20" customFormat="1" ht="26.25" customHeight="1" thickBot="1" x14ac:dyDescent="0.2">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83.8</v>
      </c>
      <c r="BR124" s="1040"/>
      <c r="BS124" s="1040"/>
      <c r="BT124" s="1040"/>
      <c r="BU124" s="1040"/>
      <c r="BV124" s="1040">
        <v>70</v>
      </c>
      <c r="BW124" s="1040"/>
      <c r="BX124" s="1040"/>
      <c r="BY124" s="1040"/>
      <c r="BZ124" s="1040"/>
      <c r="CA124" s="1040">
        <v>40.799999999999997</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1823886</v>
      </c>
      <c r="DH124" s="999"/>
      <c r="DI124" s="999"/>
      <c r="DJ124" s="999"/>
      <c r="DK124" s="1000"/>
      <c r="DL124" s="998">
        <v>1640275</v>
      </c>
      <c r="DM124" s="999"/>
      <c r="DN124" s="999"/>
      <c r="DO124" s="999"/>
      <c r="DP124" s="1000"/>
      <c r="DQ124" s="998" t="s">
        <v>122</v>
      </c>
      <c r="DR124" s="999"/>
      <c r="DS124" s="999"/>
      <c r="DT124" s="999"/>
      <c r="DU124" s="1000"/>
      <c r="DV124" s="1001" t="s">
        <v>122</v>
      </c>
      <c r="DW124" s="1002"/>
      <c r="DX124" s="1002"/>
      <c r="DY124" s="1002"/>
      <c r="DZ124" s="1003"/>
    </row>
    <row r="125" spans="1:130" s="220" customFormat="1" ht="26.25" customHeight="1" x14ac:dyDescent="0.15">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42"/>
      <c r="AV125" s="243"/>
      <c r="AW125" s="243"/>
      <c r="AX125" s="243"/>
      <c r="AY125" s="243"/>
      <c r="AZ125" s="243"/>
      <c r="BA125" s="243"/>
      <c r="BB125" s="243"/>
      <c r="BC125" s="243"/>
      <c r="BD125" s="243"/>
      <c r="BE125" s="243"/>
      <c r="BF125" s="243"/>
      <c r="BG125" s="243"/>
      <c r="BH125" s="243"/>
      <c r="BI125" s="243"/>
      <c r="BJ125" s="243"/>
      <c r="BK125" s="243"/>
      <c r="BL125" s="243"/>
      <c r="BM125" s="243"/>
      <c r="BN125" s="243"/>
      <c r="BO125" s="243"/>
      <c r="BP125" s="243"/>
      <c r="BQ125" s="222"/>
      <c r="BR125" s="222"/>
      <c r="BS125" s="222"/>
      <c r="BT125" s="222"/>
      <c r="BU125" s="222"/>
      <c r="BV125" s="222"/>
      <c r="BW125" s="222"/>
      <c r="BX125" s="222"/>
      <c r="BY125" s="222"/>
      <c r="BZ125" s="222"/>
      <c r="CA125" s="222"/>
      <c r="CB125" s="222"/>
      <c r="CC125" s="222"/>
      <c r="CD125" s="222"/>
      <c r="CE125" s="222"/>
      <c r="CF125" s="222"/>
      <c r="CG125" s="222"/>
      <c r="CH125" s="222"/>
      <c r="CI125" s="222"/>
      <c r="CJ125" s="244"/>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20" customFormat="1" ht="26.25" customHeight="1" thickBot="1" x14ac:dyDescent="0.2">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v>12310</v>
      </c>
      <c r="AG126" s="972"/>
      <c r="AH126" s="972"/>
      <c r="AI126" s="972"/>
      <c r="AJ126" s="973"/>
      <c r="AK126" s="974">
        <v>10367</v>
      </c>
      <c r="AL126" s="972"/>
      <c r="AM126" s="972"/>
      <c r="AN126" s="972"/>
      <c r="AO126" s="973"/>
      <c r="AP126" s="975">
        <v>0.4</v>
      </c>
      <c r="AQ126" s="976"/>
      <c r="AR126" s="976"/>
      <c r="AS126" s="976"/>
      <c r="AT126" s="977"/>
      <c r="AU126" s="222"/>
      <c r="AV126" s="222"/>
      <c r="AW126" s="222"/>
      <c r="AX126" s="222"/>
      <c r="AY126" s="222"/>
      <c r="AZ126" s="222"/>
      <c r="BA126" s="222"/>
      <c r="BB126" s="222"/>
      <c r="BC126" s="222"/>
      <c r="BD126" s="222"/>
      <c r="BE126" s="222"/>
      <c r="BF126" s="222"/>
      <c r="BG126" s="222"/>
      <c r="BH126" s="222"/>
      <c r="BI126" s="222"/>
      <c r="BJ126" s="222"/>
      <c r="BK126" s="222"/>
      <c r="BL126" s="222"/>
      <c r="BM126" s="222"/>
      <c r="BN126" s="222"/>
      <c r="BO126" s="222"/>
      <c r="BP126" s="222"/>
      <c r="BQ126" s="222"/>
      <c r="BR126" s="222"/>
      <c r="BS126" s="222"/>
      <c r="BT126" s="222"/>
      <c r="BU126" s="222"/>
      <c r="BV126" s="222"/>
      <c r="BW126" s="222"/>
      <c r="BX126" s="222"/>
      <c r="BY126" s="222"/>
      <c r="BZ126" s="222"/>
      <c r="CA126" s="222"/>
      <c r="CB126" s="222"/>
      <c r="CC126" s="222"/>
      <c r="CD126" s="245"/>
      <c r="CE126" s="245"/>
      <c r="CF126" s="245"/>
      <c r="CG126" s="222"/>
      <c r="CH126" s="222"/>
      <c r="CI126" s="222"/>
      <c r="CJ126" s="244"/>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20" customFormat="1" ht="26.25" customHeight="1" x14ac:dyDescent="0.15">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22"/>
      <c r="AV127" s="222"/>
      <c r="AW127" s="222"/>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22"/>
      <c r="CB127" s="222"/>
      <c r="CC127" s="222"/>
      <c r="CD127" s="245"/>
      <c r="CE127" s="245"/>
      <c r="CF127" s="245"/>
      <c r="CG127" s="222"/>
      <c r="CH127" s="222"/>
      <c r="CI127" s="222"/>
      <c r="CJ127" s="244"/>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20" customFormat="1" ht="26.25" customHeight="1" thickBot="1" x14ac:dyDescent="0.2">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2938</v>
      </c>
      <c r="AB128" s="1059"/>
      <c r="AC128" s="1059"/>
      <c r="AD128" s="1059"/>
      <c r="AE128" s="1060"/>
      <c r="AF128" s="1061">
        <v>1166</v>
      </c>
      <c r="AG128" s="1059"/>
      <c r="AH128" s="1059"/>
      <c r="AI128" s="1059"/>
      <c r="AJ128" s="1060"/>
      <c r="AK128" s="1061">
        <v>791</v>
      </c>
      <c r="AL128" s="1059"/>
      <c r="AM128" s="1059"/>
      <c r="AN128" s="1059"/>
      <c r="AO128" s="1060"/>
      <c r="AP128" s="1062"/>
      <c r="AQ128" s="1063"/>
      <c r="AR128" s="1063"/>
      <c r="AS128" s="1063"/>
      <c r="AT128" s="1064"/>
      <c r="AU128" s="222"/>
      <c r="AV128" s="222"/>
      <c r="AW128" s="222"/>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45"/>
      <c r="CB128" s="245"/>
      <c r="CC128" s="245"/>
      <c r="CD128" s="245"/>
      <c r="CE128" s="245"/>
      <c r="CF128" s="245"/>
      <c r="CG128" s="222"/>
      <c r="CH128" s="222"/>
      <c r="CI128" s="222"/>
      <c r="CJ128" s="244"/>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20"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2856559</v>
      </c>
      <c r="AB129" s="972"/>
      <c r="AC129" s="972"/>
      <c r="AD129" s="972"/>
      <c r="AE129" s="973"/>
      <c r="AF129" s="974">
        <v>2807231</v>
      </c>
      <c r="AG129" s="972"/>
      <c r="AH129" s="972"/>
      <c r="AI129" s="972"/>
      <c r="AJ129" s="973"/>
      <c r="AK129" s="974">
        <v>2870579</v>
      </c>
      <c r="AL129" s="972"/>
      <c r="AM129" s="972"/>
      <c r="AN129" s="972"/>
      <c r="AO129" s="973"/>
      <c r="AP129" s="1086"/>
      <c r="AQ129" s="1087"/>
      <c r="AR129" s="1087"/>
      <c r="AS129" s="1087"/>
      <c r="AT129" s="1088"/>
      <c r="AU129" s="223"/>
      <c r="AV129" s="223"/>
      <c r="AW129" s="223"/>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46"/>
      <c r="CB129" s="246"/>
      <c r="CC129" s="246"/>
      <c r="CD129" s="246"/>
      <c r="CE129" s="246"/>
      <c r="CF129" s="246"/>
      <c r="CG129" s="246"/>
      <c r="CH129" s="246"/>
      <c r="CI129" s="246"/>
      <c r="CJ129" s="246"/>
      <c r="CK129" s="246"/>
      <c r="CL129" s="246"/>
      <c r="CM129" s="246"/>
      <c r="CN129" s="246"/>
      <c r="CO129" s="246"/>
      <c r="CP129" s="246"/>
      <c r="CQ129" s="246"/>
      <c r="CR129" s="246"/>
      <c r="CS129" s="246"/>
      <c r="CT129" s="246"/>
      <c r="CU129" s="246"/>
      <c r="CV129" s="246"/>
      <c r="CW129" s="246"/>
      <c r="CX129" s="246"/>
      <c r="CY129" s="246"/>
      <c r="CZ129" s="246"/>
      <c r="DA129" s="246"/>
      <c r="DB129" s="246"/>
      <c r="DC129" s="246"/>
      <c r="DD129" s="246"/>
      <c r="DE129" s="246"/>
      <c r="DF129" s="246"/>
      <c r="DG129" s="246"/>
      <c r="DH129" s="246"/>
      <c r="DI129" s="246"/>
      <c r="DJ129" s="246"/>
      <c r="DK129" s="246"/>
      <c r="DL129" s="246"/>
      <c r="DM129" s="246"/>
      <c r="DN129" s="246"/>
      <c r="DO129" s="246"/>
      <c r="DP129" s="223"/>
      <c r="DQ129" s="223"/>
      <c r="DR129" s="223"/>
      <c r="DS129" s="223"/>
      <c r="DT129" s="223"/>
      <c r="DU129" s="223"/>
      <c r="DV129" s="223"/>
      <c r="DW129" s="223"/>
      <c r="DX129" s="223"/>
      <c r="DY129" s="223"/>
      <c r="DZ129" s="223"/>
    </row>
    <row r="130" spans="1:131" s="220" customFormat="1" ht="26.25" customHeight="1" x14ac:dyDescent="0.15">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467873</v>
      </c>
      <c r="AB130" s="972"/>
      <c r="AC130" s="972"/>
      <c r="AD130" s="972"/>
      <c r="AE130" s="973"/>
      <c r="AF130" s="974">
        <v>471591</v>
      </c>
      <c r="AG130" s="972"/>
      <c r="AH130" s="972"/>
      <c r="AI130" s="972"/>
      <c r="AJ130" s="973"/>
      <c r="AK130" s="974">
        <v>510831</v>
      </c>
      <c r="AL130" s="972"/>
      <c r="AM130" s="972"/>
      <c r="AN130" s="972"/>
      <c r="AO130" s="973"/>
      <c r="AP130" s="1086"/>
      <c r="AQ130" s="1087"/>
      <c r="AR130" s="1087"/>
      <c r="AS130" s="1087"/>
      <c r="AT130" s="1088"/>
      <c r="AU130" s="223"/>
      <c r="AV130" s="223"/>
      <c r="AW130" s="223"/>
      <c r="AX130" s="1078" t="s">
        <v>469</v>
      </c>
      <c r="AY130" s="936"/>
      <c r="AZ130" s="936"/>
      <c r="BA130" s="936"/>
      <c r="BB130" s="936"/>
      <c r="BC130" s="936"/>
      <c r="BD130" s="936"/>
      <c r="BE130" s="937"/>
      <c r="BF130" s="1114">
        <v>13.4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46"/>
      <c r="CB130" s="246"/>
      <c r="CC130" s="246"/>
      <c r="CD130" s="246"/>
      <c r="CE130" s="246"/>
      <c r="CF130" s="246"/>
      <c r="CG130" s="246"/>
      <c r="CH130" s="246"/>
      <c r="CI130" s="246"/>
      <c r="CJ130" s="246"/>
      <c r="CK130" s="246"/>
      <c r="CL130" s="246"/>
      <c r="CM130" s="246"/>
      <c r="CN130" s="246"/>
      <c r="CO130" s="246"/>
      <c r="CP130" s="246"/>
      <c r="CQ130" s="246"/>
      <c r="CR130" s="246"/>
      <c r="CS130" s="246"/>
      <c r="CT130" s="246"/>
      <c r="CU130" s="246"/>
      <c r="CV130" s="246"/>
      <c r="CW130" s="246"/>
      <c r="CX130" s="246"/>
      <c r="CY130" s="246"/>
      <c r="CZ130" s="246"/>
      <c r="DA130" s="246"/>
      <c r="DB130" s="246"/>
      <c r="DC130" s="246"/>
      <c r="DD130" s="246"/>
      <c r="DE130" s="246"/>
      <c r="DF130" s="246"/>
      <c r="DG130" s="246"/>
      <c r="DH130" s="246"/>
      <c r="DI130" s="246"/>
      <c r="DJ130" s="246"/>
      <c r="DK130" s="246"/>
      <c r="DL130" s="246"/>
      <c r="DM130" s="246"/>
      <c r="DN130" s="246"/>
      <c r="DO130" s="246"/>
      <c r="DP130" s="223"/>
      <c r="DQ130" s="223"/>
      <c r="DR130" s="223"/>
      <c r="DS130" s="223"/>
      <c r="DT130" s="223"/>
      <c r="DU130" s="223"/>
      <c r="DV130" s="223"/>
      <c r="DW130" s="223"/>
      <c r="DX130" s="223"/>
      <c r="DY130" s="223"/>
      <c r="DZ130" s="223"/>
    </row>
    <row r="131" spans="1:131" s="220"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2388686</v>
      </c>
      <c r="AB131" s="999"/>
      <c r="AC131" s="999"/>
      <c r="AD131" s="999"/>
      <c r="AE131" s="1000"/>
      <c r="AF131" s="998">
        <v>2335640</v>
      </c>
      <c r="AG131" s="999"/>
      <c r="AH131" s="999"/>
      <c r="AI131" s="999"/>
      <c r="AJ131" s="1000"/>
      <c r="AK131" s="998">
        <v>2359748</v>
      </c>
      <c r="AL131" s="999"/>
      <c r="AM131" s="999"/>
      <c r="AN131" s="999"/>
      <c r="AO131" s="1000"/>
      <c r="AP131" s="1123"/>
      <c r="AQ131" s="1124"/>
      <c r="AR131" s="1124"/>
      <c r="AS131" s="1124"/>
      <c r="AT131" s="1125"/>
      <c r="AU131" s="223"/>
      <c r="AV131" s="223"/>
      <c r="AW131" s="223"/>
      <c r="AX131" s="1096" t="s">
        <v>471</v>
      </c>
      <c r="AY131" s="739"/>
      <c r="AZ131" s="739"/>
      <c r="BA131" s="739"/>
      <c r="BB131" s="739"/>
      <c r="BC131" s="739"/>
      <c r="BD131" s="739"/>
      <c r="BE131" s="1049"/>
      <c r="BF131" s="1097">
        <v>40.799999999999997</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46"/>
      <c r="CB131" s="246"/>
      <c r="CC131" s="246"/>
      <c r="CD131" s="246"/>
      <c r="CE131" s="246"/>
      <c r="CF131" s="246"/>
      <c r="CG131" s="246"/>
      <c r="CH131" s="246"/>
      <c r="CI131" s="246"/>
      <c r="CJ131" s="246"/>
      <c r="CK131" s="246"/>
      <c r="CL131" s="246"/>
      <c r="CM131" s="246"/>
      <c r="CN131" s="246"/>
      <c r="CO131" s="246"/>
      <c r="CP131" s="246"/>
      <c r="CQ131" s="246"/>
      <c r="CR131" s="246"/>
      <c r="CS131" s="246"/>
      <c r="CT131" s="246"/>
      <c r="CU131" s="246"/>
      <c r="CV131" s="246"/>
      <c r="CW131" s="246"/>
      <c r="CX131" s="246"/>
      <c r="CY131" s="246"/>
      <c r="CZ131" s="246"/>
      <c r="DA131" s="246"/>
      <c r="DB131" s="246"/>
      <c r="DC131" s="246"/>
      <c r="DD131" s="246"/>
      <c r="DE131" s="246"/>
      <c r="DF131" s="246"/>
      <c r="DG131" s="246"/>
      <c r="DH131" s="246"/>
      <c r="DI131" s="246"/>
      <c r="DJ131" s="246"/>
      <c r="DK131" s="246"/>
      <c r="DL131" s="246"/>
      <c r="DM131" s="246"/>
      <c r="DN131" s="246"/>
      <c r="DO131" s="246"/>
      <c r="DP131" s="223"/>
      <c r="DQ131" s="223"/>
      <c r="DR131" s="223"/>
      <c r="DS131" s="223"/>
      <c r="DT131" s="223"/>
      <c r="DU131" s="223"/>
      <c r="DV131" s="223"/>
      <c r="DW131" s="223"/>
      <c r="DX131" s="223"/>
      <c r="DY131" s="223"/>
      <c r="DZ131" s="223"/>
    </row>
    <row r="132" spans="1:131" s="220" customFormat="1" ht="26.25" customHeight="1" x14ac:dyDescent="0.15">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12.69480375</v>
      </c>
      <c r="AB132" s="1110"/>
      <c r="AC132" s="1110"/>
      <c r="AD132" s="1110"/>
      <c r="AE132" s="1111"/>
      <c r="AF132" s="1112">
        <v>14.76349095</v>
      </c>
      <c r="AG132" s="1110"/>
      <c r="AH132" s="1110"/>
      <c r="AI132" s="1110"/>
      <c r="AJ132" s="1111"/>
      <c r="AK132" s="1112">
        <v>12.892817369999999</v>
      </c>
      <c r="AL132" s="1110"/>
      <c r="AM132" s="1110"/>
      <c r="AN132" s="1110"/>
      <c r="AO132" s="1111"/>
      <c r="AP132" s="1014"/>
      <c r="AQ132" s="1015"/>
      <c r="AR132" s="1015"/>
      <c r="AS132" s="1015"/>
      <c r="AT132" s="1113"/>
      <c r="AU132" s="247"/>
      <c r="AV132" s="223"/>
      <c r="AW132" s="223"/>
      <c r="AX132" s="223"/>
      <c r="AY132" s="223"/>
      <c r="AZ132" s="223"/>
      <c r="BA132" s="223"/>
      <c r="BB132" s="223"/>
      <c r="BC132" s="223"/>
      <c r="BD132" s="223"/>
      <c r="BE132" s="223"/>
      <c r="BF132" s="223"/>
      <c r="BG132" s="223"/>
      <c r="BH132" s="223"/>
      <c r="BI132" s="223"/>
      <c r="BJ132" s="223"/>
      <c r="BK132" s="223"/>
      <c r="BL132" s="223"/>
      <c r="BM132" s="223"/>
      <c r="BN132" s="223"/>
      <c r="BO132" s="223"/>
      <c r="BP132" s="223"/>
      <c r="BQ132" s="223"/>
      <c r="BR132" s="223"/>
      <c r="BS132" s="224"/>
      <c r="BT132" s="223"/>
      <c r="BU132" s="223"/>
      <c r="BV132" s="223"/>
      <c r="BW132" s="223"/>
      <c r="BX132" s="223"/>
      <c r="BY132" s="223"/>
      <c r="BZ132" s="223"/>
      <c r="CA132" s="246"/>
      <c r="CB132" s="246"/>
      <c r="CC132" s="246"/>
      <c r="CD132" s="246"/>
      <c r="CE132" s="246"/>
      <c r="CF132" s="246"/>
      <c r="CG132" s="246"/>
      <c r="CH132" s="246"/>
      <c r="CI132" s="246"/>
      <c r="CJ132" s="246"/>
      <c r="CK132" s="246"/>
      <c r="CL132" s="246"/>
      <c r="CM132" s="246"/>
      <c r="CN132" s="246"/>
      <c r="CO132" s="246"/>
      <c r="CP132" s="246"/>
      <c r="CQ132" s="246"/>
      <c r="CR132" s="246"/>
      <c r="CS132" s="246"/>
      <c r="CT132" s="246"/>
      <c r="CU132" s="246"/>
      <c r="CV132" s="246"/>
      <c r="CW132" s="246"/>
      <c r="CX132" s="246"/>
      <c r="CY132" s="246"/>
      <c r="CZ132" s="246"/>
      <c r="DA132" s="246"/>
      <c r="DB132" s="246"/>
      <c r="DC132" s="246"/>
      <c r="DD132" s="246"/>
      <c r="DE132" s="246"/>
      <c r="DF132" s="246"/>
      <c r="DG132" s="246"/>
      <c r="DH132" s="246"/>
      <c r="DI132" s="246"/>
      <c r="DJ132" s="246"/>
      <c r="DK132" s="246"/>
      <c r="DL132" s="246"/>
      <c r="DM132" s="246"/>
      <c r="DN132" s="246"/>
      <c r="DO132" s="246"/>
      <c r="DP132" s="223"/>
      <c r="DQ132" s="223"/>
      <c r="DR132" s="223"/>
      <c r="DS132" s="223"/>
      <c r="DT132" s="223"/>
      <c r="DU132" s="223"/>
      <c r="DV132" s="223"/>
      <c r="DW132" s="223"/>
      <c r="DX132" s="223"/>
      <c r="DY132" s="223"/>
      <c r="DZ132" s="223"/>
    </row>
    <row r="133" spans="1:131" s="220"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11.6</v>
      </c>
      <c r="AB133" s="1093"/>
      <c r="AC133" s="1093"/>
      <c r="AD133" s="1093"/>
      <c r="AE133" s="1094"/>
      <c r="AF133" s="1092">
        <v>12.8</v>
      </c>
      <c r="AG133" s="1093"/>
      <c r="AH133" s="1093"/>
      <c r="AI133" s="1093"/>
      <c r="AJ133" s="1094"/>
      <c r="AK133" s="1092">
        <v>13.4</v>
      </c>
      <c r="AL133" s="1093"/>
      <c r="AM133" s="1093"/>
      <c r="AN133" s="1093"/>
      <c r="AO133" s="1094"/>
      <c r="AP133" s="1041"/>
      <c r="AQ133" s="1042"/>
      <c r="AR133" s="1042"/>
      <c r="AS133" s="1042"/>
      <c r="AT133" s="1095"/>
      <c r="AU133" s="223"/>
      <c r="AV133" s="223"/>
      <c r="AW133" s="223"/>
      <c r="AX133" s="223"/>
      <c r="AY133" s="223"/>
      <c r="AZ133" s="223"/>
      <c r="BA133" s="223"/>
      <c r="BB133" s="223"/>
      <c r="BC133" s="223"/>
      <c r="BD133" s="223"/>
      <c r="BE133" s="223"/>
      <c r="BF133" s="223"/>
      <c r="BG133" s="223"/>
      <c r="BH133" s="223"/>
      <c r="BI133" s="223"/>
      <c r="BJ133" s="223"/>
      <c r="BK133" s="223"/>
      <c r="BL133" s="223"/>
      <c r="BM133" s="223"/>
      <c r="BN133" s="246"/>
      <c r="BO133" s="246"/>
      <c r="BP133" s="246"/>
      <c r="BQ133" s="246"/>
      <c r="BR133" s="246"/>
      <c r="BS133" s="246"/>
      <c r="BT133" s="246"/>
      <c r="BU133" s="246"/>
      <c r="BV133" s="246"/>
      <c r="BW133" s="246"/>
      <c r="BX133" s="246"/>
      <c r="BY133" s="246"/>
      <c r="BZ133" s="246"/>
      <c r="CA133" s="246"/>
      <c r="CB133" s="246"/>
      <c r="CC133" s="246"/>
      <c r="CD133" s="246"/>
      <c r="CE133" s="246"/>
      <c r="CF133" s="246"/>
      <c r="CG133" s="246"/>
      <c r="CH133" s="246"/>
      <c r="CI133" s="246"/>
      <c r="CJ133" s="246"/>
      <c r="CK133" s="246"/>
      <c r="CL133" s="246"/>
      <c r="CM133" s="246"/>
      <c r="CN133" s="246"/>
      <c r="CO133" s="246"/>
      <c r="CP133" s="246"/>
      <c r="CQ133" s="246"/>
      <c r="CR133" s="246"/>
      <c r="CS133" s="246"/>
      <c r="CT133" s="246"/>
      <c r="CU133" s="246"/>
      <c r="CV133" s="246"/>
      <c r="CW133" s="246"/>
      <c r="CX133" s="246"/>
      <c r="CY133" s="246"/>
      <c r="CZ133" s="246"/>
      <c r="DA133" s="246"/>
      <c r="DB133" s="246"/>
      <c r="DC133" s="246"/>
      <c r="DD133" s="246"/>
      <c r="DE133" s="246"/>
      <c r="DF133" s="246"/>
      <c r="DG133" s="246"/>
      <c r="DH133" s="246"/>
      <c r="DI133" s="246"/>
      <c r="DJ133" s="246"/>
      <c r="DK133" s="246"/>
      <c r="DL133" s="246"/>
      <c r="DM133" s="246"/>
      <c r="DN133" s="246"/>
      <c r="DO133" s="246"/>
      <c r="DP133" s="223"/>
      <c r="DQ133" s="223"/>
      <c r="DR133" s="223"/>
      <c r="DS133" s="223"/>
      <c r="DT133" s="223"/>
      <c r="DU133" s="223"/>
      <c r="DV133" s="223"/>
      <c r="DW133" s="223"/>
      <c r="DX133" s="223"/>
      <c r="DY133" s="223"/>
      <c r="DZ133" s="223"/>
    </row>
    <row r="134" spans="1:131" ht="11.25" customHeight="1" x14ac:dyDescent="0.15">
      <c r="A134" s="248"/>
      <c r="B134" s="248"/>
      <c r="C134" s="248"/>
      <c r="D134" s="248"/>
      <c r="E134" s="248"/>
      <c r="F134" s="248"/>
      <c r="G134" s="248"/>
      <c r="H134" s="248"/>
      <c r="I134" s="248"/>
      <c r="J134" s="248"/>
      <c r="K134" s="248"/>
      <c r="L134" s="248"/>
      <c r="M134" s="248"/>
      <c r="N134" s="248"/>
      <c r="O134" s="248"/>
      <c r="P134" s="248"/>
      <c r="Q134" s="248"/>
      <c r="R134" s="248"/>
      <c r="S134" s="248"/>
      <c r="T134" s="248"/>
      <c r="U134" s="248"/>
      <c r="V134" s="248"/>
      <c r="W134" s="248"/>
      <c r="X134" s="248"/>
      <c r="Y134" s="248"/>
      <c r="Z134" s="248"/>
      <c r="AA134" s="248"/>
      <c r="AB134" s="248"/>
      <c r="AC134" s="248"/>
      <c r="AD134" s="248"/>
      <c r="AE134" s="248"/>
      <c r="AF134" s="248"/>
      <c r="AG134" s="248"/>
      <c r="AH134" s="248"/>
      <c r="AI134" s="248"/>
      <c r="AJ134" s="248"/>
      <c r="AK134" s="248"/>
      <c r="AL134" s="248"/>
      <c r="AM134" s="248"/>
      <c r="AN134" s="248"/>
      <c r="AO134" s="248"/>
      <c r="AP134" s="248"/>
      <c r="AQ134" s="248"/>
      <c r="AR134" s="248"/>
      <c r="AS134" s="248"/>
      <c r="AT134" s="248"/>
      <c r="AU134" s="223"/>
      <c r="AV134" s="223"/>
      <c r="AW134" s="223"/>
      <c r="AX134" s="223"/>
      <c r="AY134" s="223"/>
      <c r="AZ134" s="223"/>
      <c r="BA134" s="223"/>
      <c r="BB134" s="223"/>
      <c r="BC134" s="223"/>
      <c r="BD134" s="223"/>
      <c r="BE134" s="223"/>
      <c r="BF134" s="223"/>
      <c r="BG134" s="223"/>
      <c r="BH134" s="223"/>
      <c r="BI134" s="223"/>
      <c r="BJ134" s="223"/>
      <c r="BK134" s="223"/>
      <c r="BL134" s="223"/>
      <c r="BM134" s="223"/>
      <c r="BN134" s="246"/>
      <c r="BO134" s="246"/>
      <c r="BP134" s="246"/>
      <c r="BQ134" s="246"/>
      <c r="BR134" s="246"/>
      <c r="BS134" s="246"/>
      <c r="BT134" s="246"/>
      <c r="BU134" s="246"/>
      <c r="BV134" s="246"/>
      <c r="BW134" s="246"/>
      <c r="BX134" s="246"/>
      <c r="BY134" s="246"/>
      <c r="BZ134" s="246"/>
      <c r="CA134" s="246"/>
      <c r="CB134" s="246"/>
      <c r="CC134" s="246"/>
      <c r="CD134" s="246"/>
      <c r="CE134" s="246"/>
      <c r="CF134" s="246"/>
      <c r="CG134" s="246"/>
      <c r="CH134" s="246"/>
      <c r="CI134" s="246"/>
      <c r="CJ134" s="246"/>
      <c r="CK134" s="246"/>
      <c r="CL134" s="246"/>
      <c r="CM134" s="246"/>
      <c r="CN134" s="246"/>
      <c r="CO134" s="246"/>
      <c r="CP134" s="246"/>
      <c r="CQ134" s="246"/>
      <c r="CR134" s="246"/>
      <c r="CS134" s="246"/>
      <c r="CT134" s="246"/>
      <c r="CU134" s="246"/>
      <c r="CV134" s="246"/>
      <c r="CW134" s="246"/>
      <c r="CX134" s="246"/>
      <c r="CY134" s="246"/>
      <c r="CZ134" s="246"/>
      <c r="DA134" s="246"/>
      <c r="DB134" s="246"/>
      <c r="DC134" s="246"/>
      <c r="DD134" s="246"/>
      <c r="DE134" s="246"/>
      <c r="DF134" s="246"/>
      <c r="DG134" s="246"/>
      <c r="DH134" s="246"/>
      <c r="DI134" s="246"/>
      <c r="DJ134" s="246"/>
      <c r="DK134" s="246"/>
      <c r="DL134" s="246"/>
      <c r="DM134" s="246"/>
      <c r="DN134" s="246"/>
      <c r="DO134" s="246"/>
      <c r="DP134" s="223"/>
      <c r="DQ134" s="223"/>
      <c r="DR134" s="223"/>
      <c r="DS134" s="223"/>
      <c r="DT134" s="223"/>
      <c r="DU134" s="223"/>
      <c r="DV134" s="223"/>
      <c r="DW134" s="223"/>
      <c r="DX134" s="223"/>
      <c r="DY134" s="223"/>
      <c r="DZ134" s="223"/>
      <c r="EA134" s="220"/>
    </row>
    <row r="135" spans="1:131" ht="14.25" hidden="1" x14ac:dyDescent="0.15">
      <c r="AU135" s="248"/>
      <c r="AV135" s="248"/>
      <c r="AW135" s="248"/>
      <c r="AX135" s="248"/>
      <c r="AY135" s="248"/>
      <c r="AZ135" s="248"/>
      <c r="BA135" s="248"/>
      <c r="BB135" s="248"/>
      <c r="BC135" s="248"/>
      <c r="BD135" s="248"/>
      <c r="BE135" s="248"/>
      <c r="BF135" s="248"/>
      <c r="BG135" s="248"/>
      <c r="BH135" s="248"/>
      <c r="BI135" s="248"/>
      <c r="BJ135" s="248"/>
      <c r="BK135" s="248"/>
      <c r="BL135" s="248"/>
      <c r="BM135" s="248"/>
      <c r="BN135" s="248"/>
      <c r="BO135" s="248"/>
      <c r="BP135" s="248"/>
      <c r="BQ135" s="248"/>
      <c r="BR135" s="248"/>
      <c r="BS135" s="248"/>
      <c r="BT135" s="248"/>
      <c r="BU135" s="248"/>
      <c r="BV135" s="248"/>
      <c r="BW135" s="248"/>
      <c r="BX135" s="248"/>
      <c r="BY135" s="248"/>
      <c r="BZ135" s="248"/>
      <c r="CA135" s="248"/>
      <c r="CB135" s="248"/>
      <c r="CC135" s="248"/>
      <c r="CD135" s="248"/>
      <c r="CE135" s="248"/>
      <c r="CF135" s="248"/>
      <c r="CG135" s="248"/>
      <c r="CH135" s="248"/>
      <c r="CI135" s="248"/>
      <c r="CJ135" s="248"/>
      <c r="CK135" s="248"/>
      <c r="CL135" s="248"/>
      <c r="CM135" s="248"/>
      <c r="CN135" s="248"/>
      <c r="CO135" s="248"/>
      <c r="CP135" s="248"/>
      <c r="CQ135" s="248"/>
      <c r="CR135" s="248"/>
      <c r="CS135" s="248"/>
      <c r="CT135" s="248"/>
      <c r="CU135" s="248"/>
      <c r="CV135" s="248"/>
      <c r="CW135" s="248"/>
      <c r="CX135" s="248"/>
      <c r="CY135" s="248"/>
      <c r="CZ135" s="248"/>
      <c r="DA135" s="248"/>
      <c r="DB135" s="248"/>
      <c r="DC135" s="248"/>
      <c r="DD135" s="248"/>
      <c r="DE135" s="248"/>
      <c r="DF135" s="248"/>
      <c r="DG135" s="248"/>
      <c r="DH135" s="248"/>
      <c r="DI135" s="248"/>
      <c r="DJ135" s="248"/>
      <c r="DK135" s="248"/>
      <c r="DL135" s="248"/>
      <c r="DM135" s="248"/>
      <c r="DN135" s="248"/>
      <c r="DO135" s="248"/>
      <c r="DP135" s="248"/>
      <c r="DQ135" s="248"/>
      <c r="DR135" s="248"/>
      <c r="DS135" s="248"/>
      <c r="DT135" s="248"/>
      <c r="DU135" s="248"/>
      <c r="DV135" s="248"/>
      <c r="DW135" s="248"/>
      <c r="DX135" s="248"/>
      <c r="DY135" s="248"/>
      <c r="DZ135" s="248"/>
    </row>
  </sheetData>
  <sheetProtection algorithmName="SHA-512" hashValue="b7A/IfAOWQqn4WB42qdUEzzTX5CTi6VBJHlFniIuUacyrvE8gMBIktUq/WQJ8srKz5EJfD9mDh57unHbUbnzEg==" saltValue="IInVUsCKszTkmmuO46Las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0" customWidth="1"/>
    <col min="121" max="121" width="0" style="249" hidden="1" customWidth="1"/>
    <col min="122" max="16384" width="9" style="249" hidden="1"/>
  </cols>
  <sheetData>
    <row r="1" spans="1:120" x14ac:dyDescent="0.15">
      <c r="A1" s="249"/>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c r="BS1" s="249"/>
      <c r="BT1" s="249"/>
      <c r="BU1" s="249"/>
      <c r="BV1" s="249"/>
      <c r="BW1" s="249"/>
      <c r="BX1" s="249"/>
      <c r="BY1" s="249"/>
      <c r="BZ1" s="249"/>
      <c r="CA1" s="249"/>
      <c r="CB1" s="249"/>
      <c r="CC1" s="249"/>
      <c r="CD1" s="249"/>
      <c r="CE1" s="249"/>
      <c r="CF1" s="249"/>
      <c r="CG1" s="249"/>
      <c r="CH1" s="249"/>
      <c r="CI1" s="249"/>
      <c r="CJ1" s="249"/>
      <c r="CK1" s="249"/>
      <c r="CL1" s="249"/>
      <c r="CM1" s="249"/>
      <c r="CN1" s="249"/>
      <c r="CO1" s="249"/>
      <c r="CP1" s="249"/>
      <c r="CQ1" s="249"/>
      <c r="CR1" s="249"/>
      <c r="CS1" s="249"/>
      <c r="CT1" s="249"/>
      <c r="CU1" s="249"/>
      <c r="CV1" s="249"/>
      <c r="CW1" s="249"/>
      <c r="CX1" s="249"/>
      <c r="CY1" s="249"/>
      <c r="CZ1" s="249"/>
      <c r="DA1" s="249"/>
      <c r="DB1" s="249"/>
      <c r="DC1" s="249"/>
      <c r="DD1" s="249"/>
      <c r="DE1" s="249"/>
      <c r="DF1" s="249"/>
      <c r="DG1" s="249"/>
      <c r="DH1" s="249"/>
      <c r="DI1" s="249"/>
      <c r="DJ1" s="249"/>
      <c r="DK1" s="249"/>
      <c r="DL1" s="249"/>
      <c r="DM1" s="249"/>
      <c r="DN1" s="249"/>
      <c r="DO1" s="249"/>
      <c r="DP1" s="24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9"/>
    </row>
    <row r="17" spans="119:120" x14ac:dyDescent="0.15">
      <c r="DP17" s="249"/>
    </row>
    <row r="18" spans="119:120" x14ac:dyDescent="0.15"/>
    <row r="19" spans="119:120" x14ac:dyDescent="0.15"/>
    <row r="20" spans="119:120" x14ac:dyDescent="0.15">
      <c r="DO20" s="249"/>
      <c r="DP20" s="249"/>
    </row>
    <row r="21" spans="119:120" x14ac:dyDescent="0.15">
      <c r="DP21" s="249"/>
    </row>
    <row r="22" spans="119:120" x14ac:dyDescent="0.15"/>
    <row r="23" spans="119:120" x14ac:dyDescent="0.15">
      <c r="DO23" s="249"/>
      <c r="DP23" s="249"/>
    </row>
    <row r="24" spans="119:120" x14ac:dyDescent="0.15">
      <c r="DP24" s="249"/>
    </row>
    <row r="25" spans="119:120" x14ac:dyDescent="0.15">
      <c r="DP25" s="249"/>
    </row>
    <row r="26" spans="119:120" x14ac:dyDescent="0.15">
      <c r="DO26" s="249"/>
      <c r="DP26" s="249"/>
    </row>
    <row r="27" spans="119:120" x14ac:dyDescent="0.15"/>
    <row r="28" spans="119:120" x14ac:dyDescent="0.15">
      <c r="DO28" s="249"/>
      <c r="DP28" s="249"/>
    </row>
    <row r="29" spans="119:120" x14ac:dyDescent="0.15">
      <c r="DP29" s="249"/>
    </row>
    <row r="30" spans="119:120" x14ac:dyDescent="0.15"/>
    <row r="31" spans="119:120" x14ac:dyDescent="0.15">
      <c r="DO31" s="249"/>
      <c r="DP31" s="249"/>
    </row>
    <row r="32" spans="119:120" x14ac:dyDescent="0.15"/>
    <row r="33" spans="98:120" x14ac:dyDescent="0.15">
      <c r="DO33" s="249"/>
      <c r="DP33" s="249"/>
    </row>
    <row r="34" spans="98:120" x14ac:dyDescent="0.15">
      <c r="DM34" s="249"/>
    </row>
    <row r="35" spans="98:120" x14ac:dyDescent="0.15">
      <c r="CT35" s="249"/>
      <c r="CU35" s="249"/>
      <c r="CV35" s="249"/>
      <c r="CY35" s="249"/>
      <c r="CZ35" s="249"/>
      <c r="DA35" s="249"/>
      <c r="DD35" s="249"/>
      <c r="DE35" s="249"/>
      <c r="DF35" s="249"/>
      <c r="DI35" s="249"/>
      <c r="DJ35" s="249"/>
      <c r="DK35" s="249"/>
      <c r="DM35" s="249"/>
      <c r="DN35" s="249"/>
      <c r="DO35" s="249"/>
      <c r="DP35" s="249"/>
    </row>
    <row r="36" spans="98:120" x14ac:dyDescent="0.15"/>
    <row r="37" spans="98:120" x14ac:dyDescent="0.15">
      <c r="CW37" s="249"/>
      <c r="DB37" s="249"/>
      <c r="DG37" s="249"/>
      <c r="DL37" s="249"/>
      <c r="DP37" s="249"/>
    </row>
    <row r="38" spans="98:120" x14ac:dyDescent="0.15">
      <c r="CT38" s="249"/>
      <c r="CU38" s="249"/>
      <c r="CV38" s="249"/>
      <c r="CW38" s="249"/>
      <c r="CY38" s="249"/>
      <c r="CZ38" s="249"/>
      <c r="DA38" s="249"/>
      <c r="DB38" s="249"/>
      <c r="DD38" s="249"/>
      <c r="DE38" s="249"/>
      <c r="DF38" s="249"/>
      <c r="DG38" s="249"/>
      <c r="DI38" s="249"/>
      <c r="DJ38" s="249"/>
      <c r="DK38" s="249"/>
      <c r="DL38" s="249"/>
      <c r="DN38" s="249"/>
      <c r="DO38" s="249"/>
      <c r="DP38" s="24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9"/>
      <c r="DO49" s="249"/>
      <c r="DP49" s="24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9"/>
      <c r="CS63" s="249"/>
      <c r="CX63" s="249"/>
      <c r="DC63" s="249"/>
      <c r="DH63" s="249"/>
    </row>
    <row r="64" spans="22:120" x14ac:dyDescent="0.15">
      <c r="V64" s="249"/>
    </row>
    <row r="65" spans="15:120" x14ac:dyDescent="0.15">
      <c r="X65" s="249"/>
      <c r="Z65" s="249"/>
      <c r="AA65" s="249"/>
      <c r="AB65" s="249"/>
      <c r="AC65" s="249"/>
      <c r="AD65" s="249"/>
      <c r="AE65" s="249"/>
      <c r="AF65" s="249"/>
      <c r="AG65" s="249"/>
      <c r="AH65" s="249"/>
      <c r="AI65" s="249"/>
      <c r="AJ65" s="249"/>
      <c r="AK65" s="249"/>
      <c r="AL65" s="249"/>
      <c r="AM65" s="249"/>
      <c r="AN65" s="249"/>
      <c r="AO65" s="249"/>
      <c r="AP65" s="249"/>
      <c r="AQ65" s="249"/>
      <c r="AR65" s="249"/>
      <c r="AS65" s="249"/>
      <c r="AT65" s="249"/>
      <c r="AU65" s="249"/>
      <c r="AV65" s="249"/>
      <c r="AW65" s="249"/>
      <c r="AX65" s="249"/>
      <c r="AY65" s="249"/>
      <c r="AZ65" s="249"/>
      <c r="BA65" s="249"/>
      <c r="BB65" s="249"/>
      <c r="BC65" s="249"/>
      <c r="BD65" s="249"/>
      <c r="BE65" s="249"/>
      <c r="BF65" s="249"/>
      <c r="BG65" s="249"/>
      <c r="BH65" s="249"/>
      <c r="BI65" s="249"/>
      <c r="BJ65" s="249"/>
      <c r="BK65" s="249"/>
      <c r="BL65" s="249"/>
      <c r="BM65" s="249"/>
      <c r="BN65" s="249"/>
      <c r="BO65" s="249"/>
      <c r="BP65" s="249"/>
      <c r="BQ65" s="249"/>
      <c r="BR65" s="249"/>
      <c r="BS65" s="249"/>
      <c r="BT65" s="249"/>
      <c r="BU65" s="249"/>
      <c r="BV65" s="249"/>
      <c r="BW65" s="249"/>
      <c r="BX65" s="249"/>
      <c r="BY65" s="249"/>
      <c r="BZ65" s="249"/>
      <c r="CA65" s="249"/>
      <c r="CB65" s="249"/>
      <c r="CC65" s="249"/>
      <c r="CD65" s="249"/>
      <c r="CE65" s="249"/>
      <c r="CF65" s="249"/>
      <c r="CG65" s="249"/>
      <c r="CH65" s="249"/>
      <c r="CI65" s="249"/>
      <c r="CJ65" s="249"/>
      <c r="CK65" s="249"/>
      <c r="CL65" s="249"/>
      <c r="CM65" s="249"/>
      <c r="CN65" s="249"/>
      <c r="CO65" s="249"/>
      <c r="CP65" s="249"/>
      <c r="CQ65" s="249"/>
      <c r="CR65" s="249"/>
      <c r="CU65" s="249"/>
      <c r="CZ65" s="249"/>
      <c r="DE65" s="249"/>
      <c r="DJ65" s="249"/>
    </row>
    <row r="66" spans="15:120" x14ac:dyDescent="0.15">
      <c r="Q66" s="249"/>
      <c r="S66" s="249"/>
      <c r="U66" s="249"/>
      <c r="DM66" s="249"/>
    </row>
    <row r="67" spans="15:120" x14ac:dyDescent="0.15">
      <c r="O67" s="249"/>
      <c r="P67" s="249"/>
      <c r="R67" s="249"/>
      <c r="T67" s="249"/>
      <c r="Y67" s="249"/>
      <c r="CT67" s="249"/>
      <c r="CV67" s="249"/>
      <c r="CW67" s="249"/>
      <c r="CY67" s="249"/>
      <c r="DA67" s="249"/>
      <c r="DB67" s="249"/>
      <c r="DD67" s="249"/>
      <c r="DF67" s="249"/>
      <c r="DG67" s="249"/>
      <c r="DI67" s="249"/>
      <c r="DK67" s="249"/>
      <c r="DL67" s="249"/>
      <c r="DN67" s="249"/>
      <c r="DO67" s="249"/>
      <c r="DP67" s="249"/>
    </row>
    <row r="68" spans="15:120" x14ac:dyDescent="0.15"/>
    <row r="69" spans="15:120" x14ac:dyDescent="0.15"/>
    <row r="70" spans="15:120" x14ac:dyDescent="0.15"/>
    <row r="71" spans="15:120" x14ac:dyDescent="0.15"/>
    <row r="72" spans="15:120" x14ac:dyDescent="0.15">
      <c r="DP72" s="249"/>
    </row>
    <row r="73" spans="15:120" x14ac:dyDescent="0.15">
      <c r="DP73" s="24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9"/>
      <c r="CX96" s="249"/>
      <c r="DC96" s="249"/>
      <c r="DH96" s="249"/>
    </row>
    <row r="97" spans="24:120" x14ac:dyDescent="0.15">
      <c r="CS97" s="249"/>
      <c r="CX97" s="249"/>
      <c r="DC97" s="249"/>
      <c r="DH97" s="249"/>
      <c r="DP97" s="250" t="s">
        <v>475</v>
      </c>
    </row>
    <row r="98" spans="24:120" hidden="1" x14ac:dyDescent="0.15">
      <c r="CS98" s="249"/>
      <c r="CX98" s="249"/>
      <c r="DC98" s="249"/>
      <c r="DH98" s="249"/>
    </row>
    <row r="99" spans="24:120" hidden="1" x14ac:dyDescent="0.15">
      <c r="CS99" s="249"/>
      <c r="CX99" s="249"/>
      <c r="DC99" s="249"/>
      <c r="DH99" s="249"/>
    </row>
    <row r="101" spans="24:120" ht="12" hidden="1" customHeight="1" x14ac:dyDescent="0.15">
      <c r="X101" s="249"/>
      <c r="Y101" s="249"/>
      <c r="Z101" s="249"/>
      <c r="AA101" s="249"/>
      <c r="AB101" s="249"/>
      <c r="AC101" s="249"/>
      <c r="AD101" s="249"/>
      <c r="AE101" s="249"/>
      <c r="AF101" s="249"/>
      <c r="AG101" s="249"/>
      <c r="AH101" s="249"/>
      <c r="AI101" s="249"/>
      <c r="AJ101" s="249"/>
      <c r="AK101" s="249"/>
      <c r="AL101" s="249"/>
      <c r="AM101" s="249"/>
      <c r="AN101" s="249"/>
      <c r="AO101" s="249"/>
      <c r="AP101" s="249"/>
      <c r="AQ101" s="249"/>
      <c r="AR101" s="249"/>
      <c r="AS101" s="249"/>
      <c r="AT101" s="249"/>
      <c r="AU101" s="249"/>
      <c r="AV101" s="249"/>
      <c r="AW101" s="249"/>
      <c r="AX101" s="249"/>
      <c r="AY101" s="249"/>
      <c r="AZ101" s="249"/>
      <c r="BA101" s="249"/>
      <c r="BB101" s="249"/>
      <c r="BC101" s="249"/>
      <c r="BD101" s="249"/>
      <c r="BE101" s="249"/>
      <c r="BF101" s="249"/>
      <c r="BG101" s="249"/>
      <c r="BH101" s="249"/>
      <c r="BI101" s="249"/>
      <c r="BJ101" s="249"/>
      <c r="BK101" s="249"/>
      <c r="BL101" s="249"/>
      <c r="BM101" s="249"/>
      <c r="BN101" s="249"/>
      <c r="BO101" s="249"/>
      <c r="BP101" s="249"/>
      <c r="BQ101" s="249"/>
      <c r="BR101" s="249"/>
      <c r="BS101" s="249"/>
      <c r="BT101" s="249"/>
      <c r="BU101" s="249"/>
      <c r="BV101" s="249"/>
      <c r="BW101" s="249"/>
      <c r="BX101" s="249"/>
      <c r="BY101" s="249"/>
      <c r="BZ101" s="249"/>
      <c r="CA101" s="249"/>
      <c r="CB101" s="249"/>
      <c r="CC101" s="249"/>
      <c r="CD101" s="249"/>
      <c r="CE101" s="249"/>
      <c r="CF101" s="249"/>
      <c r="CG101" s="249"/>
      <c r="CH101" s="249"/>
      <c r="CI101" s="249"/>
      <c r="CJ101" s="249"/>
      <c r="CK101" s="249"/>
      <c r="CL101" s="249"/>
      <c r="CM101" s="249"/>
      <c r="CN101" s="249"/>
      <c r="CO101" s="249"/>
      <c r="CP101" s="249"/>
      <c r="CQ101" s="249"/>
      <c r="CR101" s="249"/>
      <c r="CU101" s="249"/>
      <c r="CZ101" s="249"/>
      <c r="DE101" s="249"/>
      <c r="DJ101" s="249"/>
    </row>
    <row r="102" spans="24:120" ht="1.5" hidden="1" customHeight="1" x14ac:dyDescent="0.15">
      <c r="CU102" s="249"/>
      <c r="CZ102" s="249"/>
      <c r="DE102" s="249"/>
      <c r="DJ102" s="249"/>
      <c r="DM102" s="249"/>
    </row>
    <row r="103" spans="24:120" hidden="1" x14ac:dyDescent="0.15">
      <c r="CT103" s="249"/>
      <c r="CV103" s="249"/>
      <c r="CW103" s="249"/>
      <c r="CY103" s="249"/>
      <c r="DA103" s="249"/>
      <c r="DB103" s="249"/>
      <c r="DD103" s="249"/>
      <c r="DF103" s="249"/>
      <c r="DG103" s="249"/>
      <c r="DI103" s="249"/>
      <c r="DK103" s="249"/>
      <c r="DL103" s="249"/>
      <c r="DM103" s="249"/>
      <c r="DN103" s="249"/>
      <c r="DO103" s="249"/>
      <c r="DP103" s="249"/>
    </row>
    <row r="104" spans="24:120" hidden="1" x14ac:dyDescent="0.15">
      <c r="CV104" s="249"/>
      <c r="CW104" s="249"/>
      <c r="DA104" s="249"/>
      <c r="DB104" s="249"/>
      <c r="DF104" s="249"/>
      <c r="DG104" s="249"/>
      <c r="DK104" s="249"/>
      <c r="DL104" s="249"/>
      <c r="DN104" s="249"/>
      <c r="DO104" s="249"/>
      <c r="DP104" s="249"/>
    </row>
    <row r="105" spans="24:120" ht="12.75" hidden="1" customHeight="1" x14ac:dyDescent="0.15"/>
  </sheetData>
  <sheetProtection algorithmName="SHA-512" hashValue="qcvMPodiw6OLMK91Taem/GSNyplkajKYLQU8yvtl8UXGWSIYP/l5ZA4iO26xJOI76LeLufevc53kjaGu/9IdGw==" saltValue="Cw3PyiLgtS0hK/uWJN40w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0" customWidth="1"/>
    <col min="117" max="16384" width="9" style="249" hidden="1"/>
  </cols>
  <sheetData>
    <row r="1" spans="2:116" x14ac:dyDescent="0.15">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c r="BS1" s="249"/>
      <c r="BT1" s="249"/>
      <c r="BU1" s="249"/>
      <c r="BV1" s="249"/>
      <c r="BW1" s="249"/>
      <c r="BX1" s="249"/>
      <c r="BY1" s="249"/>
      <c r="BZ1" s="249"/>
      <c r="CA1" s="249"/>
      <c r="CB1" s="249"/>
      <c r="CC1" s="249"/>
      <c r="CD1" s="249"/>
      <c r="CE1" s="249"/>
      <c r="CF1" s="249"/>
      <c r="CG1" s="249"/>
      <c r="CH1" s="249"/>
      <c r="CI1" s="249"/>
      <c r="CJ1" s="249"/>
      <c r="CK1" s="249"/>
      <c r="CL1" s="249"/>
      <c r="CM1" s="249"/>
      <c r="CN1" s="249"/>
      <c r="CO1" s="249"/>
      <c r="CP1" s="249"/>
      <c r="CQ1" s="249"/>
      <c r="CR1" s="249"/>
      <c r="CS1" s="249"/>
      <c r="CT1" s="249"/>
      <c r="CU1" s="249"/>
      <c r="CV1" s="249"/>
      <c r="CW1" s="249"/>
      <c r="CX1" s="249"/>
      <c r="CY1" s="249"/>
      <c r="CZ1" s="249"/>
      <c r="DA1" s="249"/>
      <c r="DB1" s="249"/>
      <c r="DC1" s="249"/>
      <c r="DD1" s="249"/>
      <c r="DE1" s="249"/>
      <c r="DF1" s="249"/>
      <c r="DG1" s="249"/>
      <c r="DH1" s="249"/>
      <c r="DI1" s="249"/>
      <c r="DJ1" s="249"/>
      <c r="DK1" s="249"/>
      <c r="DL1" s="249"/>
    </row>
    <row r="2" spans="2:116" x14ac:dyDescent="0.15"/>
    <row r="3" spans="2:116" x14ac:dyDescent="0.15"/>
    <row r="4" spans="2:116" x14ac:dyDescent="0.15">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9"/>
      <c r="CB4" s="249"/>
      <c r="CC4" s="249"/>
      <c r="CD4" s="249"/>
      <c r="CE4" s="249"/>
      <c r="CF4" s="249"/>
      <c r="CG4" s="249"/>
      <c r="CH4" s="249"/>
      <c r="CI4" s="249"/>
      <c r="CJ4" s="249"/>
      <c r="CK4" s="249"/>
      <c r="CL4" s="249"/>
      <c r="CM4" s="249"/>
      <c r="CN4" s="249"/>
      <c r="CO4" s="249"/>
      <c r="CP4" s="249"/>
      <c r="CQ4" s="249"/>
      <c r="CR4" s="249"/>
      <c r="CS4" s="249"/>
      <c r="CT4" s="249"/>
      <c r="CU4" s="249"/>
      <c r="CV4" s="249"/>
      <c r="CW4" s="249"/>
      <c r="CX4" s="249"/>
      <c r="CY4" s="249"/>
      <c r="CZ4" s="249"/>
      <c r="DA4" s="249"/>
      <c r="DB4" s="249"/>
      <c r="DC4" s="249"/>
      <c r="DD4" s="249"/>
      <c r="DE4" s="249"/>
      <c r="DF4" s="249"/>
      <c r="DG4" s="249"/>
      <c r="DH4" s="249"/>
      <c r="DI4" s="249"/>
      <c r="DJ4" s="249"/>
      <c r="DK4" s="249"/>
      <c r="DL4" s="249"/>
    </row>
    <row r="5" spans="2:116" x14ac:dyDescent="0.15">
      <c r="R5" s="249"/>
      <c r="S5" s="249"/>
      <c r="T5" s="249"/>
      <c r="U5" s="249"/>
      <c r="V5" s="249"/>
      <c r="W5" s="249"/>
      <c r="X5" s="249"/>
      <c r="Y5" s="249"/>
      <c r="Z5" s="249"/>
      <c r="AA5" s="249"/>
      <c r="AB5" s="249"/>
      <c r="AC5" s="249"/>
      <c r="AD5" s="249"/>
      <c r="AE5" s="249"/>
      <c r="AF5" s="249"/>
      <c r="AG5" s="249"/>
      <c r="AH5" s="249"/>
      <c r="AI5" s="249"/>
      <c r="AJ5" s="249"/>
      <c r="AK5" s="249"/>
      <c r="AL5" s="249"/>
      <c r="AM5" s="249"/>
      <c r="AN5" s="249"/>
      <c r="AO5" s="249"/>
      <c r="AP5" s="249"/>
      <c r="AQ5" s="249"/>
      <c r="AR5" s="249"/>
      <c r="AS5" s="249"/>
      <c r="AT5" s="249"/>
      <c r="AU5" s="249"/>
      <c r="AV5" s="249"/>
      <c r="AW5" s="249"/>
      <c r="AX5" s="249"/>
      <c r="AY5" s="249"/>
      <c r="AZ5" s="249"/>
      <c r="BA5" s="249"/>
      <c r="BB5" s="249"/>
      <c r="BC5" s="249"/>
      <c r="BD5" s="249"/>
      <c r="BE5" s="249"/>
      <c r="BF5" s="249"/>
      <c r="BG5" s="249"/>
      <c r="BH5" s="249"/>
      <c r="BI5" s="249"/>
      <c r="BJ5" s="249"/>
      <c r="BK5" s="249"/>
      <c r="BL5" s="249"/>
      <c r="BM5" s="249"/>
      <c r="BN5" s="249"/>
      <c r="BO5" s="249"/>
      <c r="BP5" s="249"/>
      <c r="BQ5" s="249"/>
      <c r="BR5" s="249"/>
      <c r="BS5" s="249"/>
      <c r="BT5" s="249"/>
      <c r="BU5" s="249"/>
      <c r="BV5" s="249"/>
      <c r="BW5" s="249"/>
      <c r="BX5" s="249"/>
      <c r="BY5" s="249"/>
      <c r="BZ5" s="249"/>
      <c r="CA5" s="249"/>
      <c r="CB5" s="249"/>
      <c r="CC5" s="249"/>
      <c r="CD5" s="249"/>
      <c r="CE5" s="249"/>
      <c r="CF5" s="249"/>
      <c r="CG5" s="249"/>
      <c r="CH5" s="249"/>
      <c r="CI5" s="249"/>
      <c r="CJ5" s="249"/>
      <c r="CK5" s="249"/>
      <c r="CL5" s="249"/>
      <c r="CM5" s="249"/>
      <c r="CN5" s="249"/>
      <c r="CO5" s="249"/>
      <c r="CP5" s="249"/>
      <c r="CQ5" s="249"/>
      <c r="CR5" s="249"/>
      <c r="CS5" s="249"/>
      <c r="CT5" s="249"/>
      <c r="CU5" s="249"/>
      <c r="CV5" s="249"/>
      <c r="CW5" s="249"/>
      <c r="CX5" s="249"/>
      <c r="CY5" s="249"/>
      <c r="CZ5" s="249"/>
      <c r="DA5" s="249"/>
      <c r="DB5" s="249"/>
      <c r="DC5" s="249"/>
      <c r="DD5" s="249"/>
      <c r="DE5" s="249"/>
      <c r="DF5" s="249"/>
      <c r="DG5" s="249"/>
      <c r="DH5" s="249"/>
      <c r="DI5" s="249"/>
      <c r="DJ5" s="249"/>
      <c r="DK5" s="249"/>
      <c r="DL5" s="24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49"/>
      <c r="AR18" s="249"/>
      <c r="AS18" s="249"/>
      <c r="AT18" s="249"/>
      <c r="AU18" s="249"/>
      <c r="AV18" s="249"/>
      <c r="AW18" s="249"/>
      <c r="AX18" s="249"/>
      <c r="AY18" s="249"/>
      <c r="AZ18" s="249"/>
      <c r="BA18" s="249"/>
      <c r="BB18" s="249"/>
      <c r="BC18" s="249"/>
      <c r="BD18" s="249"/>
      <c r="BE18" s="249"/>
      <c r="BF18" s="249"/>
      <c r="BG18" s="249"/>
      <c r="BH18" s="249"/>
      <c r="BI18" s="249"/>
      <c r="BJ18" s="249"/>
      <c r="BK18" s="249"/>
      <c r="BL18" s="249"/>
      <c r="BM18" s="249"/>
      <c r="BN18" s="249"/>
      <c r="BO18" s="249"/>
      <c r="BP18" s="249"/>
      <c r="BQ18" s="249"/>
      <c r="BR18" s="249"/>
      <c r="BS18" s="249"/>
      <c r="BT18" s="249"/>
      <c r="BU18" s="249"/>
      <c r="BV18" s="249"/>
      <c r="BW18" s="249"/>
      <c r="BX18" s="249"/>
      <c r="BY18" s="249"/>
      <c r="BZ18" s="249"/>
      <c r="CA18" s="249"/>
      <c r="CB18" s="249"/>
      <c r="CC18" s="249"/>
      <c r="CD18" s="249"/>
      <c r="CE18" s="249"/>
      <c r="CF18" s="249"/>
      <c r="CG18" s="249"/>
      <c r="CH18" s="249"/>
      <c r="CI18" s="249"/>
      <c r="CJ18" s="249"/>
      <c r="CK18" s="249"/>
      <c r="CL18" s="249"/>
      <c r="CM18" s="249"/>
      <c r="CN18" s="249"/>
      <c r="CO18" s="249"/>
      <c r="CP18" s="249"/>
      <c r="CQ18" s="249"/>
      <c r="CR18" s="249"/>
      <c r="CS18" s="249"/>
      <c r="CT18" s="249"/>
      <c r="CU18" s="249"/>
      <c r="CV18" s="249"/>
      <c r="CW18" s="249"/>
      <c r="CX18" s="249"/>
      <c r="CY18" s="249"/>
      <c r="CZ18" s="249"/>
      <c r="DA18" s="249"/>
      <c r="DB18" s="249"/>
      <c r="DC18" s="249"/>
      <c r="DD18" s="249"/>
      <c r="DE18" s="249"/>
      <c r="DF18" s="249"/>
      <c r="DG18" s="249"/>
      <c r="DH18" s="249"/>
      <c r="DI18" s="249"/>
      <c r="DJ18" s="249"/>
      <c r="DK18" s="249"/>
      <c r="DL18" s="249"/>
    </row>
    <row r="19" spans="9:116" x14ac:dyDescent="0.15"/>
    <row r="20" spans="9:116" x14ac:dyDescent="0.15"/>
    <row r="21" spans="9:116" x14ac:dyDescent="0.15">
      <c r="DL21" s="249"/>
    </row>
    <row r="22" spans="9:116" x14ac:dyDescent="0.15">
      <c r="DI22" s="249"/>
      <c r="DJ22" s="249"/>
      <c r="DK22" s="249"/>
      <c r="DL22" s="249"/>
    </row>
    <row r="23" spans="9:116" x14ac:dyDescent="0.15">
      <c r="CY23" s="249"/>
      <c r="CZ23" s="249"/>
      <c r="DA23" s="249"/>
      <c r="DB23" s="249"/>
      <c r="DC23" s="249"/>
      <c r="DD23" s="249"/>
      <c r="DE23" s="249"/>
      <c r="DF23" s="249"/>
      <c r="DG23" s="249"/>
      <c r="DH23" s="249"/>
      <c r="DI23" s="249"/>
      <c r="DJ23" s="249"/>
      <c r="DK23" s="249"/>
      <c r="DL23" s="24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9"/>
      <c r="DA35" s="249"/>
      <c r="DB35" s="249"/>
      <c r="DC35" s="249"/>
      <c r="DD35" s="249"/>
      <c r="DE35" s="249"/>
      <c r="DF35" s="249"/>
      <c r="DG35" s="249"/>
      <c r="DH35" s="249"/>
      <c r="DI35" s="249"/>
      <c r="DJ35" s="249"/>
      <c r="DK35" s="249"/>
      <c r="DL35" s="249"/>
    </row>
    <row r="36" spans="15:116" x14ac:dyDescent="0.15"/>
    <row r="37" spans="15:116" x14ac:dyDescent="0.15">
      <c r="DL37" s="249"/>
    </row>
    <row r="38" spans="15:116" x14ac:dyDescent="0.15">
      <c r="DI38" s="249"/>
      <c r="DJ38" s="249"/>
      <c r="DK38" s="249"/>
      <c r="DL38" s="249"/>
    </row>
    <row r="39" spans="15:116" x14ac:dyDescent="0.15"/>
    <row r="40" spans="15:116" x14ac:dyDescent="0.15"/>
    <row r="41" spans="15:116" x14ac:dyDescent="0.15"/>
    <row r="42" spans="15:116" x14ac:dyDescent="0.15"/>
    <row r="43" spans="15:116" x14ac:dyDescent="0.15">
      <c r="O43" s="249"/>
      <c r="P43" s="249"/>
      <c r="Q43" s="249"/>
      <c r="R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249"/>
      <c r="AO43" s="249"/>
      <c r="AP43" s="249"/>
      <c r="AQ43" s="249"/>
      <c r="AR43" s="249"/>
      <c r="AS43" s="249"/>
      <c r="AT43" s="249"/>
      <c r="AU43" s="249"/>
      <c r="AV43" s="249"/>
      <c r="AW43" s="249"/>
      <c r="AX43" s="249"/>
      <c r="AY43" s="249"/>
      <c r="AZ43" s="249"/>
      <c r="BA43" s="249"/>
      <c r="BB43" s="249"/>
      <c r="BC43" s="249"/>
      <c r="BD43" s="249"/>
      <c r="BE43" s="249"/>
      <c r="BF43" s="249"/>
      <c r="BG43" s="249"/>
      <c r="BH43" s="249"/>
      <c r="BI43" s="249"/>
      <c r="BJ43" s="249"/>
      <c r="BK43" s="249"/>
      <c r="BL43" s="249"/>
      <c r="BM43" s="249"/>
      <c r="BN43" s="249"/>
      <c r="BO43" s="249"/>
      <c r="BP43" s="249"/>
      <c r="BQ43" s="249"/>
      <c r="BR43" s="249"/>
      <c r="BS43" s="249"/>
      <c r="BT43" s="249"/>
      <c r="BU43" s="249"/>
      <c r="BV43" s="249"/>
      <c r="BW43" s="249"/>
      <c r="BX43" s="249"/>
      <c r="BY43" s="249"/>
      <c r="BZ43" s="249"/>
      <c r="CA43" s="249"/>
      <c r="CB43" s="249"/>
      <c r="CC43" s="249"/>
      <c r="CD43" s="249"/>
      <c r="CE43" s="249"/>
      <c r="CF43" s="249"/>
      <c r="CG43" s="249"/>
      <c r="CH43" s="249"/>
      <c r="CI43" s="249"/>
      <c r="CJ43" s="249"/>
      <c r="CK43" s="249"/>
      <c r="CL43" s="249"/>
      <c r="CM43" s="249"/>
      <c r="CN43" s="249"/>
      <c r="CO43" s="249"/>
      <c r="CP43" s="249"/>
      <c r="CQ43" s="249"/>
      <c r="CR43" s="249"/>
      <c r="CS43" s="249"/>
      <c r="CT43" s="249"/>
      <c r="CU43" s="249"/>
      <c r="CV43" s="249"/>
      <c r="CW43" s="249"/>
      <c r="CX43" s="249"/>
      <c r="CY43" s="249"/>
      <c r="CZ43" s="249"/>
      <c r="DA43" s="249"/>
      <c r="DB43" s="249"/>
      <c r="DC43" s="249"/>
      <c r="DD43" s="249"/>
      <c r="DE43" s="249"/>
      <c r="DF43" s="249"/>
      <c r="DG43" s="249"/>
      <c r="DH43" s="249"/>
      <c r="DI43" s="249"/>
      <c r="DJ43" s="249"/>
      <c r="DK43" s="249"/>
      <c r="DL43" s="249"/>
    </row>
    <row r="44" spans="15:116" x14ac:dyDescent="0.15">
      <c r="DL44" s="249"/>
    </row>
    <row r="45" spans="15:116" x14ac:dyDescent="0.15"/>
    <row r="46" spans="15:116" x14ac:dyDescent="0.15">
      <c r="DA46" s="249"/>
      <c r="DB46" s="249"/>
      <c r="DC46" s="249"/>
      <c r="DD46" s="249"/>
      <c r="DE46" s="249"/>
      <c r="DF46" s="249"/>
      <c r="DG46" s="249"/>
      <c r="DH46" s="249"/>
      <c r="DI46" s="249"/>
      <c r="DJ46" s="249"/>
      <c r="DK46" s="249"/>
      <c r="DL46" s="249"/>
    </row>
    <row r="47" spans="15:116" x14ac:dyDescent="0.15"/>
    <row r="48" spans="15:116" x14ac:dyDescent="0.15"/>
    <row r="49" spans="104:116" x14ac:dyDescent="0.15"/>
    <row r="50" spans="104:116" x14ac:dyDescent="0.15">
      <c r="CZ50" s="249"/>
      <c r="DA50" s="249"/>
      <c r="DB50" s="249"/>
      <c r="DC50" s="249"/>
      <c r="DD50" s="249"/>
      <c r="DE50" s="249"/>
      <c r="DF50" s="249"/>
      <c r="DG50" s="249"/>
      <c r="DH50" s="249"/>
      <c r="DI50" s="249"/>
      <c r="DJ50" s="249"/>
      <c r="DK50" s="249"/>
      <c r="DL50" s="249"/>
    </row>
    <row r="51" spans="104:116" x14ac:dyDescent="0.15"/>
    <row r="52" spans="104:116" x14ac:dyDescent="0.15"/>
    <row r="53" spans="104:116" x14ac:dyDescent="0.15">
      <c r="DL53" s="24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9"/>
      <c r="DD67" s="249"/>
      <c r="DE67" s="249"/>
      <c r="DF67" s="249"/>
      <c r="DG67" s="249"/>
      <c r="DH67" s="249"/>
      <c r="DI67" s="249"/>
      <c r="DJ67" s="249"/>
      <c r="DK67" s="249"/>
      <c r="DL67" s="24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skrsYlmxBkQi8yViiurJ3s7r24hS/Za3UwLT0U8cMCczPvsw5AGwSeA7SMvi2pqYYPccMLSqnhdM5UMr5VPSw==" saltValue="W012FDnb6qfL5EW/B7yTN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1" customWidth="1"/>
    <col min="37" max="44" width="17" style="251" customWidth="1"/>
    <col min="45" max="45" width="6.125" style="257" customWidth="1"/>
    <col min="46" max="46" width="3" style="255" customWidth="1"/>
    <col min="47" max="47" width="19.125" style="251" hidden="1" customWidth="1"/>
    <col min="48" max="52" width="12.625" style="251" hidden="1" customWidth="1"/>
    <col min="53" max="16384" width="8.625" style="251" hidden="1"/>
  </cols>
  <sheetData>
    <row r="1" spans="1:46" x14ac:dyDescent="0.15">
      <c r="AS1" s="251"/>
      <c r="AT1" s="251"/>
    </row>
    <row r="2" spans="1:46" x14ac:dyDescent="0.15">
      <c r="AS2" s="251"/>
      <c r="AT2" s="251"/>
    </row>
    <row r="3" spans="1:46" x14ac:dyDescent="0.15">
      <c r="AS3" s="251"/>
      <c r="AT3" s="251"/>
    </row>
    <row r="4" spans="1:46" x14ac:dyDescent="0.15">
      <c r="AS4" s="251"/>
      <c r="AT4" s="251"/>
    </row>
    <row r="5" spans="1:46" ht="17.25" x14ac:dyDescent="0.15">
      <c r="A5" s="252" t="s">
        <v>476</v>
      </c>
      <c r="B5" s="253"/>
      <c r="C5" s="253"/>
      <c r="D5" s="253"/>
      <c r="E5" s="253"/>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4"/>
    </row>
    <row r="6" spans="1:46" x14ac:dyDescent="0.15">
      <c r="A6" s="255"/>
      <c r="AK6" s="256" t="s">
        <v>477</v>
      </c>
      <c r="AL6" s="256"/>
      <c r="AM6" s="256"/>
      <c r="AN6" s="256"/>
    </row>
    <row r="7" spans="1:46" ht="13.5" customHeight="1" x14ac:dyDescent="0.15">
      <c r="A7" s="255"/>
      <c r="AK7" s="258"/>
      <c r="AL7" s="259"/>
      <c r="AM7" s="259"/>
      <c r="AN7" s="260"/>
      <c r="AO7" s="1127" t="s">
        <v>478</v>
      </c>
      <c r="AP7" s="261"/>
      <c r="AQ7" s="262" t="s">
        <v>479</v>
      </c>
      <c r="AR7" s="263"/>
    </row>
    <row r="8" spans="1:46" x14ac:dyDescent="0.15">
      <c r="A8" s="255"/>
      <c r="AK8" s="264"/>
      <c r="AL8" s="265"/>
      <c r="AM8" s="265"/>
      <c r="AN8" s="266"/>
      <c r="AO8" s="1128"/>
      <c r="AP8" s="267" t="s">
        <v>480</v>
      </c>
      <c r="AQ8" s="268" t="s">
        <v>481</v>
      </c>
      <c r="AR8" s="269" t="s">
        <v>482</v>
      </c>
    </row>
    <row r="9" spans="1:46" x14ac:dyDescent="0.15">
      <c r="A9" s="255"/>
      <c r="AK9" s="1129" t="s">
        <v>483</v>
      </c>
      <c r="AL9" s="1130"/>
      <c r="AM9" s="1130"/>
      <c r="AN9" s="1131"/>
      <c r="AO9" s="270">
        <v>957020</v>
      </c>
      <c r="AP9" s="270">
        <v>239375</v>
      </c>
      <c r="AQ9" s="271">
        <v>217348</v>
      </c>
      <c r="AR9" s="272">
        <v>10.1</v>
      </c>
    </row>
    <row r="10" spans="1:46" ht="13.5" customHeight="1" x14ac:dyDescent="0.15">
      <c r="A10" s="255"/>
      <c r="AK10" s="1129" t="s">
        <v>484</v>
      </c>
      <c r="AL10" s="1130"/>
      <c r="AM10" s="1130"/>
      <c r="AN10" s="1131"/>
      <c r="AO10" s="273">
        <v>68691</v>
      </c>
      <c r="AP10" s="273">
        <v>17181</v>
      </c>
      <c r="AQ10" s="274">
        <v>32038</v>
      </c>
      <c r="AR10" s="275">
        <v>-46.4</v>
      </c>
    </row>
    <row r="11" spans="1:46" ht="13.5" customHeight="1" x14ac:dyDescent="0.15">
      <c r="A11" s="255"/>
      <c r="AK11" s="1129" t="s">
        <v>485</v>
      </c>
      <c r="AL11" s="1130"/>
      <c r="AM11" s="1130"/>
      <c r="AN11" s="1131"/>
      <c r="AO11" s="273">
        <v>3782</v>
      </c>
      <c r="AP11" s="273">
        <v>946</v>
      </c>
      <c r="AQ11" s="274">
        <v>835</v>
      </c>
      <c r="AR11" s="275">
        <v>13.3</v>
      </c>
    </row>
    <row r="12" spans="1:46" ht="13.5" customHeight="1" x14ac:dyDescent="0.15">
      <c r="A12" s="255"/>
      <c r="AK12" s="1129" t="s">
        <v>486</v>
      </c>
      <c r="AL12" s="1130"/>
      <c r="AM12" s="1130"/>
      <c r="AN12" s="1131"/>
      <c r="AO12" s="273" t="s">
        <v>487</v>
      </c>
      <c r="AP12" s="273" t="s">
        <v>487</v>
      </c>
      <c r="AQ12" s="274" t="s">
        <v>487</v>
      </c>
      <c r="AR12" s="275" t="s">
        <v>487</v>
      </c>
    </row>
    <row r="13" spans="1:46" ht="13.5" customHeight="1" x14ac:dyDescent="0.15">
      <c r="A13" s="255"/>
      <c r="AK13" s="1129" t="s">
        <v>488</v>
      </c>
      <c r="AL13" s="1130"/>
      <c r="AM13" s="1130"/>
      <c r="AN13" s="1131"/>
      <c r="AO13" s="273">
        <v>45946</v>
      </c>
      <c r="AP13" s="273">
        <v>11492</v>
      </c>
      <c r="AQ13" s="274">
        <v>7824</v>
      </c>
      <c r="AR13" s="275">
        <v>46.9</v>
      </c>
    </row>
    <row r="14" spans="1:46" ht="13.5" customHeight="1" x14ac:dyDescent="0.15">
      <c r="A14" s="255"/>
      <c r="AK14" s="1129" t="s">
        <v>489</v>
      </c>
      <c r="AL14" s="1130"/>
      <c r="AM14" s="1130"/>
      <c r="AN14" s="1131"/>
      <c r="AO14" s="273">
        <v>13323</v>
      </c>
      <c r="AP14" s="273">
        <v>3332</v>
      </c>
      <c r="AQ14" s="274">
        <v>4511</v>
      </c>
      <c r="AR14" s="275">
        <v>-26.1</v>
      </c>
    </row>
    <row r="15" spans="1:46" ht="13.5" customHeight="1" x14ac:dyDescent="0.15">
      <c r="A15" s="255"/>
      <c r="AK15" s="1132" t="s">
        <v>490</v>
      </c>
      <c r="AL15" s="1133"/>
      <c r="AM15" s="1133"/>
      <c r="AN15" s="1134"/>
      <c r="AO15" s="273">
        <v>-60875</v>
      </c>
      <c r="AP15" s="273">
        <v>-15226</v>
      </c>
      <c r="AQ15" s="274">
        <v>-13520</v>
      </c>
      <c r="AR15" s="275">
        <v>12.6</v>
      </c>
    </row>
    <row r="16" spans="1:46" x14ac:dyDescent="0.15">
      <c r="A16" s="255"/>
      <c r="AK16" s="1132" t="s">
        <v>178</v>
      </c>
      <c r="AL16" s="1133"/>
      <c r="AM16" s="1133"/>
      <c r="AN16" s="1134"/>
      <c r="AO16" s="273">
        <v>1027887</v>
      </c>
      <c r="AP16" s="273">
        <v>257100</v>
      </c>
      <c r="AQ16" s="274">
        <v>249036</v>
      </c>
      <c r="AR16" s="275">
        <v>3.2</v>
      </c>
    </row>
    <row r="17" spans="1:46" x14ac:dyDescent="0.15">
      <c r="A17" s="255"/>
    </row>
    <row r="18" spans="1:46" x14ac:dyDescent="0.15">
      <c r="A18" s="255"/>
      <c r="AQ18" s="276"/>
      <c r="AR18" s="276"/>
    </row>
    <row r="19" spans="1:46" x14ac:dyDescent="0.15">
      <c r="A19" s="255"/>
      <c r="AK19" s="251" t="s">
        <v>491</v>
      </c>
    </row>
    <row r="20" spans="1:46" x14ac:dyDescent="0.15">
      <c r="A20" s="255"/>
      <c r="AK20" s="277"/>
      <c r="AL20" s="278"/>
      <c r="AM20" s="278"/>
      <c r="AN20" s="279"/>
      <c r="AO20" s="280" t="s">
        <v>492</v>
      </c>
      <c r="AP20" s="281" t="s">
        <v>493</v>
      </c>
      <c r="AQ20" s="282" t="s">
        <v>494</v>
      </c>
      <c r="AR20" s="283"/>
    </row>
    <row r="21" spans="1:46" s="256" customFormat="1" x14ac:dyDescent="0.15">
      <c r="A21" s="284"/>
      <c r="AK21" s="1135" t="s">
        <v>495</v>
      </c>
      <c r="AL21" s="1136"/>
      <c r="AM21" s="1136"/>
      <c r="AN21" s="1137"/>
      <c r="AO21" s="285">
        <v>22.51</v>
      </c>
      <c r="AP21" s="286">
        <v>21</v>
      </c>
      <c r="AQ21" s="287">
        <v>1.51</v>
      </c>
      <c r="AS21" s="288"/>
      <c r="AT21" s="284"/>
    </row>
    <row r="22" spans="1:46" s="256" customFormat="1" x14ac:dyDescent="0.15">
      <c r="A22" s="284"/>
      <c r="AK22" s="1135" t="s">
        <v>496</v>
      </c>
      <c r="AL22" s="1136"/>
      <c r="AM22" s="1136"/>
      <c r="AN22" s="1137"/>
      <c r="AO22" s="289">
        <v>101.6</v>
      </c>
      <c r="AP22" s="290">
        <v>95.5</v>
      </c>
      <c r="AQ22" s="291">
        <v>6.1</v>
      </c>
      <c r="AR22" s="276"/>
      <c r="AS22" s="288"/>
      <c r="AT22" s="284"/>
    </row>
    <row r="23" spans="1:46" s="256" customFormat="1" x14ac:dyDescent="0.15">
      <c r="A23" s="284"/>
      <c r="AP23" s="276"/>
      <c r="AQ23" s="276"/>
      <c r="AR23" s="276"/>
      <c r="AS23" s="288"/>
      <c r="AT23" s="284"/>
    </row>
    <row r="24" spans="1:46" s="256" customFormat="1" x14ac:dyDescent="0.15">
      <c r="A24" s="284"/>
      <c r="AP24" s="276"/>
      <c r="AQ24" s="276"/>
      <c r="AR24" s="276"/>
      <c r="AS24" s="288"/>
      <c r="AT24" s="284"/>
    </row>
    <row r="25" spans="1:46" s="256" customFormat="1" x14ac:dyDescent="0.15">
      <c r="A25" s="292"/>
      <c r="B25" s="293"/>
      <c r="C25" s="293"/>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c r="AJ25" s="293"/>
      <c r="AK25" s="293"/>
      <c r="AL25" s="293"/>
      <c r="AM25" s="293"/>
      <c r="AN25" s="293"/>
      <c r="AO25" s="293"/>
      <c r="AP25" s="294"/>
      <c r="AQ25" s="294"/>
      <c r="AR25" s="294"/>
      <c r="AS25" s="295"/>
      <c r="AT25" s="284"/>
    </row>
    <row r="26" spans="1:46" s="256" customFormat="1" x14ac:dyDescent="0.15">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96"/>
      <c r="AS27" s="251"/>
      <c r="AT27" s="251"/>
    </row>
    <row r="28" spans="1:46" ht="17.25" x14ac:dyDescent="0.15">
      <c r="A28" s="252" t="s">
        <v>498</v>
      </c>
      <c r="B28" s="253"/>
      <c r="C28" s="253"/>
      <c r="D28" s="253"/>
      <c r="E28" s="253"/>
      <c r="F28" s="253"/>
      <c r="G28" s="253"/>
      <c r="H28" s="253"/>
      <c r="I28" s="253"/>
      <c r="J28" s="253"/>
      <c r="K28" s="253"/>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97"/>
    </row>
    <row r="29" spans="1:46" x14ac:dyDescent="0.15">
      <c r="A29" s="255"/>
      <c r="AK29" s="256" t="s">
        <v>499</v>
      </c>
      <c r="AL29" s="256"/>
      <c r="AM29" s="256"/>
      <c r="AN29" s="256"/>
      <c r="AS29" s="298"/>
    </row>
    <row r="30" spans="1:46" ht="13.5" customHeight="1" x14ac:dyDescent="0.15">
      <c r="A30" s="255"/>
      <c r="AK30" s="258"/>
      <c r="AL30" s="259"/>
      <c r="AM30" s="259"/>
      <c r="AN30" s="260"/>
      <c r="AO30" s="1127" t="s">
        <v>478</v>
      </c>
      <c r="AP30" s="261"/>
      <c r="AQ30" s="262" t="s">
        <v>479</v>
      </c>
      <c r="AR30" s="263"/>
    </row>
    <row r="31" spans="1:46" x14ac:dyDescent="0.15">
      <c r="A31" s="255"/>
      <c r="AK31" s="264"/>
      <c r="AL31" s="265"/>
      <c r="AM31" s="265"/>
      <c r="AN31" s="266"/>
      <c r="AO31" s="1128"/>
      <c r="AP31" s="267" t="s">
        <v>480</v>
      </c>
      <c r="AQ31" s="268" t="s">
        <v>481</v>
      </c>
      <c r="AR31" s="269" t="s">
        <v>482</v>
      </c>
    </row>
    <row r="32" spans="1:46" ht="27" customHeight="1" x14ac:dyDescent="0.15">
      <c r="A32" s="255"/>
      <c r="AK32" s="1143" t="s">
        <v>500</v>
      </c>
      <c r="AL32" s="1144"/>
      <c r="AM32" s="1144"/>
      <c r="AN32" s="1145"/>
      <c r="AO32" s="299">
        <v>568078</v>
      </c>
      <c r="AP32" s="299">
        <v>142091</v>
      </c>
      <c r="AQ32" s="300">
        <v>141939</v>
      </c>
      <c r="AR32" s="301">
        <v>0.1</v>
      </c>
    </row>
    <row r="33" spans="1:46" ht="13.5" customHeight="1" x14ac:dyDescent="0.15">
      <c r="A33" s="255"/>
      <c r="AK33" s="1143" t="s">
        <v>501</v>
      </c>
      <c r="AL33" s="1144"/>
      <c r="AM33" s="1144"/>
      <c r="AN33" s="1145"/>
      <c r="AO33" s="299" t="s">
        <v>487</v>
      </c>
      <c r="AP33" s="299" t="s">
        <v>487</v>
      </c>
      <c r="AQ33" s="300" t="s">
        <v>487</v>
      </c>
      <c r="AR33" s="301" t="s">
        <v>487</v>
      </c>
    </row>
    <row r="34" spans="1:46" ht="27" customHeight="1" x14ac:dyDescent="0.15">
      <c r="A34" s="255"/>
      <c r="AK34" s="1143" t="s">
        <v>502</v>
      </c>
      <c r="AL34" s="1144"/>
      <c r="AM34" s="1144"/>
      <c r="AN34" s="1145"/>
      <c r="AO34" s="299" t="s">
        <v>487</v>
      </c>
      <c r="AP34" s="299" t="s">
        <v>487</v>
      </c>
      <c r="AQ34" s="300" t="s">
        <v>487</v>
      </c>
      <c r="AR34" s="301" t="s">
        <v>487</v>
      </c>
    </row>
    <row r="35" spans="1:46" ht="27" customHeight="1" x14ac:dyDescent="0.15">
      <c r="A35" s="255"/>
      <c r="AK35" s="1143" t="s">
        <v>503</v>
      </c>
      <c r="AL35" s="1144"/>
      <c r="AM35" s="1144"/>
      <c r="AN35" s="1145"/>
      <c r="AO35" s="299">
        <v>230975</v>
      </c>
      <c r="AP35" s="299">
        <v>57773</v>
      </c>
      <c r="AQ35" s="300">
        <v>33103</v>
      </c>
      <c r="AR35" s="301">
        <v>74.5</v>
      </c>
    </row>
    <row r="36" spans="1:46" ht="27" customHeight="1" x14ac:dyDescent="0.15">
      <c r="A36" s="255"/>
      <c r="AK36" s="1143" t="s">
        <v>504</v>
      </c>
      <c r="AL36" s="1144"/>
      <c r="AM36" s="1144"/>
      <c r="AN36" s="1145"/>
      <c r="AO36" s="299">
        <v>6440</v>
      </c>
      <c r="AP36" s="299">
        <v>1611</v>
      </c>
      <c r="AQ36" s="300">
        <v>3141</v>
      </c>
      <c r="AR36" s="301">
        <v>-48.7</v>
      </c>
    </row>
    <row r="37" spans="1:46" ht="13.5" customHeight="1" x14ac:dyDescent="0.15">
      <c r="A37" s="255"/>
      <c r="AK37" s="1143" t="s">
        <v>505</v>
      </c>
      <c r="AL37" s="1144"/>
      <c r="AM37" s="1144"/>
      <c r="AN37" s="1145"/>
      <c r="AO37" s="299">
        <v>10367</v>
      </c>
      <c r="AP37" s="299">
        <v>2593</v>
      </c>
      <c r="AQ37" s="300">
        <v>429</v>
      </c>
      <c r="AR37" s="301">
        <v>504.4</v>
      </c>
    </row>
    <row r="38" spans="1:46" ht="27" customHeight="1" x14ac:dyDescent="0.15">
      <c r="A38" s="255"/>
      <c r="AK38" s="1146" t="s">
        <v>506</v>
      </c>
      <c r="AL38" s="1147"/>
      <c r="AM38" s="1147"/>
      <c r="AN38" s="1148"/>
      <c r="AO38" s="302" t="s">
        <v>487</v>
      </c>
      <c r="AP38" s="302" t="s">
        <v>487</v>
      </c>
      <c r="AQ38" s="303">
        <v>16</v>
      </c>
      <c r="AR38" s="291" t="s">
        <v>487</v>
      </c>
      <c r="AS38" s="298"/>
    </row>
    <row r="39" spans="1:46" x14ac:dyDescent="0.15">
      <c r="A39" s="255"/>
      <c r="AK39" s="1146" t="s">
        <v>507</v>
      </c>
      <c r="AL39" s="1147"/>
      <c r="AM39" s="1147"/>
      <c r="AN39" s="1148"/>
      <c r="AO39" s="299">
        <v>-791</v>
      </c>
      <c r="AP39" s="299">
        <v>-198</v>
      </c>
      <c r="AQ39" s="300">
        <v>-2776</v>
      </c>
      <c r="AR39" s="301">
        <v>-92.9</v>
      </c>
      <c r="AS39" s="298"/>
    </row>
    <row r="40" spans="1:46" ht="27" customHeight="1" x14ac:dyDescent="0.15">
      <c r="A40" s="255"/>
      <c r="AK40" s="1143" t="s">
        <v>508</v>
      </c>
      <c r="AL40" s="1144"/>
      <c r="AM40" s="1144"/>
      <c r="AN40" s="1145"/>
      <c r="AO40" s="299">
        <v>-510831</v>
      </c>
      <c r="AP40" s="299">
        <v>-127772</v>
      </c>
      <c r="AQ40" s="300">
        <v>-127875</v>
      </c>
      <c r="AR40" s="301">
        <v>-0.1</v>
      </c>
      <c r="AS40" s="298"/>
    </row>
    <row r="41" spans="1:46" x14ac:dyDescent="0.15">
      <c r="A41" s="255"/>
      <c r="AK41" s="1149" t="s">
        <v>288</v>
      </c>
      <c r="AL41" s="1150"/>
      <c r="AM41" s="1150"/>
      <c r="AN41" s="1151"/>
      <c r="AO41" s="299">
        <v>304238</v>
      </c>
      <c r="AP41" s="299">
        <v>76098</v>
      </c>
      <c r="AQ41" s="300">
        <v>47977</v>
      </c>
      <c r="AR41" s="301">
        <v>58.6</v>
      </c>
      <c r="AS41" s="298"/>
    </row>
    <row r="42" spans="1:46" x14ac:dyDescent="0.15">
      <c r="A42" s="255"/>
      <c r="AK42" s="304"/>
      <c r="AQ42" s="276"/>
      <c r="AR42" s="276"/>
      <c r="AS42" s="298"/>
    </row>
    <row r="43" spans="1:46" x14ac:dyDescent="0.15">
      <c r="A43" s="255"/>
      <c r="AP43" s="305"/>
      <c r="AQ43" s="276"/>
      <c r="AS43" s="298"/>
    </row>
    <row r="44" spans="1:46" x14ac:dyDescent="0.15">
      <c r="A44" s="255"/>
      <c r="AQ44" s="276"/>
    </row>
    <row r="45" spans="1:46" x14ac:dyDescent="0.15">
      <c r="A45" s="253"/>
      <c r="B45" s="253"/>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c r="AF45" s="253"/>
      <c r="AG45" s="253"/>
      <c r="AH45" s="253"/>
      <c r="AI45" s="253"/>
      <c r="AJ45" s="253"/>
      <c r="AK45" s="253"/>
      <c r="AL45" s="253"/>
      <c r="AM45" s="253"/>
      <c r="AN45" s="253"/>
      <c r="AO45" s="253"/>
      <c r="AP45" s="253"/>
      <c r="AQ45" s="306"/>
      <c r="AR45" s="253"/>
      <c r="AS45" s="253"/>
      <c r="AT45" s="251"/>
    </row>
    <row r="46" spans="1:46" x14ac:dyDescent="0.15">
      <c r="A46" s="307"/>
      <c r="B46" s="307"/>
      <c r="C46" s="307"/>
      <c r="D46" s="307"/>
      <c r="E46" s="307"/>
      <c r="F46" s="307"/>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307"/>
      <c r="AJ46" s="307"/>
      <c r="AK46" s="307"/>
      <c r="AL46" s="307"/>
      <c r="AM46" s="307"/>
      <c r="AN46" s="307"/>
      <c r="AO46" s="307"/>
      <c r="AP46" s="307"/>
      <c r="AQ46" s="307"/>
      <c r="AR46" s="307"/>
      <c r="AS46" s="307"/>
      <c r="AT46" s="251"/>
    </row>
    <row r="47" spans="1:46" ht="17.25" customHeight="1" x14ac:dyDescent="0.15">
      <c r="A47" s="308" t="s">
        <v>509</v>
      </c>
    </row>
    <row r="48" spans="1:46" x14ac:dyDescent="0.15">
      <c r="A48" s="255"/>
      <c r="AK48" s="309" t="s">
        <v>510</v>
      </c>
      <c r="AL48" s="309"/>
      <c r="AM48" s="309"/>
      <c r="AN48" s="309"/>
      <c r="AO48" s="309"/>
      <c r="AP48" s="309"/>
      <c r="AQ48" s="310"/>
      <c r="AR48" s="309"/>
    </row>
    <row r="49" spans="1:44" ht="13.5" customHeight="1" x14ac:dyDescent="0.15">
      <c r="A49" s="255"/>
      <c r="AK49" s="311"/>
      <c r="AL49" s="312"/>
      <c r="AM49" s="1138" t="s">
        <v>478</v>
      </c>
      <c r="AN49" s="1140" t="s">
        <v>511</v>
      </c>
      <c r="AO49" s="1141"/>
      <c r="AP49" s="1141"/>
      <c r="AQ49" s="1141"/>
      <c r="AR49" s="1142"/>
    </row>
    <row r="50" spans="1:44" x14ac:dyDescent="0.15">
      <c r="A50" s="255"/>
      <c r="AK50" s="313"/>
      <c r="AL50" s="314"/>
      <c r="AM50" s="1139"/>
      <c r="AN50" s="315" t="s">
        <v>512</v>
      </c>
      <c r="AO50" s="316" t="s">
        <v>513</v>
      </c>
      <c r="AP50" s="317" t="s">
        <v>514</v>
      </c>
      <c r="AQ50" s="318" t="s">
        <v>515</v>
      </c>
      <c r="AR50" s="319" t="s">
        <v>516</v>
      </c>
    </row>
    <row r="51" spans="1:44" x14ac:dyDescent="0.15">
      <c r="A51" s="255"/>
      <c r="AK51" s="311" t="s">
        <v>517</v>
      </c>
      <c r="AL51" s="312"/>
      <c r="AM51" s="320">
        <v>697439</v>
      </c>
      <c r="AN51" s="321">
        <v>156376</v>
      </c>
      <c r="AO51" s="322">
        <v>42.7</v>
      </c>
      <c r="AP51" s="323">
        <v>264232</v>
      </c>
      <c r="AQ51" s="324">
        <v>15.8</v>
      </c>
      <c r="AR51" s="325">
        <v>26.9</v>
      </c>
    </row>
    <row r="52" spans="1:44" x14ac:dyDescent="0.15">
      <c r="A52" s="255"/>
      <c r="AK52" s="326"/>
      <c r="AL52" s="327" t="s">
        <v>518</v>
      </c>
      <c r="AM52" s="328">
        <v>418053</v>
      </c>
      <c r="AN52" s="329">
        <v>93734</v>
      </c>
      <c r="AO52" s="330">
        <v>80.8</v>
      </c>
      <c r="AP52" s="331">
        <v>133959</v>
      </c>
      <c r="AQ52" s="332">
        <v>13.9</v>
      </c>
      <c r="AR52" s="333">
        <v>66.900000000000006</v>
      </c>
    </row>
    <row r="53" spans="1:44" x14ac:dyDescent="0.15">
      <c r="A53" s="255"/>
      <c r="AK53" s="311" t="s">
        <v>519</v>
      </c>
      <c r="AL53" s="312"/>
      <c r="AM53" s="320">
        <v>848290</v>
      </c>
      <c r="AN53" s="321">
        <v>196227</v>
      </c>
      <c r="AO53" s="322">
        <v>25.5</v>
      </c>
      <c r="AP53" s="323">
        <v>263613</v>
      </c>
      <c r="AQ53" s="324">
        <v>-0.2</v>
      </c>
      <c r="AR53" s="325">
        <v>25.7</v>
      </c>
    </row>
    <row r="54" spans="1:44" x14ac:dyDescent="0.15">
      <c r="A54" s="255"/>
      <c r="AK54" s="326"/>
      <c r="AL54" s="327" t="s">
        <v>518</v>
      </c>
      <c r="AM54" s="328">
        <v>603578</v>
      </c>
      <c r="AN54" s="329">
        <v>139620</v>
      </c>
      <c r="AO54" s="330">
        <v>49</v>
      </c>
      <c r="AP54" s="331">
        <v>128823</v>
      </c>
      <c r="AQ54" s="332">
        <v>-3.8</v>
      </c>
      <c r="AR54" s="333">
        <v>52.8</v>
      </c>
    </row>
    <row r="55" spans="1:44" x14ac:dyDescent="0.15">
      <c r="A55" s="255"/>
      <c r="AK55" s="311" t="s">
        <v>520</v>
      </c>
      <c r="AL55" s="312"/>
      <c r="AM55" s="320">
        <v>540167</v>
      </c>
      <c r="AN55" s="321">
        <v>129041</v>
      </c>
      <c r="AO55" s="322">
        <v>-34.200000000000003</v>
      </c>
      <c r="AP55" s="323">
        <v>330026</v>
      </c>
      <c r="AQ55" s="324">
        <v>25.2</v>
      </c>
      <c r="AR55" s="325">
        <v>-59.4</v>
      </c>
    </row>
    <row r="56" spans="1:44" x14ac:dyDescent="0.15">
      <c r="A56" s="255"/>
      <c r="AK56" s="326"/>
      <c r="AL56" s="327" t="s">
        <v>518</v>
      </c>
      <c r="AM56" s="328">
        <v>435605</v>
      </c>
      <c r="AN56" s="329">
        <v>104062</v>
      </c>
      <c r="AO56" s="330">
        <v>-25.5</v>
      </c>
      <c r="AP56" s="331">
        <v>141075</v>
      </c>
      <c r="AQ56" s="332">
        <v>9.5</v>
      </c>
      <c r="AR56" s="333">
        <v>-35</v>
      </c>
    </row>
    <row r="57" spans="1:44" x14ac:dyDescent="0.15">
      <c r="A57" s="255"/>
      <c r="AK57" s="311" t="s">
        <v>521</v>
      </c>
      <c r="AL57" s="312"/>
      <c r="AM57" s="320">
        <v>404262</v>
      </c>
      <c r="AN57" s="321">
        <v>99303</v>
      </c>
      <c r="AO57" s="322">
        <v>-23</v>
      </c>
      <c r="AP57" s="323">
        <v>278179</v>
      </c>
      <c r="AQ57" s="324">
        <v>-15.7</v>
      </c>
      <c r="AR57" s="325">
        <v>-7.3</v>
      </c>
    </row>
    <row r="58" spans="1:44" x14ac:dyDescent="0.15">
      <c r="A58" s="255"/>
      <c r="AK58" s="326"/>
      <c r="AL58" s="327" t="s">
        <v>518</v>
      </c>
      <c r="AM58" s="328">
        <v>254694</v>
      </c>
      <c r="AN58" s="329">
        <v>62563</v>
      </c>
      <c r="AO58" s="330">
        <v>-39.9</v>
      </c>
      <c r="AP58" s="331">
        <v>122182</v>
      </c>
      <c r="AQ58" s="332">
        <v>-13.4</v>
      </c>
      <c r="AR58" s="333">
        <v>-26.5</v>
      </c>
    </row>
    <row r="59" spans="1:44" x14ac:dyDescent="0.15">
      <c r="A59" s="255"/>
      <c r="AK59" s="311" t="s">
        <v>522</v>
      </c>
      <c r="AL59" s="312"/>
      <c r="AM59" s="320">
        <v>457325</v>
      </c>
      <c r="AN59" s="321">
        <v>114388</v>
      </c>
      <c r="AO59" s="322">
        <v>15.2</v>
      </c>
      <c r="AP59" s="323">
        <v>283153</v>
      </c>
      <c r="AQ59" s="324">
        <v>1.8</v>
      </c>
      <c r="AR59" s="325">
        <v>13.4</v>
      </c>
    </row>
    <row r="60" spans="1:44" x14ac:dyDescent="0.15">
      <c r="A60" s="255"/>
      <c r="AK60" s="326"/>
      <c r="AL60" s="327" t="s">
        <v>518</v>
      </c>
      <c r="AM60" s="328">
        <v>305411</v>
      </c>
      <c r="AN60" s="329">
        <v>76391</v>
      </c>
      <c r="AO60" s="330">
        <v>22.1</v>
      </c>
      <c r="AP60" s="331">
        <v>127593</v>
      </c>
      <c r="AQ60" s="332">
        <v>4.4000000000000004</v>
      </c>
      <c r="AR60" s="333">
        <v>17.7</v>
      </c>
    </row>
    <row r="61" spans="1:44" x14ac:dyDescent="0.15">
      <c r="A61" s="255"/>
      <c r="AK61" s="311" t="s">
        <v>523</v>
      </c>
      <c r="AL61" s="334"/>
      <c r="AM61" s="320">
        <v>589497</v>
      </c>
      <c r="AN61" s="321">
        <v>139067</v>
      </c>
      <c r="AO61" s="322">
        <v>5.2</v>
      </c>
      <c r="AP61" s="323">
        <v>283841</v>
      </c>
      <c r="AQ61" s="335">
        <v>5.4</v>
      </c>
      <c r="AR61" s="325">
        <v>-0.2</v>
      </c>
    </row>
    <row r="62" spans="1:44" x14ac:dyDescent="0.15">
      <c r="A62" s="255"/>
      <c r="AK62" s="326"/>
      <c r="AL62" s="327" t="s">
        <v>518</v>
      </c>
      <c r="AM62" s="328">
        <v>403468</v>
      </c>
      <c r="AN62" s="329">
        <v>95274</v>
      </c>
      <c r="AO62" s="330">
        <v>17.3</v>
      </c>
      <c r="AP62" s="331">
        <v>130726</v>
      </c>
      <c r="AQ62" s="332">
        <v>2.1</v>
      </c>
      <c r="AR62" s="333">
        <v>15.2</v>
      </c>
    </row>
    <row r="63" spans="1:44" x14ac:dyDescent="0.15">
      <c r="A63" s="255"/>
    </row>
    <row r="64" spans="1:44" x14ac:dyDescent="0.15">
      <c r="A64" s="255"/>
    </row>
    <row r="65" spans="1:46" x14ac:dyDescent="0.15">
      <c r="A65" s="255"/>
    </row>
    <row r="66" spans="1:46" x14ac:dyDescent="0.15">
      <c r="A66" s="336"/>
      <c r="B66" s="307"/>
      <c r="C66" s="307"/>
      <c r="D66" s="307"/>
      <c r="E66" s="307"/>
      <c r="F66" s="307"/>
      <c r="G66" s="307"/>
      <c r="H66" s="307"/>
      <c r="I66" s="307"/>
      <c r="J66" s="307"/>
      <c r="K66" s="307"/>
      <c r="L66" s="307"/>
      <c r="M66" s="307"/>
      <c r="N66" s="307"/>
      <c r="O66" s="307"/>
      <c r="P66" s="307"/>
      <c r="Q66" s="307"/>
      <c r="R66" s="307"/>
      <c r="S66" s="307"/>
      <c r="T66" s="307"/>
      <c r="U66" s="307"/>
      <c r="V66" s="307"/>
      <c r="W66" s="307"/>
      <c r="X66" s="307"/>
      <c r="Y66" s="307"/>
      <c r="Z66" s="307"/>
      <c r="AA66" s="307"/>
      <c r="AB66" s="307"/>
      <c r="AC66" s="307"/>
      <c r="AD66" s="307"/>
      <c r="AE66" s="307"/>
      <c r="AF66" s="307"/>
      <c r="AG66" s="307"/>
      <c r="AH66" s="307"/>
      <c r="AI66" s="307"/>
      <c r="AJ66" s="307"/>
      <c r="AK66" s="307"/>
      <c r="AL66" s="307"/>
      <c r="AM66" s="307"/>
      <c r="AN66" s="307"/>
      <c r="AO66" s="307"/>
      <c r="AP66" s="307"/>
      <c r="AQ66" s="307"/>
      <c r="AR66" s="307"/>
      <c r="AS66" s="337"/>
    </row>
    <row r="67" spans="1:46" ht="13.5" hidden="1" customHeight="1" x14ac:dyDescent="0.15">
      <c r="AS67" s="251"/>
      <c r="AT67" s="251"/>
    </row>
    <row r="70" spans="1:46" hidden="1" x14ac:dyDescent="0.15"/>
    <row r="71" spans="1:46" hidden="1" x14ac:dyDescent="0.15"/>
    <row r="72" spans="1:46" hidden="1" x14ac:dyDescent="0.15"/>
    <row r="73" spans="1:46" hidden="1" x14ac:dyDescent="0.15"/>
  </sheetData>
  <sheetProtection algorithmName="SHA-512" hashValue="0yAuvzunI+zocurg+n6X4+EUHtFQIsTfp5gPcSJ3nLwBrTOwyWF4fEHHEEbrLtbhLAlMdnCzt03IIsYbozorZg==" saltValue="4Ji5dHaR7+W9jN8EoFA7h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0" customWidth="1"/>
    <col min="126" max="16384" width="9" style="249" hidden="1"/>
  </cols>
  <sheetData>
    <row r="1" spans="2:125" ht="13.5" customHeight="1" x14ac:dyDescent="0.15">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c r="BS1" s="249"/>
      <c r="BT1" s="249"/>
      <c r="BU1" s="249"/>
      <c r="BV1" s="249"/>
      <c r="BW1" s="249"/>
      <c r="BX1" s="249"/>
      <c r="BY1" s="249"/>
      <c r="BZ1" s="249"/>
      <c r="CA1" s="249"/>
      <c r="CB1" s="249"/>
      <c r="CC1" s="249"/>
      <c r="CD1" s="249"/>
      <c r="CE1" s="249"/>
      <c r="CF1" s="249"/>
      <c r="CG1" s="249"/>
      <c r="CH1" s="249"/>
      <c r="CI1" s="249"/>
      <c r="CJ1" s="249"/>
      <c r="CK1" s="249"/>
      <c r="CL1" s="249"/>
      <c r="CM1" s="249"/>
      <c r="CN1" s="249"/>
      <c r="CO1" s="249"/>
      <c r="CP1" s="249"/>
      <c r="CQ1" s="249"/>
      <c r="CR1" s="249"/>
      <c r="CS1" s="249"/>
      <c r="CT1" s="249"/>
      <c r="CU1" s="249"/>
      <c r="CV1" s="249"/>
      <c r="CW1" s="249"/>
      <c r="CX1" s="249"/>
      <c r="CY1" s="249"/>
      <c r="CZ1" s="249"/>
      <c r="DA1" s="249"/>
      <c r="DB1" s="249"/>
      <c r="DC1" s="249"/>
      <c r="DD1" s="249"/>
      <c r="DE1" s="249"/>
      <c r="DF1" s="249"/>
      <c r="DG1" s="249"/>
      <c r="DH1" s="249"/>
      <c r="DI1" s="249"/>
      <c r="DJ1" s="249"/>
      <c r="DK1" s="249"/>
      <c r="DL1" s="249"/>
      <c r="DM1" s="249"/>
      <c r="DN1" s="249"/>
      <c r="DO1" s="249"/>
      <c r="DP1" s="249"/>
      <c r="DQ1" s="249"/>
      <c r="DR1" s="249"/>
      <c r="DS1" s="249"/>
      <c r="DT1" s="249"/>
      <c r="DU1" s="249"/>
    </row>
    <row r="2" spans="2:125" x14ac:dyDescent="0.15">
      <c r="B2" s="249"/>
      <c r="DG2" s="249"/>
    </row>
    <row r="3" spans="2:125" x14ac:dyDescent="0.15">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249"/>
      <c r="CF3" s="249"/>
      <c r="CG3" s="249"/>
      <c r="CH3" s="249"/>
      <c r="CI3" s="249"/>
      <c r="CJ3" s="249"/>
      <c r="CK3" s="249"/>
      <c r="CL3" s="249"/>
      <c r="CM3" s="249"/>
      <c r="CN3" s="249"/>
      <c r="CO3" s="249"/>
      <c r="CP3" s="249"/>
      <c r="CQ3" s="249"/>
      <c r="CR3" s="249"/>
      <c r="CS3" s="249"/>
      <c r="CT3" s="249"/>
      <c r="CU3" s="249"/>
      <c r="CV3" s="249"/>
      <c r="CW3" s="249"/>
      <c r="CX3" s="249"/>
      <c r="CY3" s="249"/>
      <c r="CZ3" s="249"/>
      <c r="DA3" s="249"/>
      <c r="DB3" s="249"/>
      <c r="DC3" s="249"/>
      <c r="DD3" s="249"/>
      <c r="DE3" s="249"/>
      <c r="DF3" s="249"/>
      <c r="DH3" s="249"/>
      <c r="DI3" s="249"/>
      <c r="DJ3" s="249"/>
      <c r="DK3" s="249"/>
      <c r="DL3" s="249"/>
      <c r="DM3" s="249"/>
      <c r="DN3" s="249"/>
      <c r="DO3" s="249"/>
      <c r="DP3" s="249"/>
      <c r="DQ3" s="249"/>
      <c r="DR3" s="249"/>
      <c r="DS3" s="249"/>
      <c r="DT3" s="249"/>
      <c r="DU3" s="249"/>
    </row>
    <row r="4" spans="2:125" x14ac:dyDescent="0.15"/>
    <row r="5" spans="2:125" x14ac:dyDescent="0.15"/>
    <row r="6" spans="2:125" x14ac:dyDescent="0.15"/>
    <row r="7" spans="2:125" x14ac:dyDescent="0.15"/>
    <row r="8" spans="2:125" x14ac:dyDescent="0.15"/>
    <row r="9" spans="2:125" x14ac:dyDescent="0.15">
      <c r="DU9" s="24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9"/>
    </row>
    <row r="18" spans="125:125" x14ac:dyDescent="0.15"/>
    <row r="19" spans="125:125" x14ac:dyDescent="0.15"/>
    <row r="20" spans="125:125" x14ac:dyDescent="0.15">
      <c r="DU20" s="249"/>
    </row>
    <row r="21" spans="125:125" x14ac:dyDescent="0.15">
      <c r="DU21" s="24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9"/>
    </row>
    <row r="29" spans="125:125" x14ac:dyDescent="0.15"/>
    <row r="30" spans="125:125" x14ac:dyDescent="0.15"/>
    <row r="31" spans="125:125" x14ac:dyDescent="0.15"/>
    <row r="32" spans="125:125" x14ac:dyDescent="0.15"/>
    <row r="33" spans="2:125" x14ac:dyDescent="0.15">
      <c r="B33" s="249"/>
      <c r="G33" s="249"/>
      <c r="I33" s="249"/>
    </row>
    <row r="34" spans="2:125" x14ac:dyDescent="0.15">
      <c r="C34" s="249"/>
      <c r="P34" s="249"/>
      <c r="DE34" s="249"/>
      <c r="DH34" s="249"/>
    </row>
    <row r="35" spans="2:125" x14ac:dyDescent="0.15">
      <c r="D35" s="249"/>
      <c r="E35" s="249"/>
      <c r="DG35" s="249"/>
      <c r="DJ35" s="249"/>
      <c r="DP35" s="249"/>
      <c r="DQ35" s="249"/>
      <c r="DR35" s="249"/>
      <c r="DS35" s="249"/>
      <c r="DT35" s="249"/>
      <c r="DU35" s="249"/>
    </row>
    <row r="36" spans="2:125" x14ac:dyDescent="0.15">
      <c r="F36" s="249"/>
      <c r="H36" s="249"/>
      <c r="J36" s="249"/>
      <c r="K36" s="249"/>
      <c r="L36" s="249"/>
      <c r="M36" s="249"/>
      <c r="N36" s="249"/>
      <c r="O36" s="249"/>
      <c r="Q36" s="249"/>
      <c r="R36" s="249"/>
      <c r="S36" s="249"/>
      <c r="T36" s="249"/>
      <c r="U36" s="249"/>
      <c r="V36" s="249"/>
      <c r="W36" s="249"/>
      <c r="X36" s="249"/>
      <c r="Y36" s="249"/>
      <c r="Z36" s="249"/>
      <c r="AA36" s="249"/>
      <c r="AB36" s="249"/>
      <c r="AC36" s="249"/>
      <c r="AD36" s="249"/>
      <c r="AE36" s="249"/>
      <c r="AF36" s="249"/>
      <c r="AG36" s="249"/>
      <c r="AH36" s="249"/>
      <c r="AI36" s="249"/>
      <c r="AJ36" s="249"/>
      <c r="AK36" s="249"/>
      <c r="AL36" s="249"/>
      <c r="AM36" s="249"/>
      <c r="AN36" s="249"/>
      <c r="AO36" s="249"/>
      <c r="AP36" s="249"/>
      <c r="AQ36" s="249"/>
      <c r="AR36" s="249"/>
      <c r="AS36" s="249"/>
      <c r="AT36" s="249"/>
      <c r="AU36" s="249"/>
      <c r="AV36" s="249"/>
      <c r="AW36" s="249"/>
      <c r="AX36" s="249"/>
      <c r="AY36" s="249"/>
      <c r="AZ36" s="249"/>
      <c r="BA36" s="249"/>
      <c r="BB36" s="249"/>
      <c r="BC36" s="249"/>
      <c r="BD36" s="249"/>
      <c r="BE36" s="249"/>
      <c r="BF36" s="249"/>
      <c r="BG36" s="249"/>
      <c r="BH36" s="249"/>
      <c r="BI36" s="249"/>
      <c r="BJ36" s="249"/>
      <c r="BK36" s="249"/>
      <c r="BL36" s="249"/>
      <c r="BM36" s="249"/>
      <c r="BN36" s="249"/>
      <c r="BO36" s="249"/>
      <c r="BP36" s="249"/>
      <c r="BQ36" s="249"/>
      <c r="BR36" s="249"/>
      <c r="BS36" s="249"/>
      <c r="BT36" s="249"/>
      <c r="BU36" s="249"/>
      <c r="BV36" s="249"/>
      <c r="BW36" s="249"/>
      <c r="BX36" s="249"/>
      <c r="BY36" s="249"/>
      <c r="BZ36" s="249"/>
      <c r="CA36" s="249"/>
      <c r="CB36" s="249"/>
      <c r="CC36" s="249"/>
      <c r="CD36" s="249"/>
      <c r="CE36" s="249"/>
      <c r="CF36" s="249"/>
      <c r="CG36" s="249"/>
      <c r="CH36" s="249"/>
      <c r="CI36" s="249"/>
      <c r="CJ36" s="249"/>
      <c r="CK36" s="249"/>
      <c r="CL36" s="249"/>
      <c r="CM36" s="249"/>
      <c r="CN36" s="249"/>
      <c r="CO36" s="249"/>
      <c r="CP36" s="249"/>
      <c r="CQ36" s="249"/>
      <c r="CR36" s="249"/>
      <c r="CS36" s="249"/>
      <c r="CT36" s="249"/>
      <c r="CU36" s="249"/>
      <c r="CV36" s="249"/>
      <c r="CW36" s="249"/>
      <c r="CX36" s="249"/>
      <c r="CY36" s="249"/>
      <c r="CZ36" s="249"/>
      <c r="DA36" s="249"/>
      <c r="DB36" s="249"/>
      <c r="DC36" s="249"/>
      <c r="DD36" s="249"/>
      <c r="DF36" s="249"/>
      <c r="DI36" s="249"/>
      <c r="DK36" s="249"/>
      <c r="DL36" s="249"/>
      <c r="DM36" s="249"/>
      <c r="DN36" s="249"/>
      <c r="DO36" s="249"/>
      <c r="DP36" s="249"/>
      <c r="DQ36" s="249"/>
      <c r="DR36" s="249"/>
      <c r="DS36" s="249"/>
      <c r="DT36" s="249"/>
      <c r="DU36" s="249"/>
    </row>
    <row r="37" spans="2:125" x14ac:dyDescent="0.15">
      <c r="DU37" s="249"/>
    </row>
    <row r="38" spans="2:125" x14ac:dyDescent="0.15">
      <c r="DT38" s="249"/>
      <c r="DU38" s="249"/>
    </row>
    <row r="39" spans="2:125" x14ac:dyDescent="0.15"/>
    <row r="40" spans="2:125" x14ac:dyDescent="0.15">
      <c r="DH40" s="249"/>
    </row>
    <row r="41" spans="2:125" x14ac:dyDescent="0.15">
      <c r="DE41" s="249"/>
    </row>
    <row r="42" spans="2:125" x14ac:dyDescent="0.15">
      <c r="DG42" s="249"/>
      <c r="DJ42" s="249"/>
    </row>
    <row r="43" spans="2:125" x14ac:dyDescent="0.15">
      <c r="Q43" s="249"/>
      <c r="R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249"/>
      <c r="AO43" s="249"/>
      <c r="AP43" s="249"/>
      <c r="AQ43" s="249"/>
      <c r="AR43" s="249"/>
      <c r="AS43" s="249"/>
      <c r="AT43" s="249"/>
      <c r="AU43" s="249"/>
      <c r="AV43" s="249"/>
      <c r="AW43" s="249"/>
      <c r="AX43" s="249"/>
      <c r="AY43" s="249"/>
      <c r="AZ43" s="249"/>
      <c r="BA43" s="249"/>
      <c r="BB43" s="249"/>
      <c r="BC43" s="249"/>
      <c r="BD43" s="249"/>
      <c r="BE43" s="249"/>
      <c r="BF43" s="249"/>
      <c r="BG43" s="249"/>
      <c r="BH43" s="249"/>
      <c r="BI43" s="249"/>
      <c r="BJ43" s="249"/>
      <c r="BK43" s="249"/>
      <c r="BL43" s="249"/>
      <c r="BM43" s="249"/>
      <c r="BN43" s="249"/>
      <c r="BO43" s="249"/>
      <c r="BP43" s="249"/>
      <c r="BQ43" s="249"/>
      <c r="BR43" s="249"/>
      <c r="BS43" s="249"/>
      <c r="BT43" s="249"/>
      <c r="BU43" s="249"/>
      <c r="BV43" s="249"/>
      <c r="BW43" s="249"/>
      <c r="BX43" s="249"/>
      <c r="BY43" s="249"/>
      <c r="BZ43" s="249"/>
      <c r="CA43" s="249"/>
      <c r="CB43" s="249"/>
      <c r="CC43" s="249"/>
      <c r="CD43" s="249"/>
      <c r="CE43" s="249"/>
      <c r="CF43" s="249"/>
      <c r="CG43" s="249"/>
      <c r="CH43" s="249"/>
      <c r="CI43" s="249"/>
      <c r="CJ43" s="249"/>
      <c r="CK43" s="249"/>
      <c r="CL43" s="249"/>
      <c r="CM43" s="249"/>
      <c r="CN43" s="249"/>
      <c r="CO43" s="249"/>
      <c r="CP43" s="249"/>
      <c r="CQ43" s="249"/>
      <c r="CR43" s="249"/>
      <c r="CS43" s="249"/>
      <c r="CT43" s="249"/>
      <c r="CU43" s="249"/>
      <c r="CV43" s="249"/>
      <c r="CW43" s="249"/>
      <c r="CX43" s="249"/>
      <c r="CY43" s="249"/>
      <c r="CZ43" s="249"/>
      <c r="DA43" s="249"/>
      <c r="DB43" s="249"/>
      <c r="DC43" s="249"/>
      <c r="DD43" s="249"/>
      <c r="DF43" s="249"/>
      <c r="DI43" s="249"/>
      <c r="DK43" s="249"/>
      <c r="DL43" s="249"/>
      <c r="DM43" s="249"/>
      <c r="DN43" s="249"/>
      <c r="DO43" s="249"/>
      <c r="DP43" s="249"/>
      <c r="DQ43" s="249"/>
      <c r="DR43" s="249"/>
      <c r="DS43" s="249"/>
      <c r="DT43" s="249"/>
      <c r="DU43" s="249"/>
    </row>
    <row r="44" spans="2:125" x14ac:dyDescent="0.15">
      <c r="DU44" s="249"/>
    </row>
    <row r="45" spans="2:125" x14ac:dyDescent="0.15"/>
    <row r="46" spans="2:125" x14ac:dyDescent="0.15"/>
    <row r="47" spans="2:125" x14ac:dyDescent="0.15"/>
    <row r="48" spans="2:125" x14ac:dyDescent="0.15">
      <c r="DT48" s="249"/>
      <c r="DU48" s="249"/>
    </row>
    <row r="49" spans="120:125" x14ac:dyDescent="0.15">
      <c r="DU49" s="249"/>
    </row>
    <row r="50" spans="120:125" x14ac:dyDescent="0.15">
      <c r="DU50" s="249"/>
    </row>
    <row r="51" spans="120:125" x14ac:dyDescent="0.15">
      <c r="DP51" s="249"/>
      <c r="DQ51" s="249"/>
      <c r="DR51" s="249"/>
      <c r="DS51" s="249"/>
      <c r="DT51" s="249"/>
      <c r="DU51" s="249"/>
    </row>
    <row r="52" spans="120:125" x14ac:dyDescent="0.15"/>
    <row r="53" spans="120:125" x14ac:dyDescent="0.15"/>
    <row r="54" spans="120:125" x14ac:dyDescent="0.15">
      <c r="DU54" s="249"/>
    </row>
    <row r="55" spans="120:125" x14ac:dyDescent="0.15"/>
    <row r="56" spans="120:125" x14ac:dyDescent="0.15"/>
    <row r="57" spans="120:125" x14ac:dyDescent="0.15"/>
    <row r="58" spans="120:125" x14ac:dyDescent="0.15">
      <c r="DU58" s="249"/>
    </row>
    <row r="59" spans="120:125" x14ac:dyDescent="0.15"/>
    <row r="60" spans="120:125" x14ac:dyDescent="0.15"/>
    <row r="61" spans="120:125" x14ac:dyDescent="0.15"/>
    <row r="62" spans="120:125" x14ac:dyDescent="0.15"/>
    <row r="63" spans="120:125" x14ac:dyDescent="0.15">
      <c r="DU63" s="249"/>
    </row>
    <row r="64" spans="120:125" x14ac:dyDescent="0.15">
      <c r="DT64" s="249"/>
      <c r="DU64" s="249"/>
    </row>
    <row r="65" spans="123:125" x14ac:dyDescent="0.15"/>
    <row r="66" spans="123:125" x14ac:dyDescent="0.15"/>
    <row r="67" spans="123:125" x14ac:dyDescent="0.15"/>
    <row r="68" spans="123:125" x14ac:dyDescent="0.15"/>
    <row r="69" spans="123:125" x14ac:dyDescent="0.15">
      <c r="DS69" s="249"/>
      <c r="DT69" s="249"/>
      <c r="DU69" s="24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9"/>
    </row>
    <row r="83" spans="116:125" x14ac:dyDescent="0.15">
      <c r="DM83" s="249"/>
      <c r="DN83" s="249"/>
      <c r="DO83" s="249"/>
      <c r="DP83" s="249"/>
      <c r="DQ83" s="249"/>
      <c r="DR83" s="249"/>
      <c r="DS83" s="249"/>
      <c r="DT83" s="249"/>
      <c r="DU83" s="249"/>
    </row>
    <row r="84" spans="116:125" x14ac:dyDescent="0.15"/>
    <row r="85" spans="116:125" x14ac:dyDescent="0.15"/>
    <row r="86" spans="116:125" x14ac:dyDescent="0.15"/>
    <row r="87" spans="116:125" x14ac:dyDescent="0.15"/>
    <row r="88" spans="116:125" x14ac:dyDescent="0.15">
      <c r="DU88" s="24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9"/>
      <c r="DT94" s="249"/>
      <c r="DU94" s="249"/>
    </row>
    <row r="95" spans="116:125" ht="13.5" customHeight="1" x14ac:dyDescent="0.15">
      <c r="DU95" s="24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9"/>
    </row>
    <row r="102" spans="124:125" ht="13.5" customHeight="1" x14ac:dyDescent="0.15"/>
    <row r="103" spans="124:125" ht="13.5" customHeight="1" x14ac:dyDescent="0.15"/>
    <row r="104" spans="124:125" ht="13.5" customHeight="1" x14ac:dyDescent="0.15">
      <c r="DT104" s="249"/>
      <c r="DU104" s="24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9" t="s">
        <v>475</v>
      </c>
    </row>
    <row r="121" spans="125:125" ht="13.5" hidden="1" customHeight="1" x14ac:dyDescent="0.15">
      <c r="DU121" s="249"/>
    </row>
  </sheetData>
  <sheetProtection algorithmName="SHA-512" hashValue="fCuLNZbfv7kgUagfHFUET0+8jVccHclVFILJ+8stTRoh0w4i4mH8NLtOg9Ev4BbDwQs8TrdDD+4wfBoReD117g==" saltValue="O2n2cNDKDjwbnLW+XXTuG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0" customWidth="1"/>
    <col min="126" max="142" width="0" style="249" hidden="1" customWidth="1"/>
    <col min="143" max="16384" width="9" style="249" hidden="1"/>
  </cols>
  <sheetData>
    <row r="1" spans="1:125" ht="13.5" customHeight="1" x14ac:dyDescent="0.15">
      <c r="A1" s="249"/>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c r="BS1" s="249"/>
      <c r="BT1" s="249"/>
      <c r="BU1" s="249"/>
      <c r="BV1" s="249"/>
      <c r="BW1" s="249"/>
      <c r="BX1" s="249"/>
      <c r="BY1" s="249"/>
      <c r="BZ1" s="249"/>
      <c r="CA1" s="249"/>
      <c r="CB1" s="249"/>
      <c r="CC1" s="249"/>
      <c r="CD1" s="249"/>
      <c r="CE1" s="249"/>
      <c r="CF1" s="249"/>
      <c r="CG1" s="249"/>
      <c r="CH1" s="249"/>
      <c r="CI1" s="249"/>
      <c r="CJ1" s="249"/>
      <c r="CK1" s="249"/>
      <c r="CL1" s="249"/>
      <c r="CM1" s="249"/>
      <c r="CN1" s="249"/>
      <c r="CO1" s="249"/>
      <c r="CP1" s="249"/>
      <c r="CQ1" s="249"/>
      <c r="CR1" s="249"/>
      <c r="CS1" s="249"/>
      <c r="CT1" s="249"/>
      <c r="CU1" s="249"/>
      <c r="CV1" s="249"/>
      <c r="CW1" s="249"/>
      <c r="CX1" s="249"/>
      <c r="CY1" s="249"/>
      <c r="CZ1" s="249"/>
      <c r="DA1" s="249"/>
      <c r="DB1" s="249"/>
      <c r="DC1" s="249"/>
      <c r="DD1" s="249"/>
      <c r="DE1" s="249"/>
      <c r="DF1" s="249"/>
      <c r="DG1" s="249"/>
      <c r="DH1" s="249"/>
      <c r="DI1" s="249"/>
      <c r="DJ1" s="249"/>
      <c r="DK1" s="249"/>
      <c r="DL1" s="249"/>
      <c r="DM1" s="249"/>
      <c r="DN1" s="249"/>
      <c r="DO1" s="249"/>
      <c r="DP1" s="249"/>
      <c r="DQ1" s="249"/>
      <c r="DR1" s="249"/>
      <c r="DS1" s="249"/>
      <c r="DT1" s="249"/>
      <c r="DU1" s="249"/>
    </row>
    <row r="2" spans="1:125" x14ac:dyDescent="0.15">
      <c r="B2" s="249"/>
      <c r="T2" s="249"/>
    </row>
    <row r="3" spans="1:125" x14ac:dyDescent="0.15">
      <c r="C3" s="249"/>
      <c r="D3" s="249"/>
      <c r="E3" s="249"/>
      <c r="F3" s="249"/>
      <c r="G3" s="249"/>
      <c r="H3" s="249"/>
      <c r="I3" s="249"/>
      <c r="J3" s="249"/>
      <c r="K3" s="249"/>
      <c r="L3" s="249"/>
      <c r="M3" s="249"/>
      <c r="N3" s="249"/>
      <c r="O3" s="249"/>
      <c r="P3" s="249"/>
      <c r="Q3" s="249"/>
      <c r="R3" s="249"/>
      <c r="S3" s="249"/>
      <c r="U3" s="249"/>
      <c r="V3" s="24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249"/>
      <c r="CF3" s="249"/>
      <c r="CG3" s="249"/>
      <c r="CH3" s="249"/>
      <c r="CI3" s="249"/>
      <c r="CJ3" s="249"/>
      <c r="CK3" s="249"/>
      <c r="CL3" s="249"/>
      <c r="CM3" s="249"/>
      <c r="CN3" s="249"/>
      <c r="CO3" s="249"/>
      <c r="CP3" s="249"/>
      <c r="CQ3" s="249"/>
      <c r="CR3" s="249"/>
      <c r="CS3" s="249"/>
      <c r="CT3" s="249"/>
      <c r="CU3" s="249"/>
      <c r="CV3" s="249"/>
      <c r="CW3" s="249"/>
      <c r="CX3" s="249"/>
      <c r="CY3" s="249"/>
      <c r="CZ3" s="249"/>
      <c r="DA3" s="249"/>
      <c r="DB3" s="249"/>
      <c r="DC3" s="249"/>
      <c r="DD3" s="249"/>
      <c r="DE3" s="249"/>
      <c r="DF3" s="249"/>
      <c r="DG3" s="249"/>
      <c r="DH3" s="249"/>
      <c r="DI3" s="249"/>
      <c r="DJ3" s="249"/>
      <c r="DK3" s="249"/>
      <c r="DL3" s="249"/>
      <c r="DM3" s="249"/>
      <c r="DN3" s="249"/>
      <c r="DO3" s="249"/>
      <c r="DP3" s="249"/>
      <c r="DQ3" s="249"/>
      <c r="DR3" s="249"/>
      <c r="DS3" s="249"/>
      <c r="DT3" s="249"/>
      <c r="DU3" s="24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9"/>
      <c r="G33" s="249"/>
      <c r="I33" s="249"/>
    </row>
    <row r="34" spans="2:125" x14ac:dyDescent="0.15">
      <c r="C34" s="249"/>
      <c r="P34" s="249"/>
      <c r="R34" s="249"/>
      <c r="U34" s="249"/>
    </row>
    <row r="35" spans="2:125" x14ac:dyDescent="0.15">
      <c r="D35" s="249"/>
      <c r="E35" s="249"/>
      <c r="T35" s="249"/>
      <c r="W35" s="249"/>
      <c r="X35" s="249"/>
      <c r="Y35" s="249"/>
      <c r="Z35" s="249"/>
      <c r="AA35" s="249"/>
      <c r="AB35" s="249"/>
      <c r="AC35" s="249"/>
      <c r="AD35" s="249"/>
      <c r="AE35" s="249"/>
      <c r="AF35" s="249"/>
      <c r="AG35" s="249"/>
      <c r="AH35" s="249"/>
      <c r="AI35" s="249"/>
      <c r="AJ35" s="249"/>
      <c r="AK35" s="249"/>
      <c r="AL35" s="249"/>
      <c r="AM35" s="249"/>
      <c r="AN35" s="249"/>
      <c r="AO35" s="249"/>
      <c r="AP35" s="249"/>
      <c r="AQ35" s="249"/>
      <c r="AR35" s="249"/>
      <c r="AS35" s="249"/>
      <c r="AT35" s="249"/>
      <c r="AU35" s="249"/>
      <c r="AV35" s="249"/>
      <c r="AW35" s="249"/>
      <c r="AX35" s="249"/>
      <c r="AY35" s="249"/>
      <c r="AZ35" s="249"/>
      <c r="BA35" s="249"/>
      <c r="BB35" s="249"/>
      <c r="BC35" s="249"/>
      <c r="BD35" s="249"/>
      <c r="BE35" s="249"/>
      <c r="BF35" s="249"/>
      <c r="BG35" s="249"/>
      <c r="BH35" s="249"/>
      <c r="BI35" s="249"/>
      <c r="BJ35" s="249"/>
      <c r="BK35" s="249"/>
      <c r="BL35" s="249"/>
      <c r="BM35" s="249"/>
      <c r="BN35" s="249"/>
      <c r="BO35" s="249"/>
      <c r="BP35" s="249"/>
      <c r="BQ35" s="249"/>
      <c r="BR35" s="249"/>
      <c r="BS35" s="249"/>
      <c r="BT35" s="249"/>
      <c r="BU35" s="249"/>
      <c r="BV35" s="249"/>
      <c r="BW35" s="249"/>
      <c r="BX35" s="249"/>
      <c r="BY35" s="249"/>
      <c r="BZ35" s="249"/>
      <c r="CA35" s="249"/>
      <c r="CB35" s="249"/>
      <c r="CC35" s="249"/>
      <c r="CD35" s="249"/>
      <c r="CE35" s="249"/>
      <c r="CF35" s="249"/>
      <c r="CG35" s="249"/>
      <c r="CH35" s="249"/>
      <c r="CI35" s="249"/>
      <c r="CJ35" s="249"/>
      <c r="CK35" s="249"/>
      <c r="CL35" s="249"/>
      <c r="CM35" s="249"/>
      <c r="CN35" s="249"/>
      <c r="CO35" s="249"/>
      <c r="CP35" s="249"/>
      <c r="CQ35" s="249"/>
      <c r="CR35" s="249"/>
      <c r="CS35" s="249"/>
      <c r="CT35" s="249"/>
      <c r="CU35" s="249"/>
      <c r="CV35" s="249"/>
      <c r="CW35" s="249"/>
      <c r="CX35" s="249"/>
      <c r="CY35" s="249"/>
      <c r="CZ35" s="249"/>
      <c r="DA35" s="249"/>
      <c r="DB35" s="249"/>
      <c r="DC35" s="249"/>
      <c r="DD35" s="249"/>
      <c r="DE35" s="249"/>
      <c r="DF35" s="249"/>
      <c r="DG35" s="249"/>
      <c r="DH35" s="249"/>
      <c r="DI35" s="249"/>
      <c r="DJ35" s="249"/>
      <c r="DK35" s="249"/>
      <c r="DL35" s="249"/>
      <c r="DM35" s="249"/>
      <c r="DN35" s="249"/>
      <c r="DO35" s="249"/>
      <c r="DP35" s="249"/>
      <c r="DQ35" s="249"/>
      <c r="DR35" s="249"/>
      <c r="DS35" s="249"/>
      <c r="DT35" s="249"/>
      <c r="DU35" s="249"/>
    </row>
    <row r="36" spans="2:125" x14ac:dyDescent="0.15">
      <c r="F36" s="249"/>
      <c r="H36" s="249"/>
      <c r="J36" s="249"/>
      <c r="K36" s="249"/>
      <c r="L36" s="249"/>
      <c r="M36" s="249"/>
      <c r="N36" s="249"/>
      <c r="O36" s="249"/>
      <c r="Q36" s="249"/>
      <c r="S36" s="249"/>
      <c r="V36" s="249"/>
    </row>
    <row r="37" spans="2:125" x14ac:dyDescent="0.15"/>
    <row r="38" spans="2:125" x14ac:dyDescent="0.15"/>
    <row r="39" spans="2:125" x14ac:dyDescent="0.15"/>
    <row r="40" spans="2:125" x14ac:dyDescent="0.15">
      <c r="U40" s="249"/>
    </row>
    <row r="41" spans="2:125" x14ac:dyDescent="0.15">
      <c r="R41" s="249"/>
    </row>
    <row r="42" spans="2:125" x14ac:dyDescent="0.15">
      <c r="T42" s="249"/>
      <c r="W42" s="249"/>
      <c r="X42" s="249"/>
      <c r="Y42" s="249"/>
      <c r="Z42" s="249"/>
      <c r="AA42" s="249"/>
      <c r="AB42" s="249"/>
      <c r="AC42" s="249"/>
      <c r="AD42" s="249"/>
      <c r="AE42" s="249"/>
      <c r="AF42" s="249"/>
      <c r="AG42" s="249"/>
      <c r="AH42" s="249"/>
      <c r="AI42" s="249"/>
      <c r="AJ42" s="249"/>
      <c r="AK42" s="249"/>
      <c r="AL42" s="249"/>
      <c r="AM42" s="249"/>
      <c r="AN42" s="249"/>
      <c r="AO42" s="249"/>
      <c r="AP42" s="249"/>
      <c r="AQ42" s="249"/>
      <c r="AR42" s="249"/>
      <c r="AS42" s="249"/>
      <c r="AT42" s="249"/>
      <c r="AU42" s="249"/>
      <c r="AV42" s="249"/>
      <c r="AW42" s="249"/>
      <c r="AX42" s="249"/>
      <c r="AY42" s="249"/>
      <c r="AZ42" s="249"/>
      <c r="BA42" s="249"/>
      <c r="BB42" s="249"/>
      <c r="BC42" s="249"/>
      <c r="BD42" s="249"/>
      <c r="BE42" s="249"/>
      <c r="BF42" s="249"/>
      <c r="BG42" s="249"/>
      <c r="BH42" s="249"/>
      <c r="BI42" s="249"/>
      <c r="BJ42" s="249"/>
      <c r="BK42" s="249"/>
      <c r="BL42" s="249"/>
      <c r="BM42" s="249"/>
      <c r="BN42" s="249"/>
      <c r="BO42" s="249"/>
      <c r="BP42" s="249"/>
      <c r="BQ42" s="249"/>
      <c r="BR42" s="249"/>
      <c r="BS42" s="249"/>
      <c r="BT42" s="249"/>
      <c r="BU42" s="249"/>
      <c r="BV42" s="249"/>
      <c r="BW42" s="249"/>
      <c r="BX42" s="249"/>
      <c r="BY42" s="249"/>
      <c r="BZ42" s="249"/>
      <c r="CA42" s="249"/>
      <c r="CB42" s="249"/>
      <c r="CC42" s="249"/>
      <c r="CD42" s="249"/>
      <c r="CE42" s="249"/>
      <c r="CF42" s="249"/>
      <c r="CG42" s="249"/>
      <c r="CH42" s="249"/>
      <c r="CI42" s="249"/>
      <c r="CJ42" s="249"/>
      <c r="CK42" s="249"/>
      <c r="CL42" s="249"/>
      <c r="CM42" s="249"/>
      <c r="CN42" s="249"/>
      <c r="CO42" s="249"/>
      <c r="CP42" s="249"/>
      <c r="CQ42" s="249"/>
      <c r="CR42" s="249"/>
      <c r="CS42" s="249"/>
      <c r="CT42" s="249"/>
      <c r="CU42" s="249"/>
      <c r="CV42" s="249"/>
      <c r="CW42" s="249"/>
      <c r="CX42" s="249"/>
      <c r="CY42" s="249"/>
      <c r="CZ42" s="249"/>
      <c r="DA42" s="249"/>
      <c r="DB42" s="249"/>
      <c r="DC42" s="249"/>
      <c r="DD42" s="249"/>
      <c r="DE42" s="249"/>
      <c r="DF42" s="249"/>
      <c r="DG42" s="249"/>
      <c r="DH42" s="249"/>
      <c r="DI42" s="249"/>
      <c r="DJ42" s="249"/>
      <c r="DK42" s="249"/>
      <c r="DL42" s="249"/>
      <c r="DM42" s="249"/>
      <c r="DN42" s="249"/>
      <c r="DO42" s="249"/>
      <c r="DP42" s="249"/>
      <c r="DQ42" s="249"/>
      <c r="DR42" s="249"/>
      <c r="DS42" s="249"/>
      <c r="DT42" s="249"/>
      <c r="DU42" s="249"/>
    </row>
    <row r="43" spans="2:125" x14ac:dyDescent="0.15">
      <c r="Q43" s="249"/>
      <c r="S43" s="249"/>
      <c r="V43" s="24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0" t="s">
        <v>475</v>
      </c>
    </row>
  </sheetData>
  <sheetProtection algorithmName="SHA-512" hashValue="BoopmiSCJxa7/TyJLoc5azhP+u+Fbi/mekAh5uJM9s4Gmm/RExn3FbpRNv8W2NFYChoRUxhSEXnxEfw9QZ9Fzw==" saltValue="8FX+G3vCJRkAisCRbZABH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31.14</v>
      </c>
      <c r="G47" s="12">
        <v>33.130000000000003</v>
      </c>
      <c r="H47" s="12">
        <v>33.909999999999997</v>
      </c>
      <c r="I47" s="12">
        <v>34.880000000000003</v>
      </c>
      <c r="J47" s="13">
        <v>38.64</v>
      </c>
    </row>
    <row r="48" spans="2:10" ht="57.75" customHeight="1" x14ac:dyDescent="0.15">
      <c r="B48" s="14"/>
      <c r="C48" s="1154" t="s">
        <v>4</v>
      </c>
      <c r="D48" s="1154"/>
      <c r="E48" s="1155"/>
      <c r="F48" s="15">
        <v>15.86</v>
      </c>
      <c r="G48" s="16">
        <v>16.18</v>
      </c>
      <c r="H48" s="16">
        <v>19.829999999999998</v>
      </c>
      <c r="I48" s="16">
        <v>19.61</v>
      </c>
      <c r="J48" s="17">
        <v>11.94</v>
      </c>
    </row>
    <row r="49" spans="2:10" ht="57.75" customHeight="1" thickBot="1" x14ac:dyDescent="0.2">
      <c r="B49" s="18"/>
      <c r="C49" s="1156" t="s">
        <v>5</v>
      </c>
      <c r="D49" s="1156"/>
      <c r="E49" s="1157"/>
      <c r="F49" s="19">
        <v>4.8</v>
      </c>
      <c r="G49" s="20">
        <v>5.6</v>
      </c>
      <c r="H49" s="20">
        <v>8.5</v>
      </c>
      <c r="I49" s="20" t="s">
        <v>530</v>
      </c>
      <c r="J49" s="21">
        <v>3.67</v>
      </c>
    </row>
    <row r="50" spans="2:10" x14ac:dyDescent="0.15"/>
  </sheetData>
  <sheetProtection algorithmName="SHA-512" hashValue="ETieGIMjk8RaafCK3tCvZZcMDitF59hKOTTw7PDefYCHmFexLGmXTvCJzE7QgXaT2BCC6zFUUvjH2vHREquhsw==" saltValue="ZTEvXeQGqMfjoGxVW+6er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531</v>
      </c>
      <c r="D34" s="1162"/>
      <c r="E34" s="1163"/>
      <c r="F34" s="32">
        <v>15.86</v>
      </c>
      <c r="G34" s="33">
        <v>16.170000000000002</v>
      </c>
      <c r="H34" s="33">
        <v>19.829999999999998</v>
      </c>
      <c r="I34" s="33">
        <v>19.600000000000001</v>
      </c>
      <c r="J34" s="34">
        <v>11.94</v>
      </c>
      <c r="K34" s="22"/>
      <c r="L34" s="22"/>
      <c r="M34" s="22"/>
      <c r="N34" s="22"/>
      <c r="O34" s="22"/>
      <c r="P34" s="22"/>
    </row>
    <row r="35" spans="1:16" ht="39" customHeight="1" x14ac:dyDescent="0.15">
      <c r="A35" s="22"/>
      <c r="B35" s="35"/>
      <c r="C35" s="1158" t="s">
        <v>532</v>
      </c>
      <c r="D35" s="1158"/>
      <c r="E35" s="1159"/>
      <c r="F35" s="36">
        <v>0.45</v>
      </c>
      <c r="G35" s="37">
        <v>0.8</v>
      </c>
      <c r="H35" s="37">
        <v>1.44</v>
      </c>
      <c r="I35" s="37">
        <v>1.86</v>
      </c>
      <c r="J35" s="38">
        <v>1.1100000000000001</v>
      </c>
      <c r="K35" s="22"/>
      <c r="L35" s="22"/>
      <c r="M35" s="22"/>
      <c r="N35" s="22"/>
      <c r="O35" s="22"/>
      <c r="P35" s="22"/>
    </row>
    <row r="36" spans="1:16" ht="39" customHeight="1" x14ac:dyDescent="0.15">
      <c r="A36" s="22"/>
      <c r="B36" s="35"/>
      <c r="C36" s="1158" t="s">
        <v>533</v>
      </c>
      <c r="D36" s="1158"/>
      <c r="E36" s="1159"/>
      <c r="F36" s="36" t="s">
        <v>487</v>
      </c>
      <c r="G36" s="37" t="s">
        <v>487</v>
      </c>
      <c r="H36" s="37" t="s">
        <v>487</v>
      </c>
      <c r="I36" s="37" t="s">
        <v>487</v>
      </c>
      <c r="J36" s="38">
        <v>0.61</v>
      </c>
      <c r="K36" s="22"/>
      <c r="L36" s="22"/>
      <c r="M36" s="22"/>
      <c r="N36" s="22"/>
      <c r="O36" s="22"/>
      <c r="P36" s="22"/>
    </row>
    <row r="37" spans="1:16" ht="39" customHeight="1" x14ac:dyDescent="0.15">
      <c r="A37" s="22"/>
      <c r="B37" s="35"/>
      <c r="C37" s="1158" t="s">
        <v>534</v>
      </c>
      <c r="D37" s="1158"/>
      <c r="E37" s="1159"/>
      <c r="F37" s="36" t="s">
        <v>487</v>
      </c>
      <c r="G37" s="37" t="s">
        <v>487</v>
      </c>
      <c r="H37" s="37" t="s">
        <v>487</v>
      </c>
      <c r="I37" s="37" t="s">
        <v>487</v>
      </c>
      <c r="J37" s="38">
        <v>0.36</v>
      </c>
      <c r="K37" s="22"/>
      <c r="L37" s="22"/>
      <c r="M37" s="22"/>
      <c r="N37" s="22"/>
      <c r="O37" s="22"/>
      <c r="P37" s="22"/>
    </row>
    <row r="38" spans="1:16" ht="39" customHeight="1" x14ac:dyDescent="0.15">
      <c r="A38" s="22"/>
      <c r="B38" s="35"/>
      <c r="C38" s="1158" t="s">
        <v>535</v>
      </c>
      <c r="D38" s="1158"/>
      <c r="E38" s="1159"/>
      <c r="F38" s="36">
        <v>0.13</v>
      </c>
      <c r="G38" s="37">
        <v>0.05</v>
      </c>
      <c r="H38" s="37">
        <v>0.02</v>
      </c>
      <c r="I38" s="37">
        <v>0.03</v>
      </c>
      <c r="J38" s="38">
        <v>0.03</v>
      </c>
      <c r="K38" s="22"/>
      <c r="L38" s="22"/>
      <c r="M38" s="22"/>
      <c r="N38" s="22"/>
      <c r="O38" s="22"/>
      <c r="P38" s="22"/>
    </row>
    <row r="39" spans="1:16" ht="39" customHeight="1" x14ac:dyDescent="0.15">
      <c r="A39" s="22"/>
      <c r="B39" s="35"/>
      <c r="C39" s="1158" t="s">
        <v>536</v>
      </c>
      <c r="D39" s="1158"/>
      <c r="E39" s="1159"/>
      <c r="F39" s="36">
        <v>0.02</v>
      </c>
      <c r="G39" s="37">
        <v>0.03</v>
      </c>
      <c r="H39" s="37">
        <v>0.04</v>
      </c>
      <c r="I39" s="37">
        <v>0.05</v>
      </c>
      <c r="J39" s="38">
        <v>0.02</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537</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538</v>
      </c>
      <c r="D43" s="1160"/>
      <c r="E43" s="1161"/>
      <c r="F43" s="41">
        <v>0.43</v>
      </c>
      <c r="G43" s="42">
        <v>0.76</v>
      </c>
      <c r="H43" s="42">
        <v>0.74</v>
      </c>
      <c r="I43" s="42">
        <v>2.09</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I91nSR49Y6TgkdgHUZvfSmXp1CvHUnY8tShq5/wJDldmwd5w7/P/4Q1f2txQfn3NBJP1YmRlTZpRVgrTui6/A==" saltValue="Z2vOx0DKB1PepUwXCodk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363</v>
      </c>
      <c r="L45" s="58">
        <v>449</v>
      </c>
      <c r="M45" s="58">
        <v>511</v>
      </c>
      <c r="N45" s="58">
        <v>545</v>
      </c>
      <c r="O45" s="59">
        <v>568</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15">
      <c r="A48" s="46"/>
      <c r="B48" s="1166"/>
      <c r="C48" s="1167"/>
      <c r="D48" s="60"/>
      <c r="E48" s="1172" t="s">
        <v>13</v>
      </c>
      <c r="F48" s="1172"/>
      <c r="G48" s="1172"/>
      <c r="H48" s="1172"/>
      <c r="I48" s="1172"/>
      <c r="J48" s="1173"/>
      <c r="K48" s="61">
        <v>250</v>
      </c>
      <c r="L48" s="62">
        <v>237</v>
      </c>
      <c r="M48" s="62">
        <v>258</v>
      </c>
      <c r="N48" s="62">
        <v>254</v>
      </c>
      <c r="O48" s="63">
        <v>231</v>
      </c>
      <c r="P48" s="46"/>
      <c r="Q48" s="46"/>
      <c r="R48" s="46"/>
      <c r="S48" s="46"/>
      <c r="T48" s="46"/>
      <c r="U48" s="46"/>
    </row>
    <row r="49" spans="1:21" ht="30.75" customHeight="1" x14ac:dyDescent="0.15">
      <c r="A49" s="46"/>
      <c r="B49" s="1166"/>
      <c r="C49" s="1167"/>
      <c r="D49" s="60"/>
      <c r="E49" s="1172" t="s">
        <v>14</v>
      </c>
      <c r="F49" s="1172"/>
      <c r="G49" s="1172"/>
      <c r="H49" s="1172"/>
      <c r="I49" s="1172"/>
      <c r="J49" s="1173"/>
      <c r="K49" s="61">
        <v>8</v>
      </c>
      <c r="L49" s="62">
        <v>6</v>
      </c>
      <c r="M49" s="62">
        <v>5</v>
      </c>
      <c r="N49" s="62">
        <v>6</v>
      </c>
      <c r="O49" s="63">
        <v>6</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487</v>
      </c>
      <c r="L50" s="62" t="s">
        <v>487</v>
      </c>
      <c r="M50" s="62" t="s">
        <v>487</v>
      </c>
      <c r="N50" s="62">
        <v>12</v>
      </c>
      <c r="O50" s="63">
        <v>10</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487</v>
      </c>
      <c r="L51" s="62">
        <v>0</v>
      </c>
      <c r="M51" s="62" t="s">
        <v>487</v>
      </c>
      <c r="N51" s="62" t="s">
        <v>487</v>
      </c>
      <c r="O51" s="63" t="s">
        <v>487</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396</v>
      </c>
      <c r="L52" s="62">
        <v>446</v>
      </c>
      <c r="M52" s="62">
        <v>471</v>
      </c>
      <c r="N52" s="62">
        <v>473</v>
      </c>
      <c r="O52" s="63">
        <v>512</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225</v>
      </c>
      <c r="L53" s="67">
        <v>246</v>
      </c>
      <c r="M53" s="67">
        <v>303</v>
      </c>
      <c r="N53" s="67">
        <v>344</v>
      </c>
      <c r="O53" s="68">
        <v>303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487</v>
      </c>
      <c r="L58" s="82" t="s">
        <v>487</v>
      </c>
      <c r="M58" s="82" t="s">
        <v>487</v>
      </c>
      <c r="N58" s="82" t="s">
        <v>487</v>
      </c>
      <c r="O58" s="83" t="s">
        <v>487</v>
      </c>
    </row>
    <row r="59" spans="1:21" ht="31.5" customHeight="1" x14ac:dyDescent="0.15">
      <c r="B59" s="1182"/>
      <c r="C59" s="1183"/>
      <c r="D59" s="1189" t="s">
        <v>26</v>
      </c>
      <c r="E59" s="1190"/>
      <c r="F59" s="1190"/>
      <c r="G59" s="1190"/>
      <c r="H59" s="1190"/>
      <c r="I59" s="1190"/>
      <c r="J59" s="1191"/>
      <c r="K59" s="84" t="s">
        <v>487</v>
      </c>
      <c r="L59" s="85" t="s">
        <v>487</v>
      </c>
      <c r="M59" s="85" t="s">
        <v>487</v>
      </c>
      <c r="N59" s="85" t="s">
        <v>487</v>
      </c>
      <c r="O59" s="86" t="s">
        <v>487</v>
      </c>
    </row>
    <row r="60" spans="1:21" ht="31.5" customHeight="1" thickBot="1" x14ac:dyDescent="0.2">
      <c r="B60" s="1184"/>
      <c r="C60" s="1185"/>
      <c r="D60" s="1192" t="s">
        <v>27</v>
      </c>
      <c r="E60" s="1193"/>
      <c r="F60" s="1193"/>
      <c r="G60" s="1193"/>
      <c r="H60" s="1193"/>
      <c r="I60" s="1193"/>
      <c r="J60" s="1194"/>
      <c r="K60" s="87" t="s">
        <v>487</v>
      </c>
      <c r="L60" s="88" t="s">
        <v>487</v>
      </c>
      <c r="M60" s="88" t="s">
        <v>487</v>
      </c>
      <c r="N60" s="88" t="s">
        <v>487</v>
      </c>
      <c r="O60" s="89" t="s">
        <v>487</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OgDgcvi9XSqVcjIOFg3PStcPB4ajZ0uJEFFb9RdmnHsMQYeWnDEOYcesn4aTzzVPnPW+/XtfJyQoq057ZwwHA==" saltValue="c8NEmVV3en4QJPZgmE9fY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95" t="s">
        <v>30</v>
      </c>
      <c r="C41" s="1196"/>
      <c r="D41" s="103"/>
      <c r="E41" s="1201" t="s">
        <v>31</v>
      </c>
      <c r="F41" s="1201"/>
      <c r="G41" s="1201"/>
      <c r="H41" s="1202"/>
      <c r="I41" s="338">
        <v>5626</v>
      </c>
      <c r="J41" s="339">
        <v>5930</v>
      </c>
      <c r="K41" s="339">
        <v>5839</v>
      </c>
      <c r="L41" s="339">
        <v>5568</v>
      </c>
      <c r="M41" s="340">
        <v>5039</v>
      </c>
    </row>
    <row r="42" spans="2:13" ht="27.75" customHeight="1" x14ac:dyDescent="0.15">
      <c r="B42" s="1197"/>
      <c r="C42" s="1198"/>
      <c r="D42" s="104"/>
      <c r="E42" s="1203" t="s">
        <v>32</v>
      </c>
      <c r="F42" s="1203"/>
      <c r="G42" s="1203"/>
      <c r="H42" s="1204"/>
      <c r="I42" s="341" t="s">
        <v>487</v>
      </c>
      <c r="J42" s="342" t="s">
        <v>487</v>
      </c>
      <c r="K42" s="342" t="s">
        <v>487</v>
      </c>
      <c r="L42" s="342">
        <v>470</v>
      </c>
      <c r="M42" s="343">
        <v>454</v>
      </c>
    </row>
    <row r="43" spans="2:13" ht="27.75" customHeight="1" x14ac:dyDescent="0.15">
      <c r="B43" s="1197"/>
      <c r="C43" s="1198"/>
      <c r="D43" s="104"/>
      <c r="E43" s="1203" t="s">
        <v>33</v>
      </c>
      <c r="F43" s="1203"/>
      <c r="G43" s="1203"/>
      <c r="H43" s="1204"/>
      <c r="I43" s="341">
        <v>2238</v>
      </c>
      <c r="J43" s="342">
        <v>1988</v>
      </c>
      <c r="K43" s="342">
        <v>1824</v>
      </c>
      <c r="L43" s="342">
        <v>1640</v>
      </c>
      <c r="M43" s="343">
        <v>1422</v>
      </c>
    </row>
    <row r="44" spans="2:13" ht="27.75" customHeight="1" x14ac:dyDescent="0.15">
      <c r="B44" s="1197"/>
      <c r="C44" s="1198"/>
      <c r="D44" s="104"/>
      <c r="E44" s="1203" t="s">
        <v>34</v>
      </c>
      <c r="F44" s="1203"/>
      <c r="G44" s="1203"/>
      <c r="H44" s="1204"/>
      <c r="I44" s="341">
        <v>10</v>
      </c>
      <c r="J44" s="342">
        <v>4</v>
      </c>
      <c r="K44" s="342">
        <v>5</v>
      </c>
      <c r="L44" s="342" t="s">
        <v>487</v>
      </c>
      <c r="M44" s="343" t="s">
        <v>487</v>
      </c>
    </row>
    <row r="45" spans="2:13" ht="27.75" customHeight="1" x14ac:dyDescent="0.15">
      <c r="B45" s="1197"/>
      <c r="C45" s="1198"/>
      <c r="D45" s="104"/>
      <c r="E45" s="1203" t="s">
        <v>35</v>
      </c>
      <c r="F45" s="1203"/>
      <c r="G45" s="1203"/>
      <c r="H45" s="1204"/>
      <c r="I45" s="341">
        <v>346</v>
      </c>
      <c r="J45" s="342">
        <v>331</v>
      </c>
      <c r="K45" s="342">
        <v>357</v>
      </c>
      <c r="L45" s="342">
        <v>331</v>
      </c>
      <c r="M45" s="343">
        <v>310</v>
      </c>
    </row>
    <row r="46" spans="2:13" ht="27.75" customHeight="1" x14ac:dyDescent="0.15">
      <c r="B46" s="1197"/>
      <c r="C46" s="1198"/>
      <c r="D46" s="105"/>
      <c r="E46" s="1203" t="s">
        <v>36</v>
      </c>
      <c r="F46" s="1203"/>
      <c r="G46" s="1203"/>
      <c r="H46" s="1204"/>
      <c r="I46" s="341" t="s">
        <v>487</v>
      </c>
      <c r="J46" s="342" t="s">
        <v>487</v>
      </c>
      <c r="K46" s="342" t="s">
        <v>487</v>
      </c>
      <c r="L46" s="342" t="s">
        <v>487</v>
      </c>
      <c r="M46" s="343" t="s">
        <v>487</v>
      </c>
    </row>
    <row r="47" spans="2:13" ht="27.75" customHeight="1" x14ac:dyDescent="0.15">
      <c r="B47" s="1197"/>
      <c r="C47" s="1198"/>
      <c r="D47" s="106"/>
      <c r="E47" s="1205" t="s">
        <v>37</v>
      </c>
      <c r="F47" s="1206"/>
      <c r="G47" s="1206"/>
      <c r="H47" s="1207"/>
      <c r="I47" s="341" t="s">
        <v>487</v>
      </c>
      <c r="J47" s="342" t="s">
        <v>487</v>
      </c>
      <c r="K47" s="342" t="s">
        <v>487</v>
      </c>
      <c r="L47" s="342" t="s">
        <v>487</v>
      </c>
      <c r="M47" s="343" t="s">
        <v>487</v>
      </c>
    </row>
    <row r="48" spans="2:13" ht="27.75" customHeight="1" x14ac:dyDescent="0.15">
      <c r="B48" s="1197"/>
      <c r="C48" s="1198"/>
      <c r="D48" s="104"/>
      <c r="E48" s="1203" t="s">
        <v>38</v>
      </c>
      <c r="F48" s="1203"/>
      <c r="G48" s="1203"/>
      <c r="H48" s="1204"/>
      <c r="I48" s="341" t="s">
        <v>487</v>
      </c>
      <c r="J48" s="342" t="s">
        <v>487</v>
      </c>
      <c r="K48" s="342" t="s">
        <v>487</v>
      </c>
      <c r="L48" s="342" t="s">
        <v>487</v>
      </c>
      <c r="M48" s="343" t="s">
        <v>487</v>
      </c>
    </row>
    <row r="49" spans="2:13" ht="27.75" customHeight="1" x14ac:dyDescent="0.15">
      <c r="B49" s="1199"/>
      <c r="C49" s="1200"/>
      <c r="D49" s="104"/>
      <c r="E49" s="1203" t="s">
        <v>39</v>
      </c>
      <c r="F49" s="1203"/>
      <c r="G49" s="1203"/>
      <c r="H49" s="1204"/>
      <c r="I49" s="341" t="s">
        <v>487</v>
      </c>
      <c r="J49" s="342" t="s">
        <v>487</v>
      </c>
      <c r="K49" s="342" t="s">
        <v>487</v>
      </c>
      <c r="L49" s="342" t="s">
        <v>487</v>
      </c>
      <c r="M49" s="343" t="s">
        <v>487</v>
      </c>
    </row>
    <row r="50" spans="2:13" ht="27.75" customHeight="1" x14ac:dyDescent="0.15">
      <c r="B50" s="1208" t="s">
        <v>40</v>
      </c>
      <c r="C50" s="1209"/>
      <c r="D50" s="107"/>
      <c r="E50" s="1203" t="s">
        <v>41</v>
      </c>
      <c r="F50" s="1203"/>
      <c r="G50" s="1203"/>
      <c r="H50" s="1204"/>
      <c r="I50" s="341">
        <v>1408</v>
      </c>
      <c r="J50" s="342">
        <v>1429</v>
      </c>
      <c r="K50" s="342">
        <v>1601</v>
      </c>
      <c r="L50" s="342">
        <v>1813</v>
      </c>
      <c r="M50" s="343">
        <v>2033</v>
      </c>
    </row>
    <row r="51" spans="2:13" ht="27.75" customHeight="1" x14ac:dyDescent="0.15">
      <c r="B51" s="1197"/>
      <c r="C51" s="1198"/>
      <c r="D51" s="104"/>
      <c r="E51" s="1203" t="s">
        <v>42</v>
      </c>
      <c r="F51" s="1203"/>
      <c r="G51" s="1203"/>
      <c r="H51" s="1204"/>
      <c r="I51" s="341">
        <v>8</v>
      </c>
      <c r="J51" s="342">
        <v>3</v>
      </c>
      <c r="K51" s="342">
        <v>0</v>
      </c>
      <c r="L51" s="342">
        <v>103</v>
      </c>
      <c r="M51" s="343">
        <v>131</v>
      </c>
    </row>
    <row r="52" spans="2:13" ht="27.75" customHeight="1" x14ac:dyDescent="0.15">
      <c r="B52" s="1199"/>
      <c r="C52" s="1200"/>
      <c r="D52" s="104"/>
      <c r="E52" s="1203" t="s">
        <v>43</v>
      </c>
      <c r="F52" s="1203"/>
      <c r="G52" s="1203"/>
      <c r="H52" s="1204"/>
      <c r="I52" s="341">
        <v>4625</v>
      </c>
      <c r="J52" s="342">
        <v>4572</v>
      </c>
      <c r="K52" s="342">
        <v>4421</v>
      </c>
      <c r="L52" s="342">
        <v>4458</v>
      </c>
      <c r="M52" s="343">
        <v>4096</v>
      </c>
    </row>
    <row r="53" spans="2:13" ht="27.75" customHeight="1" thickBot="1" x14ac:dyDescent="0.2">
      <c r="B53" s="1210" t="s">
        <v>19</v>
      </c>
      <c r="C53" s="1211"/>
      <c r="D53" s="108"/>
      <c r="E53" s="1212" t="s">
        <v>44</v>
      </c>
      <c r="F53" s="1212"/>
      <c r="G53" s="1212"/>
      <c r="H53" s="1213"/>
      <c r="I53" s="344">
        <v>2178</v>
      </c>
      <c r="J53" s="345">
        <v>2248</v>
      </c>
      <c r="K53" s="345">
        <v>2003</v>
      </c>
      <c r="L53" s="345">
        <v>1637</v>
      </c>
      <c r="M53" s="346">
        <v>964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P0EgETs5uUUy6/SJuqXADEJlJDkQgdWvkfjXYS22r2hvYxHVgNCIbj9nL05u+QD9NN+o5bkD+B19i74+Am7qVA==" saltValue="7mid/i1BucGOGx7xxxk5q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120">
        <v>969</v>
      </c>
      <c r="G55" s="120">
        <v>979</v>
      </c>
      <c r="H55" s="121">
        <v>1109</v>
      </c>
    </row>
    <row r="56" spans="2:8" ht="52.5" customHeight="1" x14ac:dyDescent="0.15">
      <c r="B56" s="122"/>
      <c r="C56" s="1224" t="s">
        <v>47</v>
      </c>
      <c r="D56" s="1224"/>
      <c r="E56" s="1225"/>
      <c r="F56" s="123">
        <v>122</v>
      </c>
      <c r="G56" s="123">
        <v>174</v>
      </c>
      <c r="H56" s="124">
        <v>196</v>
      </c>
    </row>
    <row r="57" spans="2:8" ht="53.25" customHeight="1" x14ac:dyDescent="0.15">
      <c r="B57" s="122"/>
      <c r="C57" s="1226" t="s">
        <v>48</v>
      </c>
      <c r="D57" s="1226"/>
      <c r="E57" s="1227"/>
      <c r="F57" s="125">
        <v>359</v>
      </c>
      <c r="G57" s="125">
        <v>531</v>
      </c>
      <c r="H57" s="126">
        <v>572</v>
      </c>
    </row>
    <row r="58" spans="2:8" ht="45.75" customHeight="1" x14ac:dyDescent="0.15">
      <c r="B58" s="127"/>
      <c r="C58" s="1214" t="s">
        <v>544</v>
      </c>
      <c r="D58" s="1215"/>
      <c r="E58" s="1216"/>
      <c r="F58" s="347">
        <v>98</v>
      </c>
      <c r="G58" s="347">
        <v>201</v>
      </c>
      <c r="H58" s="348">
        <v>157</v>
      </c>
    </row>
    <row r="59" spans="2:8" ht="45.75" customHeight="1" x14ac:dyDescent="0.15">
      <c r="B59" s="127"/>
      <c r="C59" s="1214" t="s">
        <v>545</v>
      </c>
      <c r="D59" s="1215"/>
      <c r="E59" s="1216"/>
      <c r="F59" s="347">
        <v>109</v>
      </c>
      <c r="G59" s="347">
        <v>169</v>
      </c>
      <c r="H59" s="348">
        <v>134</v>
      </c>
    </row>
    <row r="60" spans="2:8" ht="45.75" customHeight="1" x14ac:dyDescent="0.15">
      <c r="B60" s="127"/>
      <c r="C60" s="1214" t="s">
        <v>546</v>
      </c>
      <c r="D60" s="1215"/>
      <c r="E60" s="1216"/>
      <c r="F60" s="347">
        <v>86</v>
      </c>
      <c r="G60" s="347">
        <v>86</v>
      </c>
      <c r="H60" s="348">
        <v>86</v>
      </c>
    </row>
    <row r="61" spans="2:8" ht="45.75" customHeight="1" x14ac:dyDescent="0.15">
      <c r="B61" s="127"/>
      <c r="C61" s="1214" t="s">
        <v>547</v>
      </c>
      <c r="D61" s="1215"/>
      <c r="E61" s="1216"/>
      <c r="F61" s="347">
        <v>5</v>
      </c>
      <c r="G61" s="347">
        <v>5</v>
      </c>
      <c r="H61" s="348">
        <v>55</v>
      </c>
    </row>
    <row r="62" spans="2:8" ht="45.75" customHeight="1" thickBot="1" x14ac:dyDescent="0.2">
      <c r="B62" s="128"/>
      <c r="C62" s="1217" t="s">
        <v>548</v>
      </c>
      <c r="D62" s="1218"/>
      <c r="E62" s="1219"/>
      <c r="F62" s="349">
        <v>0</v>
      </c>
      <c r="G62" s="349">
        <v>0</v>
      </c>
      <c r="H62" s="350">
        <v>50</v>
      </c>
    </row>
    <row r="63" spans="2:8" ht="52.5" customHeight="1" thickBot="1" x14ac:dyDescent="0.2">
      <c r="B63" s="129"/>
      <c r="C63" s="1220" t="s">
        <v>49</v>
      </c>
      <c r="D63" s="1220"/>
      <c r="E63" s="1221"/>
      <c r="F63" s="130">
        <v>1451</v>
      </c>
      <c r="G63" s="130">
        <v>1684</v>
      </c>
      <c r="H63" s="131">
        <v>1878</v>
      </c>
    </row>
    <row r="64" spans="2:8" x14ac:dyDescent="0.15"/>
  </sheetData>
  <sheetProtection algorithmName="SHA-512" hashValue="bUf8/rjQAPOaEqc1L/ijV7y3/vvVgCAvcV5F5p2vokbExfo/YEl/sR6LkYmPaYySYH2pOCoGs0jEusIuUXQ8HA==" saltValue="IDL8xBWeAvJqlN18vnAiC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733ED-6BD6-4FC5-9EE4-1E457B18ACCA}">
  <sheetPr>
    <pageSetUpPr fitToPage="1"/>
  </sheetPr>
  <dimension ref="A1:DE85"/>
  <sheetViews>
    <sheetView showGridLines="0" zoomScale="80" zoomScaleNormal="80" zoomScaleSheetLayoutView="55" workbookViewId="0">
      <selection activeCell="AN65" sqref="AN65:DC69"/>
    </sheetView>
  </sheetViews>
  <sheetFormatPr defaultColWidth="0" defaultRowHeight="13.5" customHeight="1" zeroHeight="1" x14ac:dyDescent="0.15"/>
  <cols>
    <col min="1" max="1" width="6.375" style="251" customWidth="1"/>
    <col min="2" max="107" width="2.5" style="251" customWidth="1"/>
    <col min="108" max="108" width="6.125" style="257" customWidth="1"/>
    <col min="109" max="109" width="5.875" style="255" customWidth="1"/>
    <col min="110" max="16384" width="8.625" style="251" hidden="1"/>
  </cols>
  <sheetData>
    <row r="1" spans="1:109" ht="42.75" customHeight="1" x14ac:dyDescent="0.15">
      <c r="A1" s="351"/>
      <c r="B1" s="352"/>
      <c r="DD1" s="251"/>
      <c r="DE1" s="251"/>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1"/>
      <c r="DE2" s="251"/>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1"/>
      <c r="DE3" s="251"/>
    </row>
    <row r="4" spans="1:109" s="249"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9"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9"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9"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9"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9"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9"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9"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9"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9"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9"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9" customFormat="1" x14ac:dyDescent="0.15">
      <c r="A15" s="251"/>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9" customFormat="1" x14ac:dyDescent="0.15">
      <c r="A16" s="251"/>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9" customFormat="1" x14ac:dyDescent="0.15">
      <c r="A17" s="251"/>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9" customFormat="1" x14ac:dyDescent="0.15">
      <c r="A18" s="251"/>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1"/>
      <c r="DE19" s="251"/>
    </row>
    <row r="20" spans="1:109" x14ac:dyDescent="0.15">
      <c r="DD20" s="251"/>
      <c r="DE20" s="251"/>
    </row>
    <row r="21" spans="1:109" ht="17.25" customHeight="1" x14ac:dyDescent="0.15">
      <c r="B21" s="354"/>
      <c r="C21" s="253"/>
      <c r="D21" s="253"/>
      <c r="E21" s="253"/>
      <c r="F21" s="253"/>
      <c r="G21" s="253"/>
      <c r="H21" s="253"/>
      <c r="I21" s="253"/>
      <c r="J21" s="253"/>
      <c r="K21" s="253"/>
      <c r="L21" s="253"/>
      <c r="M21" s="253"/>
      <c r="N21" s="355"/>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3"/>
      <c r="AM21" s="253"/>
      <c r="AN21" s="253"/>
      <c r="AO21" s="253"/>
      <c r="AP21" s="253"/>
      <c r="AQ21" s="253"/>
      <c r="AR21" s="253"/>
      <c r="AS21" s="253"/>
      <c r="AT21" s="355"/>
      <c r="AU21" s="253"/>
      <c r="AV21" s="253"/>
      <c r="AW21" s="253"/>
      <c r="AX21" s="253"/>
      <c r="AY21" s="253"/>
      <c r="AZ21" s="253"/>
      <c r="BA21" s="253"/>
      <c r="BB21" s="253"/>
      <c r="BC21" s="253"/>
      <c r="BD21" s="253"/>
      <c r="BE21" s="253"/>
      <c r="BF21" s="355"/>
      <c r="BG21" s="253"/>
      <c r="BH21" s="253"/>
      <c r="BI21" s="253"/>
      <c r="BJ21" s="253"/>
      <c r="BK21" s="253"/>
      <c r="BL21" s="253"/>
      <c r="BM21" s="253"/>
      <c r="BN21" s="253"/>
      <c r="BO21" s="253"/>
      <c r="BP21" s="253"/>
      <c r="BQ21" s="253"/>
      <c r="BR21" s="355"/>
      <c r="BS21" s="253"/>
      <c r="BT21" s="253"/>
      <c r="BU21" s="253"/>
      <c r="BV21" s="253"/>
      <c r="BW21" s="253"/>
      <c r="BX21" s="253"/>
      <c r="BY21" s="253"/>
      <c r="BZ21" s="253"/>
      <c r="CA21" s="253"/>
      <c r="CB21" s="253"/>
      <c r="CC21" s="253"/>
      <c r="CD21" s="355"/>
      <c r="CE21" s="253"/>
      <c r="CF21" s="253"/>
      <c r="CG21" s="253"/>
      <c r="CH21" s="253"/>
      <c r="CI21" s="253"/>
      <c r="CJ21" s="253"/>
      <c r="CK21" s="253"/>
      <c r="CL21" s="253"/>
      <c r="CM21" s="253"/>
      <c r="CN21" s="253"/>
      <c r="CO21" s="253"/>
      <c r="CP21" s="355"/>
      <c r="CQ21" s="253"/>
      <c r="CR21" s="253"/>
      <c r="CS21" s="253"/>
      <c r="CT21" s="253"/>
      <c r="CU21" s="253"/>
      <c r="CV21" s="253"/>
      <c r="CW21" s="253"/>
      <c r="CX21" s="253"/>
      <c r="CY21" s="253"/>
      <c r="CZ21" s="253"/>
      <c r="DA21" s="253"/>
      <c r="DB21" s="355"/>
      <c r="DC21" s="253"/>
      <c r="DD21" s="254"/>
      <c r="DE21" s="251"/>
    </row>
    <row r="22" spans="1:109" ht="17.25" customHeight="1" x14ac:dyDescent="0.15">
      <c r="B22" s="255"/>
    </row>
    <row r="23" spans="1:109" x14ac:dyDescent="0.15">
      <c r="B23" s="255"/>
    </row>
    <row r="24" spans="1:109" x14ac:dyDescent="0.15">
      <c r="B24" s="255"/>
    </row>
    <row r="25" spans="1:109" x14ac:dyDescent="0.15">
      <c r="B25" s="255"/>
    </row>
    <row r="26" spans="1:109" x14ac:dyDescent="0.15">
      <c r="B26" s="255"/>
    </row>
    <row r="27" spans="1:109" x14ac:dyDescent="0.15">
      <c r="B27" s="255"/>
    </row>
    <row r="28" spans="1:109" x14ac:dyDescent="0.15">
      <c r="B28" s="255"/>
    </row>
    <row r="29" spans="1:109" x14ac:dyDescent="0.15">
      <c r="B29" s="255"/>
    </row>
    <row r="30" spans="1:109" x14ac:dyDescent="0.15">
      <c r="B30" s="255"/>
    </row>
    <row r="31" spans="1:109" x14ac:dyDescent="0.15">
      <c r="B31" s="255"/>
    </row>
    <row r="32" spans="1:109" x14ac:dyDescent="0.15">
      <c r="B32" s="255"/>
    </row>
    <row r="33" spans="2:109" x14ac:dyDescent="0.15">
      <c r="B33" s="255"/>
    </row>
    <row r="34" spans="2:109" x14ac:dyDescent="0.15">
      <c r="B34" s="255"/>
    </row>
    <row r="35" spans="2:109" x14ac:dyDescent="0.15">
      <c r="B35" s="255"/>
    </row>
    <row r="36" spans="2:109" x14ac:dyDescent="0.15">
      <c r="B36" s="255"/>
    </row>
    <row r="37" spans="2:109" x14ac:dyDescent="0.15">
      <c r="B37" s="255"/>
    </row>
    <row r="38" spans="2:109" x14ac:dyDescent="0.15">
      <c r="B38" s="255"/>
    </row>
    <row r="39" spans="2:109" x14ac:dyDescent="0.15">
      <c r="B39" s="336"/>
      <c r="C39" s="307"/>
      <c r="D39" s="307"/>
      <c r="E39" s="307"/>
      <c r="F39" s="307"/>
      <c r="G39" s="307"/>
      <c r="H39" s="307"/>
      <c r="I39" s="307"/>
      <c r="J39" s="307"/>
      <c r="K39" s="307"/>
      <c r="L39" s="307"/>
      <c r="M39" s="307"/>
      <c r="N39" s="307"/>
      <c r="O39" s="307"/>
      <c r="P39" s="307"/>
      <c r="Q39" s="307"/>
      <c r="R39" s="307"/>
      <c r="S39" s="307"/>
      <c r="T39" s="307"/>
      <c r="U39" s="307"/>
      <c r="V39" s="307"/>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7"/>
      <c r="BL39" s="307"/>
      <c r="BM39" s="307"/>
      <c r="BN39" s="307"/>
      <c r="BO39" s="307"/>
      <c r="BP39" s="307"/>
      <c r="BQ39" s="307"/>
      <c r="BR39" s="307"/>
      <c r="BS39" s="307"/>
      <c r="BT39" s="307"/>
      <c r="BU39" s="307"/>
      <c r="BV39" s="307"/>
      <c r="BW39" s="307"/>
      <c r="BX39" s="307"/>
      <c r="BY39" s="307"/>
      <c r="BZ39" s="307"/>
      <c r="CA39" s="307"/>
      <c r="CB39" s="307"/>
      <c r="CC39" s="307"/>
      <c r="CD39" s="307"/>
      <c r="CE39" s="307"/>
      <c r="CF39" s="307"/>
      <c r="CG39" s="307"/>
      <c r="CH39" s="307"/>
      <c r="CI39" s="307"/>
      <c r="CJ39" s="307"/>
      <c r="CK39" s="307"/>
      <c r="CL39" s="307"/>
      <c r="CM39" s="307"/>
      <c r="CN39" s="307"/>
      <c r="CO39" s="307"/>
      <c r="CP39" s="307"/>
      <c r="CQ39" s="307"/>
      <c r="CR39" s="307"/>
      <c r="CS39" s="307"/>
      <c r="CT39" s="307"/>
      <c r="CU39" s="307"/>
      <c r="CV39" s="307"/>
      <c r="CW39" s="307"/>
      <c r="CX39" s="307"/>
      <c r="CY39" s="307"/>
      <c r="CZ39" s="307"/>
      <c r="DA39" s="307"/>
      <c r="DB39" s="307"/>
      <c r="DC39" s="307"/>
      <c r="DD39" s="337"/>
    </row>
    <row r="40" spans="2:109" x14ac:dyDescent="0.15">
      <c r="B40" s="356"/>
      <c r="DD40" s="356"/>
      <c r="DE40" s="251"/>
    </row>
    <row r="41" spans="2:109" ht="17.25" x14ac:dyDescent="0.15">
      <c r="B41" s="252" t="s">
        <v>561</v>
      </c>
      <c r="C41" s="253"/>
      <c r="D41" s="253"/>
      <c r="E41" s="253"/>
      <c r="F41" s="253"/>
      <c r="G41" s="253"/>
      <c r="H41" s="253"/>
      <c r="I41" s="253"/>
      <c r="J41" s="253"/>
      <c r="K41" s="253"/>
      <c r="L41" s="253"/>
      <c r="M41" s="253"/>
      <c r="N41" s="253"/>
      <c r="O41" s="253"/>
      <c r="P41" s="253"/>
      <c r="Q41" s="253"/>
      <c r="R41" s="253"/>
      <c r="S41" s="253"/>
      <c r="T41" s="253"/>
      <c r="U41" s="253"/>
      <c r="V41" s="253"/>
      <c r="W41" s="253"/>
      <c r="X41" s="253"/>
      <c r="Y41" s="253"/>
      <c r="Z41" s="253"/>
      <c r="AA41" s="253"/>
      <c r="AB41" s="253"/>
      <c r="AC41" s="253"/>
      <c r="AD41" s="253"/>
      <c r="AE41" s="253"/>
      <c r="AF41" s="253"/>
      <c r="AG41" s="253"/>
      <c r="AH41" s="253"/>
      <c r="AI41" s="253"/>
      <c r="AJ41" s="253"/>
      <c r="AK41" s="253"/>
      <c r="AL41" s="253"/>
      <c r="AM41" s="253"/>
      <c r="AN41" s="253"/>
      <c r="AO41" s="253"/>
      <c r="AP41" s="253"/>
      <c r="AQ41" s="253"/>
      <c r="AR41" s="253"/>
      <c r="AS41" s="253"/>
      <c r="AT41" s="253"/>
      <c r="AU41" s="253"/>
      <c r="AV41" s="253"/>
      <c r="AW41" s="253"/>
      <c r="AX41" s="253"/>
      <c r="AY41" s="253"/>
      <c r="AZ41" s="253"/>
      <c r="BA41" s="253"/>
      <c r="BB41" s="253"/>
      <c r="BC41" s="253"/>
      <c r="BD41" s="253"/>
      <c r="BE41" s="253"/>
      <c r="BF41" s="253"/>
      <c r="BG41" s="253"/>
      <c r="BH41" s="253"/>
      <c r="BI41" s="253"/>
      <c r="BJ41" s="253"/>
      <c r="BK41" s="253"/>
      <c r="BL41" s="253"/>
      <c r="BM41" s="253"/>
      <c r="BN41" s="253"/>
      <c r="BO41" s="253"/>
      <c r="BP41" s="253"/>
      <c r="BQ41" s="253"/>
      <c r="BR41" s="253"/>
      <c r="BS41" s="253"/>
      <c r="BT41" s="253"/>
      <c r="BU41" s="253"/>
      <c r="BV41" s="253"/>
      <c r="BW41" s="253"/>
      <c r="BX41" s="253"/>
      <c r="BY41" s="253"/>
      <c r="BZ41" s="253"/>
      <c r="CA41" s="253"/>
      <c r="CB41" s="253"/>
      <c r="CC41" s="253"/>
      <c r="CD41" s="253"/>
      <c r="CE41" s="253"/>
      <c r="CF41" s="253"/>
      <c r="CG41" s="253"/>
      <c r="CH41" s="253"/>
      <c r="CI41" s="253"/>
      <c r="CJ41" s="253"/>
      <c r="CK41" s="253"/>
      <c r="CL41" s="253"/>
      <c r="CM41" s="253"/>
      <c r="CN41" s="253"/>
      <c r="CO41" s="253"/>
      <c r="CP41" s="253"/>
      <c r="CQ41" s="253"/>
      <c r="CR41" s="253"/>
      <c r="CS41" s="253"/>
      <c r="CT41" s="253"/>
      <c r="CU41" s="253"/>
      <c r="CV41" s="253"/>
      <c r="CW41" s="253"/>
      <c r="CX41" s="253"/>
      <c r="CY41" s="253"/>
      <c r="CZ41" s="253"/>
      <c r="DA41" s="253"/>
      <c r="DB41" s="253"/>
      <c r="DC41" s="253"/>
      <c r="DD41" s="254"/>
    </row>
    <row r="42" spans="2:109" x14ac:dyDescent="0.15">
      <c r="B42" s="255"/>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5"/>
      <c r="AN43" s="1235" t="s">
        <v>563</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x14ac:dyDescent="0.15">
      <c r="B44" s="255"/>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x14ac:dyDescent="0.15">
      <c r="B45" s="255"/>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x14ac:dyDescent="0.15">
      <c r="B46" s="255"/>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x14ac:dyDescent="0.15">
      <c r="B47" s="255"/>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x14ac:dyDescent="0.15">
      <c r="B48" s="255"/>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5"/>
      <c r="AN49" s="251" t="s">
        <v>564</v>
      </c>
    </row>
    <row r="50" spans="1:109" x14ac:dyDescent="0.15">
      <c r="B50" s="255"/>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525</v>
      </c>
      <c r="BQ50" s="1232"/>
      <c r="BR50" s="1232"/>
      <c r="BS50" s="1232"/>
      <c r="BT50" s="1232"/>
      <c r="BU50" s="1232"/>
      <c r="BV50" s="1232"/>
      <c r="BW50" s="1232"/>
      <c r="BX50" s="1232" t="s">
        <v>526</v>
      </c>
      <c r="BY50" s="1232"/>
      <c r="BZ50" s="1232"/>
      <c r="CA50" s="1232"/>
      <c r="CB50" s="1232"/>
      <c r="CC50" s="1232"/>
      <c r="CD50" s="1232"/>
      <c r="CE50" s="1232"/>
      <c r="CF50" s="1232" t="s">
        <v>527</v>
      </c>
      <c r="CG50" s="1232"/>
      <c r="CH50" s="1232"/>
      <c r="CI50" s="1232"/>
      <c r="CJ50" s="1232"/>
      <c r="CK50" s="1232"/>
      <c r="CL50" s="1232"/>
      <c r="CM50" s="1232"/>
      <c r="CN50" s="1232" t="s">
        <v>528</v>
      </c>
      <c r="CO50" s="1232"/>
      <c r="CP50" s="1232"/>
      <c r="CQ50" s="1232"/>
      <c r="CR50" s="1232"/>
      <c r="CS50" s="1232"/>
      <c r="CT50" s="1232"/>
      <c r="CU50" s="1232"/>
      <c r="CV50" s="1232" t="s">
        <v>529</v>
      </c>
      <c r="CW50" s="1232"/>
      <c r="CX50" s="1232"/>
      <c r="CY50" s="1232"/>
      <c r="CZ50" s="1232"/>
      <c r="DA50" s="1232"/>
      <c r="DB50" s="1232"/>
      <c r="DC50" s="1232"/>
    </row>
    <row r="51" spans="1:109" ht="13.5" customHeight="1" x14ac:dyDescent="0.15">
      <c r="B51" s="255"/>
      <c r="G51" s="1245"/>
      <c r="H51" s="1245"/>
      <c r="I51" s="1246"/>
      <c r="J51" s="1246"/>
      <c r="K51" s="1244"/>
      <c r="L51" s="1244"/>
      <c r="M51" s="1244"/>
      <c r="N51" s="1244"/>
      <c r="AM51" s="359"/>
      <c r="AN51" s="1234" t="s">
        <v>565</v>
      </c>
      <c r="AO51" s="1234"/>
      <c r="AP51" s="1234"/>
      <c r="AQ51" s="1234"/>
      <c r="AR51" s="1234"/>
      <c r="AS51" s="1234"/>
      <c r="AT51" s="1234"/>
      <c r="AU51" s="1234"/>
      <c r="AV51" s="1234"/>
      <c r="AW51" s="1234"/>
      <c r="AX51" s="1234"/>
      <c r="AY51" s="1234"/>
      <c r="AZ51" s="1234"/>
      <c r="BA51" s="1234"/>
      <c r="BB51" s="1234" t="s">
        <v>566</v>
      </c>
      <c r="BC51" s="1234"/>
      <c r="BD51" s="1234"/>
      <c r="BE51" s="1234"/>
      <c r="BF51" s="1234"/>
      <c r="BG51" s="1234"/>
      <c r="BH51" s="1234"/>
      <c r="BI51" s="1234"/>
      <c r="BJ51" s="1234"/>
      <c r="BK51" s="1234"/>
      <c r="BL51" s="1234"/>
      <c r="BM51" s="1234"/>
      <c r="BN51" s="1234"/>
      <c r="BO51" s="1234"/>
      <c r="BP51" s="1233">
        <v>106.3</v>
      </c>
      <c r="BQ51" s="1233"/>
      <c r="BR51" s="1233"/>
      <c r="BS51" s="1233"/>
      <c r="BT51" s="1233"/>
      <c r="BU51" s="1233"/>
      <c r="BV51" s="1233"/>
      <c r="BW51" s="1233"/>
      <c r="BX51" s="1233">
        <v>103</v>
      </c>
      <c r="BY51" s="1233"/>
      <c r="BZ51" s="1233"/>
      <c r="CA51" s="1233"/>
      <c r="CB51" s="1233"/>
      <c r="CC51" s="1233"/>
      <c r="CD51" s="1233"/>
      <c r="CE51" s="1233"/>
      <c r="CF51" s="1233">
        <v>83.8</v>
      </c>
      <c r="CG51" s="1233"/>
      <c r="CH51" s="1233"/>
      <c r="CI51" s="1233"/>
      <c r="CJ51" s="1233"/>
      <c r="CK51" s="1233"/>
      <c r="CL51" s="1233"/>
      <c r="CM51" s="1233"/>
      <c r="CN51" s="1233">
        <v>70</v>
      </c>
      <c r="CO51" s="1233"/>
      <c r="CP51" s="1233"/>
      <c r="CQ51" s="1233"/>
      <c r="CR51" s="1233"/>
      <c r="CS51" s="1233"/>
      <c r="CT51" s="1233"/>
      <c r="CU51" s="1233"/>
      <c r="CV51" s="1233">
        <v>40.799999999999997</v>
      </c>
      <c r="CW51" s="1233"/>
      <c r="CX51" s="1233"/>
      <c r="CY51" s="1233"/>
      <c r="CZ51" s="1233"/>
      <c r="DA51" s="1233"/>
      <c r="DB51" s="1233"/>
      <c r="DC51" s="1233"/>
    </row>
    <row r="52" spans="1:109" x14ac:dyDescent="0.15">
      <c r="B52" s="255"/>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x14ac:dyDescent="0.15">
      <c r="A53" s="358"/>
      <c r="B53" s="255"/>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567</v>
      </c>
      <c r="BC53" s="1234"/>
      <c r="BD53" s="1234"/>
      <c r="BE53" s="1234"/>
      <c r="BF53" s="1234"/>
      <c r="BG53" s="1234"/>
      <c r="BH53" s="1234"/>
      <c r="BI53" s="1234"/>
      <c r="BJ53" s="1234"/>
      <c r="BK53" s="1234"/>
      <c r="BL53" s="1234"/>
      <c r="BM53" s="1234"/>
      <c r="BN53" s="1234"/>
      <c r="BO53" s="1234"/>
      <c r="BP53" s="1233">
        <v>55.6</v>
      </c>
      <c r="BQ53" s="1233"/>
      <c r="BR53" s="1233"/>
      <c r="BS53" s="1233"/>
      <c r="BT53" s="1233"/>
      <c r="BU53" s="1233"/>
      <c r="BV53" s="1233"/>
      <c r="BW53" s="1233"/>
      <c r="BX53" s="1233">
        <v>56.4</v>
      </c>
      <c r="BY53" s="1233"/>
      <c r="BZ53" s="1233"/>
      <c r="CA53" s="1233"/>
      <c r="CB53" s="1233"/>
      <c r="CC53" s="1233"/>
      <c r="CD53" s="1233"/>
      <c r="CE53" s="1233"/>
      <c r="CF53" s="1233">
        <v>57.6</v>
      </c>
      <c r="CG53" s="1233"/>
      <c r="CH53" s="1233"/>
      <c r="CI53" s="1233"/>
      <c r="CJ53" s="1233"/>
      <c r="CK53" s="1233"/>
      <c r="CL53" s="1233"/>
      <c r="CM53" s="1233"/>
      <c r="CN53" s="1233">
        <v>59.1</v>
      </c>
      <c r="CO53" s="1233"/>
      <c r="CP53" s="1233"/>
      <c r="CQ53" s="1233"/>
      <c r="CR53" s="1233"/>
      <c r="CS53" s="1233"/>
      <c r="CT53" s="1233"/>
      <c r="CU53" s="1233"/>
      <c r="CV53" s="1233">
        <v>54.5</v>
      </c>
      <c r="CW53" s="1233"/>
      <c r="CX53" s="1233"/>
      <c r="CY53" s="1233"/>
      <c r="CZ53" s="1233"/>
      <c r="DA53" s="1233"/>
      <c r="DB53" s="1233"/>
      <c r="DC53" s="1233"/>
    </row>
    <row r="54" spans="1:109" x14ac:dyDescent="0.15">
      <c r="A54" s="358"/>
      <c r="B54" s="255"/>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x14ac:dyDescent="0.15">
      <c r="A55" s="358"/>
      <c r="B55" s="255"/>
      <c r="G55" s="1228"/>
      <c r="H55" s="1228"/>
      <c r="I55" s="1228"/>
      <c r="J55" s="1228"/>
      <c r="K55" s="1244"/>
      <c r="L55" s="1244"/>
      <c r="M55" s="1244"/>
      <c r="N55" s="1244"/>
      <c r="AN55" s="1232" t="s">
        <v>568</v>
      </c>
      <c r="AO55" s="1232"/>
      <c r="AP55" s="1232"/>
      <c r="AQ55" s="1232"/>
      <c r="AR55" s="1232"/>
      <c r="AS55" s="1232"/>
      <c r="AT55" s="1232"/>
      <c r="AU55" s="1232"/>
      <c r="AV55" s="1232"/>
      <c r="AW55" s="1232"/>
      <c r="AX55" s="1232"/>
      <c r="AY55" s="1232"/>
      <c r="AZ55" s="1232"/>
      <c r="BA55" s="1232"/>
      <c r="BB55" s="1234" t="s">
        <v>566</v>
      </c>
      <c r="BC55" s="1234"/>
      <c r="BD55" s="1234"/>
      <c r="BE55" s="1234"/>
      <c r="BF55" s="1234"/>
      <c r="BG55" s="1234"/>
      <c r="BH55" s="1234"/>
      <c r="BI55" s="1234"/>
      <c r="BJ55" s="1234"/>
      <c r="BK55" s="1234"/>
      <c r="BL55" s="1234"/>
      <c r="BM55" s="1234"/>
      <c r="BN55" s="1234"/>
      <c r="BO55" s="1234"/>
      <c r="BP55" s="1233">
        <v>0</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x14ac:dyDescent="0.15">
      <c r="A56" s="358"/>
      <c r="B56" s="255"/>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x14ac:dyDescent="0.15">
      <c r="B57" s="362"/>
      <c r="G57" s="1228"/>
      <c r="H57" s="1228"/>
      <c r="I57" s="1247"/>
      <c r="J57" s="1247"/>
      <c r="K57" s="1244"/>
      <c r="L57" s="1244"/>
      <c r="M57" s="1244"/>
      <c r="N57" s="1244"/>
      <c r="AM57" s="251"/>
      <c r="AN57" s="1232"/>
      <c r="AO57" s="1232"/>
      <c r="AP57" s="1232"/>
      <c r="AQ57" s="1232"/>
      <c r="AR57" s="1232"/>
      <c r="AS57" s="1232"/>
      <c r="AT57" s="1232"/>
      <c r="AU57" s="1232"/>
      <c r="AV57" s="1232"/>
      <c r="AW57" s="1232"/>
      <c r="AX57" s="1232"/>
      <c r="AY57" s="1232"/>
      <c r="AZ57" s="1232"/>
      <c r="BA57" s="1232"/>
      <c r="BB57" s="1234" t="s">
        <v>567</v>
      </c>
      <c r="BC57" s="1234"/>
      <c r="BD57" s="1234"/>
      <c r="BE57" s="1234"/>
      <c r="BF57" s="1234"/>
      <c r="BG57" s="1234"/>
      <c r="BH57" s="1234"/>
      <c r="BI57" s="1234"/>
      <c r="BJ57" s="1234"/>
      <c r="BK57" s="1234"/>
      <c r="BL57" s="1234"/>
      <c r="BM57" s="1234"/>
      <c r="BN57" s="1234"/>
      <c r="BO57" s="1234"/>
      <c r="BP57" s="1233">
        <v>63.1</v>
      </c>
      <c r="BQ57" s="1233"/>
      <c r="BR57" s="1233"/>
      <c r="BS57" s="1233"/>
      <c r="BT57" s="1233"/>
      <c r="BU57" s="1233"/>
      <c r="BV57" s="1233"/>
      <c r="BW57" s="1233"/>
      <c r="BX57" s="1233">
        <v>62.2</v>
      </c>
      <c r="BY57" s="1233"/>
      <c r="BZ57" s="1233"/>
      <c r="CA57" s="1233"/>
      <c r="CB57" s="1233"/>
      <c r="CC57" s="1233"/>
      <c r="CD57" s="1233"/>
      <c r="CE57" s="1233"/>
      <c r="CF57" s="1233">
        <v>62.9</v>
      </c>
      <c r="CG57" s="1233"/>
      <c r="CH57" s="1233"/>
      <c r="CI57" s="1233"/>
      <c r="CJ57" s="1233"/>
      <c r="CK57" s="1233"/>
      <c r="CL57" s="1233"/>
      <c r="CM57" s="1233"/>
      <c r="CN57" s="1233">
        <v>62.9</v>
      </c>
      <c r="CO57" s="1233"/>
      <c r="CP57" s="1233"/>
      <c r="CQ57" s="1233"/>
      <c r="CR57" s="1233"/>
      <c r="CS57" s="1233"/>
      <c r="CT57" s="1233"/>
      <c r="CU57" s="1233"/>
      <c r="CV57" s="1233">
        <v>64.3</v>
      </c>
      <c r="CW57" s="1233"/>
      <c r="CX57" s="1233"/>
      <c r="CY57" s="1233"/>
      <c r="CZ57" s="1233"/>
      <c r="DA57" s="1233"/>
      <c r="DB57" s="1233"/>
      <c r="DC57" s="1233"/>
      <c r="DD57" s="363"/>
      <c r="DE57" s="362"/>
    </row>
    <row r="58" spans="1:109" s="358" customFormat="1" x14ac:dyDescent="0.15">
      <c r="A58" s="251"/>
      <c r="B58" s="362"/>
      <c r="G58" s="1228"/>
      <c r="H58" s="1228"/>
      <c r="I58" s="1247"/>
      <c r="J58" s="1247"/>
      <c r="K58" s="1244"/>
      <c r="L58" s="1244"/>
      <c r="M58" s="1244"/>
      <c r="N58" s="1244"/>
      <c r="AM58" s="251"/>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x14ac:dyDescent="0.15">
      <c r="A59" s="251"/>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1"/>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1"/>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1"/>
    </row>
    <row r="63" spans="1:109" ht="17.25" x14ac:dyDescent="0.15">
      <c r="B63" s="308" t="s">
        <v>569</v>
      </c>
    </row>
    <row r="64" spans="1:109" x14ac:dyDescent="0.15">
      <c r="B64" s="255"/>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5"/>
      <c r="AN65" s="1235" t="s">
        <v>570</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x14ac:dyDescent="0.15">
      <c r="B66" s="255"/>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x14ac:dyDescent="0.15">
      <c r="B67" s="255"/>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x14ac:dyDescent="0.15">
      <c r="B68" s="255"/>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x14ac:dyDescent="0.15">
      <c r="B69" s="255"/>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x14ac:dyDescent="0.15">
      <c r="B70" s="255"/>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5"/>
      <c r="G71" s="374"/>
      <c r="I71" s="375"/>
      <c r="J71" s="372"/>
      <c r="K71" s="372"/>
      <c r="L71" s="373"/>
      <c r="M71" s="372"/>
      <c r="N71" s="373"/>
      <c r="AM71" s="374"/>
      <c r="AN71" s="251" t="s">
        <v>564</v>
      </c>
    </row>
    <row r="72" spans="2:107" x14ac:dyDescent="0.15">
      <c r="B72" s="255"/>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525</v>
      </c>
      <c r="BQ72" s="1232"/>
      <c r="BR72" s="1232"/>
      <c r="BS72" s="1232"/>
      <c r="BT72" s="1232"/>
      <c r="BU72" s="1232"/>
      <c r="BV72" s="1232"/>
      <c r="BW72" s="1232"/>
      <c r="BX72" s="1232" t="s">
        <v>526</v>
      </c>
      <c r="BY72" s="1232"/>
      <c r="BZ72" s="1232"/>
      <c r="CA72" s="1232"/>
      <c r="CB72" s="1232"/>
      <c r="CC72" s="1232"/>
      <c r="CD72" s="1232"/>
      <c r="CE72" s="1232"/>
      <c r="CF72" s="1232" t="s">
        <v>527</v>
      </c>
      <c r="CG72" s="1232"/>
      <c r="CH72" s="1232"/>
      <c r="CI72" s="1232"/>
      <c r="CJ72" s="1232"/>
      <c r="CK72" s="1232"/>
      <c r="CL72" s="1232"/>
      <c r="CM72" s="1232"/>
      <c r="CN72" s="1232" t="s">
        <v>528</v>
      </c>
      <c r="CO72" s="1232"/>
      <c r="CP72" s="1232"/>
      <c r="CQ72" s="1232"/>
      <c r="CR72" s="1232"/>
      <c r="CS72" s="1232"/>
      <c r="CT72" s="1232"/>
      <c r="CU72" s="1232"/>
      <c r="CV72" s="1232" t="s">
        <v>529</v>
      </c>
      <c r="CW72" s="1232"/>
      <c r="CX72" s="1232"/>
      <c r="CY72" s="1232"/>
      <c r="CZ72" s="1232"/>
      <c r="DA72" s="1232"/>
      <c r="DB72" s="1232"/>
      <c r="DC72" s="1232"/>
    </row>
    <row r="73" spans="2:107" x14ac:dyDescent="0.15">
      <c r="B73" s="255"/>
      <c r="G73" s="1245"/>
      <c r="H73" s="1245"/>
      <c r="I73" s="1245"/>
      <c r="J73" s="1245"/>
      <c r="K73" s="1248"/>
      <c r="L73" s="1248"/>
      <c r="M73" s="1248"/>
      <c r="N73" s="1248"/>
      <c r="AM73" s="359"/>
      <c r="AN73" s="1234" t="s">
        <v>565</v>
      </c>
      <c r="AO73" s="1234"/>
      <c r="AP73" s="1234"/>
      <c r="AQ73" s="1234"/>
      <c r="AR73" s="1234"/>
      <c r="AS73" s="1234"/>
      <c r="AT73" s="1234"/>
      <c r="AU73" s="1234"/>
      <c r="AV73" s="1234"/>
      <c r="AW73" s="1234"/>
      <c r="AX73" s="1234"/>
      <c r="AY73" s="1234"/>
      <c r="AZ73" s="1234"/>
      <c r="BA73" s="1234"/>
      <c r="BB73" s="1234" t="s">
        <v>566</v>
      </c>
      <c r="BC73" s="1234"/>
      <c r="BD73" s="1234"/>
      <c r="BE73" s="1234"/>
      <c r="BF73" s="1234"/>
      <c r="BG73" s="1234"/>
      <c r="BH73" s="1234"/>
      <c r="BI73" s="1234"/>
      <c r="BJ73" s="1234"/>
      <c r="BK73" s="1234"/>
      <c r="BL73" s="1234"/>
      <c r="BM73" s="1234"/>
      <c r="BN73" s="1234"/>
      <c r="BO73" s="1234"/>
      <c r="BP73" s="1233">
        <v>106.3</v>
      </c>
      <c r="BQ73" s="1233"/>
      <c r="BR73" s="1233"/>
      <c r="BS73" s="1233"/>
      <c r="BT73" s="1233"/>
      <c r="BU73" s="1233"/>
      <c r="BV73" s="1233"/>
      <c r="BW73" s="1233"/>
      <c r="BX73" s="1233">
        <v>103</v>
      </c>
      <c r="BY73" s="1233"/>
      <c r="BZ73" s="1233"/>
      <c r="CA73" s="1233"/>
      <c r="CB73" s="1233"/>
      <c r="CC73" s="1233"/>
      <c r="CD73" s="1233"/>
      <c r="CE73" s="1233"/>
      <c r="CF73" s="1233">
        <v>83.8</v>
      </c>
      <c r="CG73" s="1233"/>
      <c r="CH73" s="1233"/>
      <c r="CI73" s="1233"/>
      <c r="CJ73" s="1233"/>
      <c r="CK73" s="1233"/>
      <c r="CL73" s="1233"/>
      <c r="CM73" s="1233"/>
      <c r="CN73" s="1233">
        <v>70</v>
      </c>
      <c r="CO73" s="1233"/>
      <c r="CP73" s="1233"/>
      <c r="CQ73" s="1233"/>
      <c r="CR73" s="1233"/>
      <c r="CS73" s="1233"/>
      <c r="CT73" s="1233"/>
      <c r="CU73" s="1233"/>
      <c r="CV73" s="1233">
        <v>40.799999999999997</v>
      </c>
      <c r="CW73" s="1233"/>
      <c r="CX73" s="1233"/>
      <c r="CY73" s="1233"/>
      <c r="CZ73" s="1233"/>
      <c r="DA73" s="1233"/>
      <c r="DB73" s="1233"/>
      <c r="DC73" s="1233"/>
    </row>
    <row r="74" spans="2:107" x14ac:dyDescent="0.15">
      <c r="B74" s="255"/>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x14ac:dyDescent="0.15">
      <c r="B75" s="255"/>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571</v>
      </c>
      <c r="BC75" s="1234"/>
      <c r="BD75" s="1234"/>
      <c r="BE75" s="1234"/>
      <c r="BF75" s="1234"/>
      <c r="BG75" s="1234"/>
      <c r="BH75" s="1234"/>
      <c r="BI75" s="1234"/>
      <c r="BJ75" s="1234"/>
      <c r="BK75" s="1234"/>
      <c r="BL75" s="1234"/>
      <c r="BM75" s="1234"/>
      <c r="BN75" s="1234"/>
      <c r="BO75" s="1234"/>
      <c r="BP75" s="1233">
        <v>9.5</v>
      </c>
      <c r="BQ75" s="1233"/>
      <c r="BR75" s="1233"/>
      <c r="BS75" s="1233"/>
      <c r="BT75" s="1233"/>
      <c r="BU75" s="1233"/>
      <c r="BV75" s="1233"/>
      <c r="BW75" s="1233"/>
      <c r="BX75" s="1233">
        <v>10.6</v>
      </c>
      <c r="BY75" s="1233"/>
      <c r="BZ75" s="1233"/>
      <c r="CA75" s="1233"/>
      <c r="CB75" s="1233"/>
      <c r="CC75" s="1233"/>
      <c r="CD75" s="1233"/>
      <c r="CE75" s="1233"/>
      <c r="CF75" s="1233">
        <v>11.6</v>
      </c>
      <c r="CG75" s="1233"/>
      <c r="CH75" s="1233"/>
      <c r="CI75" s="1233"/>
      <c r="CJ75" s="1233"/>
      <c r="CK75" s="1233"/>
      <c r="CL75" s="1233"/>
      <c r="CM75" s="1233"/>
      <c r="CN75" s="1233">
        <v>12.8</v>
      </c>
      <c r="CO75" s="1233"/>
      <c r="CP75" s="1233"/>
      <c r="CQ75" s="1233"/>
      <c r="CR75" s="1233"/>
      <c r="CS75" s="1233"/>
      <c r="CT75" s="1233"/>
      <c r="CU75" s="1233"/>
      <c r="CV75" s="1233">
        <v>13.4</v>
      </c>
      <c r="CW75" s="1233"/>
      <c r="CX75" s="1233"/>
      <c r="CY75" s="1233"/>
      <c r="CZ75" s="1233"/>
      <c r="DA75" s="1233"/>
      <c r="DB75" s="1233"/>
      <c r="DC75" s="1233"/>
    </row>
    <row r="76" spans="2:107" x14ac:dyDescent="0.15">
      <c r="B76" s="255"/>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x14ac:dyDescent="0.15">
      <c r="B77" s="255"/>
      <c r="G77" s="1228"/>
      <c r="H77" s="1228"/>
      <c r="I77" s="1228"/>
      <c r="J77" s="1228"/>
      <c r="K77" s="1248"/>
      <c r="L77" s="1248"/>
      <c r="M77" s="1248"/>
      <c r="N77" s="1248"/>
      <c r="AN77" s="1232" t="s">
        <v>568</v>
      </c>
      <c r="AO77" s="1232"/>
      <c r="AP77" s="1232"/>
      <c r="AQ77" s="1232"/>
      <c r="AR77" s="1232"/>
      <c r="AS77" s="1232"/>
      <c r="AT77" s="1232"/>
      <c r="AU77" s="1232"/>
      <c r="AV77" s="1232"/>
      <c r="AW77" s="1232"/>
      <c r="AX77" s="1232"/>
      <c r="AY77" s="1232"/>
      <c r="AZ77" s="1232"/>
      <c r="BA77" s="1232"/>
      <c r="BB77" s="1234" t="s">
        <v>566</v>
      </c>
      <c r="BC77" s="1234"/>
      <c r="BD77" s="1234"/>
      <c r="BE77" s="1234"/>
      <c r="BF77" s="1234"/>
      <c r="BG77" s="1234"/>
      <c r="BH77" s="1234"/>
      <c r="BI77" s="1234"/>
      <c r="BJ77" s="1234"/>
      <c r="BK77" s="1234"/>
      <c r="BL77" s="1234"/>
      <c r="BM77" s="1234"/>
      <c r="BN77" s="1234"/>
      <c r="BO77" s="1234"/>
      <c r="BP77" s="1233">
        <v>0</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x14ac:dyDescent="0.15">
      <c r="B78" s="255"/>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x14ac:dyDescent="0.15">
      <c r="B79" s="255"/>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571</v>
      </c>
      <c r="BC79" s="1234"/>
      <c r="BD79" s="1234"/>
      <c r="BE79" s="1234"/>
      <c r="BF79" s="1234"/>
      <c r="BG79" s="1234"/>
      <c r="BH79" s="1234"/>
      <c r="BI79" s="1234"/>
      <c r="BJ79" s="1234"/>
      <c r="BK79" s="1234"/>
      <c r="BL79" s="1234"/>
      <c r="BM79" s="1234"/>
      <c r="BN79" s="1234"/>
      <c r="BO79" s="1234"/>
      <c r="BP79" s="1233">
        <v>5.8</v>
      </c>
      <c r="BQ79" s="1233"/>
      <c r="BR79" s="1233"/>
      <c r="BS79" s="1233"/>
      <c r="BT79" s="1233"/>
      <c r="BU79" s="1233"/>
      <c r="BV79" s="1233"/>
      <c r="BW79" s="1233"/>
      <c r="BX79" s="1233">
        <v>5.8</v>
      </c>
      <c r="BY79" s="1233"/>
      <c r="BZ79" s="1233"/>
      <c r="CA79" s="1233"/>
      <c r="CB79" s="1233"/>
      <c r="CC79" s="1233"/>
      <c r="CD79" s="1233"/>
      <c r="CE79" s="1233"/>
      <c r="CF79" s="1233">
        <v>6.1</v>
      </c>
      <c r="CG79" s="1233"/>
      <c r="CH79" s="1233"/>
      <c r="CI79" s="1233"/>
      <c r="CJ79" s="1233"/>
      <c r="CK79" s="1233"/>
      <c r="CL79" s="1233"/>
      <c r="CM79" s="1233"/>
      <c r="CN79" s="1233">
        <v>6.4</v>
      </c>
      <c r="CO79" s="1233"/>
      <c r="CP79" s="1233"/>
      <c r="CQ79" s="1233"/>
      <c r="CR79" s="1233"/>
      <c r="CS79" s="1233"/>
      <c r="CT79" s="1233"/>
      <c r="CU79" s="1233"/>
      <c r="CV79" s="1233">
        <v>6.7</v>
      </c>
      <c r="CW79" s="1233"/>
      <c r="CX79" s="1233"/>
      <c r="CY79" s="1233"/>
      <c r="CZ79" s="1233"/>
      <c r="DA79" s="1233"/>
      <c r="DB79" s="1233"/>
      <c r="DC79" s="1233"/>
    </row>
    <row r="80" spans="2:107" x14ac:dyDescent="0.15">
      <c r="B80" s="255"/>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x14ac:dyDescent="0.15">
      <c r="B81" s="255"/>
    </row>
    <row r="82" spans="2:109" ht="17.25" x14ac:dyDescent="0.15">
      <c r="B82" s="255"/>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36"/>
      <c r="C83" s="307"/>
      <c r="D83" s="307"/>
      <c r="E83" s="307"/>
      <c r="F83" s="307"/>
      <c r="G83" s="307"/>
      <c r="H83" s="307"/>
      <c r="I83" s="307"/>
      <c r="J83" s="307"/>
      <c r="K83" s="307"/>
      <c r="L83" s="307"/>
      <c r="M83" s="307"/>
      <c r="N83" s="307"/>
      <c r="O83" s="307"/>
      <c r="P83" s="307"/>
      <c r="Q83" s="307"/>
      <c r="R83" s="307"/>
      <c r="S83" s="307"/>
      <c r="T83" s="307"/>
      <c r="U83" s="307"/>
      <c r="V83" s="307"/>
      <c r="W83" s="307"/>
      <c r="X83" s="307"/>
      <c r="Y83" s="307"/>
      <c r="Z83" s="307"/>
      <c r="AA83" s="307"/>
      <c r="AB83" s="307"/>
      <c r="AC83" s="307"/>
      <c r="AD83" s="307"/>
      <c r="AE83" s="307"/>
      <c r="AF83" s="307"/>
      <c r="AG83" s="307"/>
      <c r="AH83" s="307"/>
      <c r="AI83" s="307"/>
      <c r="AJ83" s="307"/>
      <c r="AK83" s="307"/>
      <c r="AL83" s="307"/>
      <c r="AM83" s="307"/>
      <c r="AN83" s="307"/>
      <c r="AO83" s="307"/>
      <c r="AP83" s="307"/>
      <c r="AQ83" s="307"/>
      <c r="AR83" s="307"/>
      <c r="AS83" s="307"/>
      <c r="AT83" s="307"/>
      <c r="AU83" s="307"/>
      <c r="AV83" s="307"/>
      <c r="AW83" s="307"/>
      <c r="AX83" s="307"/>
      <c r="AY83" s="307"/>
      <c r="AZ83" s="307"/>
      <c r="BA83" s="307"/>
      <c r="BB83" s="307"/>
      <c r="BC83" s="307"/>
      <c r="BD83" s="307"/>
      <c r="BE83" s="307"/>
      <c r="BF83" s="307"/>
      <c r="BG83" s="307"/>
      <c r="BH83" s="307"/>
      <c r="BI83" s="307"/>
      <c r="BJ83" s="307"/>
      <c r="BK83" s="307"/>
      <c r="BL83" s="307"/>
      <c r="BM83" s="307"/>
      <c r="BN83" s="307"/>
      <c r="BO83" s="307"/>
      <c r="BP83" s="307"/>
      <c r="BQ83" s="307"/>
      <c r="BR83" s="307"/>
      <c r="BS83" s="307"/>
      <c r="BT83" s="307"/>
      <c r="BU83" s="307"/>
      <c r="BV83" s="307"/>
      <c r="BW83" s="307"/>
      <c r="BX83" s="307"/>
      <c r="BY83" s="307"/>
      <c r="BZ83" s="307"/>
      <c r="CA83" s="307"/>
      <c r="CB83" s="307"/>
      <c r="CC83" s="307"/>
      <c r="CD83" s="307"/>
      <c r="CE83" s="307"/>
      <c r="CF83" s="307"/>
      <c r="CG83" s="307"/>
      <c r="CH83" s="307"/>
      <c r="CI83" s="307"/>
      <c r="CJ83" s="307"/>
      <c r="CK83" s="307"/>
      <c r="CL83" s="307"/>
      <c r="CM83" s="307"/>
      <c r="CN83" s="307"/>
      <c r="CO83" s="307"/>
      <c r="CP83" s="307"/>
      <c r="CQ83" s="307"/>
      <c r="CR83" s="307"/>
      <c r="CS83" s="307"/>
      <c r="CT83" s="307"/>
      <c r="CU83" s="307"/>
      <c r="CV83" s="307"/>
      <c r="CW83" s="307"/>
      <c r="CX83" s="307"/>
      <c r="CY83" s="307"/>
      <c r="CZ83" s="307"/>
      <c r="DA83" s="307"/>
      <c r="DB83" s="307"/>
      <c r="DC83" s="307"/>
      <c r="DD83" s="337"/>
    </row>
    <row r="84" spans="2:109" x14ac:dyDescent="0.15">
      <c r="DD84" s="251"/>
      <c r="DE84" s="251"/>
    </row>
    <row r="85" spans="2:109" x14ac:dyDescent="0.15">
      <c r="DD85" s="251"/>
      <c r="DE85" s="251"/>
    </row>
  </sheetData>
  <sheetProtection algorithmName="SHA-512" hashValue="9Y7UKxVtoRb/xtvIGRVFi1fEbLcp4jVx1vLqPzKMX+D4f0FoJdGGvn1eLK4JSfDooIIDkhco5JHK7bzZlOP5dA==" saltValue="Cj2KtnxcHcWqCAo2112tN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33D2F-DB56-4275-B9FE-BD60D3C94C0E}">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50" customWidth="1"/>
    <col min="35" max="122" width="2.5" style="249" customWidth="1"/>
    <col min="123" max="16384" width="2.5" style="249" hidden="1"/>
  </cols>
  <sheetData>
    <row r="1" spans="1:34" ht="13.5" customHeight="1" x14ac:dyDescent="0.15">
      <c r="A1" s="249"/>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row>
    <row r="2" spans="1:34" x14ac:dyDescent="0.15">
      <c r="S2" s="249"/>
      <c r="AH2" s="249"/>
    </row>
    <row r="3" spans="1:34" x14ac:dyDescent="0.15">
      <c r="C3" s="249"/>
      <c r="D3" s="249"/>
      <c r="E3" s="249"/>
      <c r="F3" s="249"/>
      <c r="G3" s="249"/>
      <c r="H3" s="249"/>
      <c r="I3" s="249"/>
      <c r="J3" s="249"/>
      <c r="K3" s="249"/>
      <c r="L3" s="249"/>
      <c r="M3" s="249"/>
      <c r="N3" s="249"/>
      <c r="O3" s="249"/>
      <c r="P3" s="249"/>
      <c r="Q3" s="249"/>
      <c r="R3" s="249"/>
      <c r="S3" s="249"/>
      <c r="U3" s="249"/>
      <c r="V3" s="249"/>
      <c r="W3" s="249"/>
      <c r="X3" s="249"/>
      <c r="Y3" s="249"/>
      <c r="Z3" s="249"/>
      <c r="AA3" s="249"/>
      <c r="AB3" s="249"/>
      <c r="AC3" s="249"/>
      <c r="AD3" s="249"/>
      <c r="AE3" s="249"/>
      <c r="AF3" s="249"/>
      <c r="AG3" s="249"/>
      <c r="AH3" s="249"/>
    </row>
    <row r="4" spans="1:34" x14ac:dyDescent="0.15"/>
    <row r="5" spans="1:34" x14ac:dyDescent="0.15"/>
    <row r="6" spans="1:34" x14ac:dyDescent="0.15"/>
    <row r="7" spans="1:34" x14ac:dyDescent="0.15"/>
    <row r="8" spans="1:34" x14ac:dyDescent="0.15"/>
    <row r="9" spans="1:34" x14ac:dyDescent="0.15">
      <c r="AH9" s="24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9"/>
    </row>
    <row r="18" spans="12:34" x14ac:dyDescent="0.15"/>
    <row r="19" spans="12:34" x14ac:dyDescent="0.15"/>
    <row r="20" spans="12:34" x14ac:dyDescent="0.15">
      <c r="AH20" s="249"/>
    </row>
    <row r="21" spans="12:34" x14ac:dyDescent="0.15">
      <c r="AH21" s="249"/>
    </row>
    <row r="22" spans="12:34" x14ac:dyDescent="0.15"/>
    <row r="23" spans="12:34" x14ac:dyDescent="0.15"/>
    <row r="24" spans="12:34" x14ac:dyDescent="0.15">
      <c r="Q24" s="249"/>
    </row>
    <row r="25" spans="12:34" x14ac:dyDescent="0.15"/>
    <row r="26" spans="12:34" x14ac:dyDescent="0.15"/>
    <row r="27" spans="12:34" x14ac:dyDescent="0.15"/>
    <row r="28" spans="12:34" x14ac:dyDescent="0.15">
      <c r="O28" s="249"/>
      <c r="T28" s="249"/>
      <c r="AH28" s="249"/>
    </row>
    <row r="29" spans="12:34" x14ac:dyDescent="0.15"/>
    <row r="30" spans="12:34" x14ac:dyDescent="0.15"/>
    <row r="31" spans="12:34" x14ac:dyDescent="0.15">
      <c r="Q31" s="249"/>
    </row>
    <row r="32" spans="12:34" x14ac:dyDescent="0.15">
      <c r="L32" s="249"/>
    </row>
    <row r="33" spans="2:34" x14ac:dyDescent="0.15">
      <c r="C33" s="249"/>
      <c r="E33" s="249"/>
      <c r="G33" s="249"/>
      <c r="I33" s="249"/>
      <c r="X33" s="249"/>
    </row>
    <row r="34" spans="2:34" x14ac:dyDescent="0.15">
      <c r="B34" s="249"/>
      <c r="P34" s="249"/>
      <c r="R34" s="249"/>
      <c r="T34" s="249"/>
    </row>
    <row r="35" spans="2:34" x14ac:dyDescent="0.15">
      <c r="D35" s="249"/>
      <c r="W35" s="249"/>
      <c r="AC35" s="249"/>
      <c r="AD35" s="249"/>
      <c r="AE35" s="249"/>
      <c r="AF35" s="249"/>
      <c r="AG35" s="249"/>
      <c r="AH35" s="249"/>
    </row>
    <row r="36" spans="2:34" x14ac:dyDescent="0.15">
      <c r="H36" s="249"/>
      <c r="J36" s="249"/>
      <c r="K36" s="249"/>
      <c r="M36" s="249"/>
      <c r="Y36" s="249"/>
      <c r="Z36" s="249"/>
      <c r="AA36" s="249"/>
      <c r="AB36" s="249"/>
      <c r="AC36" s="249"/>
      <c r="AD36" s="249"/>
      <c r="AE36" s="249"/>
      <c r="AF36" s="249"/>
      <c r="AG36" s="249"/>
      <c r="AH36" s="249"/>
    </row>
    <row r="37" spans="2:34" x14ac:dyDescent="0.15">
      <c r="AH37" s="249"/>
    </row>
    <row r="38" spans="2:34" x14ac:dyDescent="0.15">
      <c r="AG38" s="249"/>
      <c r="AH38" s="249"/>
    </row>
    <row r="39" spans="2:34" x14ac:dyDescent="0.15"/>
    <row r="40" spans="2:34" x14ac:dyDescent="0.15">
      <c r="X40" s="249"/>
    </row>
    <row r="41" spans="2:34" x14ac:dyDescent="0.15">
      <c r="R41" s="249"/>
    </row>
    <row r="42" spans="2:34" x14ac:dyDescent="0.15">
      <c r="W42" s="249"/>
    </row>
    <row r="43" spans="2:34" x14ac:dyDescent="0.15">
      <c r="Y43" s="249"/>
      <c r="Z43" s="249"/>
      <c r="AA43" s="249"/>
      <c r="AB43" s="249"/>
      <c r="AC43" s="249"/>
      <c r="AD43" s="249"/>
      <c r="AE43" s="249"/>
      <c r="AF43" s="249"/>
      <c r="AG43" s="249"/>
      <c r="AH43" s="249"/>
    </row>
    <row r="44" spans="2:34" x14ac:dyDescent="0.15">
      <c r="AH44" s="249"/>
    </row>
    <row r="45" spans="2:34" x14ac:dyDescent="0.15">
      <c r="X45" s="249"/>
    </row>
    <row r="46" spans="2:34" x14ac:dyDescent="0.15"/>
    <row r="47" spans="2:34" x14ac:dyDescent="0.15"/>
    <row r="48" spans="2:34" x14ac:dyDescent="0.15">
      <c r="W48" s="249"/>
      <c r="Y48" s="249"/>
      <c r="Z48" s="249"/>
      <c r="AA48" s="249"/>
      <c r="AB48" s="249"/>
      <c r="AC48" s="249"/>
      <c r="AD48" s="249"/>
      <c r="AE48" s="249"/>
      <c r="AF48" s="249"/>
      <c r="AG48" s="249"/>
      <c r="AH48" s="249"/>
    </row>
    <row r="49" spans="28:34" x14ac:dyDescent="0.15"/>
    <row r="50" spans="28:34" x14ac:dyDescent="0.15">
      <c r="AE50" s="249"/>
      <c r="AF50" s="249"/>
      <c r="AG50" s="249"/>
      <c r="AH50" s="249"/>
    </row>
    <row r="51" spans="28:34" x14ac:dyDescent="0.15">
      <c r="AC51" s="249"/>
      <c r="AD51" s="249"/>
      <c r="AE51" s="249"/>
      <c r="AF51" s="249"/>
      <c r="AG51" s="249"/>
      <c r="AH51" s="249"/>
    </row>
    <row r="52" spans="28:34" x14ac:dyDescent="0.15"/>
    <row r="53" spans="28:34" x14ac:dyDescent="0.15">
      <c r="AF53" s="249"/>
      <c r="AG53" s="249"/>
      <c r="AH53" s="249"/>
    </row>
    <row r="54" spans="28:34" x14ac:dyDescent="0.15">
      <c r="AH54" s="249"/>
    </row>
    <row r="55" spans="28:34" x14ac:dyDescent="0.15"/>
    <row r="56" spans="28:34" x14ac:dyDescent="0.15">
      <c r="AB56" s="249"/>
      <c r="AC56" s="249"/>
      <c r="AD56" s="249"/>
      <c r="AE56" s="249"/>
      <c r="AF56" s="249"/>
      <c r="AG56" s="249"/>
      <c r="AH56" s="249"/>
    </row>
    <row r="57" spans="28:34" x14ac:dyDescent="0.15">
      <c r="AH57" s="249"/>
    </row>
    <row r="58" spans="28:34" x14ac:dyDescent="0.15">
      <c r="AH58" s="249"/>
    </row>
    <row r="59" spans="28:34" x14ac:dyDescent="0.15"/>
    <row r="60" spans="28:34" x14ac:dyDescent="0.15"/>
    <row r="61" spans="28:34" x14ac:dyDescent="0.15"/>
    <row r="62" spans="28:34" x14ac:dyDescent="0.15"/>
    <row r="63" spans="28:34" x14ac:dyDescent="0.15">
      <c r="AH63" s="249"/>
    </row>
    <row r="64" spans="28:34" x14ac:dyDescent="0.15">
      <c r="AG64" s="249"/>
      <c r="AH64" s="249"/>
    </row>
    <row r="65" spans="28:34" x14ac:dyDescent="0.15"/>
    <row r="66" spans="28:34" x14ac:dyDescent="0.15"/>
    <row r="67" spans="28:34" x14ac:dyDescent="0.15"/>
    <row r="68" spans="28:34" x14ac:dyDescent="0.15">
      <c r="AB68" s="249"/>
      <c r="AC68" s="249"/>
      <c r="AD68" s="249"/>
      <c r="AE68" s="249"/>
      <c r="AF68" s="249"/>
      <c r="AG68" s="249"/>
      <c r="AH68" s="249"/>
    </row>
    <row r="69" spans="28:34" x14ac:dyDescent="0.15">
      <c r="AF69" s="249"/>
      <c r="AG69" s="249"/>
      <c r="AH69" s="249"/>
    </row>
    <row r="70" spans="28:34" x14ac:dyDescent="0.15"/>
    <row r="71" spans="28:34" x14ac:dyDescent="0.15"/>
    <row r="72" spans="28:34" x14ac:dyDescent="0.15"/>
    <row r="73" spans="28:34" x14ac:dyDescent="0.15"/>
    <row r="74" spans="28:34" x14ac:dyDescent="0.15"/>
    <row r="75" spans="28:34" x14ac:dyDescent="0.15">
      <c r="AH75" s="249"/>
    </row>
    <row r="76" spans="28:34" x14ac:dyDescent="0.15">
      <c r="AF76" s="249"/>
      <c r="AG76" s="249"/>
      <c r="AH76" s="249"/>
    </row>
    <row r="77" spans="28:34" x14ac:dyDescent="0.15">
      <c r="AG77" s="249"/>
      <c r="AH77" s="249"/>
    </row>
    <row r="78" spans="28:34" x14ac:dyDescent="0.15"/>
    <row r="79" spans="28:34" x14ac:dyDescent="0.15"/>
    <row r="80" spans="28:34" x14ac:dyDescent="0.15"/>
    <row r="81" spans="25:34" x14ac:dyDescent="0.15"/>
    <row r="82" spans="25:34" x14ac:dyDescent="0.15">
      <c r="Y82" s="249"/>
    </row>
    <row r="83" spans="25:34" x14ac:dyDescent="0.15">
      <c r="Y83" s="249"/>
      <c r="Z83" s="249"/>
      <c r="AA83" s="249"/>
      <c r="AB83" s="249"/>
      <c r="AC83" s="249"/>
      <c r="AD83" s="249"/>
      <c r="AE83" s="249"/>
      <c r="AF83" s="249"/>
      <c r="AG83" s="249"/>
      <c r="AH83" s="249"/>
    </row>
    <row r="84" spans="25:34" x14ac:dyDescent="0.15"/>
    <row r="85" spans="25:34" x14ac:dyDescent="0.15"/>
    <row r="86" spans="25:34" x14ac:dyDescent="0.15"/>
    <row r="87" spans="25:34" x14ac:dyDescent="0.15"/>
    <row r="88" spans="25:34" x14ac:dyDescent="0.15">
      <c r="AH88" s="24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9"/>
      <c r="AG94" s="249"/>
      <c r="AH94" s="249"/>
    </row>
    <row r="95" spans="25:34" ht="13.5" customHeight="1" x14ac:dyDescent="0.15">
      <c r="AH95" s="24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9"/>
    </row>
    <row r="102" spans="33:34" ht="13.5" customHeight="1" x14ac:dyDescent="0.15"/>
    <row r="103" spans="33:34" ht="13.5" customHeight="1" x14ac:dyDescent="0.15"/>
    <row r="104" spans="33:34" ht="13.5" customHeight="1" x14ac:dyDescent="0.15">
      <c r="AG104" s="249"/>
      <c r="AH104" s="24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9"/>
    </row>
    <row r="117" spans="34:122" ht="13.5" customHeight="1" x14ac:dyDescent="0.15"/>
    <row r="118" spans="34:122" ht="13.5" customHeight="1" x14ac:dyDescent="0.15"/>
    <row r="119" spans="34:122" ht="13.5" customHeight="1" x14ac:dyDescent="0.15"/>
    <row r="120" spans="34:122" ht="13.5" customHeight="1" x14ac:dyDescent="0.15">
      <c r="AH120" s="249"/>
    </row>
    <row r="121" spans="34:122" ht="13.5" customHeight="1" x14ac:dyDescent="0.15">
      <c r="AH121" s="249"/>
    </row>
    <row r="122" spans="34:122" ht="13.5" customHeight="1" x14ac:dyDescent="0.15"/>
    <row r="123" spans="34:122" ht="13.5" customHeight="1" x14ac:dyDescent="0.15"/>
    <row r="124" spans="34:122" ht="13.5" customHeight="1" x14ac:dyDescent="0.15"/>
    <row r="125" spans="34:122" ht="13.5" customHeight="1" x14ac:dyDescent="0.15">
      <c r="DR125" s="249" t="s">
        <v>475</v>
      </c>
    </row>
  </sheetData>
  <sheetProtection algorithmName="SHA-512" hashValue="+skMaC7NMQFkIC7A8FLCXMViUCDUF95EkTCEo8BjC5HB5Q/1kosJCULLbwgJev7AMfqJ1MNN9wtBQLFqx6SKBg==" saltValue="SyBUcpYrYYM9flnacGa6g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ED0A9-F412-4EEB-B92E-0EA4C82CBAFB}">
  <sheetPr>
    <pageSetUpPr fitToPage="1"/>
  </sheetPr>
  <dimension ref="A1:DR125"/>
  <sheetViews>
    <sheetView showGridLines="0" topLeftCell="A88" zoomScaleNormal="100" zoomScaleSheetLayoutView="55" workbookViewId="0"/>
  </sheetViews>
  <sheetFormatPr defaultColWidth="0" defaultRowHeight="13.5" customHeight="1" zeroHeight="1" x14ac:dyDescent="0.15"/>
  <cols>
    <col min="1" max="34" width="2.5" style="250" customWidth="1"/>
    <col min="35" max="122" width="2.5" style="249" customWidth="1"/>
    <col min="123" max="16384" width="2.5" style="249" hidden="1"/>
  </cols>
  <sheetData>
    <row r="1" spans="2:34" ht="13.5" customHeight="1" x14ac:dyDescent="0.15">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row>
    <row r="2" spans="2:34" x14ac:dyDescent="0.15">
      <c r="S2" s="249"/>
      <c r="AH2" s="249"/>
    </row>
    <row r="3" spans="2:34" x14ac:dyDescent="0.15">
      <c r="C3" s="249"/>
      <c r="D3" s="249"/>
      <c r="E3" s="249"/>
      <c r="F3" s="249"/>
      <c r="G3" s="249"/>
      <c r="H3" s="249"/>
      <c r="I3" s="249"/>
      <c r="J3" s="249"/>
      <c r="K3" s="249"/>
      <c r="L3" s="249"/>
      <c r="M3" s="249"/>
      <c r="N3" s="249"/>
      <c r="O3" s="249"/>
      <c r="P3" s="249"/>
      <c r="Q3" s="249"/>
      <c r="R3" s="249"/>
      <c r="S3" s="249"/>
      <c r="U3" s="249"/>
      <c r="V3" s="249"/>
      <c r="W3" s="249"/>
      <c r="X3" s="249"/>
      <c r="Y3" s="249"/>
      <c r="Z3" s="249"/>
      <c r="AA3" s="249"/>
      <c r="AB3" s="249"/>
      <c r="AC3" s="249"/>
      <c r="AD3" s="249"/>
      <c r="AE3" s="249"/>
      <c r="AF3" s="249"/>
      <c r="AG3" s="249"/>
      <c r="AH3" s="249"/>
    </row>
    <row r="4" spans="2:34" x14ac:dyDescent="0.15"/>
    <row r="5" spans="2:34" x14ac:dyDescent="0.15"/>
    <row r="6" spans="2:34" x14ac:dyDescent="0.15"/>
    <row r="7" spans="2:34" x14ac:dyDescent="0.15"/>
    <row r="8" spans="2:34" x14ac:dyDescent="0.15"/>
    <row r="9" spans="2:34" x14ac:dyDescent="0.15">
      <c r="AH9" s="24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9"/>
    </row>
    <row r="18" spans="12:34" x14ac:dyDescent="0.15"/>
    <row r="19" spans="12:34" x14ac:dyDescent="0.15"/>
    <row r="20" spans="12:34" x14ac:dyDescent="0.15">
      <c r="AH20" s="249"/>
    </row>
    <row r="21" spans="12:34" x14ac:dyDescent="0.15">
      <c r="AH21" s="249"/>
    </row>
    <row r="22" spans="12:34" x14ac:dyDescent="0.15"/>
    <row r="23" spans="12:34" x14ac:dyDescent="0.15"/>
    <row r="24" spans="12:34" x14ac:dyDescent="0.15">
      <c r="Q24" s="249"/>
    </row>
    <row r="25" spans="12:34" x14ac:dyDescent="0.15"/>
    <row r="26" spans="12:34" x14ac:dyDescent="0.15"/>
    <row r="27" spans="12:34" x14ac:dyDescent="0.15"/>
    <row r="28" spans="12:34" x14ac:dyDescent="0.15">
      <c r="O28" s="249"/>
      <c r="T28" s="249"/>
      <c r="AH28" s="249"/>
    </row>
    <row r="29" spans="12:34" x14ac:dyDescent="0.15"/>
    <row r="30" spans="12:34" x14ac:dyDescent="0.15"/>
    <row r="31" spans="12:34" x14ac:dyDescent="0.15">
      <c r="Q31" s="249"/>
    </row>
    <row r="32" spans="12:34" x14ac:dyDescent="0.15">
      <c r="L32" s="249"/>
    </row>
    <row r="33" spans="2:34" x14ac:dyDescent="0.15">
      <c r="C33" s="249"/>
      <c r="E33" s="249"/>
      <c r="G33" s="249"/>
      <c r="I33" s="249"/>
      <c r="X33" s="249"/>
    </row>
    <row r="34" spans="2:34" x14ac:dyDescent="0.15">
      <c r="B34" s="249"/>
      <c r="P34" s="249"/>
      <c r="R34" s="249"/>
      <c r="T34" s="249"/>
    </row>
    <row r="35" spans="2:34" x14ac:dyDescent="0.15">
      <c r="D35" s="249"/>
      <c r="W35" s="249"/>
      <c r="AC35" s="249"/>
      <c r="AD35" s="249"/>
      <c r="AE35" s="249"/>
      <c r="AF35" s="249"/>
      <c r="AG35" s="249"/>
      <c r="AH35" s="249"/>
    </row>
    <row r="36" spans="2:34" x14ac:dyDescent="0.15">
      <c r="H36" s="249"/>
      <c r="J36" s="249"/>
      <c r="K36" s="249"/>
      <c r="M36" s="249"/>
      <c r="Y36" s="249"/>
      <c r="Z36" s="249"/>
      <c r="AA36" s="249"/>
      <c r="AB36" s="249"/>
      <c r="AC36" s="249"/>
      <c r="AD36" s="249"/>
      <c r="AE36" s="249"/>
      <c r="AF36" s="249"/>
      <c r="AG36" s="249"/>
      <c r="AH36" s="249"/>
    </row>
    <row r="37" spans="2:34" x14ac:dyDescent="0.15">
      <c r="AH37" s="249"/>
    </row>
    <row r="38" spans="2:34" x14ac:dyDescent="0.15">
      <c r="AG38" s="249"/>
      <c r="AH38" s="249"/>
    </row>
    <row r="39" spans="2:34" x14ac:dyDescent="0.15"/>
    <row r="40" spans="2:34" x14ac:dyDescent="0.15">
      <c r="X40" s="249"/>
    </row>
    <row r="41" spans="2:34" x14ac:dyDescent="0.15">
      <c r="R41" s="249"/>
    </row>
    <row r="42" spans="2:34" x14ac:dyDescent="0.15">
      <c r="W42" s="249"/>
    </row>
    <row r="43" spans="2:34" x14ac:dyDescent="0.15">
      <c r="Y43" s="249"/>
      <c r="Z43" s="249"/>
      <c r="AA43" s="249"/>
      <c r="AB43" s="249"/>
      <c r="AC43" s="249"/>
      <c r="AD43" s="249"/>
      <c r="AE43" s="249"/>
      <c r="AF43" s="249"/>
      <c r="AG43" s="249"/>
      <c r="AH43" s="249"/>
    </row>
    <row r="44" spans="2:34" x14ac:dyDescent="0.15">
      <c r="AH44" s="249"/>
    </row>
    <row r="45" spans="2:34" x14ac:dyDescent="0.15">
      <c r="X45" s="249"/>
    </row>
    <row r="46" spans="2:34" x14ac:dyDescent="0.15"/>
    <row r="47" spans="2:34" x14ac:dyDescent="0.15"/>
    <row r="48" spans="2:34" x14ac:dyDescent="0.15">
      <c r="W48" s="249"/>
      <c r="Y48" s="249"/>
      <c r="Z48" s="249"/>
      <c r="AA48" s="249"/>
      <c r="AB48" s="249"/>
      <c r="AC48" s="249"/>
      <c r="AD48" s="249"/>
      <c r="AE48" s="249"/>
      <c r="AF48" s="249"/>
      <c r="AG48" s="249"/>
      <c r="AH48" s="249"/>
    </row>
    <row r="49" spans="28:34" x14ac:dyDescent="0.15"/>
    <row r="50" spans="28:34" x14ac:dyDescent="0.15">
      <c r="AE50" s="249"/>
      <c r="AF50" s="249"/>
      <c r="AG50" s="249"/>
      <c r="AH50" s="249"/>
    </row>
    <row r="51" spans="28:34" x14ac:dyDescent="0.15">
      <c r="AC51" s="249"/>
      <c r="AD51" s="249"/>
      <c r="AE51" s="249"/>
      <c r="AF51" s="249"/>
      <c r="AG51" s="249"/>
      <c r="AH51" s="249"/>
    </row>
    <row r="52" spans="28:34" x14ac:dyDescent="0.15"/>
    <row r="53" spans="28:34" x14ac:dyDescent="0.15">
      <c r="AF53" s="249"/>
      <c r="AG53" s="249"/>
      <c r="AH53" s="249"/>
    </row>
    <row r="54" spans="28:34" x14ac:dyDescent="0.15">
      <c r="AH54" s="249"/>
    </row>
    <row r="55" spans="28:34" x14ac:dyDescent="0.15"/>
    <row r="56" spans="28:34" x14ac:dyDescent="0.15">
      <c r="AB56" s="249"/>
      <c r="AC56" s="249"/>
      <c r="AD56" s="249"/>
      <c r="AE56" s="249"/>
      <c r="AF56" s="249"/>
      <c r="AG56" s="249"/>
      <c r="AH56" s="249"/>
    </row>
    <row r="57" spans="28:34" x14ac:dyDescent="0.15">
      <c r="AH57" s="249"/>
    </row>
    <row r="58" spans="28:34" x14ac:dyDescent="0.15">
      <c r="AH58" s="249"/>
    </row>
    <row r="59" spans="28:34" x14ac:dyDescent="0.15">
      <c r="AG59" s="249"/>
      <c r="AH59" s="249"/>
    </row>
    <row r="60" spans="28:34" x14ac:dyDescent="0.15"/>
    <row r="61" spans="28:34" x14ac:dyDescent="0.15"/>
    <row r="62" spans="28:34" x14ac:dyDescent="0.15"/>
    <row r="63" spans="28:34" x14ac:dyDescent="0.15">
      <c r="AH63" s="249"/>
    </row>
    <row r="64" spans="28:34" x14ac:dyDescent="0.15">
      <c r="AG64" s="249"/>
      <c r="AH64" s="249"/>
    </row>
    <row r="65" spans="28:34" x14ac:dyDescent="0.15"/>
    <row r="66" spans="28:34" x14ac:dyDescent="0.15"/>
    <row r="67" spans="28:34" x14ac:dyDescent="0.15"/>
    <row r="68" spans="28:34" x14ac:dyDescent="0.15">
      <c r="AB68" s="249"/>
      <c r="AC68" s="249"/>
      <c r="AD68" s="249"/>
      <c r="AE68" s="249"/>
      <c r="AF68" s="249"/>
      <c r="AG68" s="249"/>
      <c r="AH68" s="249"/>
    </row>
    <row r="69" spans="28:34" x14ac:dyDescent="0.15">
      <c r="AF69" s="249"/>
      <c r="AG69" s="249"/>
      <c r="AH69" s="249"/>
    </row>
    <row r="70" spans="28:34" x14ac:dyDescent="0.15"/>
    <row r="71" spans="28:34" x14ac:dyDescent="0.15"/>
    <row r="72" spans="28:34" x14ac:dyDescent="0.15"/>
    <row r="73" spans="28:34" x14ac:dyDescent="0.15"/>
    <row r="74" spans="28:34" x14ac:dyDescent="0.15"/>
    <row r="75" spans="28:34" x14ac:dyDescent="0.15">
      <c r="AH75" s="249"/>
    </row>
    <row r="76" spans="28:34" x14ac:dyDescent="0.15">
      <c r="AF76" s="249"/>
      <c r="AG76" s="249"/>
      <c r="AH76" s="249"/>
    </row>
    <row r="77" spans="28:34" x14ac:dyDescent="0.15">
      <c r="AG77" s="249"/>
      <c r="AH77" s="249"/>
    </row>
    <row r="78" spans="28:34" x14ac:dyDescent="0.15"/>
    <row r="79" spans="28:34" x14ac:dyDescent="0.15"/>
    <row r="80" spans="28:34" x14ac:dyDescent="0.15"/>
    <row r="81" spans="25:34" x14ac:dyDescent="0.15"/>
    <row r="82" spans="25:34" x14ac:dyDescent="0.15">
      <c r="Y82" s="249"/>
    </row>
    <row r="83" spans="25:34" x14ac:dyDescent="0.15">
      <c r="Y83" s="249"/>
      <c r="Z83" s="249"/>
      <c r="AA83" s="249"/>
      <c r="AB83" s="249"/>
      <c r="AC83" s="249"/>
      <c r="AD83" s="249"/>
      <c r="AE83" s="249"/>
      <c r="AF83" s="249"/>
      <c r="AG83" s="249"/>
      <c r="AH83" s="249"/>
    </row>
    <row r="84" spans="25:34" x14ac:dyDescent="0.15"/>
    <row r="85" spans="25:34" x14ac:dyDescent="0.15"/>
    <row r="86" spans="25:34" x14ac:dyDescent="0.15"/>
    <row r="87" spans="25:34" x14ac:dyDescent="0.15"/>
    <row r="88" spans="25:34" x14ac:dyDescent="0.15">
      <c r="AH88" s="24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9"/>
      <c r="AG94" s="249"/>
      <c r="AH94" s="249"/>
    </row>
    <row r="95" spans="25:34" ht="13.5" customHeight="1" x14ac:dyDescent="0.15">
      <c r="AH95" s="24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9"/>
    </row>
    <row r="102" spans="33:34" ht="13.5" customHeight="1" x14ac:dyDescent="0.15"/>
    <row r="103" spans="33:34" ht="13.5" customHeight="1" x14ac:dyDescent="0.15"/>
    <row r="104" spans="33:34" ht="13.5" customHeight="1" x14ac:dyDescent="0.15">
      <c r="AG104" s="249"/>
      <c r="AH104" s="24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9"/>
    </row>
    <row r="117" spans="34:122" ht="13.5" customHeight="1" x14ac:dyDescent="0.15"/>
    <row r="118" spans="34:122" ht="13.5" customHeight="1" x14ac:dyDescent="0.15"/>
    <row r="119" spans="34:122" ht="13.5" customHeight="1" x14ac:dyDescent="0.15"/>
    <row r="120" spans="34:122" ht="13.5" customHeight="1" x14ac:dyDescent="0.15">
      <c r="AH120" s="249"/>
    </row>
    <row r="121" spans="34:122" ht="13.5" customHeight="1" x14ac:dyDescent="0.15">
      <c r="AH121" s="249"/>
    </row>
    <row r="122" spans="34:122" ht="13.5" customHeight="1" x14ac:dyDescent="0.15"/>
    <row r="123" spans="34:122" ht="13.5" customHeight="1" x14ac:dyDescent="0.15"/>
    <row r="124" spans="34:122" ht="13.5" customHeight="1" x14ac:dyDescent="0.15"/>
    <row r="125" spans="34:122" ht="13.5" customHeight="1" x14ac:dyDescent="0.15">
      <c r="DR125" s="249" t="s">
        <v>475</v>
      </c>
    </row>
  </sheetData>
  <sheetProtection algorithmName="SHA-512" hashValue="4uaJ0wq+NwaJ33Pxg+qR1KDu3Q4Gzhk3bbpEaIggNrz+N9dj9IC1beOQN7CrfeP1vLXf3pKLgohFp1gFj363GQ==" saltValue="Dse+2tdE2EIv/u6GsGHxm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8" customWidth="1"/>
    <col min="2" max="8" width="13.375" style="138" customWidth="1"/>
    <col min="9" max="16384" width="11.125" style="138"/>
  </cols>
  <sheetData>
    <row r="1" spans="1:8" x14ac:dyDescent="0.15">
      <c r="A1" s="132"/>
      <c r="B1" s="133"/>
      <c r="C1" s="134"/>
      <c r="D1" s="135"/>
      <c r="E1" s="136"/>
      <c r="F1" s="136"/>
      <c r="G1" s="136"/>
      <c r="H1" s="137"/>
    </row>
    <row r="2" spans="1:8" x14ac:dyDescent="0.15">
      <c r="A2" s="139"/>
      <c r="B2" s="140"/>
      <c r="C2" s="141"/>
      <c r="D2" s="142" t="s">
        <v>50</v>
      </c>
      <c r="E2" s="143"/>
      <c r="F2" s="144" t="s">
        <v>524</v>
      </c>
      <c r="G2" s="145"/>
      <c r="H2" s="146"/>
    </row>
    <row r="3" spans="1:8" x14ac:dyDescent="0.15">
      <c r="A3" s="142" t="s">
        <v>517</v>
      </c>
      <c r="B3" s="147"/>
      <c r="C3" s="148"/>
      <c r="D3" s="149">
        <v>156376</v>
      </c>
      <c r="E3" s="150"/>
      <c r="F3" s="151">
        <v>264232</v>
      </c>
      <c r="G3" s="152"/>
      <c r="H3" s="153"/>
    </row>
    <row r="4" spans="1:8" x14ac:dyDescent="0.15">
      <c r="A4" s="154"/>
      <c r="B4" s="155"/>
      <c r="C4" s="156"/>
      <c r="D4" s="157">
        <v>93734</v>
      </c>
      <c r="E4" s="158"/>
      <c r="F4" s="159">
        <v>133959</v>
      </c>
      <c r="G4" s="160"/>
      <c r="H4" s="161"/>
    </row>
    <row r="5" spans="1:8" x14ac:dyDescent="0.15">
      <c r="A5" s="142" t="s">
        <v>519</v>
      </c>
      <c r="B5" s="147"/>
      <c r="C5" s="148"/>
      <c r="D5" s="149">
        <v>196227</v>
      </c>
      <c r="E5" s="150"/>
      <c r="F5" s="151">
        <v>263613</v>
      </c>
      <c r="G5" s="152"/>
      <c r="H5" s="153"/>
    </row>
    <row r="6" spans="1:8" x14ac:dyDescent="0.15">
      <c r="A6" s="154"/>
      <c r="B6" s="155"/>
      <c r="C6" s="156"/>
      <c r="D6" s="157">
        <v>139620</v>
      </c>
      <c r="E6" s="158"/>
      <c r="F6" s="159">
        <v>128823</v>
      </c>
      <c r="G6" s="160"/>
      <c r="H6" s="161"/>
    </row>
    <row r="7" spans="1:8" x14ac:dyDescent="0.15">
      <c r="A7" s="142" t="s">
        <v>520</v>
      </c>
      <c r="B7" s="147"/>
      <c r="C7" s="148"/>
      <c r="D7" s="149">
        <v>129041</v>
      </c>
      <c r="E7" s="150"/>
      <c r="F7" s="151">
        <v>330026</v>
      </c>
      <c r="G7" s="152"/>
      <c r="H7" s="153"/>
    </row>
    <row r="8" spans="1:8" x14ac:dyDescent="0.15">
      <c r="A8" s="154"/>
      <c r="B8" s="155"/>
      <c r="C8" s="156"/>
      <c r="D8" s="157">
        <v>104062</v>
      </c>
      <c r="E8" s="158"/>
      <c r="F8" s="159">
        <v>141075</v>
      </c>
      <c r="G8" s="160"/>
      <c r="H8" s="161"/>
    </row>
    <row r="9" spans="1:8" x14ac:dyDescent="0.15">
      <c r="A9" s="142" t="s">
        <v>521</v>
      </c>
      <c r="B9" s="147"/>
      <c r="C9" s="148"/>
      <c r="D9" s="149">
        <v>99303</v>
      </c>
      <c r="E9" s="150"/>
      <c r="F9" s="151">
        <v>278179</v>
      </c>
      <c r="G9" s="152"/>
      <c r="H9" s="153"/>
    </row>
    <row r="10" spans="1:8" x14ac:dyDescent="0.15">
      <c r="A10" s="154"/>
      <c r="B10" s="155"/>
      <c r="C10" s="156"/>
      <c r="D10" s="157">
        <v>62563</v>
      </c>
      <c r="E10" s="158"/>
      <c r="F10" s="159">
        <v>122182</v>
      </c>
      <c r="G10" s="160"/>
      <c r="H10" s="161"/>
    </row>
    <row r="11" spans="1:8" x14ac:dyDescent="0.15">
      <c r="A11" s="142" t="s">
        <v>522</v>
      </c>
      <c r="B11" s="147"/>
      <c r="C11" s="148"/>
      <c r="D11" s="149">
        <v>114388</v>
      </c>
      <c r="E11" s="150"/>
      <c r="F11" s="151">
        <v>283153</v>
      </c>
      <c r="G11" s="152"/>
      <c r="H11" s="153"/>
    </row>
    <row r="12" spans="1:8" x14ac:dyDescent="0.15">
      <c r="A12" s="154"/>
      <c r="B12" s="155"/>
      <c r="C12" s="162"/>
      <c r="D12" s="157">
        <v>76391</v>
      </c>
      <c r="E12" s="158"/>
      <c r="F12" s="159">
        <v>127593</v>
      </c>
      <c r="G12" s="160"/>
      <c r="H12" s="161"/>
    </row>
    <row r="13" spans="1:8" x14ac:dyDescent="0.15">
      <c r="A13" s="142"/>
      <c r="B13" s="147"/>
      <c r="C13" s="148"/>
      <c r="D13" s="149">
        <v>139067</v>
      </c>
      <c r="E13" s="150"/>
      <c r="F13" s="151">
        <v>283841</v>
      </c>
      <c r="G13" s="163"/>
      <c r="H13" s="153"/>
    </row>
    <row r="14" spans="1:8" x14ac:dyDescent="0.15">
      <c r="A14" s="154"/>
      <c r="B14" s="155"/>
      <c r="C14" s="156"/>
      <c r="D14" s="157">
        <v>95274</v>
      </c>
      <c r="E14" s="158"/>
      <c r="F14" s="159">
        <v>130726</v>
      </c>
      <c r="G14" s="160"/>
      <c r="H14" s="161"/>
    </row>
    <row r="17" spans="1:11" x14ac:dyDescent="0.15">
      <c r="A17" s="138" t="s">
        <v>51</v>
      </c>
    </row>
    <row r="18" spans="1:11" x14ac:dyDescent="0.15">
      <c r="A18" s="164"/>
      <c r="B18" s="164" t="str">
        <f>実質収支比率等に係る経年分析!F$46</f>
        <v>R01</v>
      </c>
      <c r="C18" s="164" t="str">
        <f>実質収支比率等に係る経年分析!G$46</f>
        <v>R02</v>
      </c>
      <c r="D18" s="164" t="str">
        <f>実質収支比率等に係る経年分析!H$46</f>
        <v>R03</v>
      </c>
      <c r="E18" s="164" t="str">
        <f>実質収支比率等に係る経年分析!I$46</f>
        <v>R04</v>
      </c>
      <c r="F18" s="164" t="str">
        <f>実質収支比率等に係る経年分析!J$46</f>
        <v>R05</v>
      </c>
    </row>
    <row r="19" spans="1:11" x14ac:dyDescent="0.15">
      <c r="A19" s="164" t="s">
        <v>52</v>
      </c>
      <c r="B19" s="164">
        <f>ROUND(VALUE(SUBSTITUTE(実質収支比率等に係る経年分析!F$48,"▲","-")),2)</f>
        <v>15.86</v>
      </c>
      <c r="C19" s="164">
        <f>ROUND(VALUE(SUBSTITUTE(実質収支比率等に係る経年分析!G$48,"▲","-")),2)</f>
        <v>16.18</v>
      </c>
      <c r="D19" s="164">
        <f>ROUND(VALUE(SUBSTITUTE(実質収支比率等に係る経年分析!H$48,"▲","-")),2)</f>
        <v>19.829999999999998</v>
      </c>
      <c r="E19" s="164">
        <f>ROUND(VALUE(SUBSTITUTE(実質収支比率等に係る経年分析!I$48,"▲","-")),2)</f>
        <v>19.61</v>
      </c>
      <c r="F19" s="164">
        <f>ROUND(VALUE(SUBSTITUTE(実質収支比率等に係る経年分析!J$48,"▲","-")),2)</f>
        <v>11.94</v>
      </c>
    </row>
    <row r="20" spans="1:11" x14ac:dyDescent="0.15">
      <c r="A20" s="164" t="s">
        <v>53</v>
      </c>
      <c r="B20" s="164">
        <f>ROUND(VALUE(SUBSTITUTE(実質収支比率等に係る経年分析!F$47,"▲","-")),2)</f>
        <v>31.14</v>
      </c>
      <c r="C20" s="164">
        <f>ROUND(VALUE(SUBSTITUTE(実質収支比率等に係る経年分析!G$47,"▲","-")),2)</f>
        <v>33.130000000000003</v>
      </c>
      <c r="D20" s="164">
        <f>ROUND(VALUE(SUBSTITUTE(実質収支比率等に係る経年分析!H$47,"▲","-")),2)</f>
        <v>33.909999999999997</v>
      </c>
      <c r="E20" s="164">
        <f>ROUND(VALUE(SUBSTITUTE(実質収支比率等に係る経年分析!I$47,"▲","-")),2)</f>
        <v>34.880000000000003</v>
      </c>
      <c r="F20" s="164">
        <f>ROUND(VALUE(SUBSTITUTE(実質収支比率等に係る経年分析!J$47,"▲","-")),2)</f>
        <v>38.64</v>
      </c>
    </row>
    <row r="21" spans="1:11" x14ac:dyDescent="0.15">
      <c r="A21" s="164" t="s">
        <v>54</v>
      </c>
      <c r="B21" s="164">
        <f>IF(ISNUMBER(VALUE(SUBSTITUTE(実質収支比率等に係る経年分析!F$49,"▲","-"))),ROUND(VALUE(SUBSTITUTE(実質収支比率等に係る経年分析!F$49,"▲","-")),2),NA())</f>
        <v>4.8</v>
      </c>
      <c r="C21" s="164">
        <f>IF(ISNUMBER(VALUE(SUBSTITUTE(実質収支比率等に係る経年分析!G$49,"▲","-"))),ROUND(VALUE(SUBSTITUTE(実質収支比率等に係る経年分析!G$49,"▲","-")),2),NA())</f>
        <v>5.6</v>
      </c>
      <c r="D21" s="164">
        <f>IF(ISNUMBER(VALUE(SUBSTITUTE(実質収支比率等に係る経年分析!H$49,"▲","-"))),ROUND(VALUE(SUBSTITUTE(実質収支比率等に係る経年分析!H$49,"▲","-")),2),NA())</f>
        <v>8.5</v>
      </c>
      <c r="E21" s="164">
        <f>IF(ISNUMBER(VALUE(SUBSTITUTE(実質収支比率等に係る経年分析!I$49,"▲","-"))),ROUND(VALUE(SUBSTITUTE(実質収支比率等に係る経年分析!I$49,"▲","-")),2),NA())</f>
        <v>-0.2</v>
      </c>
      <c r="F21" s="164">
        <f>IF(ISNUMBER(VALUE(SUBSTITUTE(実質収支比率等に係る経年分析!J$49,"▲","-"))),ROUND(VALUE(SUBSTITUTE(実質収支比率等に係る経年分析!J$49,"▲","-")),2),NA())</f>
        <v>3.67</v>
      </c>
    </row>
    <row r="24" spans="1:11" x14ac:dyDescent="0.15">
      <c r="A24" s="138" t="s">
        <v>55</v>
      </c>
    </row>
    <row r="25" spans="1:11" x14ac:dyDescent="0.15">
      <c r="A25" s="165"/>
      <c r="B25" s="165" t="str">
        <f>連結実質赤字比率に係る赤字・黒字の構成分析!F$33</f>
        <v>R01</v>
      </c>
      <c r="C25" s="165"/>
      <c r="D25" s="165" t="str">
        <f>連結実質赤字比率に係る赤字・黒字の構成分析!G$33</f>
        <v>R02</v>
      </c>
      <c r="E25" s="165"/>
      <c r="F25" s="165" t="str">
        <f>連結実質赤字比率に係る赤字・黒字の構成分析!H$33</f>
        <v>R03</v>
      </c>
      <c r="G25" s="165"/>
      <c r="H25" s="165" t="str">
        <f>連結実質赤字比率に係る赤字・黒字の構成分析!I$33</f>
        <v>R04</v>
      </c>
      <c r="I25" s="165"/>
      <c r="J25" s="165" t="str">
        <f>連結実質赤字比率に係る赤字・黒字の構成分析!J$33</f>
        <v>R05</v>
      </c>
      <c r="K25" s="165"/>
    </row>
    <row r="26" spans="1:11" x14ac:dyDescent="0.15">
      <c r="A26" s="165"/>
      <c r="B26" s="165" t="s">
        <v>56</v>
      </c>
      <c r="C26" s="165" t="s">
        <v>57</v>
      </c>
      <c r="D26" s="165" t="s">
        <v>56</v>
      </c>
      <c r="E26" s="165" t="s">
        <v>57</v>
      </c>
      <c r="F26" s="165" t="s">
        <v>56</v>
      </c>
      <c r="G26" s="165" t="s">
        <v>57</v>
      </c>
      <c r="H26" s="165" t="s">
        <v>56</v>
      </c>
      <c r="I26" s="165" t="s">
        <v>57</v>
      </c>
      <c r="J26" s="165" t="s">
        <v>56</v>
      </c>
      <c r="K26" s="165" t="s">
        <v>57</v>
      </c>
    </row>
    <row r="27" spans="1:11" x14ac:dyDescent="0.15">
      <c r="A27" s="165" t="str">
        <f>IF(連結実質赤字比率に係る赤字・黒字の構成分析!C$43="",NA(),連結実質赤字比率に係る赤字・黒字の構成分析!C$43)</f>
        <v>その他会計（黒字）</v>
      </c>
      <c r="B27" s="165" t="e">
        <f>IF(ROUND(VALUE(SUBSTITUTE(連結実質赤字比率に係る赤字・黒字の構成分析!F$43,"▲", "-")), 2) &lt; 0, ABS(ROUND(VALUE(SUBSTITUTE(連結実質赤字比率に係る赤字・黒字の構成分析!F$43,"▲", "-")), 2)), NA())</f>
        <v>#N/A</v>
      </c>
      <c r="C27" s="165">
        <f>IF(ROUND(VALUE(SUBSTITUTE(連結実質赤字比率に係る赤字・黒字の構成分析!F$43,"▲", "-")), 2) &gt;= 0, ABS(ROUND(VALUE(SUBSTITUTE(連結実質赤字比率に係る赤字・黒字の構成分析!F$43,"▲", "-")), 2)), NA())</f>
        <v>0.43</v>
      </c>
      <c r="D27" s="165" t="e">
        <f>IF(ROUND(VALUE(SUBSTITUTE(連結実質赤字比率に係る赤字・黒字の構成分析!G$43,"▲", "-")), 2) &lt; 0, ABS(ROUND(VALUE(SUBSTITUTE(連結実質赤字比率に係る赤字・黒字の構成分析!G$43,"▲", "-")), 2)), NA())</f>
        <v>#N/A</v>
      </c>
      <c r="E27" s="165">
        <f>IF(ROUND(VALUE(SUBSTITUTE(連結実質赤字比率に係る赤字・黒字の構成分析!G$43,"▲", "-")), 2) &gt;= 0, ABS(ROUND(VALUE(SUBSTITUTE(連結実質赤字比率に係る赤字・黒字の構成分析!G$43,"▲", "-")), 2)), NA())</f>
        <v>0.76</v>
      </c>
      <c r="F27" s="165" t="e">
        <f>IF(ROUND(VALUE(SUBSTITUTE(連結実質赤字比率に係る赤字・黒字の構成分析!H$43,"▲", "-")), 2) &lt; 0, ABS(ROUND(VALUE(SUBSTITUTE(連結実質赤字比率に係る赤字・黒字の構成分析!H$43,"▲", "-")), 2)), NA())</f>
        <v>#N/A</v>
      </c>
      <c r="G27" s="165">
        <f>IF(ROUND(VALUE(SUBSTITUTE(連結実質赤字比率に係る赤字・黒字の構成分析!H$43,"▲", "-")), 2) &gt;= 0, ABS(ROUND(VALUE(SUBSTITUTE(連結実質赤字比率に係る赤字・黒字の構成分析!H$43,"▲", "-")), 2)), NA())</f>
        <v>0.74</v>
      </c>
      <c r="H27" s="165" t="e">
        <f>IF(ROUND(VALUE(SUBSTITUTE(連結実質赤字比率に係る赤字・黒字の構成分析!I$43,"▲", "-")), 2) &lt; 0, ABS(ROUND(VALUE(SUBSTITUTE(連結実質赤字比率に係る赤字・黒字の構成分析!I$43,"▲", "-")), 2)), NA())</f>
        <v>#N/A</v>
      </c>
      <c r="I27" s="165">
        <f>IF(ROUND(VALUE(SUBSTITUTE(連結実質赤字比率に係る赤字・黒字の構成分析!I$43,"▲", "-")), 2) &gt;= 0, ABS(ROUND(VALUE(SUBSTITUTE(連結実質赤字比率に係る赤字・黒字の構成分析!I$43,"▲", "-")), 2)), NA())</f>
        <v>2.09</v>
      </c>
      <c r="J27" s="165" t="e">
        <f>IF(ROUND(VALUE(SUBSTITUTE(連結実質赤字比率に係る赤字・黒字の構成分析!J$43,"▲", "-")), 2) &lt; 0, ABS(ROUND(VALUE(SUBSTITUTE(連結実質赤字比率に係る赤字・黒字の構成分析!J$43,"▲", "-")), 2)), NA())</f>
        <v>#VALUE!</v>
      </c>
      <c r="K27" s="165" t="e">
        <f>IF(ROUND(VALUE(SUBSTITUTE(連結実質赤字比率に係る赤字・黒字の構成分析!J$43,"▲", "-")), 2) &gt;= 0, ABS(ROUND(VALUE(SUBSTITUTE(連結実質赤字比率に係る赤字・黒字の構成分析!J$43,"▲", "-")), 2)), NA())</f>
        <v>#VALUE!</v>
      </c>
    </row>
    <row r="28" spans="1:11" x14ac:dyDescent="0.15">
      <c r="A28" s="165" t="str">
        <f>IF(連結実質赤字比率に係る赤字・黒字の構成分析!C$42="",NA(),連結実質赤字比率に係る赤字・黒字の構成分析!C$42)</f>
        <v>その他会計（赤字）</v>
      </c>
      <c r="B28" s="165" t="e">
        <f>IF(ROUND(VALUE(SUBSTITUTE(連結実質赤字比率に係る赤字・黒字の構成分析!F$42,"▲", "-")), 2) &lt; 0, ABS(ROUND(VALUE(SUBSTITUTE(連結実質赤字比率に係る赤字・黒字の構成分析!F$42,"▲", "-")), 2)), NA())</f>
        <v>#VALUE!</v>
      </c>
      <c r="C28" s="165" t="e">
        <f>IF(ROUND(VALUE(SUBSTITUTE(連結実質赤字比率に係る赤字・黒字の構成分析!F$42,"▲", "-")), 2) &gt;= 0, ABS(ROUND(VALUE(SUBSTITUTE(連結実質赤字比率に係る赤字・黒字の構成分析!F$42,"▲", "-")), 2)), NA())</f>
        <v>#VALUE!</v>
      </c>
      <c r="D28" s="165" t="e">
        <f>IF(ROUND(VALUE(SUBSTITUTE(連結実質赤字比率に係る赤字・黒字の構成分析!G$42,"▲", "-")), 2) &lt; 0, ABS(ROUND(VALUE(SUBSTITUTE(連結実質赤字比率に係る赤字・黒字の構成分析!G$42,"▲", "-")), 2)), NA())</f>
        <v>#VALUE!</v>
      </c>
      <c r="E28" s="165" t="e">
        <f>IF(ROUND(VALUE(SUBSTITUTE(連結実質赤字比率に係る赤字・黒字の構成分析!G$42,"▲", "-")), 2) &gt;= 0, ABS(ROUND(VALUE(SUBSTITUTE(連結実質赤字比率に係る赤字・黒字の構成分析!G$42,"▲", "-")), 2)), NA())</f>
        <v>#VALUE!</v>
      </c>
      <c r="F28" s="165" t="e">
        <f>IF(ROUND(VALUE(SUBSTITUTE(連結実質赤字比率に係る赤字・黒字の構成分析!H$42,"▲", "-")), 2) &lt; 0, ABS(ROUND(VALUE(SUBSTITUTE(連結実質赤字比率に係る赤字・黒字の構成分析!H$42,"▲", "-")), 2)), NA())</f>
        <v>#VALUE!</v>
      </c>
      <c r="G28" s="165" t="e">
        <f>IF(ROUND(VALUE(SUBSTITUTE(連結実質赤字比率に係る赤字・黒字の構成分析!H$42,"▲", "-")), 2) &gt;= 0, ABS(ROUND(VALUE(SUBSTITUTE(連結実質赤字比率に係る赤字・黒字の構成分析!H$42,"▲", "-")), 2)), NA())</f>
        <v>#VALUE!</v>
      </c>
      <c r="H28" s="165" t="e">
        <f>IF(ROUND(VALUE(SUBSTITUTE(連結実質赤字比率に係る赤字・黒字の構成分析!I$42,"▲", "-")), 2) &lt; 0, ABS(ROUND(VALUE(SUBSTITUTE(連結実質赤字比率に係る赤字・黒字の構成分析!I$42,"▲", "-")), 2)), NA())</f>
        <v>#VALUE!</v>
      </c>
      <c r="I28" s="165" t="e">
        <f>IF(ROUND(VALUE(SUBSTITUTE(連結実質赤字比率に係る赤字・黒字の構成分析!I$42,"▲", "-")), 2) &gt;= 0, ABS(ROUND(VALUE(SUBSTITUTE(連結実質赤字比率に係る赤字・黒字の構成分析!I$42,"▲", "-")), 2)), NA())</f>
        <v>#VALUE!</v>
      </c>
      <c r="J28" s="165" t="e">
        <f>IF(ROUND(VALUE(SUBSTITUTE(連結実質赤字比率に係る赤字・黒字の構成分析!J$42,"▲", "-")), 2) &lt; 0, ABS(ROUND(VALUE(SUBSTITUTE(連結実質赤字比率に係る赤字・黒字の構成分析!J$42,"▲", "-")), 2)), NA())</f>
        <v>#VALUE!</v>
      </c>
      <c r="K28" s="165" t="e">
        <f>IF(ROUND(VALUE(SUBSTITUTE(連結実質赤字比率に係る赤字・黒字の構成分析!J$42,"▲", "-")), 2) &gt;= 0, ABS(ROUND(VALUE(SUBSTITUTE(連結実質赤字比率に係る赤字・黒字の構成分析!J$42,"▲", "-")), 2)), NA())</f>
        <v>#VALUE!</v>
      </c>
    </row>
    <row r="29" spans="1:11" x14ac:dyDescent="0.15">
      <c r="A29" s="165" t="e">
        <f>IF(連結実質赤字比率に係る赤字・黒字の構成分析!C$41="",NA(),連結実質赤字比率に係る赤字・黒字の構成分析!C$41)</f>
        <v>#N/A</v>
      </c>
      <c r="B29" s="165" t="e">
        <f>IF(ROUND(VALUE(SUBSTITUTE(連結実質赤字比率に係る赤字・黒字の構成分析!F$41,"▲", "-")), 2) &lt; 0, ABS(ROUND(VALUE(SUBSTITUTE(連結実質赤字比率に係る赤字・黒字の構成分析!F$41,"▲", "-")), 2)), NA())</f>
        <v>#VALUE!</v>
      </c>
      <c r="C29" s="165" t="e">
        <f>IF(ROUND(VALUE(SUBSTITUTE(連結実質赤字比率に係る赤字・黒字の構成分析!F$41,"▲", "-")), 2) &gt;= 0, ABS(ROUND(VALUE(SUBSTITUTE(連結実質赤字比率に係る赤字・黒字の構成分析!F$41,"▲", "-")), 2)), NA())</f>
        <v>#VALUE!</v>
      </c>
      <c r="D29" s="165" t="e">
        <f>IF(ROUND(VALUE(SUBSTITUTE(連結実質赤字比率に係る赤字・黒字の構成分析!G$41,"▲", "-")), 2) &lt; 0, ABS(ROUND(VALUE(SUBSTITUTE(連結実質赤字比率に係る赤字・黒字の構成分析!G$41,"▲", "-")), 2)), NA())</f>
        <v>#VALUE!</v>
      </c>
      <c r="E29" s="165" t="e">
        <f>IF(ROUND(VALUE(SUBSTITUTE(連結実質赤字比率に係る赤字・黒字の構成分析!G$41,"▲", "-")), 2) &gt;= 0, ABS(ROUND(VALUE(SUBSTITUTE(連結実質赤字比率に係る赤字・黒字の構成分析!G$41,"▲", "-")), 2)), NA())</f>
        <v>#VALUE!</v>
      </c>
      <c r="F29" s="165" t="e">
        <f>IF(ROUND(VALUE(SUBSTITUTE(連結実質赤字比率に係る赤字・黒字の構成分析!H$41,"▲", "-")), 2) &lt; 0, ABS(ROUND(VALUE(SUBSTITUTE(連結実質赤字比率に係る赤字・黒字の構成分析!H$41,"▲", "-")), 2)), NA())</f>
        <v>#VALUE!</v>
      </c>
      <c r="G29" s="165" t="e">
        <f>IF(ROUND(VALUE(SUBSTITUTE(連結実質赤字比率に係る赤字・黒字の構成分析!H$41,"▲", "-")), 2) &gt;= 0, ABS(ROUND(VALUE(SUBSTITUTE(連結実質赤字比率に係る赤字・黒字の構成分析!H$41,"▲", "-")), 2)), NA())</f>
        <v>#VALUE!</v>
      </c>
      <c r="H29" s="165" t="e">
        <f>IF(ROUND(VALUE(SUBSTITUTE(連結実質赤字比率に係る赤字・黒字の構成分析!I$41,"▲", "-")), 2) &lt; 0, ABS(ROUND(VALUE(SUBSTITUTE(連結実質赤字比率に係る赤字・黒字の構成分析!I$41,"▲", "-")), 2)), NA())</f>
        <v>#VALUE!</v>
      </c>
      <c r="I29" s="165" t="e">
        <f>IF(ROUND(VALUE(SUBSTITUTE(連結実質赤字比率に係る赤字・黒字の構成分析!I$41,"▲", "-")), 2) &gt;= 0, ABS(ROUND(VALUE(SUBSTITUTE(連結実質赤字比率に係る赤字・黒字の構成分析!I$41,"▲", "-")), 2)), NA())</f>
        <v>#VALUE!</v>
      </c>
      <c r="J29" s="165" t="e">
        <f>IF(ROUND(VALUE(SUBSTITUTE(連結実質赤字比率に係る赤字・黒字の構成分析!J$41,"▲", "-")), 2) &lt; 0, ABS(ROUND(VALUE(SUBSTITUTE(連結実質赤字比率に係る赤字・黒字の構成分析!J$41,"▲", "-")), 2)), NA())</f>
        <v>#VALUE!</v>
      </c>
      <c r="K29" s="165" t="e">
        <f>IF(ROUND(VALUE(SUBSTITUTE(連結実質赤字比率に係る赤字・黒字の構成分析!J$41,"▲", "-")), 2) &gt;= 0, ABS(ROUND(VALUE(SUBSTITUTE(連結実質赤字比率に係る赤字・黒字の構成分析!J$41,"▲", "-")), 2)), NA())</f>
        <v>#VALUE!</v>
      </c>
    </row>
    <row r="30" spans="1:11" x14ac:dyDescent="0.15">
      <c r="A30" s="165" t="e">
        <f>IF(連結実質赤字比率に係る赤字・黒字の構成分析!C$40="",NA(),連結実質赤字比率に係る赤字・黒字の構成分析!C$40)</f>
        <v>#N/A</v>
      </c>
      <c r="B30" s="165" t="e">
        <f>IF(ROUND(VALUE(SUBSTITUTE(連結実質赤字比率に係る赤字・黒字の構成分析!F$40,"▲", "-")), 2) &lt; 0, ABS(ROUND(VALUE(SUBSTITUTE(連結実質赤字比率に係る赤字・黒字の構成分析!F$40,"▲", "-")), 2)), NA())</f>
        <v>#VALUE!</v>
      </c>
      <c r="C30" s="165" t="e">
        <f>IF(ROUND(VALUE(SUBSTITUTE(連結実質赤字比率に係る赤字・黒字の構成分析!F$40,"▲", "-")), 2) &gt;= 0, ABS(ROUND(VALUE(SUBSTITUTE(連結実質赤字比率に係る赤字・黒字の構成分析!F$40,"▲", "-")), 2)), NA())</f>
        <v>#VALUE!</v>
      </c>
      <c r="D30" s="165" t="e">
        <f>IF(ROUND(VALUE(SUBSTITUTE(連結実質赤字比率に係る赤字・黒字の構成分析!G$40,"▲", "-")), 2) &lt; 0, ABS(ROUND(VALUE(SUBSTITUTE(連結実質赤字比率に係る赤字・黒字の構成分析!G$40,"▲", "-")), 2)), NA())</f>
        <v>#VALUE!</v>
      </c>
      <c r="E30" s="165" t="e">
        <f>IF(ROUND(VALUE(SUBSTITUTE(連結実質赤字比率に係る赤字・黒字の構成分析!G$40,"▲", "-")), 2) &gt;= 0, ABS(ROUND(VALUE(SUBSTITUTE(連結実質赤字比率に係る赤字・黒字の構成分析!G$40,"▲", "-")), 2)), NA())</f>
        <v>#VALUE!</v>
      </c>
      <c r="F30" s="165" t="e">
        <f>IF(ROUND(VALUE(SUBSTITUTE(連結実質赤字比率に係る赤字・黒字の構成分析!H$40,"▲", "-")), 2) &lt; 0, ABS(ROUND(VALUE(SUBSTITUTE(連結実質赤字比率に係る赤字・黒字の構成分析!H$40,"▲", "-")), 2)), NA())</f>
        <v>#VALUE!</v>
      </c>
      <c r="G30" s="165" t="e">
        <f>IF(ROUND(VALUE(SUBSTITUTE(連結実質赤字比率に係る赤字・黒字の構成分析!H$40,"▲", "-")), 2) &gt;= 0, ABS(ROUND(VALUE(SUBSTITUTE(連結実質赤字比率に係る赤字・黒字の構成分析!H$40,"▲", "-")), 2)), NA())</f>
        <v>#VALUE!</v>
      </c>
      <c r="H30" s="165" t="e">
        <f>IF(ROUND(VALUE(SUBSTITUTE(連結実質赤字比率に係る赤字・黒字の構成分析!I$40,"▲", "-")), 2) &lt; 0, ABS(ROUND(VALUE(SUBSTITUTE(連結実質赤字比率に係る赤字・黒字の構成分析!I$40,"▲", "-")), 2)), NA())</f>
        <v>#VALUE!</v>
      </c>
      <c r="I30" s="165" t="e">
        <f>IF(ROUND(VALUE(SUBSTITUTE(連結実質赤字比率に係る赤字・黒字の構成分析!I$40,"▲", "-")), 2) &gt;= 0, ABS(ROUND(VALUE(SUBSTITUTE(連結実質赤字比率に係る赤字・黒字の構成分析!I$40,"▲", "-")), 2)), NA())</f>
        <v>#VALUE!</v>
      </c>
      <c r="J30" s="165" t="e">
        <f>IF(ROUND(VALUE(SUBSTITUTE(連結実質赤字比率に係る赤字・黒字の構成分析!J$40,"▲", "-")), 2) &lt; 0, ABS(ROUND(VALUE(SUBSTITUTE(連結実質赤字比率に係る赤字・黒字の構成分析!J$40,"▲", "-")), 2)), NA())</f>
        <v>#VALUE!</v>
      </c>
      <c r="K30" s="165" t="e">
        <f>IF(ROUND(VALUE(SUBSTITUTE(連結実質赤字比率に係る赤字・黒字の構成分析!J$40,"▲", "-")), 2) &gt;= 0, ABS(ROUND(VALUE(SUBSTITUTE(連結実質赤字比率に係る赤字・黒字の構成分析!J$40,"▲", "-")), 2)), NA())</f>
        <v>#VALUE!</v>
      </c>
    </row>
    <row r="31" spans="1:11" x14ac:dyDescent="0.15">
      <c r="A31" s="165" t="str">
        <f>IF(連結実質赤字比率に係る赤字・黒字の構成分析!C$39="",NA(),連結実質赤字比率に係る赤字・黒字の構成分析!C$39)</f>
        <v>国民健康保険特別会計</v>
      </c>
      <c r="B31" s="165" t="e">
        <f>IF(ROUND(VALUE(SUBSTITUTE(連結実質赤字比率に係る赤字・黒字の構成分析!F$39,"▲", "-")), 2) &lt; 0, ABS(ROUND(VALUE(SUBSTITUTE(連結実質赤字比率に係る赤字・黒字の構成分析!F$39,"▲", "-")), 2)), NA())</f>
        <v>#N/A</v>
      </c>
      <c r="C31" s="165">
        <f>IF(ROUND(VALUE(SUBSTITUTE(連結実質赤字比率に係る赤字・黒字の構成分析!F$39,"▲", "-")), 2) &gt;= 0, ABS(ROUND(VALUE(SUBSTITUTE(連結実質赤字比率に係る赤字・黒字の構成分析!F$39,"▲", "-")), 2)), NA())</f>
        <v>0.02</v>
      </c>
      <c r="D31" s="165" t="e">
        <f>IF(ROUND(VALUE(SUBSTITUTE(連結実質赤字比率に係る赤字・黒字の構成分析!G$39,"▲", "-")), 2) &lt; 0, ABS(ROUND(VALUE(SUBSTITUTE(連結実質赤字比率に係る赤字・黒字の構成分析!G$39,"▲", "-")), 2)), NA())</f>
        <v>#N/A</v>
      </c>
      <c r="E31" s="165">
        <f>IF(ROUND(VALUE(SUBSTITUTE(連結実質赤字比率に係る赤字・黒字の構成分析!G$39,"▲", "-")), 2) &gt;= 0, ABS(ROUND(VALUE(SUBSTITUTE(連結実質赤字比率に係る赤字・黒字の構成分析!G$39,"▲", "-")), 2)), NA())</f>
        <v>0.03</v>
      </c>
      <c r="F31" s="165" t="e">
        <f>IF(ROUND(VALUE(SUBSTITUTE(連結実質赤字比率に係る赤字・黒字の構成分析!H$39,"▲", "-")), 2) &lt; 0, ABS(ROUND(VALUE(SUBSTITUTE(連結実質赤字比率に係る赤字・黒字の構成分析!H$39,"▲", "-")), 2)), NA())</f>
        <v>#N/A</v>
      </c>
      <c r="G31" s="165">
        <f>IF(ROUND(VALUE(SUBSTITUTE(連結実質赤字比率に係る赤字・黒字の構成分析!H$39,"▲", "-")), 2) &gt;= 0, ABS(ROUND(VALUE(SUBSTITUTE(連結実質赤字比率に係る赤字・黒字の構成分析!H$39,"▲", "-")), 2)), NA())</f>
        <v>0.04</v>
      </c>
      <c r="H31" s="165" t="e">
        <f>IF(ROUND(VALUE(SUBSTITUTE(連結実質赤字比率に係る赤字・黒字の構成分析!I$39,"▲", "-")), 2) &lt; 0, ABS(ROUND(VALUE(SUBSTITUTE(連結実質赤字比率に係る赤字・黒字の構成分析!I$39,"▲", "-")), 2)), NA())</f>
        <v>#N/A</v>
      </c>
      <c r="I31" s="165">
        <f>IF(ROUND(VALUE(SUBSTITUTE(連結実質赤字比率に係る赤字・黒字の構成分析!I$39,"▲", "-")), 2) &gt;= 0, ABS(ROUND(VALUE(SUBSTITUTE(連結実質赤字比率に係る赤字・黒字の構成分析!I$39,"▲", "-")), 2)), NA())</f>
        <v>0.05</v>
      </c>
      <c r="J31" s="165" t="e">
        <f>IF(ROUND(VALUE(SUBSTITUTE(連結実質赤字比率に係る赤字・黒字の構成分析!J$39,"▲", "-")), 2) &lt; 0, ABS(ROUND(VALUE(SUBSTITUTE(連結実質赤字比率に係る赤字・黒字の構成分析!J$39,"▲", "-")), 2)), NA())</f>
        <v>#N/A</v>
      </c>
      <c r="K31" s="165">
        <f>IF(ROUND(VALUE(SUBSTITUTE(連結実質赤字比率に係る赤字・黒字の構成分析!J$39,"▲", "-")), 2) &gt;= 0, ABS(ROUND(VALUE(SUBSTITUTE(連結実質赤字比率に係る赤字・黒字の構成分析!J$39,"▲", "-")), 2)), NA())</f>
        <v>0.02</v>
      </c>
    </row>
    <row r="32" spans="1:11" x14ac:dyDescent="0.15">
      <c r="A32" s="165" t="str">
        <f>IF(連結実質赤字比率に係る赤字・黒字の構成分析!C$38="",NA(),連結実質赤字比率に係る赤字・黒字の構成分析!C$38)</f>
        <v>後期高齢者医療特別会計</v>
      </c>
      <c r="B32" s="165" t="e">
        <f>IF(ROUND(VALUE(SUBSTITUTE(連結実質赤字比率に係る赤字・黒字の構成分析!F$38,"▲", "-")), 2) &lt; 0, ABS(ROUND(VALUE(SUBSTITUTE(連結実質赤字比率に係る赤字・黒字の構成分析!F$38,"▲", "-")), 2)), NA())</f>
        <v>#N/A</v>
      </c>
      <c r="C32" s="165">
        <f>IF(ROUND(VALUE(SUBSTITUTE(連結実質赤字比率に係る赤字・黒字の構成分析!F$38,"▲", "-")), 2) &gt;= 0, ABS(ROUND(VALUE(SUBSTITUTE(連結実質赤字比率に係る赤字・黒字の構成分析!F$38,"▲", "-")), 2)), NA())</f>
        <v>0.13</v>
      </c>
      <c r="D32" s="165" t="e">
        <f>IF(ROUND(VALUE(SUBSTITUTE(連結実質赤字比率に係る赤字・黒字の構成分析!G$38,"▲", "-")), 2) &lt; 0, ABS(ROUND(VALUE(SUBSTITUTE(連結実質赤字比率に係る赤字・黒字の構成分析!G$38,"▲", "-")), 2)), NA())</f>
        <v>#N/A</v>
      </c>
      <c r="E32" s="165">
        <f>IF(ROUND(VALUE(SUBSTITUTE(連結実質赤字比率に係る赤字・黒字の構成分析!G$38,"▲", "-")), 2) &gt;= 0, ABS(ROUND(VALUE(SUBSTITUTE(連結実質赤字比率に係る赤字・黒字の構成分析!G$38,"▲", "-")), 2)), NA())</f>
        <v>0.05</v>
      </c>
      <c r="F32" s="165" t="e">
        <f>IF(ROUND(VALUE(SUBSTITUTE(連結実質赤字比率に係る赤字・黒字の構成分析!H$38,"▲", "-")), 2) &lt; 0, ABS(ROUND(VALUE(SUBSTITUTE(連結実質赤字比率に係る赤字・黒字の構成分析!H$38,"▲", "-")), 2)), NA())</f>
        <v>#N/A</v>
      </c>
      <c r="G32" s="165">
        <f>IF(ROUND(VALUE(SUBSTITUTE(連結実質赤字比率に係る赤字・黒字の構成分析!H$38,"▲", "-")), 2) &gt;= 0, ABS(ROUND(VALUE(SUBSTITUTE(連結実質赤字比率に係る赤字・黒字の構成分析!H$38,"▲", "-")), 2)), NA())</f>
        <v>0.02</v>
      </c>
      <c r="H32" s="165" t="e">
        <f>IF(ROUND(VALUE(SUBSTITUTE(連結実質赤字比率に係る赤字・黒字の構成分析!I$38,"▲", "-")), 2) &lt; 0, ABS(ROUND(VALUE(SUBSTITUTE(連結実質赤字比率に係る赤字・黒字の構成分析!I$38,"▲", "-")), 2)), NA())</f>
        <v>#N/A</v>
      </c>
      <c r="I32" s="165">
        <f>IF(ROUND(VALUE(SUBSTITUTE(連結実質赤字比率に係る赤字・黒字の構成分析!I$38,"▲", "-")), 2) &gt;= 0, ABS(ROUND(VALUE(SUBSTITUTE(連結実質赤字比率に係る赤字・黒字の構成分析!I$38,"▲", "-")), 2)), NA())</f>
        <v>0.03</v>
      </c>
      <c r="J32" s="165" t="e">
        <f>IF(ROUND(VALUE(SUBSTITUTE(連結実質赤字比率に係る赤字・黒字の構成分析!J$38,"▲", "-")), 2) &lt; 0, ABS(ROUND(VALUE(SUBSTITUTE(連結実質赤字比率に係る赤字・黒字の構成分析!J$38,"▲", "-")), 2)), NA())</f>
        <v>#N/A</v>
      </c>
      <c r="K32" s="165">
        <f>IF(ROUND(VALUE(SUBSTITUTE(連結実質赤字比率に係る赤字・黒字の構成分析!J$38,"▲", "-")), 2) &gt;= 0, ABS(ROUND(VALUE(SUBSTITUTE(連結実質赤字比率に係る赤字・黒字の構成分析!J$38,"▲", "-")), 2)), NA())</f>
        <v>0.03</v>
      </c>
    </row>
    <row r="33" spans="1:16" x14ac:dyDescent="0.15">
      <c r="A33" s="165" t="str">
        <f>IF(連結実質赤字比率に係る赤字・黒字の構成分析!C$37="",NA(),連結実質赤字比率に係る赤字・黒字の構成分析!C$37)</f>
        <v>下水道事業会計</v>
      </c>
      <c r="B33" s="165" t="e">
        <f>IF(ROUND(VALUE(SUBSTITUTE(連結実質赤字比率に係る赤字・黒字の構成分析!F$37,"▲", "-")), 2) &lt; 0, ABS(ROUND(VALUE(SUBSTITUTE(連結実質赤字比率に係る赤字・黒字の構成分析!F$37,"▲", "-")), 2)), NA())</f>
        <v>#VALUE!</v>
      </c>
      <c r="C33" s="165" t="e">
        <f>IF(ROUND(VALUE(SUBSTITUTE(連結実質赤字比率に係る赤字・黒字の構成分析!F$37,"▲", "-")), 2) &gt;= 0, ABS(ROUND(VALUE(SUBSTITUTE(連結実質赤字比率に係る赤字・黒字の構成分析!F$37,"▲", "-")), 2)), NA())</f>
        <v>#VALUE!</v>
      </c>
      <c r="D33" s="165" t="e">
        <f>IF(ROUND(VALUE(SUBSTITUTE(連結実質赤字比率に係る赤字・黒字の構成分析!G$37,"▲", "-")), 2) &lt; 0, ABS(ROUND(VALUE(SUBSTITUTE(連結実質赤字比率に係る赤字・黒字の構成分析!G$37,"▲", "-")), 2)), NA())</f>
        <v>#VALUE!</v>
      </c>
      <c r="E33" s="165" t="e">
        <f>IF(ROUND(VALUE(SUBSTITUTE(連結実質赤字比率に係る赤字・黒字の構成分析!G$37,"▲", "-")), 2) &gt;= 0, ABS(ROUND(VALUE(SUBSTITUTE(連結実質赤字比率に係る赤字・黒字の構成分析!G$37,"▲", "-")), 2)), NA())</f>
        <v>#VALUE!</v>
      </c>
      <c r="F33" s="165" t="e">
        <f>IF(ROUND(VALUE(SUBSTITUTE(連結実質赤字比率に係る赤字・黒字の構成分析!H$37,"▲", "-")), 2) &lt; 0, ABS(ROUND(VALUE(SUBSTITUTE(連結実質赤字比率に係る赤字・黒字の構成分析!H$37,"▲", "-")), 2)), NA())</f>
        <v>#VALUE!</v>
      </c>
      <c r="G33" s="165" t="e">
        <f>IF(ROUND(VALUE(SUBSTITUTE(連結実質赤字比率に係る赤字・黒字の構成分析!H$37,"▲", "-")), 2) &gt;= 0, ABS(ROUND(VALUE(SUBSTITUTE(連結実質赤字比率に係る赤字・黒字の構成分析!H$37,"▲", "-")), 2)), NA())</f>
        <v>#VALUE!</v>
      </c>
      <c r="H33" s="165" t="e">
        <f>IF(ROUND(VALUE(SUBSTITUTE(連結実質赤字比率に係る赤字・黒字の構成分析!I$37,"▲", "-")), 2) &lt; 0, ABS(ROUND(VALUE(SUBSTITUTE(連結実質赤字比率に係る赤字・黒字の構成分析!I$37,"▲", "-")), 2)), NA())</f>
        <v>#VALUE!</v>
      </c>
      <c r="I33" s="165" t="e">
        <f>IF(ROUND(VALUE(SUBSTITUTE(連結実質赤字比率に係る赤字・黒字の構成分析!I$37,"▲", "-")), 2) &gt;= 0, ABS(ROUND(VALUE(SUBSTITUTE(連結実質赤字比率に係る赤字・黒字の構成分析!I$37,"▲", "-")), 2)), NA())</f>
        <v>#VALUE!</v>
      </c>
      <c r="J33" s="165" t="e">
        <f>IF(ROUND(VALUE(SUBSTITUTE(連結実質赤字比率に係る赤字・黒字の構成分析!J$37,"▲", "-")), 2) &lt; 0, ABS(ROUND(VALUE(SUBSTITUTE(連結実質赤字比率に係る赤字・黒字の構成分析!J$37,"▲", "-")), 2)), NA())</f>
        <v>#N/A</v>
      </c>
      <c r="K33" s="165">
        <f>IF(ROUND(VALUE(SUBSTITUTE(連結実質赤字比率に係る赤字・黒字の構成分析!J$37,"▲", "-")), 2) &gt;= 0, ABS(ROUND(VALUE(SUBSTITUTE(連結実質赤字比率に係る赤字・黒字の構成分析!J$37,"▲", "-")), 2)), NA())</f>
        <v>0.36</v>
      </c>
    </row>
    <row r="34" spans="1:16" x14ac:dyDescent="0.15">
      <c r="A34" s="165" t="str">
        <f>IF(連結実質赤字比率に係る赤字・黒字の構成分析!C$36="",NA(),連結実質赤字比率に係る赤字・黒字の構成分析!C$36)</f>
        <v>簡易水道事業会計</v>
      </c>
      <c r="B34" s="165" t="e">
        <f>IF(ROUND(VALUE(SUBSTITUTE(連結実質赤字比率に係る赤字・黒字の構成分析!F$36,"▲", "-")), 2) &lt; 0, ABS(ROUND(VALUE(SUBSTITUTE(連結実質赤字比率に係る赤字・黒字の構成分析!F$36,"▲", "-")), 2)), NA())</f>
        <v>#VALUE!</v>
      </c>
      <c r="C34" s="165" t="e">
        <f>IF(ROUND(VALUE(SUBSTITUTE(連結実質赤字比率に係る赤字・黒字の構成分析!F$36,"▲", "-")), 2) &gt;= 0, ABS(ROUND(VALUE(SUBSTITUTE(連結実質赤字比率に係る赤字・黒字の構成分析!F$36,"▲", "-")), 2)), NA())</f>
        <v>#VALUE!</v>
      </c>
      <c r="D34" s="165" t="e">
        <f>IF(ROUND(VALUE(SUBSTITUTE(連結実質赤字比率に係る赤字・黒字の構成分析!G$36,"▲", "-")), 2) &lt; 0, ABS(ROUND(VALUE(SUBSTITUTE(連結実質赤字比率に係る赤字・黒字の構成分析!G$36,"▲", "-")), 2)), NA())</f>
        <v>#VALUE!</v>
      </c>
      <c r="E34" s="165" t="e">
        <f>IF(ROUND(VALUE(SUBSTITUTE(連結実質赤字比率に係る赤字・黒字の構成分析!G$36,"▲", "-")), 2) &gt;= 0, ABS(ROUND(VALUE(SUBSTITUTE(連結実質赤字比率に係る赤字・黒字の構成分析!G$36,"▲", "-")), 2)), NA())</f>
        <v>#VALUE!</v>
      </c>
      <c r="F34" s="165" t="e">
        <f>IF(ROUND(VALUE(SUBSTITUTE(連結実質赤字比率に係る赤字・黒字の構成分析!H$36,"▲", "-")), 2) &lt; 0, ABS(ROUND(VALUE(SUBSTITUTE(連結実質赤字比率に係る赤字・黒字の構成分析!H$36,"▲", "-")), 2)), NA())</f>
        <v>#VALUE!</v>
      </c>
      <c r="G34" s="165" t="e">
        <f>IF(ROUND(VALUE(SUBSTITUTE(連結実質赤字比率に係る赤字・黒字の構成分析!H$36,"▲", "-")), 2) &gt;= 0, ABS(ROUND(VALUE(SUBSTITUTE(連結実質赤字比率に係る赤字・黒字の構成分析!H$36,"▲", "-")), 2)), NA())</f>
        <v>#VALUE!</v>
      </c>
      <c r="H34" s="165" t="e">
        <f>IF(ROUND(VALUE(SUBSTITUTE(連結実質赤字比率に係る赤字・黒字の構成分析!I$36,"▲", "-")), 2) &lt; 0, ABS(ROUND(VALUE(SUBSTITUTE(連結実質赤字比率に係る赤字・黒字の構成分析!I$36,"▲", "-")), 2)), NA())</f>
        <v>#VALUE!</v>
      </c>
      <c r="I34" s="165" t="e">
        <f>IF(ROUND(VALUE(SUBSTITUTE(連結実質赤字比率に係る赤字・黒字の構成分析!I$36,"▲", "-")), 2) &gt;= 0, ABS(ROUND(VALUE(SUBSTITUTE(連結実質赤字比率に係る赤字・黒字の構成分析!I$36,"▲", "-")), 2)), NA())</f>
        <v>#VALUE!</v>
      </c>
      <c r="J34" s="165" t="e">
        <f>IF(ROUND(VALUE(SUBSTITUTE(連結実質赤字比率に係る赤字・黒字の構成分析!J$36,"▲", "-")), 2) &lt; 0, ABS(ROUND(VALUE(SUBSTITUTE(連結実質赤字比率に係る赤字・黒字の構成分析!J$36,"▲", "-")), 2)), NA())</f>
        <v>#N/A</v>
      </c>
      <c r="K34" s="165">
        <f>IF(ROUND(VALUE(SUBSTITUTE(連結実質赤字比率に係る赤字・黒字の構成分析!J$36,"▲", "-")), 2) &gt;= 0, ABS(ROUND(VALUE(SUBSTITUTE(連結実質赤字比率に係る赤字・黒字の構成分析!J$36,"▲", "-")), 2)), NA())</f>
        <v>0.61</v>
      </c>
    </row>
    <row r="35" spans="1:16" x14ac:dyDescent="0.15">
      <c r="A35" s="165" t="str">
        <f>IF(連結実質赤字比率に係る赤字・黒字の構成分析!C$35="",NA(),連結実質赤字比率に係る赤字・黒字の構成分析!C$35)</f>
        <v>介護保険特別会計</v>
      </c>
      <c r="B35" s="165" t="e">
        <f>IF(ROUND(VALUE(SUBSTITUTE(連結実質赤字比率に係る赤字・黒字の構成分析!F$35,"▲", "-")), 2) &lt; 0, ABS(ROUND(VALUE(SUBSTITUTE(連結実質赤字比率に係る赤字・黒字の構成分析!F$35,"▲", "-")), 2)), NA())</f>
        <v>#N/A</v>
      </c>
      <c r="C35" s="165">
        <f>IF(ROUND(VALUE(SUBSTITUTE(連結実質赤字比率に係る赤字・黒字の構成分析!F$35,"▲", "-")), 2) &gt;= 0, ABS(ROUND(VALUE(SUBSTITUTE(連結実質赤字比率に係る赤字・黒字の構成分析!F$35,"▲", "-")), 2)), NA())</f>
        <v>0.45</v>
      </c>
      <c r="D35" s="165" t="e">
        <f>IF(ROUND(VALUE(SUBSTITUTE(連結実質赤字比率に係る赤字・黒字の構成分析!G$35,"▲", "-")), 2) &lt; 0, ABS(ROUND(VALUE(SUBSTITUTE(連結実質赤字比率に係る赤字・黒字の構成分析!G$35,"▲", "-")), 2)), NA())</f>
        <v>#N/A</v>
      </c>
      <c r="E35" s="165">
        <f>IF(ROUND(VALUE(SUBSTITUTE(連結実質赤字比率に係る赤字・黒字の構成分析!G$35,"▲", "-")), 2) &gt;= 0, ABS(ROUND(VALUE(SUBSTITUTE(連結実質赤字比率に係る赤字・黒字の構成分析!G$35,"▲", "-")), 2)), NA())</f>
        <v>0.8</v>
      </c>
      <c r="F35" s="165" t="e">
        <f>IF(ROUND(VALUE(SUBSTITUTE(連結実質赤字比率に係る赤字・黒字の構成分析!H$35,"▲", "-")), 2) &lt; 0, ABS(ROUND(VALUE(SUBSTITUTE(連結実質赤字比率に係る赤字・黒字の構成分析!H$35,"▲", "-")), 2)), NA())</f>
        <v>#N/A</v>
      </c>
      <c r="G35" s="165">
        <f>IF(ROUND(VALUE(SUBSTITUTE(連結実質赤字比率に係る赤字・黒字の構成分析!H$35,"▲", "-")), 2) &gt;= 0, ABS(ROUND(VALUE(SUBSTITUTE(連結実質赤字比率に係る赤字・黒字の構成分析!H$35,"▲", "-")), 2)), NA())</f>
        <v>1.44</v>
      </c>
      <c r="H35" s="165" t="e">
        <f>IF(ROUND(VALUE(SUBSTITUTE(連結実質赤字比率に係る赤字・黒字の構成分析!I$35,"▲", "-")), 2) &lt; 0, ABS(ROUND(VALUE(SUBSTITUTE(連結実質赤字比率に係る赤字・黒字の構成分析!I$35,"▲", "-")), 2)), NA())</f>
        <v>#N/A</v>
      </c>
      <c r="I35" s="165">
        <f>IF(ROUND(VALUE(SUBSTITUTE(連結実質赤字比率に係る赤字・黒字の構成分析!I$35,"▲", "-")), 2) &gt;= 0, ABS(ROUND(VALUE(SUBSTITUTE(連結実質赤字比率に係る赤字・黒字の構成分析!I$35,"▲", "-")), 2)), NA())</f>
        <v>1.86</v>
      </c>
      <c r="J35" s="165" t="e">
        <f>IF(ROUND(VALUE(SUBSTITUTE(連結実質赤字比率に係る赤字・黒字の構成分析!J$35,"▲", "-")), 2) &lt; 0, ABS(ROUND(VALUE(SUBSTITUTE(連結実質赤字比率に係る赤字・黒字の構成分析!J$35,"▲", "-")), 2)), NA())</f>
        <v>#N/A</v>
      </c>
      <c r="K35" s="165">
        <f>IF(ROUND(VALUE(SUBSTITUTE(連結実質赤字比率に係る赤字・黒字の構成分析!J$35,"▲", "-")), 2) &gt;= 0, ABS(ROUND(VALUE(SUBSTITUTE(連結実質赤字比率に係る赤字・黒字の構成分析!J$35,"▲", "-")), 2)), NA())</f>
        <v>1.1100000000000001</v>
      </c>
    </row>
    <row r="36" spans="1:16" x14ac:dyDescent="0.15">
      <c r="A36" s="165" t="str">
        <f>IF(連結実質赤字比率に係る赤字・黒字の構成分析!C$34="",NA(),連結実質赤字比率に係る赤字・黒字の構成分析!C$34)</f>
        <v>一般会計</v>
      </c>
      <c r="B36" s="165" t="e">
        <f>IF(ROUND(VALUE(SUBSTITUTE(連結実質赤字比率に係る赤字・黒字の構成分析!F$34,"▲", "-")), 2) &lt; 0, ABS(ROUND(VALUE(SUBSTITUTE(連結実質赤字比率に係る赤字・黒字の構成分析!F$34,"▲", "-")), 2)), NA())</f>
        <v>#N/A</v>
      </c>
      <c r="C36" s="165">
        <f>IF(ROUND(VALUE(SUBSTITUTE(連結実質赤字比率に係る赤字・黒字の構成分析!F$34,"▲", "-")), 2) &gt;= 0, ABS(ROUND(VALUE(SUBSTITUTE(連結実質赤字比率に係る赤字・黒字の構成分析!F$34,"▲", "-")), 2)), NA())</f>
        <v>15.86</v>
      </c>
      <c r="D36" s="165" t="e">
        <f>IF(ROUND(VALUE(SUBSTITUTE(連結実質赤字比率に係る赤字・黒字の構成分析!G$34,"▲", "-")), 2) &lt; 0, ABS(ROUND(VALUE(SUBSTITUTE(連結実質赤字比率に係る赤字・黒字の構成分析!G$34,"▲", "-")), 2)), NA())</f>
        <v>#N/A</v>
      </c>
      <c r="E36" s="165">
        <f>IF(ROUND(VALUE(SUBSTITUTE(連結実質赤字比率に係る赤字・黒字の構成分析!G$34,"▲", "-")), 2) &gt;= 0, ABS(ROUND(VALUE(SUBSTITUTE(連結実質赤字比率に係る赤字・黒字の構成分析!G$34,"▲", "-")), 2)), NA())</f>
        <v>16.170000000000002</v>
      </c>
      <c r="F36" s="165" t="e">
        <f>IF(ROUND(VALUE(SUBSTITUTE(連結実質赤字比率に係る赤字・黒字の構成分析!H$34,"▲", "-")), 2) &lt; 0, ABS(ROUND(VALUE(SUBSTITUTE(連結実質赤字比率に係る赤字・黒字の構成分析!H$34,"▲", "-")), 2)), NA())</f>
        <v>#N/A</v>
      </c>
      <c r="G36" s="165">
        <f>IF(ROUND(VALUE(SUBSTITUTE(連結実質赤字比率に係る赤字・黒字の構成分析!H$34,"▲", "-")), 2) &gt;= 0, ABS(ROUND(VALUE(SUBSTITUTE(連結実質赤字比率に係る赤字・黒字の構成分析!H$34,"▲", "-")), 2)), NA())</f>
        <v>19.829999999999998</v>
      </c>
      <c r="H36" s="165" t="e">
        <f>IF(ROUND(VALUE(SUBSTITUTE(連結実質赤字比率に係る赤字・黒字の構成分析!I$34,"▲", "-")), 2) &lt; 0, ABS(ROUND(VALUE(SUBSTITUTE(連結実質赤字比率に係る赤字・黒字の構成分析!I$34,"▲", "-")), 2)), NA())</f>
        <v>#N/A</v>
      </c>
      <c r="I36" s="165">
        <f>IF(ROUND(VALUE(SUBSTITUTE(連結実質赤字比率に係る赤字・黒字の構成分析!I$34,"▲", "-")), 2) &gt;= 0, ABS(ROUND(VALUE(SUBSTITUTE(連結実質赤字比率に係る赤字・黒字の構成分析!I$34,"▲", "-")), 2)), NA())</f>
        <v>19.600000000000001</v>
      </c>
      <c r="J36" s="165" t="e">
        <f>IF(ROUND(VALUE(SUBSTITUTE(連結実質赤字比率に係る赤字・黒字の構成分析!J$34,"▲", "-")), 2) &lt; 0, ABS(ROUND(VALUE(SUBSTITUTE(連結実質赤字比率に係る赤字・黒字の構成分析!J$34,"▲", "-")), 2)), NA())</f>
        <v>#N/A</v>
      </c>
      <c r="K36" s="165">
        <f>IF(ROUND(VALUE(SUBSTITUTE(連結実質赤字比率に係る赤字・黒字の構成分析!J$34,"▲", "-")), 2) &gt;= 0, ABS(ROUND(VALUE(SUBSTITUTE(連結実質赤字比率に係る赤字・黒字の構成分析!J$34,"▲", "-")), 2)), NA())</f>
        <v>11.94</v>
      </c>
    </row>
    <row r="39" spans="1:16" x14ac:dyDescent="0.15">
      <c r="A39" s="138" t="s">
        <v>58</v>
      </c>
    </row>
    <row r="40" spans="1:16" x14ac:dyDescent="0.15">
      <c r="A40" s="166"/>
      <c r="B40" s="166" t="str">
        <f>'実質公債費比率（分子）の構造'!K$44</f>
        <v>R01</v>
      </c>
      <c r="C40" s="166"/>
      <c r="D40" s="166"/>
      <c r="E40" s="166" t="str">
        <f>'実質公債費比率（分子）の構造'!L$44</f>
        <v>R02</v>
      </c>
      <c r="F40" s="166"/>
      <c r="G40" s="166"/>
      <c r="H40" s="166" t="str">
        <f>'実質公債費比率（分子）の構造'!M$44</f>
        <v>R03</v>
      </c>
      <c r="I40" s="166"/>
      <c r="J40" s="166"/>
      <c r="K40" s="166" t="str">
        <f>'実質公債費比率（分子）の構造'!N$44</f>
        <v>R04</v>
      </c>
      <c r="L40" s="166"/>
      <c r="M40" s="166"/>
      <c r="N40" s="166" t="str">
        <f>'実質公債費比率（分子）の構造'!O$44</f>
        <v>R05</v>
      </c>
      <c r="O40" s="166"/>
      <c r="P40" s="166"/>
    </row>
    <row r="41" spans="1:16" x14ac:dyDescent="0.15">
      <c r="A41" s="166"/>
      <c r="B41" s="166" t="s">
        <v>59</v>
      </c>
      <c r="C41" s="166"/>
      <c r="D41" s="166" t="s">
        <v>60</v>
      </c>
      <c r="E41" s="166" t="s">
        <v>59</v>
      </c>
      <c r="F41" s="166"/>
      <c r="G41" s="166" t="s">
        <v>60</v>
      </c>
      <c r="H41" s="166" t="s">
        <v>59</v>
      </c>
      <c r="I41" s="166"/>
      <c r="J41" s="166" t="s">
        <v>60</v>
      </c>
      <c r="K41" s="166" t="s">
        <v>59</v>
      </c>
      <c r="L41" s="166"/>
      <c r="M41" s="166" t="s">
        <v>60</v>
      </c>
      <c r="N41" s="166" t="s">
        <v>59</v>
      </c>
      <c r="O41" s="166"/>
      <c r="P41" s="166" t="s">
        <v>60</v>
      </c>
    </row>
    <row r="42" spans="1:16" x14ac:dyDescent="0.15">
      <c r="A42" s="166" t="s">
        <v>61</v>
      </c>
      <c r="B42" s="166"/>
      <c r="C42" s="166"/>
      <c r="D42" s="166">
        <f>'実質公債費比率（分子）の構造'!K$52</f>
        <v>396</v>
      </c>
      <c r="E42" s="166"/>
      <c r="F42" s="166"/>
      <c r="G42" s="166">
        <f>'実質公債費比率（分子）の構造'!L$52</f>
        <v>446</v>
      </c>
      <c r="H42" s="166"/>
      <c r="I42" s="166"/>
      <c r="J42" s="166">
        <f>'実質公債費比率（分子）の構造'!M$52</f>
        <v>471</v>
      </c>
      <c r="K42" s="166"/>
      <c r="L42" s="166"/>
      <c r="M42" s="166">
        <f>'実質公債費比率（分子）の構造'!N$52</f>
        <v>473</v>
      </c>
      <c r="N42" s="166"/>
      <c r="O42" s="166"/>
      <c r="P42" s="166">
        <f>'実質公債費比率（分子）の構造'!O$52</f>
        <v>512</v>
      </c>
    </row>
    <row r="43" spans="1:16" x14ac:dyDescent="0.15">
      <c r="A43" s="166" t="s">
        <v>16</v>
      </c>
      <c r="B43" s="166" t="str">
        <f>'実質公債費比率（分子）の構造'!K$51</f>
        <v>-</v>
      </c>
      <c r="C43" s="166"/>
      <c r="D43" s="166"/>
      <c r="E43" s="166">
        <f>'実質公債費比率（分子）の構造'!L$51</f>
        <v>0</v>
      </c>
      <c r="F43" s="166"/>
      <c r="G43" s="166"/>
      <c r="H43" s="166" t="str">
        <f>'実質公債費比率（分子）の構造'!M$51</f>
        <v>-</v>
      </c>
      <c r="I43" s="166"/>
      <c r="J43" s="166"/>
      <c r="K43" s="166" t="str">
        <f>'実質公債費比率（分子）の構造'!N$51</f>
        <v>-</v>
      </c>
      <c r="L43" s="166"/>
      <c r="M43" s="166"/>
      <c r="N43" s="166" t="str">
        <f>'実質公債費比率（分子）の構造'!O$51</f>
        <v>-</v>
      </c>
      <c r="O43" s="166"/>
      <c r="P43" s="166"/>
    </row>
    <row r="44" spans="1:16" x14ac:dyDescent="0.15">
      <c r="A44" s="166" t="s">
        <v>62</v>
      </c>
      <c r="B44" s="166" t="str">
        <f>'実質公債費比率（分子）の構造'!K$50</f>
        <v>-</v>
      </c>
      <c r="C44" s="166"/>
      <c r="D44" s="166"/>
      <c r="E44" s="166" t="str">
        <f>'実質公債費比率（分子）の構造'!L$50</f>
        <v>-</v>
      </c>
      <c r="F44" s="166"/>
      <c r="G44" s="166"/>
      <c r="H44" s="166" t="str">
        <f>'実質公債費比率（分子）の構造'!M$50</f>
        <v>-</v>
      </c>
      <c r="I44" s="166"/>
      <c r="J44" s="166"/>
      <c r="K44" s="166">
        <f>'実質公債費比率（分子）の構造'!N$50</f>
        <v>12</v>
      </c>
      <c r="L44" s="166"/>
      <c r="M44" s="166"/>
      <c r="N44" s="166">
        <f>'実質公債費比率（分子）の構造'!O$50</f>
        <v>10</v>
      </c>
      <c r="O44" s="166"/>
      <c r="P44" s="166"/>
    </row>
    <row r="45" spans="1:16" x14ac:dyDescent="0.15">
      <c r="A45" s="166" t="s">
        <v>63</v>
      </c>
      <c r="B45" s="166">
        <f>'実質公債費比率（分子）の構造'!K$49</f>
        <v>8</v>
      </c>
      <c r="C45" s="166"/>
      <c r="D45" s="166"/>
      <c r="E45" s="166">
        <f>'実質公債費比率（分子）の構造'!L$49</f>
        <v>6</v>
      </c>
      <c r="F45" s="166"/>
      <c r="G45" s="166"/>
      <c r="H45" s="166">
        <f>'実質公債費比率（分子）の構造'!M$49</f>
        <v>5</v>
      </c>
      <c r="I45" s="166"/>
      <c r="J45" s="166"/>
      <c r="K45" s="166">
        <f>'実質公債費比率（分子）の構造'!N$49</f>
        <v>6</v>
      </c>
      <c r="L45" s="166"/>
      <c r="M45" s="166"/>
      <c r="N45" s="166">
        <f>'実質公債費比率（分子）の構造'!O$49</f>
        <v>6</v>
      </c>
      <c r="O45" s="166"/>
      <c r="P45" s="166"/>
    </row>
    <row r="46" spans="1:16" x14ac:dyDescent="0.15">
      <c r="A46" s="166" t="s">
        <v>64</v>
      </c>
      <c r="B46" s="166">
        <f>'実質公債費比率（分子）の構造'!K$48</f>
        <v>250</v>
      </c>
      <c r="C46" s="166"/>
      <c r="D46" s="166"/>
      <c r="E46" s="166">
        <f>'実質公債費比率（分子）の構造'!L$48</f>
        <v>237</v>
      </c>
      <c r="F46" s="166"/>
      <c r="G46" s="166"/>
      <c r="H46" s="166">
        <f>'実質公債費比率（分子）の構造'!M$48</f>
        <v>258</v>
      </c>
      <c r="I46" s="166"/>
      <c r="J46" s="166"/>
      <c r="K46" s="166">
        <f>'実質公債費比率（分子）の構造'!N$48</f>
        <v>254</v>
      </c>
      <c r="L46" s="166"/>
      <c r="M46" s="166"/>
      <c r="N46" s="166">
        <f>'実質公債費比率（分子）の構造'!O$48</f>
        <v>231</v>
      </c>
      <c r="O46" s="166"/>
      <c r="P46" s="166"/>
    </row>
    <row r="47" spans="1:16" x14ac:dyDescent="0.15">
      <c r="A47" s="166" t="s">
        <v>12</v>
      </c>
      <c r="B47" s="166" t="str">
        <f>'実質公債費比率（分子）の構造'!K$47</f>
        <v>-</v>
      </c>
      <c r="C47" s="166"/>
      <c r="D47" s="166"/>
      <c r="E47" s="166" t="str">
        <f>'実質公債費比率（分子）の構造'!L$47</f>
        <v>-</v>
      </c>
      <c r="F47" s="166"/>
      <c r="G47" s="166"/>
      <c r="H47" s="166" t="str">
        <f>'実質公債費比率（分子）の構造'!M$47</f>
        <v>-</v>
      </c>
      <c r="I47" s="166"/>
      <c r="J47" s="166"/>
      <c r="K47" s="166" t="str">
        <f>'実質公債費比率（分子）の構造'!N$47</f>
        <v>-</v>
      </c>
      <c r="L47" s="166"/>
      <c r="M47" s="166"/>
      <c r="N47" s="166" t="str">
        <f>'実質公債費比率（分子）の構造'!O$47</f>
        <v>-</v>
      </c>
      <c r="O47" s="166"/>
      <c r="P47" s="166"/>
    </row>
    <row r="48" spans="1:16" x14ac:dyDescent="0.15">
      <c r="A48" s="166" t="s">
        <v>65</v>
      </c>
      <c r="B48" s="166" t="str">
        <f>'実質公債費比率（分子）の構造'!K$46</f>
        <v>-</v>
      </c>
      <c r="C48" s="166"/>
      <c r="D48" s="166"/>
      <c r="E48" s="166" t="str">
        <f>'実質公債費比率（分子）の構造'!L$46</f>
        <v>-</v>
      </c>
      <c r="F48" s="166"/>
      <c r="G48" s="166"/>
      <c r="H48" s="166" t="str">
        <f>'実質公債費比率（分子）の構造'!M$46</f>
        <v>-</v>
      </c>
      <c r="I48" s="166"/>
      <c r="J48" s="166"/>
      <c r="K48" s="166" t="str">
        <f>'実質公債費比率（分子）の構造'!N$46</f>
        <v>-</v>
      </c>
      <c r="L48" s="166"/>
      <c r="M48" s="166"/>
      <c r="N48" s="166" t="str">
        <f>'実質公債費比率（分子）の構造'!O$46</f>
        <v>-</v>
      </c>
      <c r="O48" s="166"/>
      <c r="P48" s="166"/>
    </row>
    <row r="49" spans="1:16" x14ac:dyDescent="0.15">
      <c r="A49" s="166" t="s">
        <v>66</v>
      </c>
      <c r="B49" s="166">
        <f>'実質公債費比率（分子）の構造'!K$45</f>
        <v>363</v>
      </c>
      <c r="C49" s="166"/>
      <c r="D49" s="166"/>
      <c r="E49" s="166">
        <f>'実質公債費比率（分子）の構造'!L$45</f>
        <v>449</v>
      </c>
      <c r="F49" s="166"/>
      <c r="G49" s="166"/>
      <c r="H49" s="166">
        <f>'実質公債費比率（分子）の構造'!M$45</f>
        <v>511</v>
      </c>
      <c r="I49" s="166"/>
      <c r="J49" s="166"/>
      <c r="K49" s="166">
        <f>'実質公債費比率（分子）の構造'!N$45</f>
        <v>545</v>
      </c>
      <c r="L49" s="166"/>
      <c r="M49" s="166"/>
      <c r="N49" s="166">
        <f>'実質公債費比率（分子）の構造'!O$45</f>
        <v>568</v>
      </c>
      <c r="O49" s="166"/>
      <c r="P49" s="166"/>
    </row>
    <row r="50" spans="1:16" x14ac:dyDescent="0.15">
      <c r="A50" s="166" t="s">
        <v>67</v>
      </c>
      <c r="B50" s="166" t="e">
        <f>NA()</f>
        <v>#N/A</v>
      </c>
      <c r="C50" s="166">
        <f>IF(ISNUMBER('実質公債費比率（分子）の構造'!K$53),'実質公債費比率（分子）の構造'!K$53,NA())</f>
        <v>225</v>
      </c>
      <c r="D50" s="166" t="e">
        <f>NA()</f>
        <v>#N/A</v>
      </c>
      <c r="E50" s="166" t="e">
        <f>NA()</f>
        <v>#N/A</v>
      </c>
      <c r="F50" s="166">
        <f>IF(ISNUMBER('実質公債費比率（分子）の構造'!L$53),'実質公債費比率（分子）の構造'!L$53,NA())</f>
        <v>246</v>
      </c>
      <c r="G50" s="166" t="e">
        <f>NA()</f>
        <v>#N/A</v>
      </c>
      <c r="H50" s="166" t="e">
        <f>NA()</f>
        <v>#N/A</v>
      </c>
      <c r="I50" s="166">
        <f>IF(ISNUMBER('実質公債費比率（分子）の構造'!M$53),'実質公債費比率（分子）の構造'!M$53,NA())</f>
        <v>303</v>
      </c>
      <c r="J50" s="166" t="e">
        <f>NA()</f>
        <v>#N/A</v>
      </c>
      <c r="K50" s="166" t="e">
        <f>NA()</f>
        <v>#N/A</v>
      </c>
      <c r="L50" s="166">
        <f>IF(ISNUMBER('実質公債費比率（分子）の構造'!N$53),'実質公債費比率（分子）の構造'!N$53,NA())</f>
        <v>344</v>
      </c>
      <c r="M50" s="166" t="e">
        <f>NA()</f>
        <v>#N/A</v>
      </c>
      <c r="N50" s="166" t="e">
        <f>NA()</f>
        <v>#N/A</v>
      </c>
      <c r="O50" s="166">
        <f>IF(ISNUMBER('実質公債費比率（分子）の構造'!O$53),'実質公債費比率（分子）の構造'!O$53,NA())</f>
        <v>303</v>
      </c>
      <c r="P50" s="166" t="e">
        <f>NA()</f>
        <v>#N/A</v>
      </c>
    </row>
    <row r="53" spans="1:16" x14ac:dyDescent="0.15">
      <c r="A53" s="138" t="s">
        <v>68</v>
      </c>
    </row>
    <row r="54" spans="1:16" x14ac:dyDescent="0.15">
      <c r="A54" s="165"/>
      <c r="B54" s="165" t="str">
        <f>'将来負担比率（分子）の構造'!I$40</f>
        <v>R01</v>
      </c>
      <c r="C54" s="165"/>
      <c r="D54" s="165"/>
      <c r="E54" s="165" t="str">
        <f>'将来負担比率（分子）の構造'!J$40</f>
        <v>R02</v>
      </c>
      <c r="F54" s="165"/>
      <c r="G54" s="165"/>
      <c r="H54" s="165" t="str">
        <f>'将来負担比率（分子）の構造'!K$40</f>
        <v>R03</v>
      </c>
      <c r="I54" s="165"/>
      <c r="J54" s="165"/>
      <c r="K54" s="165" t="str">
        <f>'将来負担比率（分子）の構造'!L$40</f>
        <v>R04</v>
      </c>
      <c r="L54" s="165"/>
      <c r="M54" s="165"/>
      <c r="N54" s="165" t="str">
        <f>'将来負担比率（分子）の構造'!M$40</f>
        <v>R05</v>
      </c>
      <c r="O54" s="165"/>
      <c r="P54" s="165"/>
    </row>
    <row r="55" spans="1:16" x14ac:dyDescent="0.15">
      <c r="A55" s="165"/>
      <c r="B55" s="165" t="s">
        <v>69</v>
      </c>
      <c r="C55" s="165"/>
      <c r="D55" s="165" t="s">
        <v>70</v>
      </c>
      <c r="E55" s="165" t="s">
        <v>69</v>
      </c>
      <c r="F55" s="165"/>
      <c r="G55" s="165" t="s">
        <v>70</v>
      </c>
      <c r="H55" s="165" t="s">
        <v>69</v>
      </c>
      <c r="I55" s="165"/>
      <c r="J55" s="165" t="s">
        <v>70</v>
      </c>
      <c r="K55" s="165" t="s">
        <v>69</v>
      </c>
      <c r="L55" s="165"/>
      <c r="M55" s="165" t="s">
        <v>70</v>
      </c>
      <c r="N55" s="165" t="s">
        <v>69</v>
      </c>
      <c r="O55" s="165"/>
      <c r="P55" s="165" t="s">
        <v>70</v>
      </c>
    </row>
    <row r="56" spans="1:16" x14ac:dyDescent="0.15">
      <c r="A56" s="165" t="s">
        <v>43</v>
      </c>
      <c r="B56" s="165"/>
      <c r="C56" s="165"/>
      <c r="D56" s="165">
        <f>'将来負担比率（分子）の構造'!I$52</f>
        <v>4625</v>
      </c>
      <c r="E56" s="165"/>
      <c r="F56" s="165"/>
      <c r="G56" s="165">
        <f>'将来負担比率（分子）の構造'!J$52</f>
        <v>4572</v>
      </c>
      <c r="H56" s="165"/>
      <c r="I56" s="165"/>
      <c r="J56" s="165">
        <f>'将来負担比率（分子）の構造'!K$52</f>
        <v>4421</v>
      </c>
      <c r="K56" s="165"/>
      <c r="L56" s="165"/>
      <c r="M56" s="165">
        <f>'将来負担比率（分子）の構造'!L$52</f>
        <v>4458</v>
      </c>
      <c r="N56" s="165"/>
      <c r="O56" s="165"/>
      <c r="P56" s="165">
        <f>'将来負担比率（分子）の構造'!M$52</f>
        <v>4096</v>
      </c>
    </row>
    <row r="57" spans="1:16" x14ac:dyDescent="0.15">
      <c r="A57" s="165" t="s">
        <v>42</v>
      </c>
      <c r="B57" s="165"/>
      <c r="C57" s="165"/>
      <c r="D57" s="165">
        <f>'将来負担比率（分子）の構造'!I$51</f>
        <v>8</v>
      </c>
      <c r="E57" s="165"/>
      <c r="F57" s="165"/>
      <c r="G57" s="165">
        <f>'将来負担比率（分子）の構造'!J$51</f>
        <v>3</v>
      </c>
      <c r="H57" s="165"/>
      <c r="I57" s="165"/>
      <c r="J57" s="165">
        <f>'将来負担比率（分子）の構造'!K$51</f>
        <v>0</v>
      </c>
      <c r="K57" s="165"/>
      <c r="L57" s="165"/>
      <c r="M57" s="165">
        <f>'将来負担比率（分子）の構造'!L$51</f>
        <v>103</v>
      </c>
      <c r="N57" s="165"/>
      <c r="O57" s="165"/>
      <c r="P57" s="165">
        <f>'将来負担比率（分子）の構造'!M$51</f>
        <v>131</v>
      </c>
    </row>
    <row r="58" spans="1:16" x14ac:dyDescent="0.15">
      <c r="A58" s="165" t="s">
        <v>41</v>
      </c>
      <c r="B58" s="165"/>
      <c r="C58" s="165"/>
      <c r="D58" s="165">
        <f>'将来負担比率（分子）の構造'!I$50</f>
        <v>1408</v>
      </c>
      <c r="E58" s="165"/>
      <c r="F58" s="165"/>
      <c r="G58" s="165">
        <f>'将来負担比率（分子）の構造'!J$50</f>
        <v>1429</v>
      </c>
      <c r="H58" s="165"/>
      <c r="I58" s="165"/>
      <c r="J58" s="165">
        <f>'将来負担比率（分子）の構造'!K$50</f>
        <v>1601</v>
      </c>
      <c r="K58" s="165"/>
      <c r="L58" s="165"/>
      <c r="M58" s="165">
        <f>'将来負担比率（分子）の構造'!L$50</f>
        <v>1813</v>
      </c>
      <c r="N58" s="165"/>
      <c r="O58" s="165"/>
      <c r="P58" s="165">
        <f>'将来負担比率（分子）の構造'!M$50</f>
        <v>2033</v>
      </c>
    </row>
    <row r="59" spans="1:16" x14ac:dyDescent="0.15">
      <c r="A59" s="165" t="s">
        <v>39</v>
      </c>
      <c r="B59" s="165" t="str">
        <f>'将来負担比率（分子）の構造'!I$49</f>
        <v>-</v>
      </c>
      <c r="C59" s="165"/>
      <c r="D59" s="165"/>
      <c r="E59" s="165" t="str">
        <f>'将来負担比率（分子）の構造'!J$49</f>
        <v>-</v>
      </c>
      <c r="F59" s="165"/>
      <c r="G59" s="165"/>
      <c r="H59" s="165" t="str">
        <f>'将来負担比率（分子）の構造'!K$49</f>
        <v>-</v>
      </c>
      <c r="I59" s="165"/>
      <c r="J59" s="165"/>
      <c r="K59" s="165" t="str">
        <f>'将来負担比率（分子）の構造'!L$49</f>
        <v>-</v>
      </c>
      <c r="L59" s="165"/>
      <c r="M59" s="165"/>
      <c r="N59" s="165" t="str">
        <f>'将来負担比率（分子）の構造'!M$49</f>
        <v>-</v>
      </c>
      <c r="O59" s="165"/>
      <c r="P59" s="165"/>
    </row>
    <row r="60" spans="1:16" x14ac:dyDescent="0.15">
      <c r="A60" s="165" t="s">
        <v>38</v>
      </c>
      <c r="B60" s="165" t="str">
        <f>'将来負担比率（分子）の構造'!I$48</f>
        <v>-</v>
      </c>
      <c r="C60" s="165"/>
      <c r="D60" s="165"/>
      <c r="E60" s="165" t="str">
        <f>'将来負担比率（分子）の構造'!J$48</f>
        <v>-</v>
      </c>
      <c r="F60" s="165"/>
      <c r="G60" s="165"/>
      <c r="H60" s="165" t="str">
        <f>'将来負担比率（分子）の構造'!K$48</f>
        <v>-</v>
      </c>
      <c r="I60" s="165"/>
      <c r="J60" s="165"/>
      <c r="K60" s="165" t="str">
        <f>'将来負担比率（分子）の構造'!L$48</f>
        <v>-</v>
      </c>
      <c r="L60" s="165"/>
      <c r="M60" s="165"/>
      <c r="N60" s="165" t="str">
        <f>'将来負担比率（分子）の構造'!M$48</f>
        <v>-</v>
      </c>
      <c r="O60" s="165"/>
      <c r="P60" s="165"/>
    </row>
    <row r="61" spans="1:16" x14ac:dyDescent="0.15">
      <c r="A61" s="165" t="s">
        <v>36</v>
      </c>
      <c r="B61" s="165" t="str">
        <f>'将来負担比率（分子）の構造'!I$46</f>
        <v>-</v>
      </c>
      <c r="C61" s="165"/>
      <c r="D61" s="165"/>
      <c r="E61" s="165" t="str">
        <f>'将来負担比率（分子）の構造'!J$46</f>
        <v>-</v>
      </c>
      <c r="F61" s="165"/>
      <c r="G61" s="165"/>
      <c r="H61" s="165" t="str">
        <f>'将来負担比率（分子）の構造'!K$46</f>
        <v>-</v>
      </c>
      <c r="I61" s="165"/>
      <c r="J61" s="165"/>
      <c r="K61" s="165" t="str">
        <f>'将来負担比率（分子）の構造'!L$46</f>
        <v>-</v>
      </c>
      <c r="L61" s="165"/>
      <c r="M61" s="165"/>
      <c r="N61" s="165" t="str">
        <f>'将来負担比率（分子）の構造'!M$46</f>
        <v>-</v>
      </c>
      <c r="O61" s="165"/>
      <c r="P61" s="165"/>
    </row>
    <row r="62" spans="1:16" x14ac:dyDescent="0.15">
      <c r="A62" s="165" t="s">
        <v>35</v>
      </c>
      <c r="B62" s="165">
        <f>'将来負担比率（分子）の構造'!I$45</f>
        <v>346</v>
      </c>
      <c r="C62" s="165"/>
      <c r="D62" s="165"/>
      <c r="E62" s="165">
        <f>'将来負担比率（分子）の構造'!J$45</f>
        <v>331</v>
      </c>
      <c r="F62" s="165"/>
      <c r="G62" s="165"/>
      <c r="H62" s="165">
        <f>'将来負担比率（分子）の構造'!K$45</f>
        <v>357</v>
      </c>
      <c r="I62" s="165"/>
      <c r="J62" s="165"/>
      <c r="K62" s="165">
        <f>'将来負担比率（分子）の構造'!L$45</f>
        <v>331</v>
      </c>
      <c r="L62" s="165"/>
      <c r="M62" s="165"/>
      <c r="N62" s="165">
        <f>'将来負担比率（分子）の構造'!M$45</f>
        <v>310</v>
      </c>
      <c r="O62" s="165"/>
      <c r="P62" s="165"/>
    </row>
    <row r="63" spans="1:16" x14ac:dyDescent="0.15">
      <c r="A63" s="165" t="s">
        <v>34</v>
      </c>
      <c r="B63" s="165">
        <f>'将来負担比率（分子）の構造'!I$44</f>
        <v>10</v>
      </c>
      <c r="C63" s="165"/>
      <c r="D63" s="165"/>
      <c r="E63" s="165">
        <f>'将来負担比率（分子）の構造'!J$44</f>
        <v>4</v>
      </c>
      <c r="F63" s="165"/>
      <c r="G63" s="165"/>
      <c r="H63" s="165">
        <f>'将来負担比率（分子）の構造'!K$44</f>
        <v>5</v>
      </c>
      <c r="I63" s="165"/>
      <c r="J63" s="165"/>
      <c r="K63" s="165" t="str">
        <f>'将来負担比率（分子）の構造'!L$44</f>
        <v>-</v>
      </c>
      <c r="L63" s="165"/>
      <c r="M63" s="165"/>
      <c r="N63" s="165" t="str">
        <f>'将来負担比率（分子）の構造'!M$44</f>
        <v>-</v>
      </c>
      <c r="O63" s="165"/>
      <c r="P63" s="165"/>
    </row>
    <row r="64" spans="1:16" x14ac:dyDescent="0.15">
      <c r="A64" s="165" t="s">
        <v>33</v>
      </c>
      <c r="B64" s="165">
        <f>'将来負担比率（分子）の構造'!I$43</f>
        <v>2238</v>
      </c>
      <c r="C64" s="165"/>
      <c r="D64" s="165"/>
      <c r="E64" s="165">
        <f>'将来負担比率（分子）の構造'!J$43</f>
        <v>1988</v>
      </c>
      <c r="F64" s="165"/>
      <c r="G64" s="165"/>
      <c r="H64" s="165">
        <f>'将来負担比率（分子）の構造'!K$43</f>
        <v>1824</v>
      </c>
      <c r="I64" s="165"/>
      <c r="J64" s="165"/>
      <c r="K64" s="165">
        <f>'将来負担比率（分子）の構造'!L$43</f>
        <v>1640</v>
      </c>
      <c r="L64" s="165"/>
      <c r="M64" s="165"/>
      <c r="N64" s="165">
        <f>'将来負担比率（分子）の構造'!M$43</f>
        <v>1422</v>
      </c>
      <c r="O64" s="165"/>
      <c r="P64" s="165"/>
    </row>
    <row r="65" spans="1:16" x14ac:dyDescent="0.15">
      <c r="A65" s="165" t="s">
        <v>32</v>
      </c>
      <c r="B65" s="165" t="str">
        <f>'将来負担比率（分子）の構造'!I$42</f>
        <v>-</v>
      </c>
      <c r="C65" s="165"/>
      <c r="D65" s="165"/>
      <c r="E65" s="165" t="str">
        <f>'将来負担比率（分子）の構造'!J$42</f>
        <v>-</v>
      </c>
      <c r="F65" s="165"/>
      <c r="G65" s="165"/>
      <c r="H65" s="165" t="str">
        <f>'将来負担比率（分子）の構造'!K$42</f>
        <v>-</v>
      </c>
      <c r="I65" s="165"/>
      <c r="J65" s="165"/>
      <c r="K65" s="165">
        <f>'将来負担比率（分子）の構造'!L$42</f>
        <v>470</v>
      </c>
      <c r="L65" s="165"/>
      <c r="M65" s="165"/>
      <c r="N65" s="165">
        <f>'将来負担比率（分子）の構造'!M$42</f>
        <v>454</v>
      </c>
      <c r="O65" s="165"/>
      <c r="P65" s="165"/>
    </row>
    <row r="66" spans="1:16" x14ac:dyDescent="0.15">
      <c r="A66" s="165" t="s">
        <v>31</v>
      </c>
      <c r="B66" s="165">
        <f>'将来負担比率（分子）の構造'!I$41</f>
        <v>5626</v>
      </c>
      <c r="C66" s="165"/>
      <c r="D66" s="165"/>
      <c r="E66" s="165">
        <f>'将来負担比率（分子）の構造'!J$41</f>
        <v>5930</v>
      </c>
      <c r="F66" s="165"/>
      <c r="G66" s="165"/>
      <c r="H66" s="165">
        <f>'将来負担比率（分子）の構造'!K$41</f>
        <v>5839</v>
      </c>
      <c r="I66" s="165"/>
      <c r="J66" s="165"/>
      <c r="K66" s="165">
        <f>'将来負担比率（分子）の構造'!L$41</f>
        <v>5568</v>
      </c>
      <c r="L66" s="165"/>
      <c r="M66" s="165"/>
      <c r="N66" s="165">
        <f>'将来負担比率（分子）の構造'!M$41</f>
        <v>5039</v>
      </c>
      <c r="O66" s="165"/>
      <c r="P66" s="165"/>
    </row>
    <row r="67" spans="1:16" x14ac:dyDescent="0.15">
      <c r="A67" s="165" t="s">
        <v>71</v>
      </c>
      <c r="B67" s="165" t="e">
        <f>NA()</f>
        <v>#N/A</v>
      </c>
      <c r="C67" s="165">
        <f>IF(ISNUMBER('将来負担比率（分子）の構造'!I$53), IF('将来負担比率（分子）の構造'!I$53 &lt; 0, 0, '将来負担比率（分子）の構造'!I$53), NA())</f>
        <v>2178</v>
      </c>
      <c r="D67" s="165" t="e">
        <f>NA()</f>
        <v>#N/A</v>
      </c>
      <c r="E67" s="165" t="e">
        <f>NA()</f>
        <v>#N/A</v>
      </c>
      <c r="F67" s="165">
        <f>IF(ISNUMBER('将来負担比率（分子）の構造'!J$53), IF('将来負担比率（分子）の構造'!J$53 &lt; 0, 0, '将来負担比率（分子）の構造'!J$53), NA())</f>
        <v>2248</v>
      </c>
      <c r="G67" s="165" t="e">
        <f>NA()</f>
        <v>#N/A</v>
      </c>
      <c r="H67" s="165" t="e">
        <f>NA()</f>
        <v>#N/A</v>
      </c>
      <c r="I67" s="165">
        <f>IF(ISNUMBER('将来負担比率（分子）の構造'!K$53), IF('将来負担比率（分子）の構造'!K$53 &lt; 0, 0, '将来負担比率（分子）の構造'!K$53), NA())</f>
        <v>2003</v>
      </c>
      <c r="J67" s="165" t="e">
        <f>NA()</f>
        <v>#N/A</v>
      </c>
      <c r="K67" s="165" t="e">
        <f>NA()</f>
        <v>#N/A</v>
      </c>
      <c r="L67" s="165">
        <f>IF(ISNUMBER('将来負担比率（分子）の構造'!L$53), IF('将来負担比率（分子）の構造'!L$53 &lt; 0, 0, '将来負担比率（分子）の構造'!L$53), NA())</f>
        <v>1637</v>
      </c>
      <c r="M67" s="165" t="e">
        <f>NA()</f>
        <v>#N/A</v>
      </c>
      <c r="N67" s="165" t="e">
        <f>NA()</f>
        <v>#N/A</v>
      </c>
      <c r="O67" s="165">
        <f>IF(ISNUMBER('将来負担比率（分子）の構造'!M$53), IF('将来負担比率（分子）の構造'!M$53 &lt; 0, 0, '将来負担比率（分子）の構造'!M$53), NA())</f>
        <v>964</v>
      </c>
      <c r="P67" s="165" t="e">
        <f>NA()</f>
        <v>#N/A</v>
      </c>
    </row>
    <row r="70" spans="1:16" x14ac:dyDescent="0.15">
      <c r="A70" s="167" t="s">
        <v>72</v>
      </c>
      <c r="B70" s="167"/>
      <c r="C70" s="167"/>
      <c r="D70" s="167"/>
      <c r="E70" s="167"/>
      <c r="F70" s="167"/>
    </row>
    <row r="71" spans="1:16" x14ac:dyDescent="0.15">
      <c r="A71" s="168"/>
      <c r="B71" s="168" t="str">
        <f>基金残高に係る経年分析!F54</f>
        <v>R03</v>
      </c>
      <c r="C71" s="168" t="str">
        <f>基金残高に係る経年分析!G54</f>
        <v>R04</v>
      </c>
      <c r="D71" s="168" t="str">
        <f>基金残高に係る経年分析!H54</f>
        <v>R05</v>
      </c>
    </row>
    <row r="72" spans="1:16" x14ac:dyDescent="0.15">
      <c r="A72" s="168" t="s">
        <v>73</v>
      </c>
      <c r="B72" s="169">
        <f>基金残高に係る経年分析!F55</f>
        <v>969</v>
      </c>
      <c r="C72" s="169">
        <f>基金残高に係る経年分析!G55</f>
        <v>979</v>
      </c>
      <c r="D72" s="169">
        <f>基金残高に係る経年分析!H55</f>
        <v>1109</v>
      </c>
    </row>
    <row r="73" spans="1:16" x14ac:dyDescent="0.15">
      <c r="A73" s="168" t="s">
        <v>74</v>
      </c>
      <c r="B73" s="169">
        <f>基金残高に係る経年分析!F56</f>
        <v>122</v>
      </c>
      <c r="C73" s="169">
        <f>基金残高に係る経年分析!G56</f>
        <v>174</v>
      </c>
      <c r="D73" s="169">
        <f>基金残高に係る経年分析!H56</f>
        <v>196</v>
      </c>
    </row>
    <row r="74" spans="1:16" x14ac:dyDescent="0.15">
      <c r="A74" s="168" t="s">
        <v>75</v>
      </c>
      <c r="B74" s="169">
        <f>基金残高に係る経年分析!F57</f>
        <v>359</v>
      </c>
      <c r="C74" s="169">
        <f>基金残高に係る経年分析!G57</f>
        <v>531</v>
      </c>
      <c r="D74" s="169">
        <f>基金残高に係る経年分析!H57</f>
        <v>572</v>
      </c>
    </row>
  </sheetData>
  <sheetProtection algorithmName="SHA-512" hashValue="IohrAhNctnh/+CaHesCFXM4fBc4tD4kJ5hdRcS2nj+9RiTFXx+bp+HiOD3v5gp7KMNPqrkJ3ohvyeJlG2zrzSg==" saltValue="8pHnAm41Ut7stlq9czKFz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2025-09-25T08:08:44Z</cp:lastPrinted>
  <dcterms:created xsi:type="dcterms:W3CDTF">2025-02-19T00:52:47Z</dcterms:created>
  <dcterms:modified xsi:type="dcterms:W3CDTF">2025-09-25T09:42:57Z</dcterms:modified>
  <cp:category/>
</cp:coreProperties>
</file>