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31C410B2-8F28-43AC-A527-73FBEA5A936C}" xr6:coauthVersionLast="47" xr6:coauthVersionMax="47" xr10:uidLastSave="{00000000-0000-0000-0000-000000000000}"/>
  <bookViews>
    <workbookView xWindow="-120" yWindow="-120" windowWidth="29040" windowHeight="15720" tabRatio="78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BE37" i="10"/>
  <c r="AM37" i="10"/>
  <c r="U37" i="10"/>
  <c r="C37" i="10"/>
  <c r="BE36" i="10"/>
  <c r="AM36" i="10"/>
  <c r="C36" i="10"/>
  <c r="BE35" i="10"/>
  <c r="C35" i="10"/>
  <c r="U34" i="10"/>
  <c r="C34" i="10"/>
  <c r="U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6" i="10" l="1"/>
  <c r="AM34" i="10" l="1"/>
  <c r="AM35" i="10" l="1"/>
  <c r="BE34" i="10"/>
  <c r="BW34" i="10" s="1"/>
  <c r="BW35" i="10" s="1"/>
  <c r="BW36" i="10" s="1"/>
  <c r="BW37" i="10" s="1"/>
  <c r="BW38" i="10" s="1"/>
  <c r="BW39" i="10" s="1"/>
  <c r="CO34" i="10" l="1"/>
  <c r="CO35" i="10" s="1"/>
  <c r="CO36" i="10" s="1"/>
  <c r="CO37" i="10" s="1"/>
</calcChain>
</file>

<file path=xl/sharedStrings.xml><?xml version="1.0" encoding="utf-8"?>
<sst xmlns="http://schemas.openxmlformats.org/spreadsheetml/2006/main" count="1110" uniqueCount="585">
  <si>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</si>
  <si>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</si>
  <si>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</si>
  <si>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</si>
  <si>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</si>
  <si>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</si>
  <si>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</si>
  <si>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</si>
  <si>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</si>
  <si>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</si>
  <si>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</si>
  <si>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</si>
  <si>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</si>
  <si>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</si>
  <si>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</si>
  <si>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</si>
  <si>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</si>
  <si>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</si>
  <si>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</si>
  <si>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</si>
  <si>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</si>
  <si>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</si>
  <si>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</si>
  <si>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</si>
  <si>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</si>
  <si>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</si>
  <si>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</si>
  <si>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</si>
  <si>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</si>
  <si>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</si>
  <si>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</si>
  <si>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</si>
  <si>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</si>
  <si>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</si>
  <si>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</si>
  <si>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</si>
  <si>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</si>
  <si>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</si>
  <si>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</si>
  <si>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</si>
  <si>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</si>
  <si>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</si>
  <si>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</si>
  <si>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</si>
  <si>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</si>
  <si>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</si>
  <si>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</si>
  <si>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</si>
  <si>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</si>
  <si>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</si>
  <si>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</si>
  <si>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</si>
  <si>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</si>
  <si>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</si>
  <si>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</si>
  <si>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</si>
  <si>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</si>
  <si>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</si>
  <si>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</si>
  <si>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</si>
  <si>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</si>
  <si>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</si>
  <si>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</si>
  <si>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</si>
  <si>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</si>
  <si>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</si>
  <si>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</si>
  <si>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</si>
  <si>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</si>
  <si>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</si>
  <si>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</si>
  <si>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</si>
  <si>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</si>
  <si>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</si>
  <si>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</si>
  <si>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</si>
  <si>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</si>
  <si>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</si>
  <si>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</si>
  <si>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</si>
  <si>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</si>
  <si>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Ⅱ－０</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</si>
  <si>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</si>
  <si>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</si>
  <si>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</si>
  <si>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</si>
  <si>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</si>
  <si>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</si>
  <si>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</si>
  <si>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</si>
  <si>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</si>
  <si>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</si>
  <si>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</si>
  <si>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</si>
  <si>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朝日町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</si>
  <si>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</si>
  <si>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</si>
  <si>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</si>
  <si>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</si>
  <si>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</si>
  <si>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</si>
  <si>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</si>
  <si>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</si>
  <si>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</si>
  <si>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</si>
  <si>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</si>
  <si>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</si>
  <si>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</si>
  <si>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</si>
  <si>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</si>
  <si>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</si>
  <si>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</si>
  <si>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</si>
  <si>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</si>
  <si>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</si>
  <si>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</si>
  <si>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</si>
  <si>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</si>
  <si>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</si>
  <si>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</si>
  <si>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</si>
  <si>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</si>
  <si>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</si>
  <si>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</si>
  <si>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</si>
  <si>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</si>
  <si>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</si>
  <si>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</si>
  <si>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</si>
  <si>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</si>
  <si>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</si>
  <si>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</si>
  <si>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</si>
  <si>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</si>
  <si>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</si>
  <si>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</si>
  <si>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</si>
  <si>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</si>
  <si>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</si>
  <si>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</si>
  <si>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</si>
  <si>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-3.2</t>
    <phoneticPr fontId="5"/>
  </si>
  <si>
    <t>基準財政需要額</t>
    <phoneticPr fontId="26"/>
  </si>
  <si>
    <t>うち日本人(％)</t>
    <phoneticPr fontId="5"/>
  </si>
  <si>
    <t>-3.3</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</si>
  <si>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</si>
  <si>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</si>
  <si>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</si>
  <si>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</si>
  <si>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</si>
  <si>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</si>
  <si>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</si>
  <si>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</si>
  <si>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</si>
  <si>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</si>
  <si>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</si>
  <si>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</si>
  <si>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</si>
  <si>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</si>
  <si>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</si>
  <si>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</si>
  <si>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</si>
  <si>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</si>
  <si>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</si>
  <si>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</si>
  <si>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</si>
  <si>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</si>
  <si>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</si>
  <si>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</si>
  <si>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</si>
  <si>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</si>
  <si>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</si>
  <si>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</si>
  <si>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</si>
  <si>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</si>
  <si>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</si>
  <si>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</si>
  <si>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</si>
  <si>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</si>
  <si>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</si>
  <si>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</si>
  <si>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</si>
  <si>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</si>
  <si>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</si>
  <si>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</si>
  <si>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</si>
  <si>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</si>
  <si>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</si>
  <si>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</si>
  <si>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</si>
  <si>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</si>
  <si>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</si>
  <si>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</si>
  <si>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</si>
  <si>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</si>
  <si>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</si>
  <si>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</si>
  <si>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</si>
  <si>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</si>
  <si>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</si>
  <si>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</si>
  <si>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</si>
  <si>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</si>
  <si>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</si>
  <si>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山形県朝日町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</si>
  <si>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</si>
  <si>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</si>
  <si>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</si>
  <si>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</si>
  <si>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</si>
  <si>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</si>
  <si>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</si>
  <si>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</si>
  <si>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</si>
  <si>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</si>
  <si>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</si>
  <si>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</si>
  <si>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</si>
  <si>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</si>
  <si>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</si>
  <si>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</si>
  <si>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</si>
  <si>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</si>
  <si>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</si>
  <si>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</si>
  <si>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</si>
  <si>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</si>
  <si>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</si>
  <si>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</si>
  <si>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</si>
  <si>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</si>
  <si>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</si>
  <si>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</si>
  <si>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</si>
  <si>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</si>
  <si>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</si>
  <si>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</si>
  <si>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</si>
  <si>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</si>
  <si>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</si>
  <si>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</si>
  <si>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</si>
  <si>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</si>
  <si>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</si>
  <si>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</si>
  <si>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</si>
  <si>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</si>
  <si>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</si>
  <si>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</si>
  <si>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</si>
  <si>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</si>
  <si>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</si>
  <si>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</si>
  <si>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</si>
  <si>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</si>
  <si>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</si>
  <si>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</si>
  <si>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</si>
  <si>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</si>
  <si>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</si>
  <si>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</si>
  <si>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</si>
  <si>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</si>
  <si>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</si>
  <si>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</si>
  <si>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</si>
  <si>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</si>
  <si>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</si>
  <si>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</si>
  <si>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</si>
  <si>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</si>
  <si>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</si>
  <si>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</si>
  <si>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</si>
  <si>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</si>
  <si>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</si>
  <si>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</si>
  <si>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</si>
  <si>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</si>
  <si>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</si>
  <si>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</si>
  <si>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</si>
  <si>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</si>
  <si>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</si>
  <si>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</si>
  <si>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</si>
  <si>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</si>
  <si>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</si>
  <si>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</si>
  <si>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</si>
  <si>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</si>
  <si>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</si>
  <si>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</si>
  <si>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</si>
  <si>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</si>
  <si>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</si>
  <si>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</si>
  <si>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</si>
  <si>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</si>
  <si>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</si>
  <si>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</si>
  <si>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</si>
  <si>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</si>
  <si>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</si>
  <si>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</si>
  <si>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</si>
  <si>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</si>
  <si>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</si>
  <si>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</si>
  <si>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</si>
  <si>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</si>
  <si>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</si>
  <si>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</si>
  <si>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</si>
  <si>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</si>
  <si>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</si>
  <si>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</si>
  <si>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</si>
  <si>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</si>
  <si>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</si>
  <si>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</si>
  <si>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</si>
  <si>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</si>
  <si>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</si>
  <si>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</si>
  <si>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</si>
  <si>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</si>
  <si>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</si>
  <si>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下水道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</si>
  <si>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</si>
  <si>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</si>
  <si>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</si>
  <si>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</si>
  <si>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</si>
  <si>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</si>
  <si>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</si>
  <si>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</si>
  <si>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</si>
  <si>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</si>
  <si>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</si>
  <si>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</si>
  <si>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</si>
  <si>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</si>
  <si>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</si>
  <si>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</si>
  <si>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</si>
  <si>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</si>
  <si>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</si>
  <si>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</si>
  <si>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</si>
  <si>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</si>
  <si>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</si>
  <si>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</si>
  <si>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</si>
  <si>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</si>
  <si>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山形県朝日町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</si>
  <si>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</si>
  <si>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</si>
  <si>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</si>
  <si>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</si>
  <si>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</si>
  <si>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</si>
  <si>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</si>
  <si>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</si>
  <si>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</si>
  <si>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</si>
  <si>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</si>
  <si>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</si>
  <si>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</si>
  <si>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</si>
  <si>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</si>
  <si>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</si>
  <si>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</si>
  <si>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</si>
  <si>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</si>
  <si>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</si>
  <si>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</si>
  <si>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</si>
  <si>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</si>
  <si>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</si>
  <si>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</si>
  <si>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</si>
  <si>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</si>
  <si>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</si>
  <si>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</si>
  <si>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</si>
  <si>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</si>
  <si>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</si>
  <si>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</si>
  <si>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</si>
  <si>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</si>
  <si>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</si>
  <si>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</si>
  <si>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</si>
  <si>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</si>
  <si>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</si>
  <si>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</si>
  <si>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</si>
  <si>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</si>
  <si>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</si>
  <si>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</si>
  <si>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</si>
  <si>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</si>
  <si>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</si>
  <si>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</si>
  <si>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</si>
  <si>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</si>
  <si>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</si>
  <si>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</si>
  <si>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</si>
  <si>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</si>
  <si>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</si>
  <si>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</si>
  <si>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</si>
  <si>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</si>
  <si>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</si>
  <si>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</si>
  <si>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</si>
  <si>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</si>
  <si>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</si>
  <si>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</si>
  <si>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</si>
  <si>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</si>
  <si>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</si>
  <si>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</si>
  <si>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</si>
  <si>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</si>
  <si>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</si>
  <si>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</si>
  <si>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</si>
  <si>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</si>
  <si>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</si>
  <si>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</si>
  <si>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</si>
  <si>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</si>
  <si>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</si>
  <si>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</si>
  <si>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</si>
  <si>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</si>
  <si>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</si>
  <si>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</si>
  <si>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</si>
  <si>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</si>
  <si>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</si>
  <si>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</si>
  <si>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</si>
  <si>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</si>
  <si>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</si>
  <si>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</si>
  <si>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</si>
  <si>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</si>
  <si>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</si>
  <si>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</si>
  <si>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</si>
  <si>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</si>
  <si>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</si>
  <si>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</si>
  <si>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</si>
  <si>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</si>
  <si>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</si>
  <si>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</si>
  <si>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</si>
  <si>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</si>
  <si>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</si>
  <si>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</si>
  <si>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</si>
  <si>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</si>
  <si>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</si>
  <si>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</si>
  <si>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</si>
  <si>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</si>
  <si>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</si>
  <si>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</si>
  <si>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</si>
  <si>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</si>
  <si>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</si>
  <si>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</si>
  <si>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</si>
  <si>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</si>
  <si>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</si>
  <si>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</si>
  <si>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</si>
  <si>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</si>
  <si>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</si>
  <si>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</si>
  <si>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</si>
  <si>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</si>
  <si>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</si>
  <si>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</si>
  <si>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</si>
  <si>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</si>
  <si>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</si>
  <si>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</si>
  <si>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</si>
  <si>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</si>
  <si>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</si>
  <si>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</si>
  <si>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</si>
  <si>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</si>
  <si>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</si>
  <si>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</si>
  <si>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</si>
  <si>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</si>
  <si>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</si>
  <si>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</si>
  <si>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</si>
  <si>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</si>
  <si>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</si>
  <si>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</si>
  <si>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</si>
  <si>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</si>
  <si>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</si>
  <si>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</si>
  <si>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</si>
  <si>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</si>
  <si>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</si>
  <si>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</si>
  <si>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</si>
  <si>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</si>
  <si>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</si>
  <si>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</si>
  <si>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</si>
  <si>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</si>
  <si>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</si>
  <si>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</si>
  <si>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</si>
  <si>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</si>
  <si>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</si>
  <si>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</si>
  <si>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</si>
  <si>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</si>
  <si>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</si>
  <si>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5.59</t>
  </si>
  <si>
    <t>▲ 5.21</t>
  </si>
  <si>
    <t>▲ 4.68</t>
  </si>
  <si>
    <t>▲ 13.43</t>
  </si>
  <si>
    <t>▲ 4.79</t>
  </si>
  <si>
    <t>一般会計</t>
  </si>
  <si>
    <t>水道事業会計</t>
  </si>
  <si>
    <t>病院事業会計</t>
  </si>
  <si>
    <t>介護保険特別会計</t>
  </si>
  <si>
    <t>国民健康保険特別会計</t>
  </si>
  <si>
    <t>後期高齢者医療特別会計</t>
  </si>
  <si>
    <t>集落排水事業特別会計</t>
  </si>
  <si>
    <t>その他会計（赤字）</t>
  </si>
  <si>
    <t>その他会計（黒字）</t>
  </si>
  <si>
    <t>R01</t>
    <phoneticPr fontId="5"/>
  </si>
  <si>
    <t>R02</t>
    <phoneticPr fontId="5"/>
  </si>
  <si>
    <t>R03</t>
    <phoneticPr fontId="5"/>
  </si>
  <si>
    <t>R04</t>
    <phoneticPr fontId="5"/>
  </si>
  <si>
    <t>R05</t>
    <phoneticPr fontId="5"/>
  </si>
  <si>
    <t>-</t>
    <phoneticPr fontId="2"/>
  </si>
  <si>
    <t>-</t>
    <phoneticPr fontId="2"/>
  </si>
  <si>
    <t>-</t>
    <phoneticPr fontId="2"/>
  </si>
  <si>
    <t>山形県消防補償等組合</t>
    <phoneticPr fontId="10"/>
  </si>
  <si>
    <t xml:space="preserve">山形県自治会館管理組合 </t>
  </si>
  <si>
    <t>山形県市町村職員退職手当組合</t>
  </si>
  <si>
    <t>山形県後期高齢者医療広域連合（普通会計分）</t>
  </si>
  <si>
    <t>山形県後期高齢者医療広域連合（事業会計分）</t>
  </si>
  <si>
    <t>-</t>
    <phoneticPr fontId="2"/>
  </si>
  <si>
    <t>-</t>
    <phoneticPr fontId="10"/>
  </si>
  <si>
    <t>-</t>
    <phoneticPr fontId="10"/>
  </si>
  <si>
    <t>西村山広域行政事務組合（普通会計分）</t>
    <phoneticPr fontId="2"/>
  </si>
  <si>
    <t>朝日町ワイン</t>
    <phoneticPr fontId="20"/>
  </si>
  <si>
    <t>朝日自然観</t>
    <phoneticPr fontId="20"/>
  </si>
  <si>
    <t>りんごの森</t>
    <rPh sb="4" eb="5">
      <t>モリ</t>
    </rPh>
    <phoneticPr fontId="20"/>
  </si>
  <si>
    <t>地球耕望</t>
    <rPh sb="0" eb="2">
      <t>チキュウ</t>
    </rPh>
    <rPh sb="2" eb="3">
      <t>コウ</t>
    </rPh>
    <rPh sb="3" eb="4">
      <t>ボウ</t>
    </rPh>
    <phoneticPr fontId="10"/>
  </si>
  <si>
    <t>町有施設整備・管理基金</t>
    <rPh sb="0" eb="6">
      <t>チョウユウシセツセイビ</t>
    </rPh>
    <rPh sb="7" eb="11">
      <t>カンリキキン</t>
    </rPh>
    <phoneticPr fontId="5"/>
  </si>
  <si>
    <t>日本一りんごのふるさとづくり基金</t>
    <rPh sb="0" eb="3">
      <t>ニホンイチ</t>
    </rPh>
    <rPh sb="14" eb="16">
      <t>キキン</t>
    </rPh>
    <phoneticPr fontId="5"/>
  </si>
  <si>
    <t>町営住宅建設維持管理基金</t>
    <rPh sb="0" eb="4">
      <t>チョウエイジュウタク</t>
    </rPh>
    <rPh sb="4" eb="12">
      <t>ケンセツイジカンリキキン</t>
    </rPh>
    <phoneticPr fontId="5"/>
  </si>
  <si>
    <t>奨学基金</t>
    <rPh sb="0" eb="4">
      <t>ショウガクキキン</t>
    </rPh>
    <phoneticPr fontId="5"/>
  </si>
  <si>
    <t>ふれあい福祉基金</t>
    <rPh sb="4" eb="8">
      <t>フクシキキン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</si>
  <si>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</si>
  <si>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</si>
  <si>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</si>
  <si>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</si>
  <si>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</si>
  <si>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</si>
  <si>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</si>
  <si>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</si>
  <si>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</si>
  <si>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</si>
  <si>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</si>
  <si>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令和５年度決算に基づく将来負担比率は0.0％（数値なし）となっている。将来負担額よりも充当可能財源が多いためである。
有形固定資産減価償却率については、高いもの、低いものと様々だが、類似団体平均をほぼ同じ水準になっている。
ただし、今後は基金を取り崩しての義務教育学校整備などの大型事業が続くことにより徐々に将来負担比率は上昇していく見込み。</t>
    <rPh sb="69" eb="70">
      <t>リツ</t>
    </rPh>
    <rPh sb="116" eb="118">
      <t>コンゴ</t>
    </rPh>
    <rPh sb="119" eb="121">
      <t>キキン</t>
    </rPh>
    <rPh sb="122" eb="123">
      <t>ト</t>
    </rPh>
    <rPh sb="124" eb="125">
      <t>クズ</t>
    </rPh>
    <rPh sb="128" eb="134">
      <t>ギムキョウイクガッコウ</t>
    </rPh>
    <rPh sb="134" eb="136">
      <t>セイビ</t>
    </rPh>
    <rPh sb="139" eb="141">
      <t>オオガタ</t>
    </rPh>
    <rPh sb="141" eb="143">
      <t>ジギョウ</t>
    </rPh>
    <rPh sb="144" eb="145">
      <t>ツヅ</t>
    </rPh>
    <rPh sb="151" eb="153">
      <t>ジョジョ</t>
    </rPh>
    <rPh sb="154" eb="160">
      <t>ショウライフタンヒリツ</t>
    </rPh>
    <rPh sb="161" eb="163">
      <t>ジョウショウ</t>
    </rPh>
    <rPh sb="167" eb="169">
      <t>ミコ</t>
    </rPh>
    <phoneticPr fontId="5"/>
  </si>
  <si>
    <r>
      <t>令和５年度決算に基づく将来負担比率は0.0％（数値なし）となっている。将来負担額よりも充当可能財源が多いためである。
実質公債費比率は8.3％で、類似団体平均を下回っているが、近年、公債費の増により上昇傾向にある。
直近の公債費のピークは令和４年度であり、令和６年度以降も高止まりの状況が続くと考えられる。</t>
    </r>
    <r>
      <rPr>
        <strike/>
        <sz val="11"/>
        <color indexed="8"/>
        <rFont val="ＭＳ Ｐゴシック"/>
        <family val="3"/>
        <charset val="128"/>
      </rPr>
      <t xml:space="preserve">
</t>
    </r>
    <r>
      <rPr>
        <sz val="11"/>
        <color indexed="8"/>
        <rFont val="ＭＳ Ｐゴシック"/>
        <family val="3"/>
        <charset val="128"/>
      </rPr>
      <t>今後も大型事業が控えており、地方債を発行して義務教育学校などを整備する予定のため令和11年度から実質公債費率が上昇していく見込み。</t>
    </r>
    <rPh sb="128" eb="130">
      <t>レイワ</t>
    </rPh>
    <rPh sb="131" eb="133">
      <t>ネンド</t>
    </rPh>
    <rPh sb="133" eb="135">
      <t>イコウ</t>
    </rPh>
    <rPh sb="136" eb="138">
      <t>タカド</t>
    </rPh>
    <rPh sb="141" eb="143">
      <t>ジョウキョウ</t>
    </rPh>
    <rPh sb="144" eb="145">
      <t>ツヅ</t>
    </rPh>
    <rPh sb="147" eb="148">
      <t>カンガ</t>
    </rPh>
    <rPh sb="154" eb="156">
      <t>コンゴ</t>
    </rPh>
    <rPh sb="157" eb="161">
      <t>オオガタジギョウ</t>
    </rPh>
    <rPh sb="162" eb="163">
      <t>ヒカ</t>
    </rPh>
    <rPh sb="168" eb="171">
      <t>チホウサイ</t>
    </rPh>
    <rPh sb="172" eb="174">
      <t>ハッコウ</t>
    </rPh>
    <rPh sb="176" eb="182">
      <t>ギムキョウイクガッコウ</t>
    </rPh>
    <rPh sb="185" eb="187">
      <t>セイビ</t>
    </rPh>
    <rPh sb="189" eb="191">
      <t>ヨテイ</t>
    </rPh>
    <rPh sb="194" eb="196">
      <t>レイワ</t>
    </rPh>
    <rPh sb="198" eb="200">
      <t>ネンド</t>
    </rPh>
    <rPh sb="209" eb="211">
      <t>ジョウショウ</t>
    </rPh>
    <rPh sb="215" eb="217">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</si>
</sst>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trike/>
      <sz val="11"/>
      <color indexed="8"/>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7"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190274</c:v>
                </c:pt>
                <c:pt idx="1">
                  <c:v>200194</c:v>
                </c:pt>
                <c:pt idx="2">
                  <c:v>196914</c:v>
                </c:pt>
                <c:pt idx="3">
                  <c:v>204757</c:v>
                </c:pt>
                <c:pt idx="4">
                  <c:v>194971</c:v>
                </c:pt>
              </c:numCache>
            </c:numRef>
          </c:val>
          <c:smooth val="0"/>
          <c:extLst>
            <c:ext xmlns:c16="http://schemas.microsoft.com/office/drawing/2014/chart" uri="{C3380CC4-5D6E-409C-BE32-E72D297353CC}">
              <c16:uniqueId val="{00000000-379E-4414-BF93-ED9DD124925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174461</c:v>
                </c:pt>
                <c:pt idx="1">
                  <c:v>131197</c:v>
                </c:pt>
                <c:pt idx="2">
                  <c:v>86623</c:v>
                </c:pt>
                <c:pt idx="3">
                  <c:v>196233</c:v>
                </c:pt>
                <c:pt idx="4">
                  <c:v>128091</c:v>
                </c:pt>
              </c:numCache>
            </c:numRef>
          </c:val>
          <c:smooth val="0"/>
          <c:extLst>
            <c:ext xmlns:c16="http://schemas.microsoft.com/office/drawing/2014/chart" uri="{C3380CC4-5D6E-409C-BE32-E72D297353CC}">
              <c16:uniqueId val="{00000001-379E-4414-BF93-ED9DD124925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11.69</c:v>
                </c:pt>
                <c:pt idx="1">
                  <c:v>14.59</c:v>
                </c:pt>
                <c:pt idx="2">
                  <c:v>12.95</c:v>
                </c:pt>
                <c:pt idx="3">
                  <c:v>11.34</c:v>
                </c:pt>
                <c:pt idx="4">
                  <c:v>12.81</c:v>
                </c:pt>
              </c:numCache>
            </c:numRef>
          </c:val>
          <c:extLst>
            <c:ext xmlns:c16="http://schemas.microsoft.com/office/drawing/2014/chart" uri="{C3380CC4-5D6E-409C-BE32-E72D297353CC}">
              <c16:uniqueId val="{00000000-63A4-48DB-A96C-BBC4B12C356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32.119999999999997</c:v>
                </c:pt>
                <c:pt idx="1">
                  <c:v>27.69</c:v>
                </c:pt>
                <c:pt idx="2">
                  <c:v>30.53</c:v>
                </c:pt>
                <c:pt idx="3">
                  <c:v>28.93</c:v>
                </c:pt>
                <c:pt idx="4">
                  <c:v>29.65</c:v>
                </c:pt>
              </c:numCache>
            </c:numRef>
          </c:val>
          <c:extLst>
            <c:ext xmlns:c16="http://schemas.microsoft.com/office/drawing/2014/chart" uri="{C3380CC4-5D6E-409C-BE32-E72D297353CC}">
              <c16:uniqueId val="{00000001-63A4-48DB-A96C-BBC4B12C356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-5.59</c:v>
                </c:pt>
                <c:pt idx="1">
                  <c:v>-5.21</c:v>
                </c:pt>
                <c:pt idx="2">
                  <c:v>-4.68</c:v>
                </c:pt>
                <c:pt idx="3">
                  <c:v>-13.43</c:v>
                </c:pt>
                <c:pt idx="4">
                  <c:v>-4.79</c:v>
                </c:pt>
              </c:numCache>
            </c:numRef>
          </c:val>
          <c:smooth val="0"/>
          <c:extLst>
            <c:ext xmlns:c16="http://schemas.microsoft.com/office/drawing/2014/chart" uri="{C3380CC4-5D6E-409C-BE32-E72D297353CC}">
              <c16:uniqueId val="{00000002-63A4-48DB-A96C-BBC4B12C356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445-4F2F-8A94-3696C7904CB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445-4F2F-8A94-3696C7904CB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445-4F2F-8A94-3696C7904CBB}"/>
            </c:ext>
          </c:extLst>
        </c:ser>
        <c:ser>
          <c:idx val="3"/>
          <c:order val="3"/>
          <c:tx>
            <c:strRef>
              <c:f>データシート!$A$30</c:f>
              <c:strCache>
                <c:ptCount val="1"/>
                <c:pt idx="0">
                  <c:v>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C445-4F2F-8A94-3696C7904CBB}"/>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0.01</c:v>
                </c:pt>
                <c:pt idx="2">
                  <c:v>#N/A</c:v>
                </c:pt>
                <c:pt idx="3">
                  <c:v>0</c:v>
                </c:pt>
                <c:pt idx="4">
                  <c:v>#N/A</c:v>
                </c:pt>
                <c:pt idx="5">
                  <c:v>0.03</c:v>
                </c:pt>
                <c:pt idx="6">
                  <c:v>#N/A</c:v>
                </c:pt>
                <c:pt idx="7">
                  <c:v>0.02</c:v>
                </c:pt>
                <c:pt idx="8">
                  <c:v>#N/A</c:v>
                </c:pt>
                <c:pt idx="9">
                  <c:v>0.04</c:v>
                </c:pt>
              </c:numCache>
            </c:numRef>
          </c:val>
          <c:extLst>
            <c:ext xmlns:c16="http://schemas.microsoft.com/office/drawing/2014/chart" uri="{C3380CC4-5D6E-409C-BE32-E72D297353CC}">
              <c16:uniqueId val="{00000004-C445-4F2F-8A94-3696C7904CBB}"/>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1.48</c:v>
                </c:pt>
                <c:pt idx="2">
                  <c:v>#N/A</c:v>
                </c:pt>
                <c:pt idx="3">
                  <c:v>1.28</c:v>
                </c:pt>
                <c:pt idx="4">
                  <c:v>#N/A</c:v>
                </c:pt>
                <c:pt idx="5">
                  <c:v>1.01</c:v>
                </c:pt>
                <c:pt idx="6">
                  <c:v>#N/A</c:v>
                </c:pt>
                <c:pt idx="7">
                  <c:v>0.74</c:v>
                </c:pt>
                <c:pt idx="8">
                  <c:v>#N/A</c:v>
                </c:pt>
                <c:pt idx="9">
                  <c:v>1.1399999999999999</c:v>
                </c:pt>
              </c:numCache>
            </c:numRef>
          </c:val>
          <c:extLst>
            <c:ext xmlns:c16="http://schemas.microsoft.com/office/drawing/2014/chart" uri="{C3380CC4-5D6E-409C-BE32-E72D297353CC}">
              <c16:uniqueId val="{00000005-C445-4F2F-8A94-3696C7904CBB}"/>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0.78</c:v>
                </c:pt>
                <c:pt idx="2">
                  <c:v>#N/A</c:v>
                </c:pt>
                <c:pt idx="3">
                  <c:v>0.6</c:v>
                </c:pt>
                <c:pt idx="4">
                  <c:v>#N/A</c:v>
                </c:pt>
                <c:pt idx="5">
                  <c:v>0.93</c:v>
                </c:pt>
                <c:pt idx="6">
                  <c:v>#N/A</c:v>
                </c:pt>
                <c:pt idx="7">
                  <c:v>0.91</c:v>
                </c:pt>
                <c:pt idx="8">
                  <c:v>#N/A</c:v>
                </c:pt>
                <c:pt idx="9">
                  <c:v>1.28</c:v>
                </c:pt>
              </c:numCache>
            </c:numRef>
          </c:val>
          <c:extLst>
            <c:ext xmlns:c16="http://schemas.microsoft.com/office/drawing/2014/chart" uri="{C3380CC4-5D6E-409C-BE32-E72D297353CC}">
              <c16:uniqueId val="{00000006-C445-4F2F-8A94-3696C7904CBB}"/>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9.16</c:v>
                </c:pt>
                <c:pt idx="2">
                  <c:v>#N/A</c:v>
                </c:pt>
                <c:pt idx="3">
                  <c:v>8.82</c:v>
                </c:pt>
                <c:pt idx="4">
                  <c:v>#N/A</c:v>
                </c:pt>
                <c:pt idx="5">
                  <c:v>10.7</c:v>
                </c:pt>
                <c:pt idx="6">
                  <c:v>#N/A</c:v>
                </c:pt>
                <c:pt idx="7">
                  <c:v>11.63</c:v>
                </c:pt>
                <c:pt idx="8">
                  <c:v>#N/A</c:v>
                </c:pt>
                <c:pt idx="9">
                  <c:v>10.24</c:v>
                </c:pt>
              </c:numCache>
            </c:numRef>
          </c:val>
          <c:extLst>
            <c:ext xmlns:c16="http://schemas.microsoft.com/office/drawing/2014/chart" uri="{C3380CC4-5D6E-409C-BE32-E72D297353CC}">
              <c16:uniqueId val="{00000007-C445-4F2F-8A94-3696C7904CB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11.91</c:v>
                </c:pt>
                <c:pt idx="2">
                  <c:v>#N/A</c:v>
                </c:pt>
                <c:pt idx="3">
                  <c:v>10.4</c:v>
                </c:pt>
                <c:pt idx="4">
                  <c:v>#N/A</c:v>
                </c:pt>
                <c:pt idx="5">
                  <c:v>10.3</c:v>
                </c:pt>
                <c:pt idx="6">
                  <c:v>#N/A</c:v>
                </c:pt>
                <c:pt idx="7">
                  <c:v>11.22</c:v>
                </c:pt>
                <c:pt idx="8">
                  <c:v>#N/A</c:v>
                </c:pt>
                <c:pt idx="9">
                  <c:v>10.84</c:v>
                </c:pt>
              </c:numCache>
            </c:numRef>
          </c:val>
          <c:extLst>
            <c:ext xmlns:c16="http://schemas.microsoft.com/office/drawing/2014/chart" uri="{C3380CC4-5D6E-409C-BE32-E72D297353CC}">
              <c16:uniqueId val="{00000008-C445-4F2F-8A94-3696C7904CB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11.68</c:v>
                </c:pt>
                <c:pt idx="2">
                  <c:v>#N/A</c:v>
                </c:pt>
                <c:pt idx="3">
                  <c:v>14.58</c:v>
                </c:pt>
                <c:pt idx="4">
                  <c:v>#N/A</c:v>
                </c:pt>
                <c:pt idx="5">
                  <c:v>12.95</c:v>
                </c:pt>
                <c:pt idx="6">
                  <c:v>#N/A</c:v>
                </c:pt>
                <c:pt idx="7">
                  <c:v>11.33</c:v>
                </c:pt>
                <c:pt idx="8">
                  <c:v>#N/A</c:v>
                </c:pt>
                <c:pt idx="9">
                  <c:v>12.8</c:v>
                </c:pt>
              </c:numCache>
            </c:numRef>
          </c:val>
          <c:extLst>
            <c:ext xmlns:c16="http://schemas.microsoft.com/office/drawing/2014/chart" uri="{C3380CC4-5D6E-409C-BE32-E72D297353CC}">
              <c16:uniqueId val="{00000009-C445-4F2F-8A94-3696C7904CB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630</c:v>
                </c:pt>
                <c:pt idx="5">
                  <c:v>651</c:v>
                </c:pt>
                <c:pt idx="8">
                  <c:v>666</c:v>
                </c:pt>
                <c:pt idx="11">
                  <c:v>632</c:v>
                </c:pt>
                <c:pt idx="14">
                  <c:v>608</c:v>
                </c:pt>
              </c:numCache>
            </c:numRef>
          </c:val>
          <c:extLst>
            <c:ext xmlns:c16="http://schemas.microsoft.com/office/drawing/2014/chart" uri="{C3380CC4-5D6E-409C-BE32-E72D297353CC}">
              <c16:uniqueId val="{00000000-0118-4D9E-9823-3A14E191375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118-4D9E-9823-3A14E191375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118-4D9E-9823-3A14E191375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8</c:v>
                </c:pt>
                <c:pt idx="3">
                  <c:v>9</c:v>
                </c:pt>
                <c:pt idx="6">
                  <c:v>9</c:v>
                </c:pt>
                <c:pt idx="9">
                  <c:v>10</c:v>
                </c:pt>
                <c:pt idx="12">
                  <c:v>10</c:v>
                </c:pt>
              </c:numCache>
            </c:numRef>
          </c:val>
          <c:extLst>
            <c:ext xmlns:c16="http://schemas.microsoft.com/office/drawing/2014/chart" uri="{C3380CC4-5D6E-409C-BE32-E72D297353CC}">
              <c16:uniqueId val="{00000003-0118-4D9E-9823-3A14E191375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40</c:v>
                </c:pt>
                <c:pt idx="3">
                  <c:v>42</c:v>
                </c:pt>
                <c:pt idx="6">
                  <c:v>51</c:v>
                </c:pt>
                <c:pt idx="9">
                  <c:v>55</c:v>
                </c:pt>
                <c:pt idx="12">
                  <c:v>55</c:v>
                </c:pt>
              </c:numCache>
            </c:numRef>
          </c:val>
          <c:extLst>
            <c:ext xmlns:c16="http://schemas.microsoft.com/office/drawing/2014/chart" uri="{C3380CC4-5D6E-409C-BE32-E72D297353CC}">
              <c16:uniqueId val="{00000004-0118-4D9E-9823-3A14E191375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118-4D9E-9823-3A14E191375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118-4D9E-9823-3A14E191375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745</c:v>
                </c:pt>
                <c:pt idx="3">
                  <c:v>771</c:v>
                </c:pt>
                <c:pt idx="6">
                  <c:v>803</c:v>
                </c:pt>
                <c:pt idx="9">
                  <c:v>860</c:v>
                </c:pt>
                <c:pt idx="12">
                  <c:v>766</c:v>
                </c:pt>
              </c:numCache>
            </c:numRef>
          </c:val>
          <c:extLst>
            <c:ext xmlns:c16="http://schemas.microsoft.com/office/drawing/2014/chart" uri="{C3380CC4-5D6E-409C-BE32-E72D297353CC}">
              <c16:uniqueId val="{00000007-0118-4D9E-9823-3A14E191375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163</c:v>
                </c:pt>
                <c:pt idx="2">
                  <c:v>#N/A</c:v>
                </c:pt>
                <c:pt idx="3">
                  <c:v>#N/A</c:v>
                </c:pt>
                <c:pt idx="4">
                  <c:v>171</c:v>
                </c:pt>
                <c:pt idx="5">
                  <c:v>#N/A</c:v>
                </c:pt>
                <c:pt idx="6">
                  <c:v>#N/A</c:v>
                </c:pt>
                <c:pt idx="7">
                  <c:v>197</c:v>
                </c:pt>
                <c:pt idx="8">
                  <c:v>#N/A</c:v>
                </c:pt>
                <c:pt idx="9">
                  <c:v>#N/A</c:v>
                </c:pt>
                <c:pt idx="10">
                  <c:v>293</c:v>
                </c:pt>
                <c:pt idx="11">
                  <c:v>#N/A</c:v>
                </c:pt>
                <c:pt idx="12">
                  <c:v>#N/A</c:v>
                </c:pt>
                <c:pt idx="13">
                  <c:v>223</c:v>
                </c:pt>
                <c:pt idx="14">
                  <c:v>#N/A</c:v>
                </c:pt>
              </c:numCache>
            </c:numRef>
          </c:val>
          <c:smooth val="0"/>
          <c:extLst>
            <c:ext xmlns:c16="http://schemas.microsoft.com/office/drawing/2014/chart" uri="{C3380CC4-5D6E-409C-BE32-E72D297353CC}">
              <c16:uniqueId val="{00000008-0118-4D9E-9823-3A14E191375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5648</c:v>
                </c:pt>
                <c:pt idx="5">
                  <c:v>5515</c:v>
                </c:pt>
                <c:pt idx="8">
                  <c:v>5276</c:v>
                </c:pt>
                <c:pt idx="11">
                  <c:v>5012</c:v>
                </c:pt>
                <c:pt idx="14">
                  <c:v>4928</c:v>
                </c:pt>
              </c:numCache>
            </c:numRef>
          </c:val>
          <c:extLst>
            <c:ext xmlns:c16="http://schemas.microsoft.com/office/drawing/2014/chart" uri="{C3380CC4-5D6E-409C-BE32-E72D297353CC}">
              <c16:uniqueId val="{00000000-FDA3-40C9-8E97-25A3FB2A70E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44</c:v>
                </c:pt>
                <c:pt idx="5">
                  <c:v>39</c:v>
                </c:pt>
                <c:pt idx="8">
                  <c:v>36</c:v>
                </c:pt>
                <c:pt idx="11">
                  <c:v>39</c:v>
                </c:pt>
                <c:pt idx="14">
                  <c:v>32</c:v>
                </c:pt>
              </c:numCache>
            </c:numRef>
          </c:val>
          <c:extLst>
            <c:ext xmlns:c16="http://schemas.microsoft.com/office/drawing/2014/chart" uri="{C3380CC4-5D6E-409C-BE32-E72D297353CC}">
              <c16:uniqueId val="{00000001-FDA3-40C9-8E97-25A3FB2A70E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3304</c:v>
                </c:pt>
                <c:pt idx="5">
                  <c:v>3114</c:v>
                </c:pt>
                <c:pt idx="8">
                  <c:v>3565</c:v>
                </c:pt>
                <c:pt idx="11">
                  <c:v>3582</c:v>
                </c:pt>
                <c:pt idx="14">
                  <c:v>3401</c:v>
                </c:pt>
              </c:numCache>
            </c:numRef>
          </c:val>
          <c:extLst>
            <c:ext xmlns:c16="http://schemas.microsoft.com/office/drawing/2014/chart" uri="{C3380CC4-5D6E-409C-BE32-E72D297353CC}">
              <c16:uniqueId val="{00000002-FDA3-40C9-8E97-25A3FB2A70E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DA3-40C9-8E97-25A3FB2A70E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DA3-40C9-8E97-25A3FB2A70E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DA3-40C9-8E97-25A3FB2A70E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499</c:v>
                </c:pt>
                <c:pt idx="3">
                  <c:v>489</c:v>
                </c:pt>
                <c:pt idx="6">
                  <c:v>438</c:v>
                </c:pt>
                <c:pt idx="9">
                  <c:v>395</c:v>
                </c:pt>
                <c:pt idx="12">
                  <c:v>387</c:v>
                </c:pt>
              </c:numCache>
            </c:numRef>
          </c:val>
          <c:extLst>
            <c:ext xmlns:c16="http://schemas.microsoft.com/office/drawing/2014/chart" uri="{C3380CC4-5D6E-409C-BE32-E72D297353CC}">
              <c16:uniqueId val="{00000006-FDA3-40C9-8E97-25A3FB2A70E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33</c:v>
                </c:pt>
                <c:pt idx="3">
                  <c:v>25</c:v>
                </c:pt>
                <c:pt idx="6">
                  <c:v>14</c:v>
                </c:pt>
                <c:pt idx="9">
                  <c:v>5</c:v>
                </c:pt>
                <c:pt idx="12">
                  <c:v>-3</c:v>
                </c:pt>
              </c:numCache>
            </c:numRef>
          </c:val>
          <c:extLst>
            <c:ext xmlns:c16="http://schemas.microsoft.com/office/drawing/2014/chart" uri="{C3380CC4-5D6E-409C-BE32-E72D297353CC}">
              <c16:uniqueId val="{00000007-FDA3-40C9-8E97-25A3FB2A70E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344</c:v>
                </c:pt>
                <c:pt idx="3">
                  <c:v>328</c:v>
                </c:pt>
                <c:pt idx="6">
                  <c:v>280</c:v>
                </c:pt>
                <c:pt idx="9">
                  <c:v>251</c:v>
                </c:pt>
                <c:pt idx="12">
                  <c:v>289</c:v>
                </c:pt>
              </c:numCache>
            </c:numRef>
          </c:val>
          <c:extLst>
            <c:ext xmlns:c16="http://schemas.microsoft.com/office/drawing/2014/chart" uri="{C3380CC4-5D6E-409C-BE32-E72D297353CC}">
              <c16:uniqueId val="{00000008-FDA3-40C9-8E97-25A3FB2A70E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163</c:v>
                </c:pt>
                <c:pt idx="3">
                  <c:v>131</c:v>
                </c:pt>
                <c:pt idx="6">
                  <c:v>114</c:v>
                </c:pt>
                <c:pt idx="9">
                  <c:v>98</c:v>
                </c:pt>
                <c:pt idx="12">
                  <c:v>82</c:v>
                </c:pt>
              </c:numCache>
            </c:numRef>
          </c:val>
          <c:extLst>
            <c:ext xmlns:c16="http://schemas.microsoft.com/office/drawing/2014/chart" uri="{C3380CC4-5D6E-409C-BE32-E72D297353CC}">
              <c16:uniqueId val="{00000009-FDA3-40C9-8E97-25A3FB2A70E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6593</c:v>
                </c:pt>
                <c:pt idx="3">
                  <c:v>6421</c:v>
                </c:pt>
                <c:pt idx="6">
                  <c:v>6206</c:v>
                </c:pt>
                <c:pt idx="9">
                  <c:v>5833</c:v>
                </c:pt>
                <c:pt idx="12">
                  <c:v>5585</c:v>
                </c:pt>
              </c:numCache>
            </c:numRef>
          </c:val>
          <c:extLst>
            <c:ext xmlns:c16="http://schemas.microsoft.com/office/drawing/2014/chart" uri="{C3380CC4-5D6E-409C-BE32-E72D297353CC}">
              <c16:uniqueId val="{0000000A-FDA3-40C9-8E97-25A3FB2A70E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DA3-40C9-8E97-25A3FB2A70E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1093</c:v>
                </c:pt>
                <c:pt idx="1">
                  <c:v>999</c:v>
                </c:pt>
                <c:pt idx="2">
                  <c:v>1029</c:v>
                </c:pt>
              </c:numCache>
            </c:numRef>
          </c:val>
          <c:extLst>
            <c:ext xmlns:c16="http://schemas.microsoft.com/office/drawing/2014/chart" uri="{C3380CC4-5D6E-409C-BE32-E72D297353CC}">
              <c16:uniqueId val="{00000000-3D21-404D-960B-91B61E56518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136</c:v>
                </c:pt>
                <c:pt idx="1">
                  <c:v>135</c:v>
                </c:pt>
                <c:pt idx="2">
                  <c:v>147</c:v>
                </c:pt>
              </c:numCache>
            </c:numRef>
          </c:val>
          <c:extLst>
            <c:ext xmlns:c16="http://schemas.microsoft.com/office/drawing/2014/chart" uri="{C3380CC4-5D6E-409C-BE32-E72D297353CC}">
              <c16:uniqueId val="{00000001-3D21-404D-960B-91B61E56518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1946</c:v>
                </c:pt>
                <c:pt idx="1">
                  <c:v>2071</c:v>
                </c:pt>
                <c:pt idx="2">
                  <c:v>1837</c:v>
                </c:pt>
              </c:numCache>
            </c:numRef>
          </c:val>
          <c:extLst>
            <c:ext xmlns:c16="http://schemas.microsoft.com/office/drawing/2014/chart" uri="{C3380CC4-5D6E-409C-BE32-E72D297353CC}">
              <c16:uniqueId val="{00000002-3D21-404D-960B-91B61E56518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{9D1DE8F6-475A-46D8-A62E-B15D07414DE0}</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4E67-477A-A5AF-9F1C9DE3164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{89B242DC-2FA1-464F-B0CB-568C34B985AA}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E67-477A-A5AF-9F1C9DE3164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{73DD0A8F-BB18-48D8-BF2D-CB8183EECA99}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E67-477A-A5AF-9F1C9DE3164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{C7F19416-2037-4599-BEA4-F0295AC13D7B}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E67-477A-A5AF-9F1C9DE3164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{AE34B7C9-A584-457B-915D-4D86C15DD52A}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E67-477A-A5AF-9F1C9DE31643}"/>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{904212E4-8BF2-4F6A-B013-B765B1D57818}</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4E67-477A-A5AF-9F1C9DE31643}"/>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{2FAE2E43-5857-4ECA-9396-64C5589F735F}</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4E67-477A-A5AF-9F1C9DE31643}"/>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{72BB90DA-BE85-490D-93C8-B727A4E9C5ED}</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4E67-477A-A5AF-9F1C9DE31643}"/>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{7A0C8F1B-BDA4-48BC-9FB6-E1069B8F750D}</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4E67-477A-A5AF-9F1C9DE3164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56.2</c:v>
                </c:pt>
                <c:pt idx="8">
                  <c:v>59.1</c:v>
                </c:pt>
                <c:pt idx="16">
                  <c:v>59.5</c:v>
                </c:pt>
                <c:pt idx="24">
                  <c:v>61.6</c:v>
                </c:pt>
                <c:pt idx="32">
                  <c:v>63.1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E67-477A-A5AF-9F1C9DE3164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{106A8902-8F20-4115-B0D4-3BA14F60196E}</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4E67-477A-A5AF-9F1C9DE3164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{68A72198-2B5A-408B-8B15-5680456E0DF2}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E67-477A-A5AF-9F1C9DE3164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{79A8BCC2-48DF-4C13-BDD3-D18D93821FB5}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E67-477A-A5AF-9F1C9DE3164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{6E3BFE45-BCC1-45D1-A479-1B00627A0F26}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E67-477A-A5AF-9F1C9DE3164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{303328AD-D500-46DB-B842-B8259367F96C}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E67-477A-A5AF-9F1C9DE31643}"/>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{D9A11542-D340-4008-864C-12164DDCB17A}</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4E67-477A-A5AF-9F1C9DE31643}"/>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{84793552-3DB2-4A96-B29F-76DECFC90914}</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4E67-477A-A5AF-9F1C9DE31643}"/>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{D5A282B5-6B5B-46CF-9802-E26025D4A76A}</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4E67-477A-A5AF-9F1C9DE31643}"/>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{08E88501-5DC3-4542-AB37-9D70CE52BBCD}</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4E67-477A-A5AF-9F1C9DE3164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61.6</c:v>
                </c:pt>
                <c:pt idx="8">
                  <c:v>64.400000000000006</c:v>
                </c:pt>
                <c:pt idx="16">
                  <c:v>65.3</c:v>
                </c:pt>
                <c:pt idx="24">
                  <c:v>66.7</c:v>
                </c:pt>
                <c:pt idx="32">
                  <c:v>67.2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E67-477A-A5AF-9F1C9DE31643}"/>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{054395AB-1215-4884-BE10-EB08AD0E1DEF}</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B62C-4973-9907-4050159844C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{D87D96B0-557A-4E6A-ADA4-B9CE7E617F60}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62C-4973-9907-4050159844C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{392F2760-57CA-43A2-9AD0-39C6048D0A2F}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62C-4973-9907-4050159844C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{0E15663D-E7C8-4AB1-B4EA-0F4615C7605F}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62C-4973-9907-4050159844C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{20A6AE39-EE72-444B-A854-C4A353BCF63C}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62C-4973-9907-4050159844CB}"/>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{3E225B41-771F-432D-9A8B-AB31B18C700A}</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B62C-4973-9907-4050159844CB}"/>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{5737A435-31DF-4850-AAC7-EC0165BAA5E9}</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B62C-4973-9907-4050159844CB}"/>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{98BAFCCB-6B12-4FF4-A94B-02B933C53C8C}</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B62C-4973-9907-4050159844CB}"/>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{D766FCC9-14A6-4B50-85B4-23FF01788BE5}</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B62C-4973-9907-4050159844C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5.5</c:v>
                </c:pt>
                <c:pt idx="8">
                  <c:v>6</c:v>
                </c:pt>
                <c:pt idx="16">
                  <c:v>6.4</c:v>
                </c:pt>
                <c:pt idx="24">
                  <c:v>7.9</c:v>
                </c:pt>
                <c:pt idx="32">
                  <c:v>8.3000000000000007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62C-4973-9907-4050159844C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{C7AFF83D-4390-4B4B-B9F9-7E90AED14558}</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B62C-4973-9907-4050159844C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{E0EF99D9-97A7-4001-A12A-4F2CE0B60A96}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62C-4973-9907-4050159844C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{6847FB3C-4083-43F4-8695-07357B9FD542}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62C-4973-9907-4050159844C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{DEF7EE79-6F15-4C0E-AFB0-22E059951584}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62C-4973-9907-4050159844C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{E4DDC373-B24E-4518-8F46-3867D8A80CDA}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62C-4973-9907-4050159844CB}"/>
                </c:ext>
              </c:extLst>
            </c:dLbl>
            <c:dLbl>
              <c:idx val="8"/>
              <c:layout>
                <c:manualLayout>
                  <c:x val="-4.4905057365901106E-2"/>
                  <c:y val="-4.3495921315535875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{782A0235-40F8-4B7E-BE50-929D827BADBC}</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B62C-4973-9907-4050159844CB}"/>
                </c:ext>
              </c:extLst>
            </c:dLbl>
            <c:dLbl>
              <c:idx val="16"/>
              <c:layout>
                <c:manualLayout>
                  <c:x val="-1.8235628084250059E-2"/>
                  <c:y val="-8.1337372860052048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{522F980D-AE76-46A2-9080-BBE46B92393E}</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B62C-4973-9907-4050159844CB}"/>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{00764CD5-B5CB-4404-825B-48AA69B330B7}</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B62C-4973-9907-4050159844CB}"/>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{C4F7A6A3-CE28-43B7-98CD-C985B91DDC5C}</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B62C-4973-9907-4050159844C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8.9</c:v>
                </c:pt>
                <c:pt idx="16">
                  <c:v>8.9</c:v>
                </c:pt>
                <c:pt idx="24">
                  <c:v>9.1</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62C-4973-9907-4050159844CB}"/>
            </c:ext>
          </c:extLst>
        </c:ser>
        <c:dLbls>
          <c:showLegendKey val="0"/>
          <c:showVal val="1"/>
          <c:showCatName val="0"/>
          <c:showSerName val="0"/>
          <c:showPercent val="0"/>
          <c:showBubbleSize val="0"/>
        </c:dLbls>
        <c:axId val="84219776"/>
        <c:axId val="84234240"/>
      </c:scatterChart>
      <c:valAx>
        <c:axId val="84219776"/>
        <c:scaling>
          <c:orientation val="maxMin"/>
          <c:max val="9.4"/>
          <c:min val="8.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5,999
5,940
196.81
6,432,082
5,943,674
444,674
3,472,079
5,584,809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・人口の減少や全国平均を上回る高齢化率（</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月現在</a:t>
          </a:r>
          <a:r>
            <a:rPr kumimoji="1" lang="en-US" altLang="ja-JP" sz="1300">
              <a:latin typeface="ＭＳ Ｐゴシック" panose="020B0600070205080204" pitchFamily="50" charset="-128"/>
              <a:ea typeface="ＭＳ Ｐゴシック" panose="020B0600070205080204" pitchFamily="50" charset="-128"/>
            </a:rPr>
            <a:t>46.5</a:t>
          </a:r>
          <a:r>
            <a:rPr kumimoji="1" lang="ja-JP" altLang="en-US" sz="1300">
              <a:latin typeface="ＭＳ Ｐゴシック" panose="020B0600070205080204" pitchFamily="50" charset="-128"/>
              <a:ea typeface="ＭＳ Ｐゴシック" panose="020B0600070205080204" pitchFamily="50" charset="-128"/>
            </a:rPr>
            <a:t>％）に加え、長引く景気低迷による税の減収などから、財政基盤が弱く、類似団体平均を下回っている。第６次総合発展計画に沿った活力あるまちづくりを展開しつつ、行政の効率化に努めることにより、財政の健全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99483</xdr:rowOff>
    </xdr:from>
    <xdr:to>
      <xdr:col>23</xdr:col>
      <xdr:colOff>133350</xdr:colOff>
      <xdr:row>44</xdr:row>
      <xdr:rowOff>71261</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00233"/>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43338</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8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71261</xdr:rowOff>
    </xdr:from>
    <xdr:to>
      <xdr:col>24</xdr:col>
      <xdr:colOff>12700</xdr:colOff>
      <xdr:row>44</xdr:row>
      <xdr:rowOff>71261</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15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14410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99483</xdr:rowOff>
    </xdr:from>
    <xdr:to>
      <xdr:col>24</xdr:col>
      <xdr:colOff>12700</xdr:colOff>
      <xdr:row>35</xdr:row>
      <xdr:rowOff>99483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162278</xdr:rowOff>
    </xdr:from>
    <xdr:to>
      <xdr:col>23</xdr:col>
      <xdr:colOff>133350</xdr:colOff>
      <xdr:row>43</xdr:row>
      <xdr:rowOff>162278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346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148872</xdr:rowOff>
    </xdr:from>
    <xdr:to>
      <xdr:col>19</xdr:col>
      <xdr:colOff>133350</xdr:colOff>
      <xdr:row>43</xdr:row>
      <xdr:rowOff>162278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212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148872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078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4233</xdr:rowOff>
    </xdr:from>
    <xdr:to>
      <xdr:col>15</xdr:col>
      <xdr:colOff>133350</xdr:colOff>
      <xdr:row>43</xdr:row>
      <xdr:rowOff>105833</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116010</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135467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162278</xdr:rowOff>
    </xdr:from>
    <xdr:to>
      <xdr:col>11</xdr:col>
      <xdr:colOff>82550</xdr:colOff>
      <xdr:row>43</xdr:row>
      <xdr:rowOff>92428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6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102605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3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162278</xdr:rowOff>
    </xdr:from>
    <xdr:to>
      <xdr:col>7</xdr:col>
      <xdr:colOff>31750</xdr:colOff>
      <xdr:row>43</xdr:row>
      <xdr:rowOff>92428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6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102605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3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111478</xdr:rowOff>
    </xdr:from>
    <xdr:to>
      <xdr:col>23</xdr:col>
      <xdr:colOff>184150</xdr:colOff>
      <xdr:row>44</xdr:row>
      <xdr:rowOff>41628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7355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7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111478</xdr:rowOff>
    </xdr:from>
    <xdr:to>
      <xdr:col>19</xdr:col>
      <xdr:colOff>184150</xdr:colOff>
      <xdr:row>44</xdr:row>
      <xdr:rowOff>41628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26405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7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98072</xdr:rowOff>
    </xdr:from>
    <xdr:to>
      <xdr:col>15</xdr:col>
      <xdr:colOff>133350</xdr:colOff>
      <xdr:row>44</xdr:row>
      <xdr:rowOff>28222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12999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・令和元年度から令和３年度にかけては地方消費税交付金と地方交付税の伸びにより経常収支比率が上向いていたが、直近での公債費のピークが令和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年度だったこともあり昨年は経常収支比率が悪化した。令和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は若干回復したものの今後も高止まりであることが予想されるため、基金の活用による起債残高の縮減や、病院事業の経営プランの着実な実行により経営状況の改善等を実施し、経常経費の減、財政の弾力性の確保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20828</xdr:rowOff>
    </xdr:from>
    <xdr:to>
      <xdr:col>23</xdr:col>
      <xdr:colOff>133350</xdr:colOff>
      <xdr:row>66</xdr:row>
      <xdr:rowOff>92202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4928"/>
          <a:ext cx="0" cy="14429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64279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79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92202</xdr:rowOff>
    </xdr:from>
    <xdr:to>
      <xdr:col>24</xdr:col>
      <xdr:colOff>12700</xdr:colOff>
      <xdr:row>66</xdr:row>
      <xdr:rowOff>92202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07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107205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20828</xdr:rowOff>
    </xdr:from>
    <xdr:to>
      <xdr:col>24</xdr:col>
      <xdr:colOff>12700</xdr:colOff>
      <xdr:row>58</xdr:row>
      <xdr:rowOff>20828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4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24638</xdr:rowOff>
    </xdr:from>
    <xdr:to>
      <xdr:col>23</xdr:col>
      <xdr:colOff>133350</xdr:colOff>
      <xdr:row>66</xdr:row>
      <xdr:rowOff>164592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1340338"/>
          <a:ext cx="8382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55897</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68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39370</xdr:rowOff>
    </xdr:from>
    <xdr:to>
      <xdr:col>23</xdr:col>
      <xdr:colOff>184150</xdr:colOff>
      <xdr:row>63</xdr:row>
      <xdr:rowOff>140970</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121412</xdr:rowOff>
    </xdr:from>
    <xdr:to>
      <xdr:col>19</xdr:col>
      <xdr:colOff>133350</xdr:colOff>
      <xdr:row>66</xdr:row>
      <xdr:rowOff>164592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094212"/>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24892</xdr:rowOff>
    </xdr:from>
    <xdr:to>
      <xdr:col>19</xdr:col>
      <xdr:colOff>184150</xdr:colOff>
      <xdr:row>63</xdr:row>
      <xdr:rowOff>126492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136669</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595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121412</xdr:rowOff>
    </xdr:from>
    <xdr:to>
      <xdr:col>15</xdr:col>
      <xdr:colOff>82550</xdr:colOff>
      <xdr:row>66</xdr:row>
      <xdr:rowOff>5334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1094212"/>
          <a:ext cx="889000" cy="2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41910</xdr:rowOff>
    </xdr:from>
    <xdr:to>
      <xdr:col>15</xdr:col>
      <xdr:colOff>133350</xdr:colOff>
      <xdr:row>62</xdr:row>
      <xdr:rowOff>143510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153687</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5334</xdr:rowOff>
    </xdr:from>
    <xdr:to>
      <xdr:col>11</xdr:col>
      <xdr:colOff>31750</xdr:colOff>
      <xdr:row>66</xdr:row>
      <xdr:rowOff>150114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1321034"/>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49022</xdr:rowOff>
    </xdr:from>
    <xdr:to>
      <xdr:col>11</xdr:col>
      <xdr:colOff>82550</xdr:colOff>
      <xdr:row>63</xdr:row>
      <xdr:rowOff>150622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160799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92456</xdr:rowOff>
    </xdr:from>
    <xdr:to>
      <xdr:col>7</xdr:col>
      <xdr:colOff>31750</xdr:colOff>
      <xdr:row>64</xdr:row>
      <xdr:rowOff>22606</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32783</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6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145288</xdr:rowOff>
    </xdr:from>
    <xdr:to>
      <xdr:col>23</xdr:col>
      <xdr:colOff>184150</xdr:colOff>
      <xdr:row>66</xdr:row>
      <xdr:rowOff>75438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28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41165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185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113792</xdr:rowOff>
    </xdr:from>
    <xdr:to>
      <xdr:col>19</xdr:col>
      <xdr:colOff>184150</xdr:colOff>
      <xdr:row>67</xdr:row>
      <xdr:rowOff>43942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42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28719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515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70612</xdr:rowOff>
    </xdr:from>
    <xdr:to>
      <xdr:col>15</xdr:col>
      <xdr:colOff>133350</xdr:colOff>
      <xdr:row>65</xdr:row>
      <xdr:rowOff>762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04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156989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12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125984</xdr:rowOff>
    </xdr:from>
    <xdr:to>
      <xdr:col>11</xdr:col>
      <xdr:colOff>82550</xdr:colOff>
      <xdr:row>66</xdr:row>
      <xdr:rowOff>56134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127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40911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35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99314</xdr:rowOff>
    </xdr:from>
    <xdr:to>
      <xdr:col>7</xdr:col>
      <xdr:colOff>31750</xdr:colOff>
      <xdr:row>67</xdr:row>
      <xdr:rowOff>29464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41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14241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50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[332,622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人件費・物件費等の適正度が低くなっている要因として、ゴミ処理業務や消防業務を一部事務組合で行なっていることが挙げられる。一部事務組合の人件費・物件費に充てる負担金といった費用を合計した場合、人口１人当たりの金額は増加することになる。今後はこれらも含めた経費について、抑制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138415</xdr:rowOff>
    </xdr:from>
    <xdr:to>
      <xdr:col>23</xdr:col>
      <xdr:colOff>133350</xdr:colOff>
      <xdr:row>89</xdr:row>
      <xdr:rowOff>120176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953000" y="13682965"/>
          <a:ext cx="0" cy="1696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92253</xdr:rowOff>
    </xdr:from>
    <xdr:ext cx="762000" cy="259045"/>
    <xdr:sp macro="" textlink="">
      <xdr:nvSpPr>
        <xdr:cNvPr id="190" name="人件費・物件費等の状況最小値テキスト">
          <a:extLst>
            <a:ext uri="{FF2B5EF4-FFF2-40B4-BE49-F238E27FC236}">
              <a16:creationId xmlns:a16="http://schemas.microsoft.com/office/drawing/2014/main" id="{00000000-0008-0000-0300-0000BE000000}"/>
            </a:ext>
          </a:extLst>
        </xdr:cNvPr>
        <xdr:cNvSpPr txBox="1"/>
      </xdr:nvSpPr>
      <xdr:spPr>
        <a:xfrm>
          <a:off x="5041900" y="15351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120176</xdr:rowOff>
    </xdr:from>
    <xdr:to>
      <xdr:col>24</xdr:col>
      <xdr:colOff>12700</xdr:colOff>
      <xdr:row>89</xdr:row>
      <xdr:rowOff>120176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5379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53342</xdr:rowOff>
    </xdr:from>
    <xdr:ext cx="762000" cy="259045"/>
    <xdr:sp macro="" textlink="">
      <xdr:nvSpPr>
        <xdr:cNvPr id="192" name="人件費・物件費等の状況最大値テキスト">
          <a:extLst>
            <a:ext uri="{FF2B5EF4-FFF2-40B4-BE49-F238E27FC236}">
              <a16:creationId xmlns:a16="http://schemas.microsoft.com/office/drawing/2014/main" id="{00000000-0008-0000-0300-0000C0000000}"/>
            </a:ext>
          </a:extLst>
        </xdr:cNvPr>
        <xdr:cNvSpPr txBox="1"/>
      </xdr:nvSpPr>
      <xdr:spPr>
        <a:xfrm>
          <a:off x="5041900" y="13426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138415</xdr:rowOff>
    </xdr:from>
    <xdr:to>
      <xdr:col>24</xdr:col>
      <xdr:colOff>12700</xdr:colOff>
      <xdr:row>79</xdr:row>
      <xdr:rowOff>138415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368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106069</xdr:rowOff>
    </xdr:from>
    <xdr:to>
      <xdr:col>23</xdr:col>
      <xdr:colOff>133350</xdr:colOff>
      <xdr:row>82</xdr:row>
      <xdr:rowOff>141481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114800" y="14164969"/>
          <a:ext cx="838200" cy="3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169403</xdr:rowOff>
    </xdr:from>
    <xdr:ext cx="762000" cy="259045"/>
    <xdr:sp macro="" textlink="">
      <xdr:nvSpPr>
        <xdr:cNvPr id="195" name="人件費・物件費等の状況平均値テキスト">
          <a:extLst>
            <a:ext uri="{FF2B5EF4-FFF2-40B4-BE49-F238E27FC236}">
              <a16:creationId xmlns:a16="http://schemas.microsoft.com/office/drawing/2014/main" id="{00000000-0008-0000-0300-0000C3000000}"/>
            </a:ext>
          </a:extLst>
        </xdr:cNvPr>
        <xdr:cNvSpPr txBox="1"/>
      </xdr:nvSpPr>
      <xdr:spPr>
        <a:xfrm>
          <a:off x="5041900" y="14228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25876</xdr:rowOff>
    </xdr:from>
    <xdr:to>
      <xdr:col>23</xdr:col>
      <xdr:colOff>184150</xdr:colOff>
      <xdr:row>83</xdr:row>
      <xdr:rowOff>127476</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902200" y="1425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23302</xdr:rowOff>
    </xdr:from>
    <xdr:to>
      <xdr:col>19</xdr:col>
      <xdr:colOff>133350</xdr:colOff>
      <xdr:row>82</xdr:row>
      <xdr:rowOff>106069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225800" y="14082202"/>
          <a:ext cx="889000" cy="8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156390</xdr:rowOff>
    </xdr:from>
    <xdr:to>
      <xdr:col>19</xdr:col>
      <xdr:colOff>184150</xdr:colOff>
      <xdr:row>83</xdr:row>
      <xdr:rowOff>86540</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064000" y="142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71317</xdr:rowOff>
    </xdr:from>
    <xdr:ext cx="7366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3733800" y="14301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147817</xdr:rowOff>
    </xdr:from>
    <xdr:to>
      <xdr:col>15</xdr:col>
      <xdr:colOff>82550</xdr:colOff>
      <xdr:row>82</xdr:row>
      <xdr:rowOff>23302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2336800" y="14035267"/>
          <a:ext cx="889000" cy="4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118545</xdr:rowOff>
    </xdr:from>
    <xdr:to>
      <xdr:col>15</xdr:col>
      <xdr:colOff>133350</xdr:colOff>
      <xdr:row>83</xdr:row>
      <xdr:rowOff>48695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175000" y="1417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33472</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2844800" y="1426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48904</xdr:rowOff>
    </xdr:from>
    <xdr:to>
      <xdr:col>11</xdr:col>
      <xdr:colOff>31750</xdr:colOff>
      <xdr:row>81</xdr:row>
      <xdr:rowOff>147817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1447800" y="13936354"/>
          <a:ext cx="889000" cy="98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51811</xdr:rowOff>
    </xdr:from>
    <xdr:to>
      <xdr:col>11</xdr:col>
      <xdr:colOff>82550</xdr:colOff>
      <xdr:row>82</xdr:row>
      <xdr:rowOff>153411</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286000" y="1411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138188</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955800" y="1419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136100</xdr:rowOff>
    </xdr:from>
    <xdr:to>
      <xdr:col>7</xdr:col>
      <xdr:colOff>31750</xdr:colOff>
      <xdr:row>82</xdr:row>
      <xdr:rowOff>66250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1397000" y="140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51027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066800" y="141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90681</xdr:rowOff>
    </xdr:from>
    <xdr:to>
      <xdr:col>23</xdr:col>
      <xdr:colOff>184150</xdr:colOff>
      <xdr:row>83</xdr:row>
      <xdr:rowOff>20831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902200" y="1414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107208</xdr:rowOff>
    </xdr:from>
    <xdr:ext cx="762000" cy="259045"/>
    <xdr:sp macro="" textlink="">
      <xdr:nvSpPr>
        <xdr:cNvPr id="214" name="人件費・物件費等の状況該当値テキスト">
          <a:extLst>
            <a:ext uri="{FF2B5EF4-FFF2-40B4-BE49-F238E27FC236}">
              <a16:creationId xmlns:a16="http://schemas.microsoft.com/office/drawing/2014/main" id="{00000000-0008-0000-0300-0000D6000000}"/>
            </a:ext>
          </a:extLst>
        </xdr:cNvPr>
        <xdr:cNvSpPr txBox="1"/>
      </xdr:nvSpPr>
      <xdr:spPr>
        <a:xfrm>
          <a:off x="5041900" y="13994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55269</xdr:rowOff>
    </xdr:from>
    <xdr:to>
      <xdr:col>19</xdr:col>
      <xdr:colOff>184150</xdr:colOff>
      <xdr:row>82</xdr:row>
      <xdr:rowOff>156869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064000" y="1411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167046</xdr:rowOff>
    </xdr:from>
    <xdr:ext cx="7366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733800" y="13883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143952</xdr:rowOff>
    </xdr:from>
    <xdr:to>
      <xdr:col>15</xdr:col>
      <xdr:colOff>133350</xdr:colOff>
      <xdr:row>82</xdr:row>
      <xdr:rowOff>74102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175000" y="1403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84279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844800" y="13800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97017</xdr:rowOff>
    </xdr:from>
    <xdr:to>
      <xdr:col>11</xdr:col>
      <xdr:colOff>82550</xdr:colOff>
      <xdr:row>82</xdr:row>
      <xdr:rowOff>27167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286000" y="13984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37344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955800" y="1375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169554</xdr:rowOff>
    </xdr:from>
    <xdr:to>
      <xdr:col>7</xdr:col>
      <xdr:colOff>31750</xdr:colOff>
      <xdr:row>81</xdr:row>
      <xdr:rowOff>99704</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1397000" y="1388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109881</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066800" y="1365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・職員の大量退職と世代交代のため若い職員が多くなり、全国町村平均を上回っている。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年度は職員の経験年数階層の構成の変動等により、再びラスパイレス指数が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を上回ることとなったが、給与の適正化、　適切な制度運用に今後も努めていく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110066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706828"/>
          <a:ext cx="0" cy="16622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82143</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34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110066</xdr:rowOff>
    </xdr:from>
    <xdr:to>
      <xdr:col>81</xdr:col>
      <xdr:colOff>133350</xdr:colOff>
      <xdr:row>89</xdr:row>
      <xdr:rowOff>110066</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36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0</xdr:rowOff>
    </xdr:from>
    <xdr:to>
      <xdr:col>81</xdr:col>
      <xdr:colOff>44450</xdr:colOff>
      <xdr:row>88</xdr:row>
      <xdr:rowOff>93839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5087600"/>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115305</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34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98778</xdr:rowOff>
    </xdr:from>
    <xdr:to>
      <xdr:col>81</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144639</xdr:rowOff>
    </xdr:from>
    <xdr:to>
      <xdr:col>77</xdr:col>
      <xdr:colOff>44450</xdr:colOff>
      <xdr:row>88</xdr:row>
      <xdr:rowOff>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50607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144639</xdr:rowOff>
    </xdr:from>
    <xdr:to>
      <xdr:col>72</xdr:col>
      <xdr:colOff>203200</xdr:colOff>
      <xdr:row>88</xdr:row>
      <xdr:rowOff>80434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5060789"/>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125589</xdr:rowOff>
    </xdr:from>
    <xdr:to>
      <xdr:col>73</xdr:col>
      <xdr:colOff>44450</xdr:colOff>
      <xdr:row>85</xdr:row>
      <xdr:rowOff>55739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65916</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80434</xdr:rowOff>
    </xdr:from>
    <xdr:to>
      <xdr:col>68</xdr:col>
      <xdr:colOff>152400</xdr:colOff>
      <xdr:row>89</xdr:row>
      <xdr:rowOff>2822</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5168034"/>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43039</xdr:rowOff>
    </xdr:from>
    <xdr:to>
      <xdr:col>81</xdr:col>
      <xdr:colOff>95250</xdr:colOff>
      <xdr:row>88</xdr:row>
      <xdr:rowOff>144639</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513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15116</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510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120650</xdr:rowOff>
    </xdr:from>
    <xdr:to>
      <xdr:col>77</xdr:col>
      <xdr:colOff>95250</xdr:colOff>
      <xdr:row>88</xdr:row>
      <xdr:rowOff>50800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35577</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51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93839</xdr:rowOff>
    </xdr:from>
    <xdr:to>
      <xdr:col>73</xdr:col>
      <xdr:colOff>44450</xdr:colOff>
      <xdr:row>88</xdr:row>
      <xdr:rowOff>23989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500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8766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09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29634</xdr:rowOff>
    </xdr:from>
    <xdr:to>
      <xdr:col>68</xdr:col>
      <xdr:colOff>203200</xdr:colOff>
      <xdr:row>88</xdr:row>
      <xdr:rowOff>131234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116011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123472</xdr:rowOff>
    </xdr:from>
    <xdr:to>
      <xdr:col>64</xdr:col>
      <xdr:colOff>152400</xdr:colOff>
      <xdr:row>89</xdr:row>
      <xdr:rowOff>53622</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521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38399</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29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・継続して取り組んできた新規採用抑制策により類似団体平均を下回っている。今後とも住民サービスを低下させることなく、より適切な定員管理に努める。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123139</xdr:rowOff>
    </xdr:from>
    <xdr:to>
      <xdr:col>81</xdr:col>
      <xdr:colOff>44450</xdr:colOff>
      <xdr:row>65</xdr:row>
      <xdr:rowOff>42139</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067239"/>
          <a:ext cx="0" cy="111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14216</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158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42139</xdr:rowOff>
    </xdr:from>
    <xdr:to>
      <xdr:col>81</xdr:col>
      <xdr:colOff>133350</xdr:colOff>
      <xdr:row>65</xdr:row>
      <xdr:rowOff>42139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186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38066</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8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123139</xdr:rowOff>
    </xdr:from>
    <xdr:to>
      <xdr:col>81</xdr:col>
      <xdr:colOff>133350</xdr:colOff>
      <xdr:row>58</xdr:row>
      <xdr:rowOff>123139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067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25400</xdr:rowOff>
    </xdr:from>
    <xdr:to>
      <xdr:col>81</xdr:col>
      <xdr:colOff>44450</xdr:colOff>
      <xdr:row>60</xdr:row>
      <xdr:rowOff>33604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12400"/>
          <a:ext cx="838200" cy="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46576</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3335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74499</xdr:rowOff>
    </xdr:from>
    <xdr:to>
      <xdr:col>81</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148107</xdr:rowOff>
    </xdr:from>
    <xdr:to>
      <xdr:col>77</xdr:col>
      <xdr:colOff>44450</xdr:colOff>
      <xdr:row>60</xdr:row>
      <xdr:rowOff>25400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263657"/>
          <a:ext cx="889000" cy="4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51816</xdr:rowOff>
    </xdr:from>
    <xdr:to>
      <xdr:col>77</xdr:col>
      <xdr:colOff>95250</xdr:colOff>
      <xdr:row>60</xdr:row>
      <xdr:rowOff>153416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138193</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425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128321</xdr:rowOff>
    </xdr:from>
    <xdr:to>
      <xdr:col>72</xdr:col>
      <xdr:colOff>203200</xdr:colOff>
      <xdr:row>59</xdr:row>
      <xdr:rowOff>148107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243871"/>
          <a:ext cx="889000" cy="1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41681</xdr:rowOff>
    </xdr:from>
    <xdr:to>
      <xdr:col>73</xdr:col>
      <xdr:colOff>44450</xdr:colOff>
      <xdr:row>60</xdr:row>
      <xdr:rowOff>143281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128058</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105639</xdr:rowOff>
    </xdr:from>
    <xdr:to>
      <xdr:col>68</xdr:col>
      <xdr:colOff>152400</xdr:colOff>
      <xdr:row>59</xdr:row>
      <xdr:rowOff>128321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221189"/>
          <a:ext cx="889000" cy="2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7417</xdr:rowOff>
    </xdr:from>
    <xdr:to>
      <xdr:col>68</xdr:col>
      <xdr:colOff>203200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26721</xdr:rowOff>
    </xdr:from>
    <xdr:to>
      <xdr:col>64</xdr:col>
      <xdr:colOff>152400</xdr:colOff>
      <xdr:row>60</xdr:row>
      <xdr:rowOff>128321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13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113098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00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154254</xdr:rowOff>
    </xdr:from>
    <xdr:to>
      <xdr:col>81</xdr:col>
      <xdr:colOff>95250</xdr:colOff>
      <xdr:row>60</xdr:row>
      <xdr:rowOff>84404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6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170781</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14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146050</xdr:rowOff>
    </xdr:from>
    <xdr:to>
      <xdr:col>77</xdr:col>
      <xdr:colOff>95250</xdr:colOff>
      <xdr:row>60</xdr:row>
      <xdr:rowOff>76200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86377</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97307</xdr:rowOff>
    </xdr:from>
    <xdr:to>
      <xdr:col>73</xdr:col>
      <xdr:colOff>44450</xdr:colOff>
      <xdr:row>60</xdr:row>
      <xdr:rowOff>27457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1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37634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998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77521</xdr:rowOff>
    </xdr:from>
    <xdr:to>
      <xdr:col>68</xdr:col>
      <xdr:colOff>203200</xdr:colOff>
      <xdr:row>60</xdr:row>
      <xdr:rowOff>7671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19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17848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996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54839</xdr:rowOff>
    </xdr:from>
    <xdr:to>
      <xdr:col>64</xdr:col>
      <xdr:colOff>152400</xdr:colOff>
      <xdr:row>59</xdr:row>
      <xdr:rowOff>156439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17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166616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9939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・これまで起債の抑制や積極的な繰上償還の実施により類似団体平均を大きく下回ってきたが、令和令和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年度が直近の公債費のピークであるため、令和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年度まで実質公債費比率に影響が出る。また令和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年度～令和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年度にかけて大型事業が集中するため、その償還が始まる令和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年度ころから再度公債費が上がる見込みのため、実質公債費比率も増加することが見込まれる。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43</xdr:row>
      <xdr:rowOff>143510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129540</xdr:rowOff>
    </xdr:from>
    <xdr:to>
      <xdr:col>81</xdr:col>
      <xdr:colOff>44450</xdr:colOff>
      <xdr:row>39</xdr:row>
      <xdr:rowOff>161713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816090"/>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163423</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49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19896</xdr:rowOff>
    </xdr:from>
    <xdr:to>
      <xdr:col>81</xdr:col>
      <xdr:colOff>95250</xdr:colOff>
      <xdr:row>40</xdr:row>
      <xdr:rowOff>121496</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87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8890</xdr:rowOff>
    </xdr:from>
    <xdr:to>
      <xdr:col>77</xdr:col>
      <xdr:colOff>44450</xdr:colOff>
      <xdr:row>39</xdr:row>
      <xdr:rowOff>129540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69544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3810</xdr:rowOff>
    </xdr:from>
    <xdr:to>
      <xdr:col>77</xdr:col>
      <xdr:colOff>95250</xdr:colOff>
      <xdr:row>40</xdr:row>
      <xdr:rowOff>105410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90187</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948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148167</xdr:rowOff>
    </xdr:from>
    <xdr:to>
      <xdr:col>72</xdr:col>
      <xdr:colOff>203200</xdr:colOff>
      <xdr:row>39</xdr:row>
      <xdr:rowOff>8890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66326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159173</xdr:rowOff>
    </xdr:from>
    <xdr:to>
      <xdr:col>73</xdr:col>
      <xdr:colOff>44450</xdr:colOff>
      <xdr:row>40</xdr:row>
      <xdr:rowOff>89323</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84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74100</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93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107950</xdr:rowOff>
    </xdr:from>
    <xdr:to>
      <xdr:col>68</xdr:col>
      <xdr:colOff>152400</xdr:colOff>
      <xdr:row>38</xdr:row>
      <xdr:rowOff>148167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6230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159173</xdr:rowOff>
    </xdr:from>
    <xdr:to>
      <xdr:col>68</xdr:col>
      <xdr:colOff>203200</xdr:colOff>
      <xdr:row>40</xdr:row>
      <xdr:rowOff>89323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84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74100</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93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135044</xdr:rowOff>
    </xdr:from>
    <xdr:to>
      <xdr:col>64</xdr:col>
      <xdr:colOff>152400</xdr:colOff>
      <xdr:row>40</xdr:row>
      <xdr:rowOff>65194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49971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110913</xdr:rowOff>
    </xdr:from>
    <xdr:to>
      <xdr:col>81</xdr:col>
      <xdr:colOff>95250</xdr:colOff>
      <xdr:row>40</xdr:row>
      <xdr:rowOff>41063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79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127440</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64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78740</xdr:rowOff>
    </xdr:from>
    <xdr:to>
      <xdr:col>77</xdr:col>
      <xdr:colOff>95250</xdr:colOff>
      <xdr:row>40</xdr:row>
      <xdr:rowOff>8890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19067</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53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129540</xdr:rowOff>
    </xdr:from>
    <xdr:to>
      <xdr:col>73</xdr:col>
      <xdr:colOff>44450</xdr:colOff>
      <xdr:row>39</xdr:row>
      <xdr:rowOff>59690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69867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97367</xdr:rowOff>
    </xdr:from>
    <xdr:to>
      <xdr:col>68</xdr:col>
      <xdr:colOff>203200</xdr:colOff>
      <xdr:row>39</xdr:row>
      <xdr:rowOff>27517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57150</xdr:rowOff>
    </xdr:from>
    <xdr:to>
      <xdr:col>64</xdr:col>
      <xdr:colOff>152400</xdr:colOff>
      <xdr:row>38</xdr:row>
      <xdr:rowOff>158750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168927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・昨年度までと同様に</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のままとなっている。主な要因としては、これまでの地方債の繰上償還に係る地方債残高の減や、財政調整基金等の積立による充当可能基金の増額等があげられる。今後も基金の適正管理とともに、公債費等の義務的経費の削減を中心とした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2661</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13214"/>
          <a:ext cx="0" cy="16327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146188</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918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2661</xdr:rowOff>
    </xdr:from>
    <xdr:to>
      <xdr:col>81</xdr:col>
      <xdr:colOff>133350</xdr:colOff>
      <xdr:row>23</xdr:row>
      <xdr:rowOff>2661</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946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5,999
5,940
196.81
6,432,082
5,943,674
444,674
3,472,079
5,584,809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・近年は定年退職者が増加し新規採用職員が増加しているため低下傾向となっていたが、令和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年度についても会計年度任用職員の増員分により、昨年に引き続き増加となった。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130810</xdr:rowOff>
    </xdr:from>
    <xdr:to>
      <xdr:col>24</xdr:col>
      <xdr:colOff>25400</xdr:colOff>
      <xdr:row>42</xdr:row>
      <xdr:rowOff>5080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866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148607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5080</xdr:rowOff>
    </xdr:from>
    <xdr:to>
      <xdr:col>24</xdr:col>
      <xdr:colOff>114300</xdr:colOff>
      <xdr:row>42</xdr:row>
      <xdr:rowOff>5080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45737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32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130810</xdr:rowOff>
    </xdr:from>
    <xdr:to>
      <xdr:col>24</xdr:col>
      <xdr:colOff>114300</xdr:colOff>
      <xdr:row>33</xdr:row>
      <xdr:rowOff>130810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8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134620</xdr:rowOff>
    </xdr:from>
    <xdr:to>
      <xdr:col>24</xdr:col>
      <xdr:colOff>25400</xdr:colOff>
      <xdr:row>36</xdr:row>
      <xdr:rowOff>157480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068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85107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8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168910</xdr:rowOff>
    </xdr:from>
    <xdr:to>
      <xdr:col>19</xdr:col>
      <xdr:colOff>187325</xdr:colOff>
      <xdr:row>36</xdr:row>
      <xdr:rowOff>134620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696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68580</xdr:rowOff>
    </xdr:from>
    <xdr:to>
      <xdr:col>20</xdr:col>
      <xdr:colOff>38100</xdr:colOff>
      <xdr:row>36</xdr:row>
      <xdr:rowOff>170180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0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168910</xdr:rowOff>
    </xdr:from>
    <xdr:to>
      <xdr:col>15</xdr:col>
      <xdr:colOff>98425</xdr:colOff>
      <xdr:row>36</xdr:row>
      <xdr:rowOff>165100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696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60960</xdr:rowOff>
    </xdr:from>
    <xdr:to>
      <xdr:col>15</xdr:col>
      <xdr:colOff>149225</xdr:colOff>
      <xdr:row>36</xdr:row>
      <xdr:rowOff>162560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147337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142240</xdr:rowOff>
    </xdr:from>
    <xdr:to>
      <xdr:col>11</xdr:col>
      <xdr:colOff>9525</xdr:colOff>
      <xdr:row>36</xdr:row>
      <xdr:rowOff>165100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144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160020</xdr:rowOff>
    </xdr:from>
    <xdr:to>
      <xdr:col>11</xdr:col>
      <xdr:colOff>60325</xdr:colOff>
      <xdr:row>37</xdr:row>
      <xdr:rowOff>90170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74947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165117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78757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83820</xdr:rowOff>
    </xdr:from>
    <xdr:to>
      <xdr:col>20</xdr:col>
      <xdr:colOff>38100</xdr:colOff>
      <xdr:row>37</xdr:row>
      <xdr:rowOff>13970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170197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4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118110</xdr:rowOff>
    </xdr:from>
    <xdr:to>
      <xdr:col>15</xdr:col>
      <xdr:colOff>149225</xdr:colOff>
      <xdr:row>36</xdr:row>
      <xdr:rowOff>48260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58437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114300</xdr:rowOff>
    </xdr:from>
    <xdr:to>
      <xdr:col>11</xdr:col>
      <xdr:colOff>60325</xdr:colOff>
      <xdr:row>37</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54627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6367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・以前は類似団体平均とほぼ同じ水準で推移してきたが、平成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年度から上回るようになっている。主な要因としては、システム改修費用や業務の民間委託関連費と分析している。</a:t>
          </a:r>
        </a:p>
        <a:p>
          <a:r>
            <a:rPr kumimoji="1" lang="ja-JP" altLang="en-US" sz="1300">
              <a:latin typeface="ＭＳ Ｐゴシック" panose="020B0600070205080204" pitchFamily="50" charset="-128"/>
              <a:ea typeface="ＭＳ Ｐゴシック" panose="020B0600070205080204" pitchFamily="50" charset="-128"/>
            </a:rPr>
            <a:t>自治体クラウド導入に向けた検討等、経費削減となる施策について、検討を進めていくことが急務と捉えている。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50800</xdr:rowOff>
    </xdr:from>
    <xdr:to>
      <xdr:col>82</xdr:col>
      <xdr:colOff>107950</xdr:colOff>
      <xdr:row>18</xdr:row>
      <xdr:rowOff>69850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31369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111777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683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95250</xdr:rowOff>
    </xdr:from>
    <xdr:to>
      <xdr:col>82</xdr:col>
      <xdr:colOff>158750</xdr:colOff>
      <xdr:row>17</xdr:row>
      <xdr:rowOff>25400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146050</xdr:rowOff>
    </xdr:from>
    <xdr:to>
      <xdr:col>78</xdr:col>
      <xdr:colOff>69850</xdr:colOff>
      <xdr:row>18</xdr:row>
      <xdr:rowOff>69850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30607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57150</xdr:rowOff>
    </xdr:from>
    <xdr:to>
      <xdr:col>78</xdr:col>
      <xdr:colOff>120650</xdr:colOff>
      <xdr:row>16</xdr:row>
      <xdr:rowOff>158750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168927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569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107950</xdr:rowOff>
    </xdr:from>
    <xdr:to>
      <xdr:col>73</xdr:col>
      <xdr:colOff>180975</xdr:colOff>
      <xdr:row>17</xdr:row>
      <xdr:rowOff>146050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3022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142875</xdr:rowOff>
    </xdr:from>
    <xdr:to>
      <xdr:col>74</xdr:col>
      <xdr:colOff>31750</xdr:colOff>
      <xdr:row>16</xdr:row>
      <xdr:rowOff>73025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83202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107950</xdr:rowOff>
    </xdr:from>
    <xdr:to>
      <xdr:col>69</xdr:col>
      <xdr:colOff>92075</xdr:colOff>
      <xdr:row>19</xdr:row>
      <xdr:rowOff>3175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3022600"/>
          <a:ext cx="889000" cy="23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152400</xdr:rowOff>
    </xdr:from>
    <xdr:to>
      <xdr:col>69</xdr:col>
      <xdr:colOff>142875</xdr:colOff>
      <xdr:row>16</xdr:row>
      <xdr:rowOff>82550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92727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130827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0</xdr:rowOff>
    </xdr:from>
    <xdr:to>
      <xdr:col>82</xdr:col>
      <xdr:colOff>158750</xdr:colOff>
      <xdr:row>18</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143527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19050</xdr:rowOff>
    </xdr:from>
    <xdr:to>
      <xdr:col>78</xdr:col>
      <xdr:colOff>120650</xdr:colOff>
      <xdr:row>18</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10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105427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191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95250</xdr:rowOff>
    </xdr:from>
    <xdr:to>
      <xdr:col>74</xdr:col>
      <xdr:colOff>31750</xdr:colOff>
      <xdr:row>18</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10177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57150</xdr:rowOff>
    </xdr:from>
    <xdr:to>
      <xdr:col>69</xdr:col>
      <xdr:colOff>142875</xdr:colOff>
      <xdr:row>17</xdr:row>
      <xdr:rowOff>158750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143527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123825</xdr:rowOff>
    </xdr:from>
    <xdr:to>
      <xdr:col>65</xdr:col>
      <xdr:colOff>53975</xdr:colOff>
      <xdr:row>19</xdr:row>
      <xdr:rowOff>53975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320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38752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296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年度から新生児と高校等へ進学する子どもへの扶助事業を新設したことにより、昨年度までと比べて若干増加することとなった。</a:t>
          </a:r>
        </a:p>
        <a:p>
          <a:r>
            <a:rPr kumimoji="1" lang="ja-JP" altLang="en-US" sz="1300">
              <a:latin typeface="ＭＳ Ｐゴシック" panose="020B0600070205080204" pitchFamily="50" charset="-128"/>
              <a:ea typeface="ＭＳ Ｐゴシック" panose="020B0600070205080204" pitchFamily="50" charset="-128"/>
            </a:rPr>
            <a:t>しかしながら依然として類似団体を下回っているので、今後もこの比率を保てるように努める。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61</xdr:row>
      <xdr:rowOff>69850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0043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69850</xdr:rowOff>
    </xdr:from>
    <xdr:to>
      <xdr:col>24</xdr:col>
      <xdr:colOff>25400</xdr:colOff>
      <xdr:row>53</xdr:row>
      <xdr:rowOff>165100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1567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50800</xdr:rowOff>
    </xdr:from>
    <xdr:to>
      <xdr:col>19</xdr:col>
      <xdr:colOff>187325</xdr:colOff>
      <xdr:row>53</xdr:row>
      <xdr:rowOff>69850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137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50800</xdr:rowOff>
    </xdr:from>
    <xdr:to>
      <xdr:col>15</xdr:col>
      <xdr:colOff>98425</xdr:colOff>
      <xdr:row>53</xdr:row>
      <xdr:rowOff>88900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2209800" y="9137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133350</xdr:rowOff>
    </xdr:from>
    <xdr:to>
      <xdr:col>15</xdr:col>
      <xdr:colOff>149225</xdr:colOff>
      <xdr:row>55</xdr:row>
      <xdr:rowOff>63500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48277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50800</xdr:rowOff>
    </xdr:from>
    <xdr:to>
      <xdr:col>11</xdr:col>
      <xdr:colOff>9525</xdr:colOff>
      <xdr:row>53</xdr:row>
      <xdr:rowOff>88900</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a:off x="1320800" y="9137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0</xdr:rowOff>
    </xdr:from>
    <xdr:to>
      <xdr:col>11</xdr:col>
      <xdr:colOff>60325</xdr:colOff>
      <xdr:row>55</xdr:row>
      <xdr:rowOff>101600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86377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76200</xdr:rowOff>
    </xdr:from>
    <xdr:to>
      <xdr:col>6</xdr:col>
      <xdr:colOff>171450</xdr:colOff>
      <xdr:row>56</xdr:row>
      <xdr:rowOff>6350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162577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114300</xdr:rowOff>
    </xdr:from>
    <xdr:to>
      <xdr:col>24</xdr:col>
      <xdr:colOff>76200</xdr:colOff>
      <xdr:row>54</xdr:row>
      <xdr:rowOff>44450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130827</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19050</xdr:rowOff>
    </xdr:from>
    <xdr:to>
      <xdr:col>20</xdr:col>
      <xdr:colOff>38100</xdr:colOff>
      <xdr:row>53</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130827</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887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0</xdr:rowOff>
    </xdr:from>
    <xdr:to>
      <xdr:col>15</xdr:col>
      <xdr:colOff>149225</xdr:colOff>
      <xdr:row>53</xdr:row>
      <xdr:rowOff>101600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111777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38100</xdr:rowOff>
    </xdr:from>
    <xdr:to>
      <xdr:col>11</xdr:col>
      <xdr:colOff>60325</xdr:colOff>
      <xdr:row>53</xdr:row>
      <xdr:rowOff>139700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149877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0</xdr:rowOff>
    </xdr:from>
    <xdr:to>
      <xdr:col>6</xdr:col>
      <xdr:colOff>171450</xdr:colOff>
      <xdr:row>53</xdr:row>
      <xdr:rowOff>101600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111777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貫して類似団体平均値よりも高くなっているが、その要因は繰出金の増加が主な原因である。国民健康保険特別会計・介護保険特別会計・後期高齢者医療特別会計への繰出し金が多額になっているため、保険料の適正化を図ることなどにより、税収を主な財源とする普通会計の負担額を減らしていく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4" name="その他グラフ枠">
          <a:extLst>
            <a:ext uri="{FF2B5EF4-FFF2-40B4-BE49-F238E27FC236}">
              <a16:creationId xmlns:a16="http://schemas.microsoft.com/office/drawing/2014/main" id="{00000000-0008-0000-0400-0000F4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152146</xdr:rowOff>
    </xdr:from>
    <xdr:to>
      <xdr:col>82</xdr:col>
      <xdr:colOff>107950</xdr:colOff>
      <xdr:row>59</xdr:row>
      <xdr:rowOff>101854</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6510000" y="9238996"/>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73931</xdr:rowOff>
    </xdr:from>
    <xdr:ext cx="762000" cy="259045"/>
    <xdr:sp macro="" textlink="">
      <xdr:nvSpPr>
        <xdr:cNvPr id="246" name="その他最小値テキスト">
          <a:extLst>
            <a:ext uri="{FF2B5EF4-FFF2-40B4-BE49-F238E27FC236}">
              <a16:creationId xmlns:a16="http://schemas.microsoft.com/office/drawing/2014/main" id="{00000000-0008-0000-0400-0000F6000000}"/>
            </a:ext>
          </a:extLst>
        </xdr:cNvPr>
        <xdr:cNvSpPr txBox="1"/>
      </xdr:nvSpPr>
      <xdr:spPr>
        <a:xfrm>
          <a:off x="16598900" y="1018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101854</xdr:rowOff>
    </xdr:from>
    <xdr:to>
      <xdr:col>82</xdr:col>
      <xdr:colOff>196850</xdr:colOff>
      <xdr:row>59</xdr:row>
      <xdr:rowOff>101854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6421100" y="10217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67073</xdr:rowOff>
    </xdr:from>
    <xdr:ext cx="762000" cy="259045"/>
    <xdr:sp macro="" textlink="">
      <xdr:nvSpPr>
        <xdr:cNvPr id="248" name="その他最大値テキスト">
          <a:extLst>
            <a:ext uri="{FF2B5EF4-FFF2-40B4-BE49-F238E27FC236}">
              <a16:creationId xmlns:a16="http://schemas.microsoft.com/office/drawing/2014/main" id="{00000000-0008-0000-0400-0000F8000000}"/>
            </a:ext>
          </a:extLst>
        </xdr:cNvPr>
        <xdr:cNvSpPr txBox="1"/>
      </xdr:nvSpPr>
      <xdr:spPr>
        <a:xfrm>
          <a:off x="16598900" y="898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152146</xdr:rowOff>
    </xdr:from>
    <xdr:to>
      <xdr:col>82</xdr:col>
      <xdr:colOff>196850</xdr:colOff>
      <xdr:row>53</xdr:row>
      <xdr:rowOff>152146</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6421100" y="9238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14986</xdr:rowOff>
    </xdr:from>
    <xdr:to>
      <xdr:col>82</xdr:col>
      <xdr:colOff>107950</xdr:colOff>
      <xdr:row>57</xdr:row>
      <xdr:rowOff>14986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5671800" y="97876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47007</xdr:rowOff>
    </xdr:from>
    <xdr:ext cx="762000" cy="259045"/>
    <xdr:sp macro="" textlink="">
      <xdr:nvSpPr>
        <xdr:cNvPr id="251" name="その他平均値テキスト">
          <a:extLst>
            <a:ext uri="{FF2B5EF4-FFF2-40B4-BE49-F238E27FC236}">
              <a16:creationId xmlns:a16="http://schemas.microsoft.com/office/drawing/2014/main" id="{00000000-0008-0000-0400-0000FB000000}"/>
            </a:ext>
          </a:extLst>
        </xdr:cNvPr>
        <xdr:cNvSpPr txBox="1"/>
      </xdr:nvSpPr>
      <xdr:spPr>
        <a:xfrm>
          <a:off x="16598900" y="9476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30480</xdr:rowOff>
    </xdr:from>
    <xdr:to>
      <xdr:col>82</xdr:col>
      <xdr:colOff>158750</xdr:colOff>
      <xdr:row>56</xdr:row>
      <xdr:rowOff>132080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64592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154432</xdr:rowOff>
    </xdr:from>
    <xdr:to>
      <xdr:col>78</xdr:col>
      <xdr:colOff>69850</xdr:colOff>
      <xdr:row>57</xdr:row>
      <xdr:rowOff>14986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4782800" y="975563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39624</xdr:rowOff>
    </xdr:from>
    <xdr:to>
      <xdr:col>78</xdr:col>
      <xdr:colOff>120650</xdr:colOff>
      <xdr:row>56</xdr:row>
      <xdr:rowOff>141224</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5621000" y="964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151401</xdr:rowOff>
    </xdr:from>
    <xdr:ext cx="7366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5290800" y="9409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154432</xdr:rowOff>
    </xdr:from>
    <xdr:to>
      <xdr:col>73</xdr:col>
      <xdr:colOff>180975</xdr:colOff>
      <xdr:row>57</xdr:row>
      <xdr:rowOff>24130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893800" y="97556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35052</xdr:rowOff>
    </xdr:from>
    <xdr:to>
      <xdr:col>74</xdr:col>
      <xdr:colOff>31750</xdr:colOff>
      <xdr:row>56</xdr:row>
      <xdr:rowOff>136652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4732000" y="963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146829</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401800" y="9405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24130</xdr:rowOff>
    </xdr:from>
    <xdr:to>
      <xdr:col>69</xdr:col>
      <xdr:colOff>92075</xdr:colOff>
      <xdr:row>57</xdr:row>
      <xdr:rowOff>37846</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004800" y="97967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62484</xdr:rowOff>
    </xdr:from>
    <xdr:to>
      <xdr:col>69</xdr:col>
      <xdr:colOff>142875</xdr:colOff>
      <xdr:row>56</xdr:row>
      <xdr:rowOff>164084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3843000" y="96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2811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512800" y="943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67056</xdr:rowOff>
    </xdr:from>
    <xdr:to>
      <xdr:col>65</xdr:col>
      <xdr:colOff>53975</xdr:colOff>
      <xdr:row>56</xdr:row>
      <xdr:rowOff>168656</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2954000" y="96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7383</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623800" y="9437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135636</xdr:rowOff>
    </xdr:from>
    <xdr:to>
      <xdr:col>82</xdr:col>
      <xdr:colOff>158750</xdr:colOff>
      <xdr:row>57</xdr:row>
      <xdr:rowOff>65786</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64592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107713</xdr:rowOff>
    </xdr:from>
    <xdr:ext cx="762000" cy="259045"/>
    <xdr:sp macro="" textlink="">
      <xdr:nvSpPr>
        <xdr:cNvPr id="270" name="その他該当値テキスト">
          <a:extLst>
            <a:ext uri="{FF2B5EF4-FFF2-40B4-BE49-F238E27FC236}">
              <a16:creationId xmlns:a16="http://schemas.microsoft.com/office/drawing/2014/main" id="{00000000-0008-0000-0400-00000E010000}"/>
            </a:ext>
          </a:extLst>
        </xdr:cNvPr>
        <xdr:cNvSpPr txBox="1"/>
      </xdr:nvSpPr>
      <xdr:spPr>
        <a:xfrm>
          <a:off x="16598900" y="9708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135636</xdr:rowOff>
    </xdr:from>
    <xdr:to>
      <xdr:col>78</xdr:col>
      <xdr:colOff>120650</xdr:colOff>
      <xdr:row>57</xdr:row>
      <xdr:rowOff>65786</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56210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50563</xdr:rowOff>
    </xdr:from>
    <xdr:ext cx="7366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290800" y="9823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103632</xdr:rowOff>
    </xdr:from>
    <xdr:to>
      <xdr:col>74</xdr:col>
      <xdr:colOff>31750</xdr:colOff>
      <xdr:row>57</xdr:row>
      <xdr:rowOff>33782</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4732000" y="970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18559</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4401800" y="9791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144780</xdr:rowOff>
    </xdr:from>
    <xdr:to>
      <xdr:col>69</xdr:col>
      <xdr:colOff>142875</xdr:colOff>
      <xdr:row>57</xdr:row>
      <xdr:rowOff>74930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3843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59707</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3512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158496</xdr:rowOff>
    </xdr:from>
    <xdr:to>
      <xdr:col>65</xdr:col>
      <xdr:colOff>53975</xdr:colOff>
      <xdr:row>57</xdr:row>
      <xdr:rowOff>88646</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2954000" y="975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73423</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2623800" y="9846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・当町の場合、病院事業に対する補助や一部事務組合に対する負担金があるため相対的に高い水準で推移してきた。平成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年度から病院事業への補助額が大幅増となったことを受け、補助費等の増につながっている。病院事業の経営戦略の見直しを進め、補助額の減となるよう努めたい。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72136</xdr:rowOff>
    </xdr:from>
    <xdr:to>
      <xdr:col>82</xdr:col>
      <xdr:colOff>107950</xdr:colOff>
      <xdr:row>40</xdr:row>
      <xdr:rowOff>145288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901436"/>
          <a:ext cx="0" cy="1101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117365</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975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145288</xdr:rowOff>
    </xdr:from>
    <xdr:to>
      <xdr:col>82</xdr:col>
      <xdr:colOff>196850</xdr:colOff>
      <xdr:row>40</xdr:row>
      <xdr:rowOff>145288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003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158513</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64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72136</xdr:rowOff>
    </xdr:from>
    <xdr:to>
      <xdr:col>82</xdr:col>
      <xdr:colOff>196850</xdr:colOff>
      <xdr:row>34</xdr:row>
      <xdr:rowOff>72136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901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26416</xdr:rowOff>
    </xdr:from>
    <xdr:to>
      <xdr:col>82</xdr:col>
      <xdr:colOff>107950</xdr:colOff>
      <xdr:row>38</xdr:row>
      <xdr:rowOff>58420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54151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58437</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230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41910</xdr:rowOff>
    </xdr:from>
    <xdr:to>
      <xdr:col>82</xdr:col>
      <xdr:colOff>158750</xdr:colOff>
      <xdr:row>37</xdr:row>
      <xdr:rowOff>143510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147574</xdr:rowOff>
    </xdr:from>
    <xdr:to>
      <xdr:col>78</xdr:col>
      <xdr:colOff>69850</xdr:colOff>
      <xdr:row>38</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49122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5334</xdr:rowOff>
    </xdr:from>
    <xdr:to>
      <xdr:col>78</xdr:col>
      <xdr:colOff>120650</xdr:colOff>
      <xdr:row>37</xdr:row>
      <xdr:rowOff>106934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117111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147574</xdr:rowOff>
    </xdr:from>
    <xdr:to>
      <xdr:col>73</xdr:col>
      <xdr:colOff>180975</xdr:colOff>
      <xdr:row>38</xdr:row>
      <xdr:rowOff>21844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4912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21844</xdr:rowOff>
    </xdr:from>
    <xdr:to>
      <xdr:col>69</xdr:col>
      <xdr:colOff>92075</xdr:colOff>
      <xdr:row>38</xdr:row>
      <xdr:rowOff>26416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5369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9906</xdr:rowOff>
    </xdr:from>
    <xdr:to>
      <xdr:col>69</xdr:col>
      <xdr:colOff>142875</xdr:colOff>
      <xdr:row>37</xdr:row>
      <xdr:rowOff>111506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121683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163068</xdr:rowOff>
    </xdr:from>
    <xdr:to>
      <xdr:col>65</xdr:col>
      <xdr:colOff>53975</xdr:colOff>
      <xdr:row>37</xdr:row>
      <xdr:rowOff>93218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103395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147066</xdr:rowOff>
    </xdr:from>
    <xdr:to>
      <xdr:col>82</xdr:col>
      <xdr:colOff>158750</xdr:colOff>
      <xdr:row>38</xdr:row>
      <xdr:rowOff>77215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119143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7620</xdr:rowOff>
    </xdr:from>
    <xdr:to>
      <xdr:col>78</xdr:col>
      <xdr:colOff>120650</xdr:colOff>
      <xdr:row>38</xdr:row>
      <xdr:rowOff>109220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93997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60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96774</xdr:rowOff>
    </xdr:from>
    <xdr:to>
      <xdr:col>74</xdr:col>
      <xdr:colOff>31750</xdr:colOff>
      <xdr:row>38</xdr:row>
      <xdr:rowOff>26924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11701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142494</xdr:rowOff>
    </xdr:from>
    <xdr:to>
      <xdr:col>69</xdr:col>
      <xdr:colOff>142875</xdr:colOff>
      <xdr:row>38</xdr:row>
      <xdr:rowOff>72644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57421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147066</xdr:rowOff>
    </xdr:from>
    <xdr:to>
      <xdr:col>65</xdr:col>
      <xdr:colOff>53975</xdr:colOff>
      <xdr:row>38</xdr:row>
      <xdr:rowOff>77215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61993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・以前は類似団体平均を下回る水準で推移してきたが、近年大型事業が集中し、平成２８年度より類似団体平均を上回っている。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令和４年度が公債費のピーク見込みであったため、今後数年は若干回復するものと思われる。事業の抑制や基金の取り崩しを実施しながら公債費の抑制に努める。公債費の抑制にあっては、町債の発行額を公債費元金以下に抑える等の独自基準を設け公債費の抑制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73661</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09500"/>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45738</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33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73661</xdr:rowOff>
    </xdr:from>
    <xdr:to>
      <xdr:col>24</xdr:col>
      <xdr:colOff>114300</xdr:colOff>
      <xdr:row>81</xdr:row>
      <xdr:rowOff>73661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61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119380</xdr:rowOff>
    </xdr:from>
    <xdr:to>
      <xdr:col>24</xdr:col>
      <xdr:colOff>25400</xdr:colOff>
      <xdr:row>78</xdr:row>
      <xdr:rowOff>54611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321030"/>
          <a:ext cx="8382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146066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048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129539</xdr:rowOff>
    </xdr:from>
    <xdr:to>
      <xdr:col>24</xdr:col>
      <xdr:colOff>76200</xdr:colOff>
      <xdr:row>77</xdr:row>
      <xdr:rowOff>59689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127000</xdr:rowOff>
    </xdr:from>
    <xdr:to>
      <xdr:col>19</xdr:col>
      <xdr:colOff>187325</xdr:colOff>
      <xdr:row>78</xdr:row>
      <xdr:rowOff>54611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328650"/>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163830</xdr:rowOff>
    </xdr:from>
    <xdr:to>
      <xdr:col>20</xdr:col>
      <xdr:colOff>38100</xdr:colOff>
      <xdr:row>77</xdr:row>
      <xdr:rowOff>93980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104157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6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127000</xdr:rowOff>
    </xdr:from>
    <xdr:to>
      <xdr:col>15</xdr:col>
      <xdr:colOff>98425</xdr:colOff>
      <xdr:row>77</xdr:row>
      <xdr:rowOff>157480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3286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118111</xdr:rowOff>
    </xdr:from>
    <xdr:to>
      <xdr:col>15</xdr:col>
      <xdr:colOff>149225</xdr:colOff>
      <xdr:row>77</xdr:row>
      <xdr:rowOff>48261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58437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157480</xdr:rowOff>
    </xdr:from>
    <xdr:to>
      <xdr:col>11</xdr:col>
      <xdr:colOff>9525</xdr:colOff>
      <xdr:row>78</xdr:row>
      <xdr:rowOff>8889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3591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140970</xdr:rowOff>
    </xdr:from>
    <xdr:to>
      <xdr:col>11</xdr:col>
      <xdr:colOff>60325</xdr:colOff>
      <xdr:row>77</xdr:row>
      <xdr:rowOff>71120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81297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68580</xdr:rowOff>
    </xdr:from>
    <xdr:to>
      <xdr:col>24</xdr:col>
      <xdr:colOff>76200</xdr:colOff>
      <xdr:row>77</xdr:row>
      <xdr:rowOff>170180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40657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3811</xdr:rowOff>
    </xdr:from>
    <xdr:to>
      <xdr:col>20</xdr:col>
      <xdr:colOff>38100</xdr:colOff>
      <xdr:row>78</xdr:row>
      <xdr:rowOff>105411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90188</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63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76200</xdr:rowOff>
    </xdr:from>
    <xdr:to>
      <xdr:col>15</xdr:col>
      <xdr:colOff>149225</xdr:colOff>
      <xdr:row>78</xdr:row>
      <xdr:rowOff>6350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162577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36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106680</xdr:rowOff>
    </xdr:from>
    <xdr:to>
      <xdr:col>11</xdr:col>
      <xdr:colOff>60325</xdr:colOff>
      <xdr:row>78</xdr:row>
      <xdr:rowOff>36830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0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21607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39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129539</xdr:rowOff>
    </xdr:from>
    <xdr:to>
      <xdr:col>6</xdr:col>
      <xdr:colOff>171450</xdr:colOff>
      <xdr:row>78</xdr:row>
      <xdr:rowOff>59689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44466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4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・人件費・物件費・補助費等、その他が高いことが挙げられる。</a:t>
          </a:r>
        </a:p>
        <a:p>
          <a:r>
            <a:rPr kumimoji="1" lang="ja-JP" altLang="en-US" sz="1300">
              <a:latin typeface="ＭＳ Ｐゴシック" panose="020B0600070205080204" pitchFamily="50" charset="-128"/>
              <a:ea typeface="ＭＳ Ｐゴシック" panose="020B0600070205080204" pitchFamily="50" charset="-128"/>
            </a:rPr>
            <a:t>特に、平成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年度から病院事業への補助額が大幅増となったことを受け、団体平均に比較し、高い状況になっている。病院事業の経営戦略の見直しを進め、補助額の減となるよう努めたい。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79</xdr:row>
      <xdr:rowOff>78994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462256"/>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51071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59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78994</xdr:rowOff>
    </xdr:from>
    <xdr:to>
      <xdr:col>82</xdr:col>
      <xdr:colOff>196850</xdr:colOff>
      <xdr:row>79</xdr:row>
      <xdr:rowOff>78994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62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69850</xdr:rowOff>
    </xdr:from>
    <xdr:to>
      <xdr:col>82</xdr:col>
      <xdr:colOff>107950</xdr:colOff>
      <xdr:row>77</xdr:row>
      <xdr:rowOff>74422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2715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85869</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27731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69342</xdr:rowOff>
    </xdr:from>
    <xdr:to>
      <xdr:col>82</xdr:col>
      <xdr:colOff>158750</xdr:colOff>
      <xdr:row>75</xdr:row>
      <xdr:rowOff>170942</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2928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170435</xdr:rowOff>
    </xdr:from>
    <xdr:to>
      <xdr:col>78</xdr:col>
      <xdr:colOff>69850</xdr:colOff>
      <xdr:row>77</xdr:row>
      <xdr:rowOff>74422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029185"/>
          <a:ext cx="889000" cy="24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14478</xdr:rowOff>
    </xdr:from>
    <xdr:to>
      <xdr:col>78</xdr:col>
      <xdr:colOff>120650</xdr:colOff>
      <xdr:row>75</xdr:row>
      <xdr:rowOff>116078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2873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126255</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642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170435</xdr:rowOff>
    </xdr:from>
    <xdr:to>
      <xdr:col>73</xdr:col>
      <xdr:colOff>180975</xdr:colOff>
      <xdr:row>77</xdr:row>
      <xdr:rowOff>5842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3029185"/>
          <a:ext cx="889000" cy="17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94488</xdr:rowOff>
    </xdr:from>
    <xdr:to>
      <xdr:col>74</xdr:col>
      <xdr:colOff>31750</xdr:colOff>
      <xdr:row>75</xdr:row>
      <xdr:rowOff>24638</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278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34815</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5842</xdr:rowOff>
    </xdr:from>
    <xdr:to>
      <xdr:col>69</xdr:col>
      <xdr:colOff>92075</xdr:colOff>
      <xdr:row>77</xdr:row>
      <xdr:rowOff>115570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20749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64770</xdr:rowOff>
    </xdr:from>
    <xdr:to>
      <xdr:col>69</xdr:col>
      <xdr:colOff>142875</xdr:colOff>
      <xdr:row>75</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292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105918</xdr:rowOff>
    </xdr:from>
    <xdr:to>
      <xdr:col>65</xdr:col>
      <xdr:colOff>53975</xdr:colOff>
      <xdr:row>76</xdr:row>
      <xdr:rowOff>36069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29646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46245</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162577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23622</xdr:rowOff>
    </xdr:from>
    <xdr:to>
      <xdr:col>78</xdr:col>
      <xdr:colOff>120650</xdr:colOff>
      <xdr:row>77</xdr:row>
      <xdr:rowOff>125222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109999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311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119634</xdr:rowOff>
    </xdr:from>
    <xdr:to>
      <xdr:col>74</xdr:col>
      <xdr:colOff>31750</xdr:colOff>
      <xdr:row>76</xdr:row>
      <xdr:rowOff>49783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34562</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0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126492</xdr:rowOff>
    </xdr:from>
    <xdr:to>
      <xdr:col>69</xdr:col>
      <xdr:colOff>142875</xdr:colOff>
      <xdr:row>77</xdr:row>
      <xdr:rowOff>56642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41419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30356</xdr:rowOff>
    </xdr:from>
    <xdr:to>
      <xdr:col>29</xdr:col>
      <xdr:colOff>127000</xdr:colOff>
      <xdr:row>19</xdr:row>
      <xdr:rowOff>154412</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306831"/>
          <a:ext cx="0" cy="115275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126489</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154412</xdr:rowOff>
    </xdr:from>
    <xdr:to>
      <xdr:col>30</xdr:col>
      <xdr:colOff>25400</xdr:colOff>
      <xdr:row>19</xdr:row>
      <xdr:rowOff>154412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5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116733</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2050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30356</xdr:rowOff>
    </xdr:from>
    <xdr:to>
      <xdr:col>30</xdr:col>
      <xdr:colOff>25400</xdr:colOff>
      <xdr:row>13</xdr:row>
      <xdr:rowOff>30356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3068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128818</xdr:rowOff>
    </xdr:from>
    <xdr:to>
      <xdr:col>29</xdr:col>
      <xdr:colOff>127000</xdr:colOff>
      <xdr:row>18</xdr:row>
      <xdr:rowOff>45571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091093"/>
          <a:ext cx="647700" cy="882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4710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95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159633</xdr:rowOff>
    </xdr:from>
    <xdr:to>
      <xdr:col>29</xdr:col>
      <xdr:colOff>177800</xdr:colOff>
      <xdr:row>17</xdr:row>
      <xdr:rowOff>89783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42147</xdr:rowOff>
    </xdr:from>
    <xdr:to>
      <xdr:col>26</xdr:col>
      <xdr:colOff>50800</xdr:colOff>
      <xdr:row>18</xdr:row>
      <xdr:rowOff>45571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305300" y="3175872"/>
          <a:ext cx="698500" cy="34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30789</xdr:rowOff>
    </xdr:from>
    <xdr:to>
      <xdr:col>26</xdr:col>
      <xdr:colOff>101600</xdr:colOff>
      <xdr:row>17</xdr:row>
      <xdr:rowOff>132389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142566</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61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42147</xdr:rowOff>
    </xdr:from>
    <xdr:to>
      <xdr:col>22</xdr:col>
      <xdr:colOff>114300</xdr:colOff>
      <xdr:row>18</xdr:row>
      <xdr:rowOff>62611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175872"/>
          <a:ext cx="698500" cy="20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55355</xdr:rowOff>
    </xdr:from>
    <xdr:to>
      <xdr:col>22</xdr:col>
      <xdr:colOff>165100</xdr:colOff>
      <xdr:row>17</xdr:row>
      <xdr:rowOff>156955</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167132</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62611</xdr:rowOff>
    </xdr:from>
    <xdr:to>
      <xdr:col>18</xdr:col>
      <xdr:colOff>177800</xdr:colOff>
      <xdr:row>18</xdr:row>
      <xdr:rowOff>95420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196336"/>
          <a:ext cx="698500" cy="328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81159</xdr:rowOff>
    </xdr:from>
    <xdr:to>
      <xdr:col>19</xdr:col>
      <xdr:colOff>38100</xdr:colOff>
      <xdr:row>18</xdr:row>
      <xdr:rowOff>11309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21486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102570</xdr:rowOff>
    </xdr:from>
    <xdr:to>
      <xdr:col>15</xdr:col>
      <xdr:colOff>101600</xdr:colOff>
      <xdr:row>18</xdr:row>
      <xdr:rowOff>32720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64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42897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33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78018</xdr:rowOff>
    </xdr:from>
    <xdr:to>
      <xdr:col>29</xdr:col>
      <xdr:colOff>177800</xdr:colOff>
      <xdr:row>18</xdr:row>
      <xdr:rowOff>8168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040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50095</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012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166221</xdr:rowOff>
    </xdr:from>
    <xdr:to>
      <xdr:col>26</xdr:col>
      <xdr:colOff>101600</xdr:colOff>
      <xdr:row>18</xdr:row>
      <xdr:rowOff>96371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1284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81148</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214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162797</xdr:rowOff>
    </xdr:from>
    <xdr:to>
      <xdr:col>22</xdr:col>
      <xdr:colOff>165100</xdr:colOff>
      <xdr:row>18</xdr:row>
      <xdr:rowOff>92947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125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77724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21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11811</xdr:rowOff>
    </xdr:from>
    <xdr:to>
      <xdr:col>19</xdr:col>
      <xdr:colOff>38100</xdr:colOff>
      <xdr:row>18</xdr:row>
      <xdr:rowOff>113411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145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98188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31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44620</xdr:rowOff>
    </xdr:from>
    <xdr:to>
      <xdr:col>15</xdr:col>
      <xdr:colOff>101600</xdr:colOff>
      <xdr:row>18</xdr:row>
      <xdr:rowOff>146220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1783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130997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264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140063</xdr:rowOff>
    </xdr:from>
    <xdr:to>
      <xdr:col>29</xdr:col>
      <xdr:colOff>127000</xdr:colOff>
      <xdr:row>37</xdr:row>
      <xdr:rowOff>331532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064613"/>
          <a:ext cx="0" cy="139161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303609</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428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331532</xdr:rowOff>
    </xdr:from>
    <xdr:to>
      <xdr:col>30</xdr:col>
      <xdr:colOff>25400</xdr:colOff>
      <xdr:row>37</xdr:row>
      <xdr:rowOff>331532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4562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54990</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808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140063</xdr:rowOff>
    </xdr:from>
    <xdr:to>
      <xdr:col>30</xdr:col>
      <xdr:colOff>25400</xdr:colOff>
      <xdr:row>33</xdr:row>
      <xdr:rowOff>140063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0646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224563</xdr:rowOff>
    </xdr:from>
    <xdr:to>
      <xdr:col>29</xdr:col>
      <xdr:colOff>127000</xdr:colOff>
      <xdr:row>36</xdr:row>
      <xdr:rowOff>50092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003800" y="6834913"/>
          <a:ext cx="647700" cy="1684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328593</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5960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140616</xdr:rowOff>
    </xdr:from>
    <xdr:to>
      <xdr:col>29</xdr:col>
      <xdr:colOff>177800</xdr:colOff>
      <xdr:row>35</xdr:row>
      <xdr:rowOff>242216</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7509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224563</xdr:rowOff>
    </xdr:from>
    <xdr:to>
      <xdr:col>26</xdr:col>
      <xdr:colOff>50800</xdr:colOff>
      <xdr:row>36</xdr:row>
      <xdr:rowOff>149975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6834913"/>
          <a:ext cx="698500" cy="2683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152258</xdr:rowOff>
    </xdr:from>
    <xdr:to>
      <xdr:col>26</xdr:col>
      <xdr:colOff>101600</xdr:colOff>
      <xdr:row>35</xdr:row>
      <xdr:rowOff>253858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67626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264035</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6531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149975</xdr:rowOff>
    </xdr:from>
    <xdr:to>
      <xdr:col>22</xdr:col>
      <xdr:colOff>114300</xdr:colOff>
      <xdr:row>37</xdr:row>
      <xdr:rowOff>62306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7103225"/>
          <a:ext cx="698500" cy="837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213736</xdr:rowOff>
    </xdr:from>
    <xdr:to>
      <xdr:col>22</xdr:col>
      <xdr:colOff>165100</xdr:colOff>
      <xdr:row>35</xdr:row>
      <xdr:rowOff>315336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68240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325513</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6592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62306</xdr:rowOff>
    </xdr:from>
    <xdr:to>
      <xdr:col>18</xdr:col>
      <xdr:colOff>177800</xdr:colOff>
      <xdr:row>37</xdr:row>
      <xdr:rowOff>91094</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7187006"/>
          <a:ext cx="698500" cy="28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299510</xdr:rowOff>
    </xdr:from>
    <xdr:to>
      <xdr:col>19</xdr:col>
      <xdr:colOff>38100</xdr:colOff>
      <xdr:row>36</xdr:row>
      <xdr:rowOff>58210</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69098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68387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66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331105</xdr:rowOff>
    </xdr:from>
    <xdr:to>
      <xdr:col>15</xdr:col>
      <xdr:colOff>101600</xdr:colOff>
      <xdr:row>36</xdr:row>
      <xdr:rowOff>89805</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9414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99982</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71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342192</xdr:rowOff>
    </xdr:from>
    <xdr:to>
      <xdr:col>29</xdr:col>
      <xdr:colOff>177800</xdr:colOff>
      <xdr:row>36</xdr:row>
      <xdr:rowOff>100892</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952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314269</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924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173763</xdr:rowOff>
    </xdr:from>
    <xdr:to>
      <xdr:col>26</xdr:col>
      <xdr:colOff>101600</xdr:colOff>
      <xdr:row>35</xdr:row>
      <xdr:rowOff>275363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7841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260140</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8704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99175</xdr:rowOff>
    </xdr:from>
    <xdr:to>
      <xdr:col>22</xdr:col>
      <xdr:colOff>165100</xdr:colOff>
      <xdr:row>37</xdr:row>
      <xdr:rowOff>29325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7052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14102</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713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11506</xdr:rowOff>
    </xdr:from>
    <xdr:to>
      <xdr:col>19</xdr:col>
      <xdr:colOff>38100</xdr:colOff>
      <xdr:row>37</xdr:row>
      <xdr:rowOff>113106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71362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97883</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7222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40294</xdr:rowOff>
    </xdr:from>
    <xdr:to>
      <xdr:col>15</xdr:col>
      <xdr:colOff>101600</xdr:colOff>
      <xdr:row>37</xdr:row>
      <xdr:rowOff>141894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1649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126671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251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5,999
5,940
196.81
6,432,082
5,943,674
444,674
3,472,079
5,584,809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54627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398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人件費グラフ枠">
          <a:extLst>
            <a:ext uri="{FF2B5EF4-FFF2-40B4-BE49-F238E27FC236}">
              <a16:creationId xmlns:a16="http://schemas.microsoft.com/office/drawing/2014/main" id="{00000000-0008-0000-06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43659</xdr:rowOff>
    </xdr:from>
    <xdr:to>
      <xdr:col>24</xdr:col>
      <xdr:colOff>62865</xdr:colOff>
      <xdr:row>38</xdr:row>
      <xdr:rowOff>91311</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flipV="1">
          <a:off x="4633595" y="5358609"/>
          <a:ext cx="1270" cy="1247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95138</xdr:rowOff>
    </xdr:from>
    <xdr:ext cx="534377" cy="259045"/>
    <xdr:sp macro="" textlink="">
      <xdr:nvSpPr>
        <xdr:cNvPr id="53" name="人件費最小値テキスト">
          <a:extLst>
            <a:ext uri="{FF2B5EF4-FFF2-40B4-BE49-F238E27FC236}">
              <a16:creationId xmlns:a16="http://schemas.microsoft.com/office/drawing/2014/main" id="{00000000-0008-0000-0600-000035000000}"/>
            </a:ext>
          </a:extLst>
        </xdr:cNvPr>
        <xdr:cNvSpPr txBox="1"/>
      </xdr:nvSpPr>
      <xdr:spPr>
        <a:xfrm>
          <a:off x="4686300" y="66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91311</xdr:rowOff>
    </xdr:from>
    <xdr:to>
      <xdr:col>24</xdr:col>
      <xdr:colOff>152400</xdr:colOff>
      <xdr:row>38</xdr:row>
      <xdr:rowOff>91311</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4546600" y="6606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161786</xdr:rowOff>
    </xdr:from>
    <xdr:ext cx="599010" cy="259045"/>
    <xdr:sp macro="" textlink="">
      <xdr:nvSpPr>
        <xdr:cNvPr id="55" name="人件費最大値テキスト">
          <a:extLst>
            <a:ext uri="{FF2B5EF4-FFF2-40B4-BE49-F238E27FC236}">
              <a16:creationId xmlns:a16="http://schemas.microsoft.com/office/drawing/2014/main" id="{00000000-0008-0000-0600-000037000000}"/>
            </a:ext>
          </a:extLst>
        </xdr:cNvPr>
        <xdr:cNvSpPr txBox="1"/>
      </xdr:nvSpPr>
      <xdr:spPr>
        <a:xfrm>
          <a:off x="4686300" y="513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43659</xdr:rowOff>
    </xdr:from>
    <xdr:to>
      <xdr:col>24</xdr:col>
      <xdr:colOff>152400</xdr:colOff>
      <xdr:row>31</xdr:row>
      <xdr:rowOff>43659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5358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73223</xdr:rowOff>
    </xdr:from>
    <xdr:to>
      <xdr:col>24</xdr:col>
      <xdr:colOff>63500</xdr:colOff>
      <xdr:row>36</xdr:row>
      <xdr:rowOff>101524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3797300" y="6245423"/>
          <a:ext cx="838200" cy="2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106045</xdr:rowOff>
    </xdr:from>
    <xdr:ext cx="599010" cy="259045"/>
    <xdr:sp macro="" textlink="">
      <xdr:nvSpPr>
        <xdr:cNvPr id="58" name="人件費平均値テキスト">
          <a:extLst>
            <a:ext uri="{FF2B5EF4-FFF2-40B4-BE49-F238E27FC236}">
              <a16:creationId xmlns:a16="http://schemas.microsoft.com/office/drawing/2014/main" id="{00000000-0008-0000-0600-00003A000000}"/>
            </a:ext>
          </a:extLst>
        </xdr:cNvPr>
        <xdr:cNvSpPr txBox="1"/>
      </xdr:nvSpPr>
      <xdr:spPr>
        <a:xfrm>
          <a:off x="4686300" y="59353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83168</xdr:rowOff>
    </xdr:from>
    <xdr:to>
      <xdr:col>24</xdr:col>
      <xdr:colOff>114300</xdr:colOff>
      <xdr:row>36</xdr:row>
      <xdr:rowOff>13318</xdr:rowOff>
    </xdr:to>
    <xdr:sp macro="" textlink="">
      <xdr:nvSpPr>
        <xdr:cNvPr id="59" name="フローチャート: 判断 58">
          <a:extLst>
            <a:ext uri="{FF2B5EF4-FFF2-40B4-BE49-F238E27FC236}">
              <a16:creationId xmlns:a16="http://schemas.microsoft.com/office/drawing/2014/main" id="{00000000-0008-0000-0600-00003B000000}"/>
            </a:ext>
          </a:extLst>
        </xdr:cNvPr>
        <xdr:cNvSpPr/>
      </xdr:nvSpPr>
      <xdr:spPr>
        <a:xfrm>
          <a:off x="4584700" y="6083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101524</xdr:rowOff>
    </xdr:from>
    <xdr:to>
      <xdr:col>19</xdr:col>
      <xdr:colOff>177800</xdr:colOff>
      <xdr:row>36</xdr:row>
      <xdr:rowOff>156016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2908300" y="6273724"/>
          <a:ext cx="889000" cy="5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106056</xdr:rowOff>
    </xdr:from>
    <xdr:to>
      <xdr:col>20</xdr:col>
      <xdr:colOff>38100</xdr:colOff>
      <xdr:row>36</xdr:row>
      <xdr:rowOff>36206</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3746500" y="610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52733</xdr:rowOff>
    </xdr:from>
    <xdr:ext cx="599010" cy="259045"/>
    <xdr:sp macro="" textlink="">
      <xdr:nvSpPr>
        <xdr:cNvPr id="62" name="テキスト ボックス 61">
          <a:extLst>
            <a:ext uri="{FF2B5EF4-FFF2-40B4-BE49-F238E27FC236}">
              <a16:creationId xmlns:a16="http://schemas.microsoft.com/office/drawing/2014/main" id="{00000000-0008-0000-0600-00003E000000}"/>
            </a:ext>
          </a:extLst>
        </xdr:cNvPr>
        <xdr:cNvSpPr txBox="1"/>
      </xdr:nvSpPr>
      <xdr:spPr>
        <a:xfrm>
          <a:off x="3497795" y="5882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156016</xdr:rowOff>
    </xdr:from>
    <xdr:to>
      <xdr:col>15</xdr:col>
      <xdr:colOff>50800</xdr:colOff>
      <xdr:row>37</xdr:row>
      <xdr:rowOff>9792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019300" y="6328216"/>
          <a:ext cx="889000" cy="2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124504</xdr:rowOff>
    </xdr:from>
    <xdr:to>
      <xdr:col>15</xdr:col>
      <xdr:colOff>101600</xdr:colOff>
      <xdr:row>36</xdr:row>
      <xdr:rowOff>54654</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2857500" y="6125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71181</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2608795" y="590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9792</xdr:rowOff>
    </xdr:from>
    <xdr:to>
      <xdr:col>10</xdr:col>
      <xdr:colOff>114300</xdr:colOff>
      <xdr:row>37</xdr:row>
      <xdr:rowOff>106690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1130300" y="6353442"/>
          <a:ext cx="889000" cy="9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168539</xdr:rowOff>
    </xdr:from>
    <xdr:to>
      <xdr:col>10</xdr:col>
      <xdr:colOff>165100</xdr:colOff>
      <xdr:row>36</xdr:row>
      <xdr:rowOff>98689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1968500" y="6169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115216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1719795" y="5944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87694</xdr:rowOff>
    </xdr:from>
    <xdr:to>
      <xdr:col>6</xdr:col>
      <xdr:colOff>38100</xdr:colOff>
      <xdr:row>37</xdr:row>
      <xdr:rowOff>17844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079500" y="625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34371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830795" y="6035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22423</xdr:rowOff>
    </xdr:from>
    <xdr:to>
      <xdr:col>24</xdr:col>
      <xdr:colOff>114300</xdr:colOff>
      <xdr:row>36</xdr:row>
      <xdr:rowOff>124023</xdr:rowOff>
    </xdr:to>
    <xdr:sp macro="" textlink="">
      <xdr:nvSpPr>
        <xdr:cNvPr id="76" name="楕円 75">
          <a:extLst>
            <a:ext uri="{FF2B5EF4-FFF2-40B4-BE49-F238E27FC236}">
              <a16:creationId xmlns:a16="http://schemas.microsoft.com/office/drawing/2014/main" id="{00000000-0008-0000-0600-00004C000000}"/>
            </a:ext>
          </a:extLst>
        </xdr:cNvPr>
        <xdr:cNvSpPr/>
      </xdr:nvSpPr>
      <xdr:spPr>
        <a:xfrm>
          <a:off x="4584700" y="619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850</xdr:rowOff>
    </xdr:from>
    <xdr:ext cx="599010" cy="259045"/>
    <xdr:sp macro="" textlink="">
      <xdr:nvSpPr>
        <xdr:cNvPr id="77" name="人件費該当値テキスト">
          <a:extLst>
            <a:ext uri="{FF2B5EF4-FFF2-40B4-BE49-F238E27FC236}">
              <a16:creationId xmlns:a16="http://schemas.microsoft.com/office/drawing/2014/main" id="{00000000-0008-0000-0600-00004D000000}"/>
            </a:ext>
          </a:extLst>
        </xdr:cNvPr>
        <xdr:cNvSpPr txBox="1"/>
      </xdr:nvSpPr>
      <xdr:spPr>
        <a:xfrm>
          <a:off x="4686300" y="6173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50724</xdr:rowOff>
    </xdr:from>
    <xdr:to>
      <xdr:col>20</xdr:col>
      <xdr:colOff>38100</xdr:colOff>
      <xdr:row>36</xdr:row>
      <xdr:rowOff>152324</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3746500" y="622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143451</xdr:rowOff>
    </xdr:from>
    <xdr:ext cx="59901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3497795" y="6315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105216</xdr:rowOff>
    </xdr:from>
    <xdr:to>
      <xdr:col>15</xdr:col>
      <xdr:colOff>101600</xdr:colOff>
      <xdr:row>37</xdr:row>
      <xdr:rowOff>35366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2857500" y="627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26493</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2608795" y="6370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130442</xdr:rowOff>
    </xdr:from>
    <xdr:to>
      <xdr:col>10</xdr:col>
      <xdr:colOff>165100</xdr:colOff>
      <xdr:row>37</xdr:row>
      <xdr:rowOff>60592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1968500" y="630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51719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1719795" y="6395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55890</xdr:rowOff>
    </xdr:from>
    <xdr:to>
      <xdr:col>6</xdr:col>
      <xdr:colOff>38100</xdr:colOff>
      <xdr:row>37</xdr:row>
      <xdr:rowOff>157490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079500" y="639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148617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830795" y="6492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6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6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6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122003</xdr:rowOff>
    </xdr:from>
    <xdr:to>
      <xdr:col>24</xdr:col>
      <xdr:colOff>62865</xdr:colOff>
      <xdr:row>59</xdr:row>
      <xdr:rowOff>96750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694503"/>
          <a:ext cx="1270" cy="151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100577</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216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96750</xdr:rowOff>
    </xdr:from>
    <xdr:to>
      <xdr:col>24</xdr:col>
      <xdr:colOff>152400</xdr:colOff>
      <xdr:row>59</xdr:row>
      <xdr:rowOff>96750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21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68680</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469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122003</xdr:rowOff>
    </xdr:from>
    <xdr:to>
      <xdr:col>24</xdr:col>
      <xdr:colOff>152400</xdr:colOff>
      <xdr:row>50</xdr:row>
      <xdr:rowOff>122003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694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133250</xdr:rowOff>
    </xdr:from>
    <xdr:to>
      <xdr:col>24</xdr:col>
      <xdr:colOff>63500</xdr:colOff>
      <xdr:row>57</xdr:row>
      <xdr:rowOff>171030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05900"/>
          <a:ext cx="838200" cy="3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70446</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6716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47569</xdr:rowOff>
    </xdr:from>
    <xdr:to>
      <xdr:col>24</xdr:col>
      <xdr:colOff>114300</xdr:colOff>
      <xdr:row>57</xdr:row>
      <xdr:rowOff>149169</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171030</xdr:rowOff>
    </xdr:from>
    <xdr:to>
      <xdr:col>19</xdr:col>
      <xdr:colOff>177800</xdr:colOff>
      <xdr:row>58</xdr:row>
      <xdr:rowOff>48130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43680"/>
          <a:ext cx="889000" cy="4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60641</xdr:rowOff>
    </xdr:from>
    <xdr:to>
      <xdr:col>20</xdr:col>
      <xdr:colOff>38100</xdr:colOff>
      <xdr:row>57</xdr:row>
      <xdr:rowOff>162241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7318</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48130</xdr:rowOff>
    </xdr:from>
    <xdr:to>
      <xdr:col>15</xdr:col>
      <xdr:colOff>50800</xdr:colOff>
      <xdr:row>58</xdr:row>
      <xdr:rowOff>68563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92230"/>
          <a:ext cx="889000" cy="2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83558</xdr:rowOff>
    </xdr:from>
    <xdr:to>
      <xdr:col>15</xdr:col>
      <xdr:colOff>101600</xdr:colOff>
      <xdr:row>58</xdr:row>
      <xdr:rowOff>13708</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30235</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68563</xdr:rowOff>
    </xdr:from>
    <xdr:to>
      <xdr:col>10</xdr:col>
      <xdr:colOff>114300</xdr:colOff>
      <xdr:row>58</xdr:row>
      <xdr:rowOff>98194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10012663"/>
          <a:ext cx="889000" cy="29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134418</xdr:rowOff>
    </xdr:from>
    <xdr:to>
      <xdr:col>10</xdr:col>
      <xdr:colOff>165100</xdr:colOff>
      <xdr:row>58</xdr:row>
      <xdr:rowOff>64568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81095</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143014</xdr:rowOff>
    </xdr:from>
    <xdr:to>
      <xdr:col>6</xdr:col>
      <xdr:colOff>38100</xdr:colOff>
      <xdr:row>58</xdr:row>
      <xdr:rowOff>73164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89691</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690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82450</xdr:rowOff>
    </xdr:from>
    <xdr:to>
      <xdr:col>24</xdr:col>
      <xdr:colOff>114300</xdr:colOff>
      <xdr:row>58</xdr:row>
      <xdr:rowOff>12600</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5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60877</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33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120230</xdr:rowOff>
    </xdr:from>
    <xdr:to>
      <xdr:col>20</xdr:col>
      <xdr:colOff>38100</xdr:colOff>
      <xdr:row>58</xdr:row>
      <xdr:rowOff>50380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9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41507</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985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168780</xdr:rowOff>
    </xdr:from>
    <xdr:to>
      <xdr:col>15</xdr:col>
      <xdr:colOff>101600</xdr:colOff>
      <xdr:row>58</xdr:row>
      <xdr:rowOff>98930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4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90057</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34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17763</xdr:rowOff>
    </xdr:from>
    <xdr:to>
      <xdr:col>10</xdr:col>
      <xdr:colOff>165100</xdr:colOff>
      <xdr:row>58</xdr:row>
      <xdr:rowOff>119363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6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110490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54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47394</xdr:rowOff>
    </xdr:from>
    <xdr:to>
      <xdr:col>6</xdr:col>
      <xdr:colOff>38100</xdr:colOff>
      <xdr:row>58</xdr:row>
      <xdr:rowOff>148994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9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140121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84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42411</xdr:rowOff>
    </xdr:from>
    <xdr:to>
      <xdr:col>24</xdr:col>
      <xdr:colOff>62865</xdr:colOff>
      <xdr:row>79</xdr:row>
      <xdr:rowOff>41802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43911"/>
          <a:ext cx="1270" cy="154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45629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41802</xdr:rowOff>
    </xdr:from>
    <xdr:to>
      <xdr:col>24</xdr:col>
      <xdr:colOff>152400</xdr:colOff>
      <xdr:row>79</xdr:row>
      <xdr:rowOff>41802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160538</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19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42411</xdr:rowOff>
    </xdr:from>
    <xdr:to>
      <xdr:col>24</xdr:col>
      <xdr:colOff>152400</xdr:colOff>
      <xdr:row>70</xdr:row>
      <xdr:rowOff>42411</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43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43307</xdr:rowOff>
    </xdr:from>
    <xdr:to>
      <xdr:col>24</xdr:col>
      <xdr:colOff>63500</xdr:colOff>
      <xdr:row>76</xdr:row>
      <xdr:rowOff>142329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073507"/>
          <a:ext cx="838200" cy="9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104691</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634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81814</xdr:rowOff>
    </xdr:from>
    <xdr:to>
      <xdr:col>24</xdr:col>
      <xdr:colOff>114300</xdr:colOff>
      <xdr:row>77</xdr:row>
      <xdr:rowOff>11964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112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43307</xdr:rowOff>
    </xdr:from>
    <xdr:to>
      <xdr:col>19</xdr:col>
      <xdr:colOff>177800</xdr:colOff>
      <xdr:row>76</xdr:row>
      <xdr:rowOff>87085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073507"/>
          <a:ext cx="889000" cy="43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96501</xdr:rowOff>
    </xdr:from>
    <xdr:to>
      <xdr:col>20</xdr:col>
      <xdr:colOff>38100</xdr:colOff>
      <xdr:row>77</xdr:row>
      <xdr:rowOff>26651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26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17778</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1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87085</xdr:rowOff>
    </xdr:from>
    <xdr:to>
      <xdr:col>15</xdr:col>
      <xdr:colOff>50800</xdr:colOff>
      <xdr:row>77</xdr:row>
      <xdr:rowOff>9855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117285"/>
          <a:ext cx="889000" cy="9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119362</xdr:rowOff>
    </xdr:from>
    <xdr:to>
      <xdr:col>15</xdr:col>
      <xdr:colOff>101600</xdr:colOff>
      <xdr:row>77</xdr:row>
      <xdr:rowOff>49512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49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40639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4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9855</xdr:rowOff>
    </xdr:from>
    <xdr:to>
      <xdr:col>10</xdr:col>
      <xdr:colOff>114300</xdr:colOff>
      <xdr:row>77</xdr:row>
      <xdr:rowOff>69368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11505"/>
          <a:ext cx="889000" cy="5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163461</xdr:rowOff>
    </xdr:from>
    <xdr:to>
      <xdr:col>10</xdr:col>
      <xdr:colOff>165100</xdr:colOff>
      <xdr:row>77</xdr:row>
      <xdr:rowOff>93611</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93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84738</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8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33426</xdr:rowOff>
    </xdr:from>
    <xdr:to>
      <xdr:col>6</xdr:col>
      <xdr:colOff>38100</xdr:colOff>
      <xdr:row>77</xdr:row>
      <xdr:rowOff>135026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235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126153</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32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91529</xdr:rowOff>
    </xdr:from>
    <xdr:to>
      <xdr:col>24</xdr:col>
      <xdr:colOff>114300</xdr:colOff>
      <xdr:row>77</xdr:row>
      <xdr:rowOff>21679</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2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69956</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00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163957</xdr:rowOff>
    </xdr:from>
    <xdr:to>
      <xdr:col>20</xdr:col>
      <xdr:colOff>38100</xdr:colOff>
      <xdr:row>76</xdr:row>
      <xdr:rowOff>94107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2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110634</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797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36285</xdr:rowOff>
    </xdr:from>
    <xdr:to>
      <xdr:col>15</xdr:col>
      <xdr:colOff>101600</xdr:colOff>
      <xdr:row>76</xdr:row>
      <xdr:rowOff>137885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06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154411</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84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130505</xdr:rowOff>
    </xdr:from>
    <xdr:to>
      <xdr:col>10</xdr:col>
      <xdr:colOff>165100</xdr:colOff>
      <xdr:row>77</xdr:row>
      <xdr:rowOff>60655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6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77182</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93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18568</xdr:rowOff>
    </xdr:from>
    <xdr:to>
      <xdr:col>6</xdr:col>
      <xdr:colOff>38100</xdr:colOff>
      <xdr:row>77</xdr:row>
      <xdr:rowOff>120168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2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136695</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99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170982</xdr:rowOff>
    </xdr:from>
    <xdr:to>
      <xdr:col>24</xdr:col>
      <xdr:colOff>62865</xdr:colOff>
      <xdr:row>98</xdr:row>
      <xdr:rowOff>153150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601482"/>
          <a:ext cx="1270" cy="1353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156977</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59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153150</xdr:rowOff>
    </xdr:from>
    <xdr:to>
      <xdr:col>24</xdr:col>
      <xdr:colOff>152400</xdr:colOff>
      <xdr:row>98</xdr:row>
      <xdr:rowOff>153150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5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117659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37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170982</xdr:rowOff>
    </xdr:from>
    <xdr:to>
      <xdr:col>24</xdr:col>
      <xdr:colOff>152400</xdr:colOff>
      <xdr:row>90</xdr:row>
      <xdr:rowOff>170982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60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156068</xdr:rowOff>
    </xdr:from>
    <xdr:to>
      <xdr:col>24</xdr:col>
      <xdr:colOff>63500</xdr:colOff>
      <xdr:row>98</xdr:row>
      <xdr:rowOff>37553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786718"/>
          <a:ext cx="838200" cy="5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122393</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2386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99516</xdr:rowOff>
    </xdr:from>
    <xdr:to>
      <xdr:col>24</xdr:col>
      <xdr:colOff>114300</xdr:colOff>
      <xdr:row>96</xdr:row>
      <xdr:rowOff>29666</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149484</xdr:rowOff>
    </xdr:from>
    <xdr:to>
      <xdr:col>19</xdr:col>
      <xdr:colOff>177800</xdr:colOff>
      <xdr:row>98</xdr:row>
      <xdr:rowOff>37553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2908300" y="16780134"/>
          <a:ext cx="889000" cy="59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20284</xdr:rowOff>
    </xdr:from>
    <xdr:to>
      <xdr:col>20</xdr:col>
      <xdr:colOff>38100</xdr:colOff>
      <xdr:row>96</xdr:row>
      <xdr:rowOff>121884</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138411</xdr:rowOff>
    </xdr:from>
    <xdr:ext cx="534377"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530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149484</xdr:rowOff>
    </xdr:from>
    <xdr:to>
      <xdr:col>15</xdr:col>
      <xdr:colOff>50800</xdr:colOff>
      <xdr:row>98</xdr:row>
      <xdr:rowOff>170534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019300" y="16780134"/>
          <a:ext cx="889000" cy="192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86385</xdr:rowOff>
    </xdr:from>
    <xdr:to>
      <xdr:col>15</xdr:col>
      <xdr:colOff>101600</xdr:colOff>
      <xdr:row>96</xdr:row>
      <xdr:rowOff>16535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33062</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170534</xdr:rowOff>
    </xdr:from>
    <xdr:to>
      <xdr:col>10</xdr:col>
      <xdr:colOff>114300</xdr:colOff>
      <xdr:row>99</xdr:row>
      <xdr:rowOff>45535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972634"/>
          <a:ext cx="889000" cy="4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18373</xdr:rowOff>
    </xdr:from>
    <xdr:to>
      <xdr:col>10</xdr:col>
      <xdr:colOff>165100</xdr:colOff>
      <xdr:row>97</xdr:row>
      <xdr:rowOff>119973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136500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52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29355</xdr:rowOff>
    </xdr:from>
    <xdr:to>
      <xdr:col>6</xdr:col>
      <xdr:colOff>38100</xdr:colOff>
      <xdr:row>97</xdr:row>
      <xdr:rowOff>130955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66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147482</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63111" y="1643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105268</xdr:rowOff>
    </xdr:from>
    <xdr:to>
      <xdr:col>24</xdr:col>
      <xdr:colOff>114300</xdr:colOff>
      <xdr:row>98</xdr:row>
      <xdr:rowOff>35418</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73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83695</xdr:rowOff>
    </xdr:from>
    <xdr:ext cx="534377"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71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158203</xdr:rowOff>
    </xdr:from>
    <xdr:to>
      <xdr:col>20</xdr:col>
      <xdr:colOff>38100</xdr:colOff>
      <xdr:row>98</xdr:row>
      <xdr:rowOff>88353</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78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79480</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530111" y="1688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98684</xdr:rowOff>
    </xdr:from>
    <xdr:to>
      <xdr:col>15</xdr:col>
      <xdr:colOff>101600</xdr:colOff>
      <xdr:row>98</xdr:row>
      <xdr:rowOff>28834</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72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19961</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41111" y="1682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119734</xdr:rowOff>
    </xdr:from>
    <xdr:to>
      <xdr:col>10</xdr:col>
      <xdr:colOff>165100</xdr:colOff>
      <xdr:row>99</xdr:row>
      <xdr:rowOff>49884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92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41011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52111" y="1701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166185</xdr:rowOff>
    </xdr:from>
    <xdr:to>
      <xdr:col>6</xdr:col>
      <xdr:colOff>38100</xdr:colOff>
      <xdr:row>99</xdr:row>
      <xdr:rowOff>96335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96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87462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63111" y="17061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補助費等グラフ枠">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165475</xdr:rowOff>
    </xdr:from>
    <xdr:to>
      <xdr:col>54</xdr:col>
      <xdr:colOff>189865</xdr:colOff>
      <xdr:row>37</xdr:row>
      <xdr:rowOff>111596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flipV="1">
          <a:off x="10475595" y="5308975"/>
          <a:ext cx="1270" cy="114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115423</xdr:rowOff>
    </xdr:from>
    <xdr:ext cx="534377" cy="259045"/>
    <xdr:sp macro="" textlink="">
      <xdr:nvSpPr>
        <xdr:cNvPr id="279" name="補助費等最小値テキスト">
          <a:extLst>
            <a:ext uri="{FF2B5EF4-FFF2-40B4-BE49-F238E27FC236}">
              <a16:creationId xmlns:a16="http://schemas.microsoft.com/office/drawing/2014/main" id="{00000000-0008-0000-0600-000017010000}"/>
            </a:ext>
          </a:extLst>
        </xdr:cNvPr>
        <xdr:cNvSpPr txBox="1"/>
      </xdr:nvSpPr>
      <xdr:spPr>
        <a:xfrm>
          <a:off x="10528300" y="645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111596</xdr:rowOff>
    </xdr:from>
    <xdr:to>
      <xdr:col>55</xdr:col>
      <xdr:colOff>88900</xdr:colOff>
      <xdr:row>37</xdr:row>
      <xdr:rowOff>111596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10388600" y="6455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112152</xdr:rowOff>
    </xdr:from>
    <xdr:ext cx="599010" cy="259045"/>
    <xdr:sp macro="" textlink="">
      <xdr:nvSpPr>
        <xdr:cNvPr id="281" name="補助費等最大値テキスト">
          <a:extLst>
            <a:ext uri="{FF2B5EF4-FFF2-40B4-BE49-F238E27FC236}">
              <a16:creationId xmlns:a16="http://schemas.microsoft.com/office/drawing/2014/main" id="{00000000-0008-0000-0600-000019010000}"/>
            </a:ext>
          </a:extLst>
        </xdr:cNvPr>
        <xdr:cNvSpPr txBox="1"/>
      </xdr:nvSpPr>
      <xdr:spPr>
        <a:xfrm>
          <a:off x="10528300" y="5084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165475</xdr:rowOff>
    </xdr:from>
    <xdr:to>
      <xdr:col>55</xdr:col>
      <xdr:colOff>88900</xdr:colOff>
      <xdr:row>30</xdr:row>
      <xdr:rowOff>165475</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5308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90974</xdr:rowOff>
    </xdr:from>
    <xdr:to>
      <xdr:col>55</xdr:col>
      <xdr:colOff>0</xdr:colOff>
      <xdr:row>36</xdr:row>
      <xdr:rowOff>103318</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9639300" y="6263174"/>
          <a:ext cx="8382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161907</xdr:rowOff>
    </xdr:from>
    <xdr:ext cx="599010" cy="259045"/>
    <xdr:sp macro="" textlink="">
      <xdr:nvSpPr>
        <xdr:cNvPr id="284" name="補助費等平均値テキスト">
          <a:extLst>
            <a:ext uri="{FF2B5EF4-FFF2-40B4-BE49-F238E27FC236}">
              <a16:creationId xmlns:a16="http://schemas.microsoft.com/office/drawing/2014/main" id="{00000000-0008-0000-0600-00001C010000}"/>
            </a:ext>
          </a:extLst>
        </xdr:cNvPr>
        <xdr:cNvSpPr txBox="1"/>
      </xdr:nvSpPr>
      <xdr:spPr>
        <a:xfrm>
          <a:off x="10528300" y="59912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139030</xdr:rowOff>
    </xdr:from>
    <xdr:to>
      <xdr:col>55</xdr:col>
      <xdr:colOff>50800</xdr:colOff>
      <xdr:row>36</xdr:row>
      <xdr:rowOff>69180</xdr:rowOff>
    </xdr:to>
    <xdr:sp macro="" textlink="">
      <xdr:nvSpPr>
        <xdr:cNvPr id="285" name="フローチャート: 判断 284">
          <a:extLst>
            <a:ext uri="{FF2B5EF4-FFF2-40B4-BE49-F238E27FC236}">
              <a16:creationId xmlns:a16="http://schemas.microsoft.com/office/drawing/2014/main" id="{00000000-0008-0000-0600-00001D010000}"/>
            </a:ext>
          </a:extLst>
        </xdr:cNvPr>
        <xdr:cNvSpPr/>
      </xdr:nvSpPr>
      <xdr:spPr>
        <a:xfrm>
          <a:off x="10426700" y="613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90974</xdr:rowOff>
    </xdr:from>
    <xdr:to>
      <xdr:col>50</xdr:col>
      <xdr:colOff>114300</xdr:colOff>
      <xdr:row>36</xdr:row>
      <xdr:rowOff>128318</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8750300" y="6263174"/>
          <a:ext cx="889000" cy="37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163778</xdr:rowOff>
    </xdr:from>
    <xdr:to>
      <xdr:col>50</xdr:col>
      <xdr:colOff>165100</xdr:colOff>
      <xdr:row>36</xdr:row>
      <xdr:rowOff>93928</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9588500" y="61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110455</xdr:rowOff>
    </xdr:from>
    <xdr:ext cx="599010"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9339795" y="5939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54647</xdr:rowOff>
    </xdr:from>
    <xdr:to>
      <xdr:col>45</xdr:col>
      <xdr:colOff>177800</xdr:colOff>
      <xdr:row>36</xdr:row>
      <xdr:rowOff>128318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7861300" y="6055397"/>
          <a:ext cx="889000" cy="24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31085</xdr:rowOff>
    </xdr:from>
    <xdr:to>
      <xdr:col>46</xdr:col>
      <xdr:colOff>38100</xdr:colOff>
      <xdr:row>36</xdr:row>
      <xdr:rowOff>132685</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8699500" y="620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149212</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8450795" y="597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54647</xdr:rowOff>
    </xdr:from>
    <xdr:to>
      <xdr:col>41</xdr:col>
      <xdr:colOff>50800</xdr:colOff>
      <xdr:row>37</xdr:row>
      <xdr:rowOff>28525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6972300" y="6055397"/>
          <a:ext cx="889000" cy="31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137535</xdr:rowOff>
    </xdr:from>
    <xdr:to>
      <xdr:col>41</xdr:col>
      <xdr:colOff>101600</xdr:colOff>
      <xdr:row>35</xdr:row>
      <xdr:rowOff>67685</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7810500" y="596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84212</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7561795" y="5742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89044</xdr:rowOff>
    </xdr:from>
    <xdr:to>
      <xdr:col>36</xdr:col>
      <xdr:colOff>165100</xdr:colOff>
      <xdr:row>37</xdr:row>
      <xdr:rowOff>19194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6921500" y="626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35721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6672795" y="6036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52518</xdr:rowOff>
    </xdr:from>
    <xdr:to>
      <xdr:col>55</xdr:col>
      <xdr:colOff>50800</xdr:colOff>
      <xdr:row>36</xdr:row>
      <xdr:rowOff>154118</xdr:rowOff>
    </xdr:to>
    <xdr:sp macro="" textlink="">
      <xdr:nvSpPr>
        <xdr:cNvPr id="302" name="楕円 301">
          <a:extLst>
            <a:ext uri="{FF2B5EF4-FFF2-40B4-BE49-F238E27FC236}">
              <a16:creationId xmlns:a16="http://schemas.microsoft.com/office/drawing/2014/main" id="{00000000-0008-0000-0600-00002E010000}"/>
            </a:ext>
          </a:extLst>
        </xdr:cNvPr>
        <xdr:cNvSpPr/>
      </xdr:nvSpPr>
      <xdr:spPr>
        <a:xfrm>
          <a:off x="10426700" y="622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30945</xdr:rowOff>
    </xdr:from>
    <xdr:ext cx="599010" cy="259045"/>
    <xdr:sp macro="" textlink="">
      <xdr:nvSpPr>
        <xdr:cNvPr id="303" name="補助費等該当値テキスト">
          <a:extLst>
            <a:ext uri="{FF2B5EF4-FFF2-40B4-BE49-F238E27FC236}">
              <a16:creationId xmlns:a16="http://schemas.microsoft.com/office/drawing/2014/main" id="{00000000-0008-0000-0600-00002F010000}"/>
            </a:ext>
          </a:extLst>
        </xdr:cNvPr>
        <xdr:cNvSpPr txBox="1"/>
      </xdr:nvSpPr>
      <xdr:spPr>
        <a:xfrm>
          <a:off x="10528300" y="6203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40174</xdr:rowOff>
    </xdr:from>
    <xdr:to>
      <xdr:col>50</xdr:col>
      <xdr:colOff>165100</xdr:colOff>
      <xdr:row>36</xdr:row>
      <xdr:rowOff>141774</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9588500" y="621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132901</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339795" y="630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77518</xdr:rowOff>
    </xdr:from>
    <xdr:to>
      <xdr:col>46</xdr:col>
      <xdr:colOff>38100</xdr:colOff>
      <xdr:row>37</xdr:row>
      <xdr:rowOff>7668</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8699500" y="624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170245</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50795" y="6342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3847</xdr:rowOff>
    </xdr:from>
    <xdr:to>
      <xdr:col>41</xdr:col>
      <xdr:colOff>101600</xdr:colOff>
      <xdr:row>35</xdr:row>
      <xdr:rowOff>105447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7810500" y="600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96574</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61795" y="6097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149175</xdr:rowOff>
    </xdr:from>
    <xdr:to>
      <xdr:col>36</xdr:col>
      <xdr:colOff>165100</xdr:colOff>
      <xdr:row>37</xdr:row>
      <xdr:rowOff>79325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6921500" y="632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70452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6414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a:extLst>
            <a:ext uri="{FF2B5EF4-FFF2-40B4-BE49-F238E27FC236}">
              <a16:creationId xmlns:a16="http://schemas.microsoft.com/office/drawing/2014/main" id="{00000000-0008-0000-0600-00003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3" name="正方形/長方形 312">
          <a:extLst>
            <a:ext uri="{FF2B5EF4-FFF2-40B4-BE49-F238E27FC236}">
              <a16:creationId xmlns:a16="http://schemas.microsoft.com/office/drawing/2014/main" id="{00000000-0008-0000-0600-00003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1" name="直線コネクタ 320">
          <a:extLst>
            <a:ext uri="{FF2B5EF4-FFF2-40B4-BE49-F238E27FC236}">
              <a16:creationId xmlns:a16="http://schemas.microsoft.com/office/drawing/2014/main" id="{00000000-0008-0000-0600-00004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139700</xdr:rowOff>
    </xdr:from>
    <xdr:to>
      <xdr:col>59</xdr:col>
      <xdr:colOff>50800</xdr:colOff>
      <xdr:row>59</xdr:row>
      <xdr:rowOff>139700</xdr:rowOff>
    </xdr:to>
    <xdr:cxnSp macro="">
      <xdr:nvCxnSpPr>
        <xdr:cNvPr id="322" name="直線コネクタ 321">
          <a:extLst>
            <a:ext uri="{FF2B5EF4-FFF2-40B4-BE49-F238E27FC236}">
              <a16:creationId xmlns:a16="http://schemas.microsoft.com/office/drawing/2014/main" id="{00000000-0008-0000-0600-000042010000}"/>
            </a:ext>
          </a:extLst>
        </xdr:cNvPr>
        <xdr:cNvCxnSpPr/>
      </xdr:nvCxnSpPr>
      <xdr:spPr>
        <a:xfrm>
          <a:off x="6604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168927</xdr:rowOff>
    </xdr:from>
    <xdr:ext cx="248786"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355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25400</xdr:rowOff>
    </xdr:from>
    <xdr:to>
      <xdr:col>59</xdr:col>
      <xdr:colOff>50800</xdr:colOff>
      <xdr:row>58</xdr:row>
      <xdr:rowOff>25400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54627</xdr:rowOff>
    </xdr:from>
    <xdr:ext cx="595419"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008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82550</xdr:rowOff>
    </xdr:from>
    <xdr:to>
      <xdr:col>59</xdr:col>
      <xdr:colOff>50800</xdr:colOff>
      <xdr:row>56</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111777</xdr:rowOff>
    </xdr:from>
    <xdr:ext cx="59541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08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25400</xdr:rowOff>
    </xdr:from>
    <xdr:to>
      <xdr:col>59</xdr:col>
      <xdr:colOff>50800</xdr:colOff>
      <xdr:row>53</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49</xdr:row>
      <xdr:rowOff>139700</xdr:rowOff>
    </xdr:from>
    <xdr:to>
      <xdr:col>59</xdr:col>
      <xdr:colOff>50800</xdr:colOff>
      <xdr:row>49</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48</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154296</xdr:rowOff>
    </xdr:from>
    <xdr:to>
      <xdr:col>54</xdr:col>
      <xdr:colOff>189865</xdr:colOff>
      <xdr:row>59</xdr:row>
      <xdr:rowOff>12424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26796"/>
          <a:ext cx="1270" cy="140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16251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3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12424</xdr:rowOff>
    </xdr:from>
    <xdr:to>
      <xdr:col>55</xdr:col>
      <xdr:colOff>88900</xdr:colOff>
      <xdr:row>59</xdr:row>
      <xdr:rowOff>12424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27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100973</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0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154296</xdr:rowOff>
    </xdr:from>
    <xdr:to>
      <xdr:col>55</xdr:col>
      <xdr:colOff>88900</xdr:colOff>
      <xdr:row>50</xdr:row>
      <xdr:rowOff>154296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26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93314</xdr:rowOff>
    </xdr:from>
    <xdr:to>
      <xdr:col>55</xdr:col>
      <xdr:colOff>0</xdr:colOff>
      <xdr:row>57</xdr:row>
      <xdr:rowOff>116580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694514"/>
          <a:ext cx="838200" cy="19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68997</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987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46120</xdr:rowOff>
    </xdr:from>
    <xdr:to>
      <xdr:col>55</xdr:col>
      <xdr:colOff>50800</xdr:colOff>
      <xdr:row>56</xdr:row>
      <xdr:rowOff>147720</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93314</xdr:rowOff>
    </xdr:from>
    <xdr:to>
      <xdr:col>50</xdr:col>
      <xdr:colOff>114300</xdr:colOff>
      <xdr:row>58</xdr:row>
      <xdr:rowOff>63625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694514"/>
          <a:ext cx="889000" cy="313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18157</xdr:rowOff>
    </xdr:from>
    <xdr:to>
      <xdr:col>50</xdr:col>
      <xdr:colOff>165100</xdr:colOff>
      <xdr:row>56</xdr:row>
      <xdr:rowOff>119757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1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136284</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394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107704</xdr:rowOff>
    </xdr:from>
    <xdr:to>
      <xdr:col>45</xdr:col>
      <xdr:colOff>177800</xdr:colOff>
      <xdr:row>58</xdr:row>
      <xdr:rowOff>63625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880354"/>
          <a:ext cx="889000" cy="127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40568</xdr:rowOff>
    </xdr:from>
    <xdr:to>
      <xdr:col>46</xdr:col>
      <xdr:colOff>38100</xdr:colOff>
      <xdr:row>56</xdr:row>
      <xdr:rowOff>142168</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4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158695</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41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155528</xdr:rowOff>
    </xdr:from>
    <xdr:to>
      <xdr:col>41</xdr:col>
      <xdr:colOff>50800</xdr:colOff>
      <xdr:row>57</xdr:row>
      <xdr:rowOff>107704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756728"/>
          <a:ext cx="889000" cy="12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31196</xdr:rowOff>
    </xdr:from>
    <xdr:to>
      <xdr:col>41</xdr:col>
      <xdr:colOff>101600</xdr:colOff>
      <xdr:row>56</xdr:row>
      <xdr:rowOff>132796</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32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149323</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407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59542</xdr:rowOff>
    </xdr:from>
    <xdr:to>
      <xdr:col>36</xdr:col>
      <xdr:colOff>165100</xdr:colOff>
      <xdr:row>56</xdr:row>
      <xdr:rowOff>161142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6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6219</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435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65780</xdr:rowOff>
    </xdr:from>
    <xdr:to>
      <xdr:col>55</xdr:col>
      <xdr:colOff>50800</xdr:colOff>
      <xdr:row>57</xdr:row>
      <xdr:rowOff>167380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83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44207</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816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42514</xdr:rowOff>
    </xdr:from>
    <xdr:to>
      <xdr:col>50</xdr:col>
      <xdr:colOff>165100</xdr:colOff>
      <xdr:row>56</xdr:row>
      <xdr:rowOff>144114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4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135241</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736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12825</xdr:rowOff>
    </xdr:from>
    <xdr:to>
      <xdr:col>46</xdr:col>
      <xdr:colOff>38100</xdr:colOff>
      <xdr:row>58</xdr:row>
      <xdr:rowOff>114425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5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105552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4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56904</xdr:rowOff>
    </xdr:from>
    <xdr:to>
      <xdr:col>41</xdr:col>
      <xdr:colOff>101600</xdr:colOff>
      <xdr:row>57</xdr:row>
      <xdr:rowOff>158504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2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149631</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92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104728</xdr:rowOff>
    </xdr:from>
    <xdr:to>
      <xdr:col>36</xdr:col>
      <xdr:colOff>165100</xdr:colOff>
      <xdr:row>57</xdr:row>
      <xdr:rowOff>34878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0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26005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798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140473</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141973"/>
          <a:ext cx="1270" cy="1370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87150</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917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140473</xdr:rowOff>
    </xdr:from>
    <xdr:to>
      <xdr:col>55</xdr:col>
      <xdr:colOff>88900</xdr:colOff>
      <xdr:row>70</xdr:row>
      <xdr:rowOff>140473</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141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148881</xdr:rowOff>
    </xdr:from>
    <xdr:to>
      <xdr:col>55</xdr:col>
      <xdr:colOff>0</xdr:colOff>
      <xdr:row>78</xdr:row>
      <xdr:rowOff>56942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50531"/>
          <a:ext cx="838200" cy="79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51015</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812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28138</xdr:rowOff>
    </xdr:from>
    <xdr:to>
      <xdr:col>55</xdr:col>
      <xdr:colOff>50800</xdr:colOff>
      <xdr:row>77</xdr:row>
      <xdr:rowOff>129738</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56942</xdr:rowOff>
    </xdr:from>
    <xdr:to>
      <xdr:col>50</xdr:col>
      <xdr:colOff>114300</xdr:colOff>
      <xdr:row>78</xdr:row>
      <xdr:rowOff>92915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430042"/>
          <a:ext cx="889000" cy="3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167904</xdr:rowOff>
    </xdr:from>
    <xdr:to>
      <xdr:col>50</xdr:col>
      <xdr:colOff>165100</xdr:colOff>
      <xdr:row>77</xdr:row>
      <xdr:rowOff>98054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114581</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25743</xdr:rowOff>
    </xdr:from>
    <xdr:to>
      <xdr:col>45</xdr:col>
      <xdr:colOff>177800</xdr:colOff>
      <xdr:row>78</xdr:row>
      <xdr:rowOff>92915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98843"/>
          <a:ext cx="889000" cy="67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47876</xdr:rowOff>
    </xdr:from>
    <xdr:to>
      <xdr:col>46</xdr:col>
      <xdr:colOff>38100</xdr:colOff>
      <xdr:row>77</xdr:row>
      <xdr:rowOff>149476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166003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159629</xdr:rowOff>
    </xdr:from>
    <xdr:to>
      <xdr:col>41</xdr:col>
      <xdr:colOff>50800</xdr:colOff>
      <xdr:row>78</xdr:row>
      <xdr:rowOff>25743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189829"/>
          <a:ext cx="889000" cy="20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48475</xdr:rowOff>
    </xdr:from>
    <xdr:to>
      <xdr:col>41</xdr:col>
      <xdr:colOff>101600</xdr:colOff>
      <xdr:row>77</xdr:row>
      <xdr:rowOff>150075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166602</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61331</xdr:rowOff>
    </xdr:from>
    <xdr:to>
      <xdr:col>36</xdr:col>
      <xdr:colOff>165100</xdr:colOff>
      <xdr:row>77</xdr:row>
      <xdr:rowOff>162931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262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154058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35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98081</xdr:rowOff>
    </xdr:from>
    <xdr:to>
      <xdr:col>55</xdr:col>
      <xdr:colOff>50800</xdr:colOff>
      <xdr:row>78</xdr:row>
      <xdr:rowOff>28231</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29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76508</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7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6142</xdr:rowOff>
    </xdr:from>
    <xdr:to>
      <xdr:col>50</xdr:col>
      <xdr:colOff>165100</xdr:colOff>
      <xdr:row>78</xdr:row>
      <xdr:rowOff>107742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7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98869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47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42115</xdr:rowOff>
    </xdr:from>
    <xdr:to>
      <xdr:col>46</xdr:col>
      <xdr:colOff>38100</xdr:colOff>
      <xdr:row>78</xdr:row>
      <xdr:rowOff>143715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1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134842</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50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146393</xdr:rowOff>
    </xdr:from>
    <xdr:to>
      <xdr:col>41</xdr:col>
      <xdr:colOff>101600</xdr:colOff>
      <xdr:row>78</xdr:row>
      <xdr:rowOff>76543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4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67670</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44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108829</xdr:rowOff>
    </xdr:from>
    <xdr:to>
      <xdr:col>36</xdr:col>
      <xdr:colOff>165100</xdr:colOff>
      <xdr:row>77</xdr:row>
      <xdr:rowOff>38979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13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55506</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91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15148</xdr:rowOff>
    </xdr:from>
    <xdr:to>
      <xdr:col>54</xdr:col>
      <xdr:colOff>189865</xdr:colOff>
      <xdr:row>98</xdr:row>
      <xdr:rowOff>157004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617098"/>
          <a:ext cx="1270" cy="134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160831</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62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157004</xdr:rowOff>
    </xdr:from>
    <xdr:to>
      <xdr:col>55</xdr:col>
      <xdr:colOff>88900</xdr:colOff>
      <xdr:row>98</xdr:row>
      <xdr:rowOff>157004</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59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133275</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92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15148</xdr:rowOff>
    </xdr:from>
    <xdr:to>
      <xdr:col>55</xdr:col>
      <xdr:colOff>88900</xdr:colOff>
      <xdr:row>91</xdr:row>
      <xdr:rowOff>15148</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617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72042</xdr:rowOff>
    </xdr:from>
    <xdr:to>
      <xdr:col>55</xdr:col>
      <xdr:colOff>0</xdr:colOff>
      <xdr:row>97</xdr:row>
      <xdr:rowOff>107722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702692"/>
          <a:ext cx="838200" cy="3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113374</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011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90497</xdr:rowOff>
    </xdr:from>
    <xdr:to>
      <xdr:col>55</xdr:col>
      <xdr:colOff>50800</xdr:colOff>
      <xdr:row>97</xdr:row>
      <xdr:rowOff>20647</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49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107722</xdr:rowOff>
    </xdr:from>
    <xdr:to>
      <xdr:col>50</xdr:col>
      <xdr:colOff>114300</xdr:colOff>
      <xdr:row>97</xdr:row>
      <xdr:rowOff>162407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738372"/>
          <a:ext cx="889000" cy="54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81725</xdr:rowOff>
    </xdr:from>
    <xdr:to>
      <xdr:col>50</xdr:col>
      <xdr:colOff>165100</xdr:colOff>
      <xdr:row>97</xdr:row>
      <xdr:rowOff>11875</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4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28402</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16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51591</xdr:rowOff>
    </xdr:from>
    <xdr:to>
      <xdr:col>45</xdr:col>
      <xdr:colOff>177800</xdr:colOff>
      <xdr:row>97</xdr:row>
      <xdr:rowOff>162407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682241"/>
          <a:ext cx="889000" cy="110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101969</xdr:rowOff>
    </xdr:from>
    <xdr:to>
      <xdr:col>46</xdr:col>
      <xdr:colOff>38100</xdr:colOff>
      <xdr:row>97</xdr:row>
      <xdr:rowOff>32119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6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48646</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3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42811</xdr:rowOff>
    </xdr:from>
    <xdr:to>
      <xdr:col>41</xdr:col>
      <xdr:colOff>50800</xdr:colOff>
      <xdr:row>97</xdr:row>
      <xdr:rowOff>51591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673461"/>
          <a:ext cx="889000" cy="8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36722</xdr:rowOff>
    </xdr:from>
    <xdr:to>
      <xdr:col>41</xdr:col>
      <xdr:colOff>101600</xdr:colOff>
      <xdr:row>96</xdr:row>
      <xdr:rowOff>138322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95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154849</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71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78491</xdr:rowOff>
    </xdr:from>
    <xdr:to>
      <xdr:col>36</xdr:col>
      <xdr:colOff>165100</xdr:colOff>
      <xdr:row>97</xdr:row>
      <xdr:rowOff>8641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37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25168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312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21242</xdr:rowOff>
    </xdr:from>
    <xdr:to>
      <xdr:col>55</xdr:col>
      <xdr:colOff>50800</xdr:colOff>
      <xdr:row>97</xdr:row>
      <xdr:rowOff>122842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65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171119</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3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56922</xdr:rowOff>
    </xdr:from>
    <xdr:to>
      <xdr:col>50</xdr:col>
      <xdr:colOff>165100</xdr:colOff>
      <xdr:row>97</xdr:row>
      <xdr:rowOff>158522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68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149649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78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111607</xdr:rowOff>
    </xdr:from>
    <xdr:to>
      <xdr:col>46</xdr:col>
      <xdr:colOff>38100</xdr:colOff>
      <xdr:row>98</xdr:row>
      <xdr:rowOff>41757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74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32884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834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791</xdr:rowOff>
    </xdr:from>
    <xdr:to>
      <xdr:col>41</xdr:col>
      <xdr:colOff>101600</xdr:colOff>
      <xdr:row>97</xdr:row>
      <xdr:rowOff>102391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63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93518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724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163461</xdr:rowOff>
    </xdr:from>
    <xdr:to>
      <xdr:col>36</xdr:col>
      <xdr:colOff>165100</xdr:colOff>
      <xdr:row>97</xdr:row>
      <xdr:rowOff>93611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2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84738</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715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43261</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358211"/>
          <a:ext cx="1269" cy="1372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161388</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5133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43261</xdr:rowOff>
    </xdr:from>
    <xdr:to>
      <xdr:col>86</xdr:col>
      <xdr:colOff>25400</xdr:colOff>
      <xdr:row>31</xdr:row>
      <xdr:rowOff>43261</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35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134396</xdr:rowOff>
    </xdr:from>
    <xdr:to>
      <xdr:col>85</xdr:col>
      <xdr:colOff>127000</xdr:colOff>
      <xdr:row>37</xdr:row>
      <xdr:rowOff>155725</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5481300" y="6306596"/>
          <a:ext cx="838200" cy="19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19298</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5343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40871</xdr:rowOff>
    </xdr:from>
    <xdr:to>
      <xdr:col>85</xdr:col>
      <xdr:colOff>177800</xdr:colOff>
      <xdr:row>38</xdr:row>
      <xdr:rowOff>142471</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5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109532</xdr:rowOff>
    </xdr:from>
    <xdr:to>
      <xdr:col>81</xdr:col>
      <xdr:colOff>50800</xdr:colOff>
      <xdr:row>37</xdr:row>
      <xdr:rowOff>155725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281732"/>
          <a:ext cx="889000" cy="21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53688</xdr:rowOff>
    </xdr:from>
    <xdr:to>
      <xdr:col>81</xdr:col>
      <xdr:colOff>101600</xdr:colOff>
      <xdr:row>38</xdr:row>
      <xdr:rowOff>155288</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6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146415</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66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109532</xdr:rowOff>
    </xdr:from>
    <xdr:to>
      <xdr:col>76</xdr:col>
      <xdr:colOff>114300</xdr:colOff>
      <xdr:row>38</xdr:row>
      <xdr:rowOff>21026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3703300" y="6281732"/>
          <a:ext cx="889000" cy="25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61125</xdr:rowOff>
    </xdr:from>
    <xdr:to>
      <xdr:col>76</xdr:col>
      <xdr:colOff>165100</xdr:colOff>
      <xdr:row>38</xdr:row>
      <xdr:rowOff>162725</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7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153852</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66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21026</xdr:rowOff>
    </xdr:from>
    <xdr:to>
      <xdr:col>71</xdr:col>
      <xdr:colOff>177800</xdr:colOff>
      <xdr:row>39</xdr:row>
      <xdr:rowOff>17833</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2814300" y="6536126"/>
          <a:ext cx="889000" cy="168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24892</xdr:rowOff>
    </xdr:from>
    <xdr:to>
      <xdr:col>72</xdr:col>
      <xdr:colOff>38100</xdr:colOff>
      <xdr:row>38</xdr:row>
      <xdr:rowOff>126492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117619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63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39431</xdr:rowOff>
    </xdr:from>
    <xdr:to>
      <xdr:col>67</xdr:col>
      <xdr:colOff>101600</xdr:colOff>
      <xdr:row>38</xdr:row>
      <xdr:rowOff>141031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157558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29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83596</xdr:rowOff>
    </xdr:from>
    <xdr:to>
      <xdr:col>85</xdr:col>
      <xdr:colOff>177800</xdr:colOff>
      <xdr:row>37</xdr:row>
      <xdr:rowOff>13746</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25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106473</xdr:rowOff>
    </xdr:from>
    <xdr:ext cx="534377"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107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104925</xdr:rowOff>
    </xdr:from>
    <xdr:to>
      <xdr:col>81</xdr:col>
      <xdr:colOff>101600</xdr:colOff>
      <xdr:row>38</xdr:row>
      <xdr:rowOff>35075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44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51602</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14111" y="622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58732</xdr:rowOff>
    </xdr:from>
    <xdr:to>
      <xdr:col>76</xdr:col>
      <xdr:colOff>165100</xdr:colOff>
      <xdr:row>36</xdr:row>
      <xdr:rowOff>160332</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23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5409</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25111" y="600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141676</xdr:rowOff>
    </xdr:from>
    <xdr:to>
      <xdr:col>72</xdr:col>
      <xdr:colOff>38100</xdr:colOff>
      <xdr:row>38</xdr:row>
      <xdr:rowOff>71827</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48532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88353</xdr:rowOff>
    </xdr:from>
    <xdr:ext cx="534377"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36111" y="626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138483</xdr:rowOff>
    </xdr:from>
    <xdr:to>
      <xdr:col>67</xdr:col>
      <xdr:colOff>101600</xdr:colOff>
      <xdr:row>39</xdr:row>
      <xdr:rowOff>68633</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5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59760</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74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51</xdr:row>
      <xdr:rowOff>146050</xdr:rowOff>
    </xdr:from>
    <xdr:to>
      <xdr:col>72</xdr:col>
      <xdr:colOff>38100</xdr:colOff>
      <xdr:row>52</xdr:row>
      <xdr:rowOff>76200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50</xdr:row>
      <xdr:rowOff>92727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50</xdr:row>
      <xdr:rowOff>88900</xdr:rowOff>
    </xdr:from>
    <xdr:to>
      <xdr:col>67</xdr:col>
      <xdr:colOff>101600</xdr:colOff>
      <xdr:row>51</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866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49</xdr:row>
      <xdr:rowOff>35577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843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88627</xdr:rowOff>
    </xdr:from>
    <xdr:to>
      <xdr:col>85</xdr:col>
      <xdr:colOff>126364</xdr:colOff>
      <xdr:row>79</xdr:row>
      <xdr:rowOff>41459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261577"/>
          <a:ext cx="1269" cy="1324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45286</xdr:rowOff>
    </xdr:from>
    <xdr:ext cx="378565"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589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41459</xdr:rowOff>
    </xdr:from>
    <xdr:to>
      <xdr:col>86</xdr:col>
      <xdr:colOff>25400</xdr:colOff>
      <xdr:row>79</xdr:row>
      <xdr:rowOff>41459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586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35304</xdr:rowOff>
    </xdr:from>
    <xdr:ext cx="599010"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2036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88627</xdr:rowOff>
    </xdr:from>
    <xdr:to>
      <xdr:col>86</xdr:col>
      <xdr:colOff>25400</xdr:colOff>
      <xdr:row>71</xdr:row>
      <xdr:rowOff>88627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26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29911</xdr:rowOff>
    </xdr:from>
    <xdr:to>
      <xdr:col>85</xdr:col>
      <xdr:colOff>127000</xdr:colOff>
      <xdr:row>76</xdr:row>
      <xdr:rowOff>72270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5481300" y="13060111"/>
          <a:ext cx="838200" cy="42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17781</xdr:rowOff>
    </xdr:from>
    <xdr:ext cx="599010"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3047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39354</xdr:rowOff>
    </xdr:from>
    <xdr:to>
      <xdr:col>85</xdr:col>
      <xdr:colOff>177800</xdr:colOff>
      <xdr:row>76</xdr:row>
      <xdr:rowOff>140954</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306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29911</xdr:rowOff>
    </xdr:from>
    <xdr:to>
      <xdr:col>81</xdr:col>
      <xdr:colOff>50800</xdr:colOff>
      <xdr:row>76</xdr:row>
      <xdr:rowOff>77510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4592300" y="13060111"/>
          <a:ext cx="889000" cy="47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12449</xdr:rowOff>
    </xdr:from>
    <xdr:to>
      <xdr:col>81</xdr:col>
      <xdr:colOff>101600</xdr:colOff>
      <xdr:row>76</xdr:row>
      <xdr:rowOff>114049</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3042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76</xdr:row>
      <xdr:rowOff>105176</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181795" y="1313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77510</xdr:rowOff>
    </xdr:from>
    <xdr:to>
      <xdr:col>76</xdr:col>
      <xdr:colOff>114300</xdr:colOff>
      <xdr:row>76</xdr:row>
      <xdr:rowOff>110519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3107710"/>
          <a:ext cx="889000" cy="3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54702</xdr:rowOff>
    </xdr:from>
    <xdr:to>
      <xdr:col>76</xdr:col>
      <xdr:colOff>165100</xdr:colOff>
      <xdr:row>76</xdr:row>
      <xdr:rowOff>156302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147429</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292795" y="13177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103615</xdr:rowOff>
    </xdr:from>
    <xdr:to>
      <xdr:col>71</xdr:col>
      <xdr:colOff>177800</xdr:colOff>
      <xdr:row>76</xdr:row>
      <xdr:rowOff>110519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814300" y="13133815"/>
          <a:ext cx="889000" cy="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84519</xdr:rowOff>
    </xdr:from>
    <xdr:to>
      <xdr:col>72</xdr:col>
      <xdr:colOff>38100</xdr:colOff>
      <xdr:row>77</xdr:row>
      <xdr:rowOff>14669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311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5796</xdr:rowOff>
    </xdr:from>
    <xdr:ext cx="59901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03795" y="13207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83348</xdr:rowOff>
    </xdr:from>
    <xdr:to>
      <xdr:col>67</xdr:col>
      <xdr:colOff>101600</xdr:colOff>
      <xdr:row>77</xdr:row>
      <xdr:rowOff>13498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3113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4625</xdr:rowOff>
    </xdr:from>
    <xdr:ext cx="59901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14795" y="13206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21470</xdr:rowOff>
    </xdr:from>
    <xdr:to>
      <xdr:col>85</xdr:col>
      <xdr:colOff>177800</xdr:colOff>
      <xdr:row>76</xdr:row>
      <xdr:rowOff>123070</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305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44348</xdr:rowOff>
    </xdr:from>
    <xdr:ext cx="599010"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2903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150561</xdr:rowOff>
    </xdr:from>
    <xdr:to>
      <xdr:col>81</xdr:col>
      <xdr:colOff>101600</xdr:colOff>
      <xdr:row>76</xdr:row>
      <xdr:rowOff>80711</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300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97238</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181795" y="12784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26710</xdr:rowOff>
    </xdr:from>
    <xdr:to>
      <xdr:col>76</xdr:col>
      <xdr:colOff>165100</xdr:colOff>
      <xdr:row>76</xdr:row>
      <xdr:rowOff>128310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305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144836</xdr:rowOff>
    </xdr:from>
    <xdr:ext cx="59901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292795" y="12832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59719</xdr:rowOff>
    </xdr:from>
    <xdr:to>
      <xdr:col>72</xdr:col>
      <xdr:colOff>38100</xdr:colOff>
      <xdr:row>76</xdr:row>
      <xdr:rowOff>161319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308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6396</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03795" y="12865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52815</xdr:rowOff>
    </xdr:from>
    <xdr:to>
      <xdr:col>67</xdr:col>
      <xdr:colOff>101600</xdr:colOff>
      <xdr:row>76</xdr:row>
      <xdr:rowOff>154415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308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170942</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14795" y="1285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68903</xdr:rowOff>
    </xdr:from>
    <xdr:to>
      <xdr:col>85</xdr:col>
      <xdr:colOff>126364</xdr:colOff>
      <xdr:row>98</xdr:row>
      <xdr:rowOff>127442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70853"/>
          <a:ext cx="1269" cy="1258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131269</xdr:rowOff>
    </xdr:from>
    <xdr:ext cx="469744"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33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127442</xdr:rowOff>
    </xdr:from>
    <xdr:to>
      <xdr:col>86</xdr:col>
      <xdr:colOff>25400</xdr:colOff>
      <xdr:row>98</xdr:row>
      <xdr:rowOff>127442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2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15580</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446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68903</xdr:rowOff>
    </xdr:from>
    <xdr:to>
      <xdr:col>86</xdr:col>
      <xdr:colOff>25400</xdr:colOff>
      <xdr:row>91</xdr:row>
      <xdr:rowOff>68903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7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158265</xdr:rowOff>
    </xdr:from>
    <xdr:to>
      <xdr:col>85</xdr:col>
      <xdr:colOff>127000</xdr:colOff>
      <xdr:row>98</xdr:row>
      <xdr:rowOff>67773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788915"/>
          <a:ext cx="838200" cy="80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108483</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5676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85606</xdr:rowOff>
    </xdr:from>
    <xdr:to>
      <xdr:col>85</xdr:col>
      <xdr:colOff>177800</xdr:colOff>
      <xdr:row>98</xdr:row>
      <xdr:rowOff>15756</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1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149296</xdr:rowOff>
    </xdr:from>
    <xdr:to>
      <xdr:col>81</xdr:col>
      <xdr:colOff>50800</xdr:colOff>
      <xdr:row>97</xdr:row>
      <xdr:rowOff>158265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779946"/>
          <a:ext cx="889000" cy="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81945</xdr:rowOff>
    </xdr:from>
    <xdr:to>
      <xdr:col>81</xdr:col>
      <xdr:colOff>101600</xdr:colOff>
      <xdr:row>98</xdr:row>
      <xdr:rowOff>12095</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1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28622</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48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149296</xdr:rowOff>
    </xdr:from>
    <xdr:to>
      <xdr:col>76</xdr:col>
      <xdr:colOff>114300</xdr:colOff>
      <xdr:row>98</xdr:row>
      <xdr:rowOff>85246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779946"/>
          <a:ext cx="889000" cy="10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168949</xdr:rowOff>
    </xdr:from>
    <xdr:to>
      <xdr:col>76</xdr:col>
      <xdr:colOff>165100</xdr:colOff>
      <xdr:row>97</xdr:row>
      <xdr:rowOff>99099</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628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115626</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292795" y="16403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68587</xdr:rowOff>
    </xdr:from>
    <xdr:to>
      <xdr:col>71</xdr:col>
      <xdr:colOff>177800</xdr:colOff>
      <xdr:row>98</xdr:row>
      <xdr:rowOff>85246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814300" y="16870687"/>
          <a:ext cx="889000" cy="16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85855</xdr:rowOff>
    </xdr:from>
    <xdr:to>
      <xdr:col>72</xdr:col>
      <xdr:colOff>38100</xdr:colOff>
      <xdr:row>98</xdr:row>
      <xdr:rowOff>16005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1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32532</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49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140539</xdr:rowOff>
    </xdr:from>
    <xdr:to>
      <xdr:col>67</xdr:col>
      <xdr:colOff>101600</xdr:colOff>
      <xdr:row>98</xdr:row>
      <xdr:rowOff>70689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77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87216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54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16973</xdr:rowOff>
    </xdr:from>
    <xdr:to>
      <xdr:col>85</xdr:col>
      <xdr:colOff>177800</xdr:colOff>
      <xdr:row>98</xdr:row>
      <xdr:rowOff>118573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1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103350</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34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107465</xdr:rowOff>
    </xdr:from>
    <xdr:to>
      <xdr:col>81</xdr:col>
      <xdr:colOff>101600</xdr:colOff>
      <xdr:row>98</xdr:row>
      <xdr:rowOff>37615</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73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28742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83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98496</xdr:rowOff>
    </xdr:from>
    <xdr:to>
      <xdr:col>76</xdr:col>
      <xdr:colOff>165100</xdr:colOff>
      <xdr:row>98</xdr:row>
      <xdr:rowOff>28646</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72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19773</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821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34446</xdr:rowOff>
    </xdr:from>
    <xdr:to>
      <xdr:col>72</xdr:col>
      <xdr:colOff>38100</xdr:colOff>
      <xdr:row>98</xdr:row>
      <xdr:rowOff>136046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83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127173</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92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17787</xdr:rowOff>
    </xdr:from>
    <xdr:to>
      <xdr:col>67</xdr:col>
      <xdr:colOff>101600</xdr:colOff>
      <xdr:row>98</xdr:row>
      <xdr:rowOff>119387</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1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110514</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91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115857</xdr:rowOff>
    </xdr:from>
    <xdr:to>
      <xdr:col>116</xdr:col>
      <xdr:colOff>62864</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2159595" y="5430807"/>
          <a:ext cx="1269" cy="1223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1" name="投資及び出資金最小値テキスト">
          <a:extLst>
            <a:ext uri="{FF2B5EF4-FFF2-40B4-BE49-F238E27FC236}">
              <a16:creationId xmlns:a16="http://schemas.microsoft.com/office/drawing/2014/main" id="{00000000-0008-0000-0600-0000DB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62534</xdr:rowOff>
    </xdr:from>
    <xdr:ext cx="534377" cy="259045"/>
    <xdr:sp macro="" textlink="">
      <xdr:nvSpPr>
        <xdr:cNvPr id="733" name="投資及び出資金最大値テキスト">
          <a:extLst>
            <a:ext uri="{FF2B5EF4-FFF2-40B4-BE49-F238E27FC236}">
              <a16:creationId xmlns:a16="http://schemas.microsoft.com/office/drawing/2014/main" id="{00000000-0008-0000-0600-0000DD020000}"/>
            </a:ext>
          </a:extLst>
        </xdr:cNvPr>
        <xdr:cNvSpPr txBox="1"/>
      </xdr:nvSpPr>
      <xdr:spPr>
        <a:xfrm>
          <a:off x="22212300" y="5206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115857</xdr:rowOff>
    </xdr:from>
    <xdr:to>
      <xdr:col>116</xdr:col>
      <xdr:colOff>152400</xdr:colOff>
      <xdr:row>31</xdr:row>
      <xdr:rowOff>115857</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5430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164571</xdr:rowOff>
    </xdr:from>
    <xdr:to>
      <xdr:col>116</xdr:col>
      <xdr:colOff>63500</xdr:colOff>
      <xdr:row>37</xdr:row>
      <xdr:rowOff>168480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1323300" y="6508221"/>
          <a:ext cx="838200" cy="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134032</xdr:rowOff>
    </xdr:from>
    <xdr:ext cx="469744" cy="259045"/>
    <xdr:sp macro="" textlink="">
      <xdr:nvSpPr>
        <xdr:cNvPr id="736" name="投資及び出資金平均値テキスト">
          <a:extLst>
            <a:ext uri="{FF2B5EF4-FFF2-40B4-BE49-F238E27FC236}">
              <a16:creationId xmlns:a16="http://schemas.microsoft.com/office/drawing/2014/main" id="{00000000-0008-0000-0600-0000E0020000}"/>
            </a:ext>
          </a:extLst>
        </xdr:cNvPr>
        <xdr:cNvSpPr txBox="1"/>
      </xdr:nvSpPr>
      <xdr:spPr>
        <a:xfrm>
          <a:off x="22212300" y="647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155606</xdr:rowOff>
    </xdr:from>
    <xdr:to>
      <xdr:col>116</xdr:col>
      <xdr:colOff>114300</xdr:colOff>
      <xdr:row>38</xdr:row>
      <xdr:rowOff>85756</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2110700" y="649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168480</xdr:rowOff>
    </xdr:from>
    <xdr:to>
      <xdr:col>111</xdr:col>
      <xdr:colOff>177800</xdr:colOff>
      <xdr:row>38</xdr:row>
      <xdr:rowOff>22314</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0434300" y="6512130"/>
          <a:ext cx="889000" cy="2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3107</xdr:rowOff>
    </xdr:from>
    <xdr:to>
      <xdr:col>112</xdr:col>
      <xdr:colOff>38100</xdr:colOff>
      <xdr:row>38</xdr:row>
      <xdr:rowOff>104707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1272500" y="651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95834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088428" y="6610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165395</xdr:rowOff>
    </xdr:from>
    <xdr:to>
      <xdr:col>107</xdr:col>
      <xdr:colOff>50800</xdr:colOff>
      <xdr:row>38</xdr:row>
      <xdr:rowOff>22314</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545300" y="6509045"/>
          <a:ext cx="889000" cy="2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147033</xdr:rowOff>
    </xdr:from>
    <xdr:to>
      <xdr:col>107</xdr:col>
      <xdr:colOff>101600</xdr:colOff>
      <xdr:row>38</xdr:row>
      <xdr:rowOff>77183</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0383500" y="649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68310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199428" y="6583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59370</xdr:rowOff>
    </xdr:from>
    <xdr:to>
      <xdr:col>102</xdr:col>
      <xdr:colOff>114300</xdr:colOff>
      <xdr:row>37</xdr:row>
      <xdr:rowOff>165395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656300" y="6403020"/>
          <a:ext cx="889000" cy="106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1689</xdr:rowOff>
    </xdr:from>
    <xdr:to>
      <xdr:col>102</xdr:col>
      <xdr:colOff>165100</xdr:colOff>
      <xdr:row>38</xdr:row>
      <xdr:rowOff>103289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494500" y="6516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94416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10428" y="6609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7747</xdr:rowOff>
    </xdr:from>
    <xdr:to>
      <xdr:col>98</xdr:col>
      <xdr:colOff>38100</xdr:colOff>
      <xdr:row>38</xdr:row>
      <xdr:rowOff>109347</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8605500" y="6522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100474</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21428" y="6615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113772</xdr:rowOff>
    </xdr:from>
    <xdr:to>
      <xdr:col>116</xdr:col>
      <xdr:colOff>114300</xdr:colOff>
      <xdr:row>38</xdr:row>
      <xdr:rowOff>43921</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2110700" y="645742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136649</xdr:rowOff>
    </xdr:from>
    <xdr:ext cx="469744" cy="259045"/>
    <xdr:sp macro="" textlink="">
      <xdr:nvSpPr>
        <xdr:cNvPr id="755" name="投資及び出資金該当値テキスト">
          <a:extLst>
            <a:ext uri="{FF2B5EF4-FFF2-40B4-BE49-F238E27FC236}">
              <a16:creationId xmlns:a16="http://schemas.microsoft.com/office/drawing/2014/main" id="{00000000-0008-0000-0600-0000F3020000}"/>
            </a:ext>
          </a:extLst>
        </xdr:cNvPr>
        <xdr:cNvSpPr txBox="1"/>
      </xdr:nvSpPr>
      <xdr:spPr>
        <a:xfrm>
          <a:off x="22212300" y="6308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117681</xdr:rowOff>
    </xdr:from>
    <xdr:to>
      <xdr:col>112</xdr:col>
      <xdr:colOff>38100</xdr:colOff>
      <xdr:row>38</xdr:row>
      <xdr:rowOff>47831</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1272500" y="646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64358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088428" y="623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142964</xdr:rowOff>
    </xdr:from>
    <xdr:to>
      <xdr:col>107</xdr:col>
      <xdr:colOff>101600</xdr:colOff>
      <xdr:row>38</xdr:row>
      <xdr:rowOff>73113</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0383500" y="64866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89641</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199428" y="626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114595</xdr:rowOff>
    </xdr:from>
    <xdr:to>
      <xdr:col>102</xdr:col>
      <xdr:colOff>165100</xdr:colOff>
      <xdr:row>38</xdr:row>
      <xdr:rowOff>44745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494500" y="645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61272</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10428" y="6233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8570</xdr:rowOff>
    </xdr:from>
    <xdr:to>
      <xdr:col>98</xdr:col>
      <xdr:colOff>38100</xdr:colOff>
      <xdr:row>37</xdr:row>
      <xdr:rowOff>110170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605500" y="635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126697</xdr:rowOff>
    </xdr:from>
    <xdr:ext cx="534377"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389111" y="612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131699</xdr:rowOff>
    </xdr:from>
    <xdr:to>
      <xdr:col>116</xdr:col>
      <xdr:colOff>62864</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8875649"/>
          <a:ext cx="1269" cy="12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78376</xdr:rowOff>
    </xdr:from>
    <xdr:ext cx="534377" cy="259045"/>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650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131699</xdr:rowOff>
    </xdr:from>
    <xdr:to>
      <xdr:col>116</xdr:col>
      <xdr:colOff>152400</xdr:colOff>
      <xdr:row>51</xdr:row>
      <xdr:rowOff>131699</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8875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28581</xdr:rowOff>
    </xdr:from>
    <xdr:to>
      <xdr:col>116</xdr:col>
      <xdr:colOff>63500</xdr:colOff>
      <xdr:row>59</xdr:row>
      <xdr:rowOff>29077</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1323300" y="10144131"/>
          <a:ext cx="8382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58456</xdr:rowOff>
    </xdr:from>
    <xdr:ext cx="469744" cy="259045"/>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98311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35579</xdr:rowOff>
    </xdr:from>
    <xdr:to>
      <xdr:col>116</xdr:col>
      <xdr:colOff>114300</xdr:colOff>
      <xdr:row>58</xdr:row>
      <xdr:rowOff>137179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997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29077</xdr:rowOff>
    </xdr:from>
    <xdr:to>
      <xdr:col>111</xdr:col>
      <xdr:colOff>177800</xdr:colOff>
      <xdr:row>59</xdr:row>
      <xdr:rowOff>29476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0434300" y="10144627"/>
          <a:ext cx="889000" cy="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17787</xdr:rowOff>
    </xdr:from>
    <xdr:to>
      <xdr:col>112</xdr:col>
      <xdr:colOff>38100</xdr:colOff>
      <xdr:row>58</xdr:row>
      <xdr:rowOff>119387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996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135914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428" y="973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29476</xdr:rowOff>
    </xdr:from>
    <xdr:to>
      <xdr:col>107</xdr:col>
      <xdr:colOff>50800</xdr:colOff>
      <xdr:row>59</xdr:row>
      <xdr:rowOff>29915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9545300" y="10145026"/>
          <a:ext cx="889000" cy="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59772</xdr:rowOff>
    </xdr:from>
    <xdr:to>
      <xdr:col>107</xdr:col>
      <xdr:colOff>101600</xdr:colOff>
      <xdr:row>58</xdr:row>
      <xdr:rowOff>161372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10003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6449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428" y="9779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22314</xdr:rowOff>
    </xdr:from>
    <xdr:to>
      <xdr:col>102</xdr:col>
      <xdr:colOff>114300</xdr:colOff>
      <xdr:row>59</xdr:row>
      <xdr:rowOff>29915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656300" y="10137864"/>
          <a:ext cx="889000" cy="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56591</xdr:rowOff>
    </xdr:from>
    <xdr:to>
      <xdr:col>102</xdr:col>
      <xdr:colOff>165100</xdr:colOff>
      <xdr:row>58</xdr:row>
      <xdr:rowOff>158191</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10000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3268</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428" y="977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73051</xdr:rowOff>
    </xdr:from>
    <xdr:to>
      <xdr:col>98</xdr:col>
      <xdr:colOff>38100</xdr:colOff>
      <xdr:row>59</xdr:row>
      <xdr:rowOff>3201</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10017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19728</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9792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149231</xdr:rowOff>
    </xdr:from>
    <xdr:to>
      <xdr:col>116</xdr:col>
      <xdr:colOff>114300</xdr:colOff>
      <xdr:row>59</xdr:row>
      <xdr:rowOff>79381</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1009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64158</xdr:rowOff>
    </xdr:from>
    <xdr:ext cx="378565" cy="259045"/>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10008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149727</xdr:rowOff>
    </xdr:from>
    <xdr:to>
      <xdr:col>112</xdr:col>
      <xdr:colOff>38100</xdr:colOff>
      <xdr:row>59</xdr:row>
      <xdr:rowOff>79877</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1009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71004</xdr:rowOff>
    </xdr:from>
    <xdr:ext cx="378565"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4017" y="10186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150126</xdr:rowOff>
    </xdr:from>
    <xdr:to>
      <xdr:col>107</xdr:col>
      <xdr:colOff>101600</xdr:colOff>
      <xdr:row>59</xdr:row>
      <xdr:rowOff>80276</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1009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71403</xdr:rowOff>
    </xdr:from>
    <xdr:ext cx="378565"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5017" y="101869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150565</xdr:rowOff>
    </xdr:from>
    <xdr:to>
      <xdr:col>102</xdr:col>
      <xdr:colOff>165100</xdr:colOff>
      <xdr:row>59</xdr:row>
      <xdr:rowOff>80715</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1009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71842</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6017" y="10187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142964</xdr:rowOff>
    </xdr:from>
    <xdr:to>
      <xdr:col>98</xdr:col>
      <xdr:colOff>38100</xdr:colOff>
      <xdr:row>59</xdr:row>
      <xdr:rowOff>73114</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1008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64241</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10179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156472</xdr:rowOff>
    </xdr:from>
    <xdr:to>
      <xdr:col>116</xdr:col>
      <xdr:colOff>62864</xdr:colOff>
      <xdr:row>79</xdr:row>
      <xdr:rowOff>6700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329422"/>
          <a:ext cx="1269" cy="1221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10527</xdr:rowOff>
    </xdr:from>
    <xdr:ext cx="469744"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55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6700</xdr:rowOff>
    </xdr:from>
    <xdr:to>
      <xdr:col>116</xdr:col>
      <xdr:colOff>152400</xdr:colOff>
      <xdr:row>79</xdr:row>
      <xdr:rowOff>6700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55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103149</xdr:rowOff>
    </xdr:from>
    <xdr:ext cx="599010"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2104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156472</xdr:rowOff>
    </xdr:from>
    <xdr:to>
      <xdr:col>116</xdr:col>
      <xdr:colOff>152400</xdr:colOff>
      <xdr:row>71</xdr:row>
      <xdr:rowOff>156472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329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44290</xdr:rowOff>
    </xdr:from>
    <xdr:to>
      <xdr:col>116</xdr:col>
      <xdr:colOff>63500</xdr:colOff>
      <xdr:row>76</xdr:row>
      <xdr:rowOff>68597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3074490"/>
          <a:ext cx="838200" cy="2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70599</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7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47722</xdr:rowOff>
    </xdr:from>
    <xdr:to>
      <xdr:col>116</xdr:col>
      <xdr:colOff>114300</xdr:colOff>
      <xdr:row>75</xdr:row>
      <xdr:rowOff>149321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90647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68597</xdr:rowOff>
    </xdr:from>
    <xdr:to>
      <xdr:col>111</xdr:col>
      <xdr:colOff>177800</xdr:colOff>
      <xdr:row>76</xdr:row>
      <xdr:rowOff>72515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3098797"/>
          <a:ext cx="8890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46030</xdr:rowOff>
    </xdr:from>
    <xdr:to>
      <xdr:col>112</xdr:col>
      <xdr:colOff>38100</xdr:colOff>
      <xdr:row>75</xdr:row>
      <xdr:rowOff>147630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9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164157</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680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72515</xdr:rowOff>
    </xdr:from>
    <xdr:to>
      <xdr:col>107</xdr:col>
      <xdr:colOff>50800</xdr:colOff>
      <xdr:row>76</xdr:row>
      <xdr:rowOff>104975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3102715"/>
          <a:ext cx="889000" cy="3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64112</xdr:rowOff>
    </xdr:from>
    <xdr:to>
      <xdr:col>107</xdr:col>
      <xdr:colOff>101600</xdr:colOff>
      <xdr:row>75</xdr:row>
      <xdr:rowOff>165712</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92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10789</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69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104975</xdr:rowOff>
    </xdr:from>
    <xdr:to>
      <xdr:col>102</xdr:col>
      <xdr:colOff>114300</xdr:colOff>
      <xdr:row>76</xdr:row>
      <xdr:rowOff>106211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3135175"/>
          <a:ext cx="889000" cy="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87887</xdr:rowOff>
    </xdr:from>
    <xdr:to>
      <xdr:col>102</xdr:col>
      <xdr:colOff>165100</xdr:colOff>
      <xdr:row>76</xdr:row>
      <xdr:rowOff>18036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9466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34564</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72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67663</xdr:rowOff>
    </xdr:from>
    <xdr:to>
      <xdr:col>98</xdr:col>
      <xdr:colOff>38100</xdr:colOff>
      <xdr:row>75</xdr:row>
      <xdr:rowOff>169264</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92641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14340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70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164940</xdr:rowOff>
    </xdr:from>
    <xdr:to>
      <xdr:col>116</xdr:col>
      <xdr:colOff>114300</xdr:colOff>
      <xdr:row>76</xdr:row>
      <xdr:rowOff>95090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302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143367</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300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17797</xdr:rowOff>
    </xdr:from>
    <xdr:to>
      <xdr:col>112</xdr:col>
      <xdr:colOff>38100</xdr:colOff>
      <xdr:row>76</xdr:row>
      <xdr:rowOff>119397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304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110524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314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21715</xdr:rowOff>
    </xdr:from>
    <xdr:to>
      <xdr:col>107</xdr:col>
      <xdr:colOff>101600</xdr:colOff>
      <xdr:row>76</xdr:row>
      <xdr:rowOff>123315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305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114442</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314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54175</xdr:rowOff>
    </xdr:from>
    <xdr:to>
      <xdr:col>102</xdr:col>
      <xdr:colOff>165100</xdr:colOff>
      <xdr:row>76</xdr:row>
      <xdr:rowOff>155775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30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146902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317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55411</xdr:rowOff>
    </xdr:from>
    <xdr:to>
      <xdr:col>98</xdr:col>
      <xdr:colOff>38100</xdr:colOff>
      <xdr:row>76</xdr:row>
      <xdr:rowOff>157011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308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148138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317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1,066,708</a:t>
          </a:r>
          <a:r>
            <a:rPr kumimoji="1" lang="ja-JP" altLang="en-US" sz="1300">
              <a:latin typeface="ＭＳ Ｐゴシック" panose="020B0600070205080204" pitchFamily="50" charset="-128"/>
              <a:ea typeface="ＭＳ Ｐゴシック" panose="020B0600070205080204" pitchFamily="50" charset="-128"/>
            </a:rPr>
            <a:t>円となっている。主な構成項目である人件費は、住民一人当たり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146,680</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べて低い水準にある。過去からの新規採用抑制策により類似団体平均を下回っているものであり、今後とも住民サービスを低下させることなく、より適切な定員管理に努める。</a:t>
          </a:r>
        </a:p>
        <a:p>
          <a:r>
            <a:rPr kumimoji="1" lang="ja-JP" altLang="en-US" sz="1300">
              <a:latin typeface="ＭＳ Ｐゴシック" panose="020B0600070205080204" pitchFamily="50" charset="-128"/>
              <a:ea typeface="ＭＳ Ｐゴシック" panose="020B0600070205080204" pitchFamily="50" charset="-128"/>
            </a:rPr>
            <a:t>・災害復旧事業費が前年ほどではないものの類似団体平均を上回っているが、これは令和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月豪雨災害の復旧工事によるもの。令和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年度で事業が完了したため、令和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年度以降は落ち着く見込み。</a:t>
          </a:r>
        </a:p>
        <a:p>
          <a:r>
            <a:rPr kumimoji="1" lang="ja-JP" altLang="en-US" sz="1300">
              <a:latin typeface="ＭＳ Ｐゴシック" panose="020B0600070205080204" pitchFamily="50" charset="-128"/>
              <a:ea typeface="ＭＳ Ｐゴシック" panose="020B0600070205080204" pitchFamily="50" charset="-128"/>
            </a:rPr>
            <a:t>・公債費は、近年の大型事業の影響から年々増額しており、令和４年のピーク見込みまでは増加傾向で推移するが、令和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年度については若干減少する見込み。</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・繰出金は類似団体平均を上回ってはいないものの、国保会計への繰り出し額が年々かさんできている。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5,999
5,940
196.81
6,432,082
5,943,674
444,674
3,472,079
5,584,809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58166</xdr:rowOff>
    </xdr:from>
    <xdr:to>
      <xdr:col>24</xdr:col>
      <xdr:colOff>62865</xdr:colOff>
      <xdr:row>38</xdr:row>
      <xdr:rowOff>157861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01666"/>
          <a:ext cx="1270" cy="1471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161688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7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157861</xdr:rowOff>
    </xdr:from>
    <xdr:to>
      <xdr:col>24</xdr:col>
      <xdr:colOff>152400</xdr:colOff>
      <xdr:row>38</xdr:row>
      <xdr:rowOff>157861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72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4843</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18,042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58166</xdr:rowOff>
    </xdr:from>
    <xdr:to>
      <xdr:col>24</xdr:col>
      <xdr:colOff>152400</xdr:colOff>
      <xdr:row>30</xdr:row>
      <xdr:rowOff>58166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01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14732</xdr:rowOff>
    </xdr:from>
    <xdr:to>
      <xdr:col>24</xdr:col>
      <xdr:colOff>63500</xdr:colOff>
      <xdr:row>33</xdr:row>
      <xdr:rowOff>16764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672582"/>
          <a:ext cx="8382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58691</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594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80264</xdr:rowOff>
    </xdr:from>
    <xdr:to>
      <xdr:col>24</xdr:col>
      <xdr:colOff>114300</xdr:colOff>
      <xdr:row>36</xdr:row>
      <xdr:rowOff>10414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14732</xdr:rowOff>
    </xdr:from>
    <xdr:to>
      <xdr:col>19</xdr:col>
      <xdr:colOff>177800</xdr:colOff>
      <xdr:row>33</xdr:row>
      <xdr:rowOff>97917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72582"/>
          <a:ext cx="889000" cy="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118618</xdr:rowOff>
    </xdr:from>
    <xdr:to>
      <xdr:col>20</xdr:col>
      <xdr:colOff>38100</xdr:colOff>
      <xdr:row>36</xdr:row>
      <xdr:rowOff>48768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9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39895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12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97917</xdr:rowOff>
    </xdr:from>
    <xdr:to>
      <xdr:col>15</xdr:col>
      <xdr:colOff>50800</xdr:colOff>
      <xdr:row>33</xdr:row>
      <xdr:rowOff>147066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55767"/>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149225</xdr:rowOff>
    </xdr:from>
    <xdr:to>
      <xdr:col>15</xdr:col>
      <xdr:colOff>101600</xdr:colOff>
      <xdr:row>36</xdr:row>
      <xdr:rowOff>79375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70502</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41111" y="624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147066</xdr:rowOff>
    </xdr:from>
    <xdr:to>
      <xdr:col>10</xdr:col>
      <xdr:colOff>114300</xdr:colOff>
      <xdr:row>33</xdr:row>
      <xdr:rowOff>162814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804916"/>
          <a:ext cx="889000" cy="1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158750</xdr:rowOff>
    </xdr:from>
    <xdr:to>
      <xdr:col>10</xdr:col>
      <xdr:colOff>165100</xdr:colOff>
      <xdr:row>36</xdr:row>
      <xdr:rowOff>88900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80027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52111" y="625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99060</xdr:rowOff>
    </xdr:from>
    <xdr:to>
      <xdr:col>6</xdr:col>
      <xdr:colOff>38100</xdr:colOff>
      <xdr:row>36</xdr:row>
      <xdr:rowOff>29210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20337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63111" y="619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137414</xdr:rowOff>
    </xdr:from>
    <xdr:to>
      <xdr:col>24</xdr:col>
      <xdr:colOff>114300</xdr:colOff>
      <xdr:row>33</xdr:row>
      <xdr:rowOff>67564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2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160291</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475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135382</xdr:rowOff>
    </xdr:from>
    <xdr:to>
      <xdr:col>20</xdr:col>
      <xdr:colOff>38100</xdr:colOff>
      <xdr:row>33</xdr:row>
      <xdr:rowOff>65532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62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82059</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39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47117</xdr:rowOff>
    </xdr:from>
    <xdr:to>
      <xdr:col>15</xdr:col>
      <xdr:colOff>101600</xdr:colOff>
      <xdr:row>33</xdr:row>
      <xdr:rowOff>148717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0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165244</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48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96266</xdr:rowOff>
    </xdr:from>
    <xdr:to>
      <xdr:col>10</xdr:col>
      <xdr:colOff>165100</xdr:colOff>
      <xdr:row>34</xdr:row>
      <xdr:rowOff>26416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5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42943</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52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112014</xdr:rowOff>
    </xdr:from>
    <xdr:to>
      <xdr:col>6</xdr:col>
      <xdr:colOff>38100</xdr:colOff>
      <xdr:row>34</xdr:row>
      <xdr:rowOff>42164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6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58691</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54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82624</xdr:rowOff>
    </xdr:from>
    <xdr:to>
      <xdr:col>24</xdr:col>
      <xdr:colOff>62865</xdr:colOff>
      <xdr:row>58</xdr:row>
      <xdr:rowOff>127952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55124"/>
          <a:ext cx="1270" cy="1416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131779</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7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127952</xdr:rowOff>
    </xdr:from>
    <xdr:to>
      <xdr:col>24</xdr:col>
      <xdr:colOff>152400</xdr:colOff>
      <xdr:row>58</xdr:row>
      <xdr:rowOff>127952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72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29301</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30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954,955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82624</xdr:rowOff>
    </xdr:from>
    <xdr:to>
      <xdr:col>24</xdr:col>
      <xdr:colOff>152400</xdr:colOff>
      <xdr:row>50</xdr:row>
      <xdr:rowOff>82624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55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114881</xdr:rowOff>
    </xdr:from>
    <xdr:to>
      <xdr:col>24</xdr:col>
      <xdr:colOff>63500</xdr:colOff>
      <xdr:row>57</xdr:row>
      <xdr:rowOff>116077</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887531"/>
          <a:ext cx="838200" cy="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23727</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249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850</xdr:rowOff>
    </xdr:from>
    <xdr:to>
      <xdr:col>24</xdr:col>
      <xdr:colOff>114300</xdr:colOff>
      <xdr:row>57</xdr:row>
      <xdr:rowOff>102450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77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116077</xdr:rowOff>
    </xdr:from>
    <xdr:to>
      <xdr:col>19</xdr:col>
      <xdr:colOff>177800</xdr:colOff>
      <xdr:row>57</xdr:row>
      <xdr:rowOff>134532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888727"/>
          <a:ext cx="889000" cy="1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161179</xdr:rowOff>
    </xdr:from>
    <xdr:to>
      <xdr:col>20</xdr:col>
      <xdr:colOff>38100</xdr:colOff>
      <xdr:row>57</xdr:row>
      <xdr:rowOff>91329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62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107856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537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24196</xdr:rowOff>
    </xdr:from>
    <xdr:to>
      <xdr:col>15</xdr:col>
      <xdr:colOff>50800</xdr:colOff>
      <xdr:row>57</xdr:row>
      <xdr:rowOff>134532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796846"/>
          <a:ext cx="889000" cy="110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119110</xdr:rowOff>
    </xdr:from>
    <xdr:to>
      <xdr:col>15</xdr:col>
      <xdr:colOff>101600</xdr:colOff>
      <xdr:row>57</xdr:row>
      <xdr:rowOff>49260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2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65787</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95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24196</xdr:rowOff>
    </xdr:from>
    <xdr:to>
      <xdr:col>10</xdr:col>
      <xdr:colOff>114300</xdr:colOff>
      <xdr:row>58</xdr:row>
      <xdr:rowOff>42068</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796846"/>
          <a:ext cx="889000" cy="18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9866</xdr:rowOff>
    </xdr:from>
    <xdr:to>
      <xdr:col>10</xdr:col>
      <xdr:colOff>165100</xdr:colOff>
      <xdr:row>56</xdr:row>
      <xdr:rowOff>111466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61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127993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86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74361</xdr:rowOff>
    </xdr:from>
    <xdr:to>
      <xdr:col>6</xdr:col>
      <xdr:colOff>38100</xdr:colOff>
      <xdr:row>58</xdr:row>
      <xdr:rowOff>4511</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84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21038</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622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64081</xdr:rowOff>
    </xdr:from>
    <xdr:to>
      <xdr:col>24</xdr:col>
      <xdr:colOff>114300</xdr:colOff>
      <xdr:row>57</xdr:row>
      <xdr:rowOff>165681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3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42508</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15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65277</xdr:rowOff>
    </xdr:from>
    <xdr:to>
      <xdr:col>20</xdr:col>
      <xdr:colOff>38100</xdr:colOff>
      <xdr:row>57</xdr:row>
      <xdr:rowOff>166877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3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158004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930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83732</xdr:rowOff>
    </xdr:from>
    <xdr:to>
      <xdr:col>15</xdr:col>
      <xdr:colOff>101600</xdr:colOff>
      <xdr:row>58</xdr:row>
      <xdr:rowOff>13882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5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5009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949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144846</xdr:rowOff>
    </xdr:from>
    <xdr:to>
      <xdr:col>10</xdr:col>
      <xdr:colOff>165100</xdr:colOff>
      <xdr:row>57</xdr:row>
      <xdr:rowOff>74996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4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66123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838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162718</xdr:rowOff>
    </xdr:from>
    <xdr:to>
      <xdr:col>6</xdr:col>
      <xdr:colOff>38100</xdr:colOff>
      <xdr:row>58</xdr:row>
      <xdr:rowOff>92868</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3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83995</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10028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27183</xdr:rowOff>
    </xdr:from>
    <xdr:to>
      <xdr:col>24</xdr:col>
      <xdr:colOff>62865</xdr:colOff>
      <xdr:row>77</xdr:row>
      <xdr:rowOff>135612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371583"/>
          <a:ext cx="1270" cy="965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139439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41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135612</xdr:rowOff>
    </xdr:from>
    <xdr:to>
      <xdr:col>24</xdr:col>
      <xdr:colOff>152400</xdr:colOff>
      <xdr:row>77</xdr:row>
      <xdr:rowOff>135612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7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145310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2146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349,610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27183</xdr:rowOff>
    </xdr:from>
    <xdr:to>
      <xdr:col>24</xdr:col>
      <xdr:colOff>152400</xdr:colOff>
      <xdr:row>72</xdr:row>
      <xdr:rowOff>27183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37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146078</xdr:rowOff>
    </xdr:from>
    <xdr:to>
      <xdr:col>24</xdr:col>
      <xdr:colOff>63500</xdr:colOff>
      <xdr:row>76</xdr:row>
      <xdr:rowOff>111559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04828"/>
          <a:ext cx="838200" cy="136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152330</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681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129453</xdr:rowOff>
    </xdr:from>
    <xdr:to>
      <xdr:col>24</xdr:col>
      <xdr:colOff>114300</xdr:colOff>
      <xdr:row>75</xdr:row>
      <xdr:rowOff>59603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106516</xdr:rowOff>
    </xdr:from>
    <xdr:to>
      <xdr:col>19</xdr:col>
      <xdr:colOff>177800</xdr:colOff>
      <xdr:row>76</xdr:row>
      <xdr:rowOff>111559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136716"/>
          <a:ext cx="889000" cy="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25984</xdr:rowOff>
    </xdr:from>
    <xdr:to>
      <xdr:col>20</xdr:col>
      <xdr:colOff>38100</xdr:colOff>
      <xdr:row>75</xdr:row>
      <xdr:rowOff>127584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84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144111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659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106516</xdr:rowOff>
    </xdr:from>
    <xdr:to>
      <xdr:col>15</xdr:col>
      <xdr:colOff>50800</xdr:colOff>
      <xdr:row>77</xdr:row>
      <xdr:rowOff>47634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136716"/>
          <a:ext cx="889000" cy="112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144198</xdr:rowOff>
    </xdr:from>
    <xdr:to>
      <xdr:col>15</xdr:col>
      <xdr:colOff>101600</xdr:colOff>
      <xdr:row>75</xdr:row>
      <xdr:rowOff>74348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83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90875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606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47634</xdr:rowOff>
    </xdr:from>
    <xdr:to>
      <xdr:col>10</xdr:col>
      <xdr:colOff>114300</xdr:colOff>
      <xdr:row>77</xdr:row>
      <xdr:rowOff>94086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49284"/>
          <a:ext cx="889000" cy="4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127364</xdr:rowOff>
    </xdr:from>
    <xdr:to>
      <xdr:col>10</xdr:col>
      <xdr:colOff>165100</xdr:colOff>
      <xdr:row>76</xdr:row>
      <xdr:rowOff>57514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74041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6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7221</xdr:rowOff>
    </xdr:from>
    <xdr:to>
      <xdr:col>6</xdr:col>
      <xdr:colOff>38100</xdr:colOff>
      <xdr:row>76</xdr:row>
      <xdr:rowOff>108821</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37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125348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12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95278</xdr:rowOff>
    </xdr:from>
    <xdr:to>
      <xdr:col>24</xdr:col>
      <xdr:colOff>114300</xdr:colOff>
      <xdr:row>76</xdr:row>
      <xdr:rowOff>25428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5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73705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3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60759</xdr:rowOff>
    </xdr:from>
    <xdr:to>
      <xdr:col>20</xdr:col>
      <xdr:colOff>38100</xdr:colOff>
      <xdr:row>76</xdr:row>
      <xdr:rowOff>162359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90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153486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83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55716</xdr:rowOff>
    </xdr:from>
    <xdr:to>
      <xdr:col>15</xdr:col>
      <xdr:colOff>101600</xdr:colOff>
      <xdr:row>76</xdr:row>
      <xdr:rowOff>157316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8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148443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178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168284</xdr:rowOff>
    </xdr:from>
    <xdr:to>
      <xdr:col>10</xdr:col>
      <xdr:colOff>165100</xdr:colOff>
      <xdr:row>77</xdr:row>
      <xdr:rowOff>98434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9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89561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91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43286</xdr:rowOff>
    </xdr:from>
    <xdr:to>
      <xdr:col>6</xdr:col>
      <xdr:colOff>38100</xdr:colOff>
      <xdr:row>77</xdr:row>
      <xdr:rowOff>144886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4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136013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37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169132</xdr:rowOff>
    </xdr:from>
    <xdr:to>
      <xdr:col>24</xdr:col>
      <xdr:colOff>62865</xdr:colOff>
      <xdr:row>98</xdr:row>
      <xdr:rowOff>61793</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99632"/>
          <a:ext cx="1270" cy="1264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65620</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8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61793</xdr:rowOff>
    </xdr:from>
    <xdr:to>
      <xdr:col>24</xdr:col>
      <xdr:colOff>152400</xdr:colOff>
      <xdr:row>98</xdr:row>
      <xdr:rowOff>61793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863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115809</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7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372,275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169132</xdr:rowOff>
    </xdr:from>
    <xdr:to>
      <xdr:col>24</xdr:col>
      <xdr:colOff>152400</xdr:colOff>
      <xdr:row>90</xdr:row>
      <xdr:rowOff>169132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9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165246</xdr:rowOff>
    </xdr:from>
    <xdr:to>
      <xdr:col>24</xdr:col>
      <xdr:colOff>63500</xdr:colOff>
      <xdr:row>97</xdr:row>
      <xdr:rowOff>9508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624446"/>
          <a:ext cx="838200" cy="1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82546</xdr:rowOff>
    </xdr:from>
    <xdr:ext cx="599010"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370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59669</xdr:rowOff>
    </xdr:from>
    <xdr:to>
      <xdr:col>24</xdr:col>
      <xdr:colOff>114300</xdr:colOff>
      <xdr:row>96</xdr:row>
      <xdr:rowOff>161269</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165246</xdr:rowOff>
    </xdr:from>
    <xdr:to>
      <xdr:col>19</xdr:col>
      <xdr:colOff>177800</xdr:colOff>
      <xdr:row>97</xdr:row>
      <xdr:rowOff>9306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624446"/>
          <a:ext cx="889000" cy="1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99251</xdr:rowOff>
    </xdr:from>
    <xdr:to>
      <xdr:col>20</xdr:col>
      <xdr:colOff>38100</xdr:colOff>
      <xdr:row>97</xdr:row>
      <xdr:rowOff>29401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45928</xdr:rowOff>
    </xdr:from>
    <xdr:ext cx="599010"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497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9306</xdr:rowOff>
    </xdr:from>
    <xdr:to>
      <xdr:col>15</xdr:col>
      <xdr:colOff>50800</xdr:colOff>
      <xdr:row>97</xdr:row>
      <xdr:rowOff>54749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639956"/>
          <a:ext cx="889000" cy="4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104434</xdr:rowOff>
    </xdr:from>
    <xdr:to>
      <xdr:col>15</xdr:col>
      <xdr:colOff>101600</xdr:colOff>
      <xdr:row>97</xdr:row>
      <xdr:rowOff>34584</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51111</xdr:rowOff>
    </xdr:from>
    <xdr:ext cx="59901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08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54749</xdr:rowOff>
    </xdr:from>
    <xdr:to>
      <xdr:col>10</xdr:col>
      <xdr:colOff>114300</xdr:colOff>
      <xdr:row>97</xdr:row>
      <xdr:rowOff>95625</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685399"/>
          <a:ext cx="889000" cy="4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157629</xdr:rowOff>
    </xdr:from>
    <xdr:to>
      <xdr:col>10</xdr:col>
      <xdr:colOff>165100</xdr:colOff>
      <xdr:row>97</xdr:row>
      <xdr:rowOff>87779</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104306</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1513</xdr:rowOff>
    </xdr:from>
    <xdr:to>
      <xdr:col>6</xdr:col>
      <xdr:colOff>38100</xdr:colOff>
      <xdr:row>97</xdr:row>
      <xdr:rowOff>103113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63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119640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40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130158</xdr:rowOff>
    </xdr:from>
    <xdr:to>
      <xdr:col>24</xdr:col>
      <xdr:colOff>114300</xdr:colOff>
      <xdr:row>97</xdr:row>
      <xdr:rowOff>60308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58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108585</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67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114446</xdr:rowOff>
    </xdr:from>
    <xdr:to>
      <xdr:col>20</xdr:col>
      <xdr:colOff>38100</xdr:colOff>
      <xdr:row>97</xdr:row>
      <xdr:rowOff>44596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7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35723</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497795" y="16666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129956</xdr:rowOff>
    </xdr:from>
    <xdr:to>
      <xdr:col>15</xdr:col>
      <xdr:colOff>101600</xdr:colOff>
      <xdr:row>97</xdr:row>
      <xdr:rowOff>60106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58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51233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68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3949</xdr:rowOff>
    </xdr:from>
    <xdr:to>
      <xdr:col>10</xdr:col>
      <xdr:colOff>165100</xdr:colOff>
      <xdr:row>97</xdr:row>
      <xdr:rowOff>105549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63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96676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727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44825</xdr:rowOff>
    </xdr:from>
    <xdr:to>
      <xdr:col>6</xdr:col>
      <xdr:colOff>38100</xdr:colOff>
      <xdr:row>97</xdr:row>
      <xdr:rowOff>146425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7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137552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76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41021</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55971"/>
          <a:ext cx="1270" cy="1375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159148</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3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41021</xdr:rowOff>
    </xdr:from>
    <xdr:to>
      <xdr:col>55</xdr:col>
      <xdr:colOff>88900</xdr:colOff>
      <xdr:row>31</xdr:row>
      <xdr:rowOff>41021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55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53404</xdr:rowOff>
    </xdr:from>
    <xdr:to>
      <xdr:col>55</xdr:col>
      <xdr:colOff>0</xdr:colOff>
      <xdr:row>38</xdr:row>
      <xdr:rowOff>60833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568504"/>
          <a:ext cx="8382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50563</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656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72136</xdr:rowOff>
    </xdr:from>
    <xdr:to>
      <xdr:col>55</xdr:col>
      <xdr:colOff>50800</xdr:colOff>
      <xdr:row>39</xdr:row>
      <xdr:rowOff>2286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43117</xdr:rowOff>
    </xdr:from>
    <xdr:to>
      <xdr:col>50</xdr:col>
      <xdr:colOff>114300</xdr:colOff>
      <xdr:row>38</xdr:row>
      <xdr:rowOff>60833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558217"/>
          <a:ext cx="889000" cy="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74041</xdr:rowOff>
    </xdr:from>
    <xdr:to>
      <xdr:col>50</xdr:col>
      <xdr:colOff>165100</xdr:colOff>
      <xdr:row>39</xdr:row>
      <xdr:rowOff>4191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166768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81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21781</xdr:rowOff>
    </xdr:from>
    <xdr:to>
      <xdr:col>45</xdr:col>
      <xdr:colOff>177800</xdr:colOff>
      <xdr:row>38</xdr:row>
      <xdr:rowOff>43117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536881"/>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86614</xdr:rowOff>
    </xdr:from>
    <xdr:to>
      <xdr:col>46</xdr:col>
      <xdr:colOff>38100</xdr:colOff>
      <xdr:row>39</xdr:row>
      <xdr:rowOff>16764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601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7891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94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132652</xdr:rowOff>
    </xdr:from>
    <xdr:to>
      <xdr:col>41</xdr:col>
      <xdr:colOff>50800</xdr:colOff>
      <xdr:row>38</xdr:row>
      <xdr:rowOff>21781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476302"/>
          <a:ext cx="8890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87185</xdr:rowOff>
    </xdr:from>
    <xdr:to>
      <xdr:col>41</xdr:col>
      <xdr:colOff>101600</xdr:colOff>
      <xdr:row>39</xdr:row>
      <xdr:rowOff>17335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60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8462</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950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68517</xdr:rowOff>
    </xdr:from>
    <xdr:to>
      <xdr:col>36</xdr:col>
      <xdr:colOff>165100</xdr:colOff>
      <xdr:row>38</xdr:row>
      <xdr:rowOff>170117</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8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161244</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76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2604</xdr:rowOff>
    </xdr:from>
    <xdr:to>
      <xdr:col>55</xdr:col>
      <xdr:colOff>50800</xdr:colOff>
      <xdr:row>38</xdr:row>
      <xdr:rowOff>104204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1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25480</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691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10033</xdr:rowOff>
    </xdr:from>
    <xdr:to>
      <xdr:col>50</xdr:col>
      <xdr:colOff>165100</xdr:colOff>
      <xdr:row>38</xdr:row>
      <xdr:rowOff>111633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2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128160</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3003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163767</xdr:rowOff>
    </xdr:from>
    <xdr:to>
      <xdr:col>46</xdr:col>
      <xdr:colOff>38100</xdr:colOff>
      <xdr:row>38</xdr:row>
      <xdr:rowOff>93917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0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110443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282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142430</xdr:rowOff>
    </xdr:from>
    <xdr:to>
      <xdr:col>41</xdr:col>
      <xdr:colOff>101600</xdr:colOff>
      <xdr:row>38</xdr:row>
      <xdr:rowOff>72580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8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89107</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626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81852</xdr:rowOff>
    </xdr:from>
    <xdr:to>
      <xdr:col>36</xdr:col>
      <xdr:colOff>165100</xdr:colOff>
      <xdr:row>38</xdr:row>
      <xdr:rowOff>12002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2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28529</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620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41118</xdr:rowOff>
    </xdr:from>
    <xdr:to>
      <xdr:col>54</xdr:col>
      <xdr:colOff>189865</xdr:colOff>
      <xdr:row>58</xdr:row>
      <xdr:rowOff>60714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13618"/>
          <a:ext cx="1270" cy="1391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64541</xdr:rowOff>
    </xdr:from>
    <xdr:ext cx="534377"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00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60714</xdr:rowOff>
    </xdr:from>
    <xdr:to>
      <xdr:col>55</xdr:col>
      <xdr:colOff>88900</xdr:colOff>
      <xdr:row>58</xdr:row>
      <xdr:rowOff>60714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004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159245</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388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321,562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41118</xdr:rowOff>
    </xdr:from>
    <xdr:to>
      <xdr:col>55</xdr:col>
      <xdr:colOff>88900</xdr:colOff>
      <xdr:row>50</xdr:row>
      <xdr:rowOff>41118</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13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49782</xdr:rowOff>
    </xdr:from>
    <xdr:to>
      <xdr:col>55</xdr:col>
      <xdr:colOff>0</xdr:colOff>
      <xdr:row>57</xdr:row>
      <xdr:rowOff>138187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479532"/>
          <a:ext cx="838200" cy="43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118795</xdr:rowOff>
    </xdr:from>
    <xdr:ext cx="599010"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377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95918</xdr:rowOff>
    </xdr:from>
    <xdr:to>
      <xdr:col>55</xdr:col>
      <xdr:colOff>50800</xdr:colOff>
      <xdr:row>56</xdr:row>
      <xdr:rowOff>26068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25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49782</xdr:rowOff>
    </xdr:from>
    <xdr:to>
      <xdr:col>50</xdr:col>
      <xdr:colOff>114300</xdr:colOff>
      <xdr:row>57</xdr:row>
      <xdr:rowOff>153426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479532"/>
          <a:ext cx="889000" cy="44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69789</xdr:rowOff>
    </xdr:from>
    <xdr:to>
      <xdr:col>50</xdr:col>
      <xdr:colOff>165100</xdr:colOff>
      <xdr:row>55</xdr:row>
      <xdr:rowOff>171389</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4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162516</xdr:rowOff>
    </xdr:from>
    <xdr:ext cx="599010"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39795" y="9592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153426</xdr:rowOff>
    </xdr:from>
    <xdr:to>
      <xdr:col>45</xdr:col>
      <xdr:colOff>177800</xdr:colOff>
      <xdr:row>57</xdr:row>
      <xdr:rowOff>157933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926076"/>
          <a:ext cx="889000" cy="4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113123</xdr:rowOff>
    </xdr:from>
    <xdr:to>
      <xdr:col>46</xdr:col>
      <xdr:colOff>38100</xdr:colOff>
      <xdr:row>56</xdr:row>
      <xdr:rowOff>43273</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42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59800</xdr:rowOff>
    </xdr:from>
    <xdr:ext cx="59901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50795" y="9318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157933</xdr:rowOff>
    </xdr:from>
    <xdr:to>
      <xdr:col>41</xdr:col>
      <xdr:colOff>50800</xdr:colOff>
      <xdr:row>57</xdr:row>
      <xdr:rowOff>162766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930583"/>
          <a:ext cx="889000" cy="4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143687</xdr:rowOff>
    </xdr:from>
    <xdr:to>
      <xdr:col>41</xdr:col>
      <xdr:colOff>101600</xdr:colOff>
      <xdr:row>56</xdr:row>
      <xdr:rowOff>73837</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7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90364</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61795" y="9348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121224</xdr:rowOff>
    </xdr:from>
    <xdr:to>
      <xdr:col>36</xdr:col>
      <xdr:colOff>165100</xdr:colOff>
      <xdr:row>56</xdr:row>
      <xdr:rowOff>51374</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550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67901</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672795" y="9326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87387</xdr:rowOff>
    </xdr:from>
    <xdr:to>
      <xdr:col>55</xdr:col>
      <xdr:colOff>50800</xdr:colOff>
      <xdr:row>58</xdr:row>
      <xdr:rowOff>17537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6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2314</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77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170432</xdr:rowOff>
    </xdr:from>
    <xdr:to>
      <xdr:col>50</xdr:col>
      <xdr:colOff>165100</xdr:colOff>
      <xdr:row>55</xdr:row>
      <xdr:rowOff>100582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42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117109</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39795" y="9203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102626</xdr:rowOff>
    </xdr:from>
    <xdr:to>
      <xdr:col>46</xdr:col>
      <xdr:colOff>38100</xdr:colOff>
      <xdr:row>58</xdr:row>
      <xdr:rowOff>32776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87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23903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96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107133</xdr:rowOff>
    </xdr:from>
    <xdr:to>
      <xdr:col>41</xdr:col>
      <xdr:colOff>101600</xdr:colOff>
      <xdr:row>58</xdr:row>
      <xdr:rowOff>37283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7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28410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97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111966</xdr:rowOff>
    </xdr:from>
    <xdr:to>
      <xdr:col>36</xdr:col>
      <xdr:colOff>165100</xdr:colOff>
      <xdr:row>58</xdr:row>
      <xdr:rowOff>42116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8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33243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97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107394</xdr:rowOff>
    </xdr:from>
    <xdr:to>
      <xdr:col>54</xdr:col>
      <xdr:colOff>189865</xdr:colOff>
      <xdr:row>78</xdr:row>
      <xdr:rowOff>129705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451794"/>
          <a:ext cx="1270" cy="105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133532</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129705</xdr:rowOff>
    </xdr:from>
    <xdr:to>
      <xdr:col>55</xdr:col>
      <xdr:colOff>88900</xdr:colOff>
      <xdr:row>78</xdr:row>
      <xdr:rowOff>129705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0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54071</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227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232,066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107394</xdr:rowOff>
    </xdr:from>
    <xdr:to>
      <xdr:col>55</xdr:col>
      <xdr:colOff>88900</xdr:colOff>
      <xdr:row>72</xdr:row>
      <xdr:rowOff>107394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451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77603</xdr:rowOff>
    </xdr:from>
    <xdr:to>
      <xdr:col>55</xdr:col>
      <xdr:colOff>0</xdr:colOff>
      <xdr:row>77</xdr:row>
      <xdr:rowOff>107262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279253"/>
          <a:ext cx="838200" cy="2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38775</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4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60348</xdr:rowOff>
    </xdr:from>
    <xdr:to>
      <xdr:col>55</xdr:col>
      <xdr:colOff>50800</xdr:colOff>
      <xdr:row>77</xdr:row>
      <xdr:rowOff>161948</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107262</xdr:rowOff>
    </xdr:from>
    <xdr:to>
      <xdr:col>50</xdr:col>
      <xdr:colOff>114300</xdr:colOff>
      <xdr:row>77</xdr:row>
      <xdr:rowOff>128727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308912"/>
          <a:ext cx="889000" cy="2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42132</xdr:rowOff>
    </xdr:from>
    <xdr:to>
      <xdr:col>50</xdr:col>
      <xdr:colOff>165100</xdr:colOff>
      <xdr:row>77</xdr:row>
      <xdr:rowOff>143732</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160259</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86646</xdr:rowOff>
    </xdr:from>
    <xdr:to>
      <xdr:col>45</xdr:col>
      <xdr:colOff>177800</xdr:colOff>
      <xdr:row>77</xdr:row>
      <xdr:rowOff>128727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288296"/>
          <a:ext cx="889000" cy="4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65565</xdr:rowOff>
    </xdr:from>
    <xdr:to>
      <xdr:col>46</xdr:col>
      <xdr:colOff>38100</xdr:colOff>
      <xdr:row>77</xdr:row>
      <xdr:rowOff>167165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12242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86646</xdr:rowOff>
    </xdr:from>
    <xdr:to>
      <xdr:col>41</xdr:col>
      <xdr:colOff>50800</xdr:colOff>
      <xdr:row>77</xdr:row>
      <xdr:rowOff>170478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288296"/>
          <a:ext cx="889000" cy="8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45901</xdr:rowOff>
    </xdr:from>
    <xdr:to>
      <xdr:col>41</xdr:col>
      <xdr:colOff>101600</xdr:colOff>
      <xdr:row>77</xdr:row>
      <xdr:rowOff>147501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138628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132069</xdr:rowOff>
    </xdr:from>
    <xdr:to>
      <xdr:col>36</xdr:col>
      <xdr:colOff>165100</xdr:colOff>
      <xdr:row>78</xdr:row>
      <xdr:rowOff>62219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33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53346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2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26803</xdr:rowOff>
    </xdr:from>
    <xdr:to>
      <xdr:col>55</xdr:col>
      <xdr:colOff>50800</xdr:colOff>
      <xdr:row>77</xdr:row>
      <xdr:rowOff>128403</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22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49680</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0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56462</xdr:rowOff>
    </xdr:from>
    <xdr:to>
      <xdr:col>50</xdr:col>
      <xdr:colOff>165100</xdr:colOff>
      <xdr:row>77</xdr:row>
      <xdr:rowOff>158062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25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149189</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35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77927</xdr:rowOff>
    </xdr:from>
    <xdr:to>
      <xdr:col>46</xdr:col>
      <xdr:colOff>38100</xdr:colOff>
      <xdr:row>78</xdr:row>
      <xdr:rowOff>8077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27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170654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37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35846</xdr:rowOff>
    </xdr:from>
    <xdr:to>
      <xdr:col>41</xdr:col>
      <xdr:colOff>101600</xdr:colOff>
      <xdr:row>77</xdr:row>
      <xdr:rowOff>137446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23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153973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01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119678</xdr:rowOff>
    </xdr:from>
    <xdr:to>
      <xdr:col>36</xdr:col>
      <xdr:colOff>165100</xdr:colOff>
      <xdr:row>78</xdr:row>
      <xdr:rowOff>49828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32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66355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09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85275</xdr:rowOff>
    </xdr:from>
    <xdr:to>
      <xdr:col>54</xdr:col>
      <xdr:colOff>189865</xdr:colOff>
      <xdr:row>98</xdr:row>
      <xdr:rowOff>12306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858675"/>
          <a:ext cx="1270" cy="95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16133</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1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12306</xdr:rowOff>
    </xdr:from>
    <xdr:to>
      <xdr:col>55</xdr:col>
      <xdr:colOff>88900</xdr:colOff>
      <xdr:row>98</xdr:row>
      <xdr:rowOff>12306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14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31952</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63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236,904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85275</xdr:rowOff>
    </xdr:from>
    <xdr:to>
      <xdr:col>55</xdr:col>
      <xdr:colOff>88900</xdr:colOff>
      <xdr:row>92</xdr:row>
      <xdr:rowOff>85275</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858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136906</xdr:rowOff>
    </xdr:from>
    <xdr:to>
      <xdr:col>55</xdr:col>
      <xdr:colOff>0</xdr:colOff>
      <xdr:row>96</xdr:row>
      <xdr:rowOff>142987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596106"/>
          <a:ext cx="838200" cy="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109673</xdr:rowOff>
    </xdr:from>
    <xdr:ext cx="599010"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2259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86796</xdr:rowOff>
    </xdr:from>
    <xdr:to>
      <xdr:col>55</xdr:col>
      <xdr:colOff>50800</xdr:colOff>
      <xdr:row>96</xdr:row>
      <xdr:rowOff>16946</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120031</xdr:rowOff>
    </xdr:from>
    <xdr:to>
      <xdr:col>50</xdr:col>
      <xdr:colOff>114300</xdr:colOff>
      <xdr:row>96</xdr:row>
      <xdr:rowOff>136906</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579231"/>
          <a:ext cx="889000" cy="16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107307</xdr:rowOff>
    </xdr:from>
    <xdr:to>
      <xdr:col>50</xdr:col>
      <xdr:colOff>165100</xdr:colOff>
      <xdr:row>96</xdr:row>
      <xdr:rowOff>37457</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53984</xdr:rowOff>
    </xdr:from>
    <xdr:ext cx="599010"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39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47222</xdr:rowOff>
    </xdr:from>
    <xdr:to>
      <xdr:col>45</xdr:col>
      <xdr:colOff>177800</xdr:colOff>
      <xdr:row>96</xdr:row>
      <xdr:rowOff>120031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506422"/>
          <a:ext cx="889000" cy="7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123117</xdr:rowOff>
    </xdr:from>
    <xdr:to>
      <xdr:col>46</xdr:col>
      <xdr:colOff>38100</xdr:colOff>
      <xdr:row>96</xdr:row>
      <xdr:rowOff>53267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69794</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50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25016</xdr:rowOff>
    </xdr:from>
    <xdr:to>
      <xdr:col>41</xdr:col>
      <xdr:colOff>50800</xdr:colOff>
      <xdr:row>96</xdr:row>
      <xdr:rowOff>47222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484216"/>
          <a:ext cx="889000" cy="2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146754</xdr:rowOff>
    </xdr:from>
    <xdr:to>
      <xdr:col>41</xdr:col>
      <xdr:colOff>101600</xdr:colOff>
      <xdr:row>96</xdr:row>
      <xdr:rowOff>76904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93431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153997</xdr:rowOff>
    </xdr:from>
    <xdr:to>
      <xdr:col>36</xdr:col>
      <xdr:colOff>165100</xdr:colOff>
      <xdr:row>96</xdr:row>
      <xdr:rowOff>84147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4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75274</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53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92187</xdr:rowOff>
    </xdr:from>
    <xdr:to>
      <xdr:col>55</xdr:col>
      <xdr:colOff>50800</xdr:colOff>
      <xdr:row>97</xdr:row>
      <xdr:rowOff>22337</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55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70614</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52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86106</xdr:rowOff>
    </xdr:from>
    <xdr:to>
      <xdr:col>50</xdr:col>
      <xdr:colOff>165100</xdr:colOff>
      <xdr:row>97</xdr:row>
      <xdr:rowOff>16256</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45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7383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63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69231</xdr:rowOff>
    </xdr:from>
    <xdr:to>
      <xdr:col>46</xdr:col>
      <xdr:colOff>38100</xdr:colOff>
      <xdr:row>96</xdr:row>
      <xdr:rowOff>170831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52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161958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621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167872</xdr:rowOff>
    </xdr:from>
    <xdr:to>
      <xdr:col>41</xdr:col>
      <xdr:colOff>101600</xdr:colOff>
      <xdr:row>96</xdr:row>
      <xdr:rowOff>98022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45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89149</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548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145666</xdr:rowOff>
    </xdr:from>
    <xdr:to>
      <xdr:col>36</xdr:col>
      <xdr:colOff>165100</xdr:colOff>
      <xdr:row>96</xdr:row>
      <xdr:rowOff>75816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43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92343</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6208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157335</xdr:rowOff>
    </xdr:from>
    <xdr:to>
      <xdr:col>85</xdr:col>
      <xdr:colOff>126364</xdr:colOff>
      <xdr:row>39</xdr:row>
      <xdr:rowOff>58514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129385"/>
          <a:ext cx="1269" cy="1615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62341</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748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58514</xdr:rowOff>
    </xdr:from>
    <xdr:to>
      <xdr:col>86</xdr:col>
      <xdr:colOff>25400</xdr:colOff>
      <xdr:row>39</xdr:row>
      <xdr:rowOff>58514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74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104012</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4904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121,420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157335</xdr:rowOff>
    </xdr:from>
    <xdr:to>
      <xdr:col>86</xdr:col>
      <xdr:colOff>25400</xdr:colOff>
      <xdr:row>29</xdr:row>
      <xdr:rowOff>157335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129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96903</xdr:rowOff>
    </xdr:from>
    <xdr:to>
      <xdr:col>85</xdr:col>
      <xdr:colOff>127000</xdr:colOff>
      <xdr:row>37</xdr:row>
      <xdr:rowOff>138818</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5481300" y="6440553"/>
          <a:ext cx="838200" cy="4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138735</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1394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115858</xdr:rowOff>
    </xdr:from>
    <xdr:to>
      <xdr:col>85</xdr:col>
      <xdr:colOff>177800</xdr:colOff>
      <xdr:row>37</xdr:row>
      <xdr:rowOff>46008</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28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96903</xdr:rowOff>
    </xdr:from>
    <xdr:to>
      <xdr:col>81</xdr:col>
      <xdr:colOff>50800</xdr:colOff>
      <xdr:row>38</xdr:row>
      <xdr:rowOff>26821</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440553"/>
          <a:ext cx="889000" cy="10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141266</xdr:rowOff>
    </xdr:from>
    <xdr:to>
      <xdr:col>81</xdr:col>
      <xdr:colOff>101600</xdr:colOff>
      <xdr:row>37</xdr:row>
      <xdr:rowOff>71416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31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87943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08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3226</xdr:rowOff>
    </xdr:from>
    <xdr:to>
      <xdr:col>76</xdr:col>
      <xdr:colOff>114300</xdr:colOff>
      <xdr:row>38</xdr:row>
      <xdr:rowOff>26821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518326"/>
          <a:ext cx="889000" cy="2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99824</xdr:rowOff>
    </xdr:from>
    <xdr:to>
      <xdr:col>76</xdr:col>
      <xdr:colOff>165100</xdr:colOff>
      <xdr:row>37</xdr:row>
      <xdr:rowOff>29974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7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46501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04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3226</xdr:rowOff>
    </xdr:from>
    <xdr:to>
      <xdr:col>71</xdr:col>
      <xdr:colOff>177800</xdr:colOff>
      <xdr:row>38</xdr:row>
      <xdr:rowOff>115648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518326"/>
          <a:ext cx="889000" cy="112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36126</xdr:rowOff>
    </xdr:from>
    <xdr:to>
      <xdr:col>72</xdr:col>
      <xdr:colOff>38100</xdr:colOff>
      <xdr:row>36</xdr:row>
      <xdr:rowOff>137726</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20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154253</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598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142915</xdr:rowOff>
    </xdr:from>
    <xdr:to>
      <xdr:col>67</xdr:col>
      <xdr:colOff>101600</xdr:colOff>
      <xdr:row>37</xdr:row>
      <xdr:rowOff>73065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31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89592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09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88018</xdr:rowOff>
    </xdr:from>
    <xdr:to>
      <xdr:col>85</xdr:col>
      <xdr:colOff>177800</xdr:colOff>
      <xdr:row>38</xdr:row>
      <xdr:rowOff>18168</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43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66445</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410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46103</xdr:rowOff>
    </xdr:from>
    <xdr:to>
      <xdr:col>81</xdr:col>
      <xdr:colOff>101600</xdr:colOff>
      <xdr:row>37</xdr:row>
      <xdr:rowOff>147703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38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138830</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48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147470</xdr:rowOff>
    </xdr:from>
    <xdr:to>
      <xdr:col>76</xdr:col>
      <xdr:colOff>165100</xdr:colOff>
      <xdr:row>38</xdr:row>
      <xdr:rowOff>77620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49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68748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583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123876</xdr:rowOff>
    </xdr:from>
    <xdr:to>
      <xdr:col>72</xdr:col>
      <xdr:colOff>38100</xdr:colOff>
      <xdr:row>38</xdr:row>
      <xdr:rowOff>54026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46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45153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56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64848</xdr:rowOff>
    </xdr:from>
    <xdr:to>
      <xdr:col>67</xdr:col>
      <xdr:colOff>101600</xdr:colOff>
      <xdr:row>38</xdr:row>
      <xdr:rowOff>166448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57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157575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67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136313</xdr:rowOff>
    </xdr:from>
    <xdr:to>
      <xdr:col>85</xdr:col>
      <xdr:colOff>126364</xdr:colOff>
      <xdr:row>58</xdr:row>
      <xdr:rowOff>34091</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880263"/>
          <a:ext cx="1269" cy="109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37918</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998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34091</xdr:rowOff>
    </xdr:from>
    <xdr:to>
      <xdr:col>86</xdr:col>
      <xdr:colOff>25400</xdr:colOff>
      <xdr:row>58</xdr:row>
      <xdr:rowOff>34091</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9978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82990</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65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335,889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136313</xdr:rowOff>
    </xdr:from>
    <xdr:to>
      <xdr:col>86</xdr:col>
      <xdr:colOff>25400</xdr:colOff>
      <xdr:row>51</xdr:row>
      <xdr:rowOff>136313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88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158997</xdr:rowOff>
    </xdr:from>
    <xdr:to>
      <xdr:col>85</xdr:col>
      <xdr:colOff>127000</xdr:colOff>
      <xdr:row>57</xdr:row>
      <xdr:rowOff>82596</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5481300" y="9760197"/>
          <a:ext cx="838200" cy="9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78440</xdr:rowOff>
    </xdr:from>
    <xdr:ext cx="599010"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5081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55563</xdr:rowOff>
    </xdr:from>
    <xdr:to>
      <xdr:col>85</xdr:col>
      <xdr:colOff>177800</xdr:colOff>
      <xdr:row>56</xdr:row>
      <xdr:rowOff>157163</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65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158997</xdr:rowOff>
    </xdr:from>
    <xdr:to>
      <xdr:col>81</xdr:col>
      <xdr:colOff>50800</xdr:colOff>
      <xdr:row>57</xdr:row>
      <xdr:rowOff>71436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592300" y="9760197"/>
          <a:ext cx="889000" cy="8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65736</xdr:rowOff>
    </xdr:from>
    <xdr:to>
      <xdr:col>81</xdr:col>
      <xdr:colOff>101600</xdr:colOff>
      <xdr:row>56</xdr:row>
      <xdr:rowOff>167336</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666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12413</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181795" y="9442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34616</xdr:rowOff>
    </xdr:from>
    <xdr:to>
      <xdr:col>76</xdr:col>
      <xdr:colOff>114300</xdr:colOff>
      <xdr:row>57</xdr:row>
      <xdr:rowOff>71436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3703300" y="9807266"/>
          <a:ext cx="889000" cy="3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103043</xdr:rowOff>
    </xdr:from>
    <xdr:to>
      <xdr:col>76</xdr:col>
      <xdr:colOff>165100</xdr:colOff>
      <xdr:row>57</xdr:row>
      <xdr:rowOff>33193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70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49720</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292795" y="9479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46123</xdr:rowOff>
    </xdr:from>
    <xdr:to>
      <xdr:col>71</xdr:col>
      <xdr:colOff>177800</xdr:colOff>
      <xdr:row>57</xdr:row>
      <xdr:rowOff>34616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2814300" y="9647323"/>
          <a:ext cx="889000" cy="15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122341</xdr:rowOff>
    </xdr:from>
    <xdr:to>
      <xdr:col>72</xdr:col>
      <xdr:colOff>38100</xdr:colOff>
      <xdr:row>57</xdr:row>
      <xdr:rowOff>52491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72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69018</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03795" y="9498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129461</xdr:rowOff>
    </xdr:from>
    <xdr:to>
      <xdr:col>67</xdr:col>
      <xdr:colOff>101600</xdr:colOff>
      <xdr:row>57</xdr:row>
      <xdr:rowOff>59611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730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50738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82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31796</xdr:rowOff>
    </xdr:from>
    <xdr:to>
      <xdr:col>85</xdr:col>
      <xdr:colOff>177800</xdr:colOff>
      <xdr:row>57</xdr:row>
      <xdr:rowOff>133396</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80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118173</xdr:rowOff>
    </xdr:from>
    <xdr:ext cx="534377"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71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108197</xdr:rowOff>
    </xdr:from>
    <xdr:to>
      <xdr:col>81</xdr:col>
      <xdr:colOff>101600</xdr:colOff>
      <xdr:row>57</xdr:row>
      <xdr:rowOff>38347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70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29474</xdr:rowOff>
    </xdr:from>
    <xdr:ext cx="59901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181795" y="9802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20636</xdr:rowOff>
    </xdr:from>
    <xdr:to>
      <xdr:col>76</xdr:col>
      <xdr:colOff>165100</xdr:colOff>
      <xdr:row>57</xdr:row>
      <xdr:rowOff>122236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79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113363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88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155266</xdr:rowOff>
    </xdr:from>
    <xdr:to>
      <xdr:col>72</xdr:col>
      <xdr:colOff>38100</xdr:colOff>
      <xdr:row>57</xdr:row>
      <xdr:rowOff>85416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75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76543</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84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166773</xdr:rowOff>
    </xdr:from>
    <xdr:to>
      <xdr:col>67</xdr:col>
      <xdr:colOff>101600</xdr:colOff>
      <xdr:row>56</xdr:row>
      <xdr:rowOff>96923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59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113450</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14795" y="937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43261</xdr:rowOff>
    </xdr:from>
    <xdr:to>
      <xdr:col>85</xdr:col>
      <xdr:colOff>126364</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216211"/>
          <a:ext cx="1269" cy="1372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161388</xdr:rowOff>
    </xdr:from>
    <xdr:ext cx="599010"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991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180,156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43261</xdr:rowOff>
    </xdr:from>
    <xdr:to>
      <xdr:col>86</xdr:col>
      <xdr:colOff>25400</xdr:colOff>
      <xdr:row>71</xdr:row>
      <xdr:rowOff>43261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216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134396</xdr:rowOff>
    </xdr:from>
    <xdr:to>
      <xdr:col>85</xdr:col>
      <xdr:colOff>127000</xdr:colOff>
      <xdr:row>77</xdr:row>
      <xdr:rowOff>155725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164596"/>
          <a:ext cx="838200" cy="19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19297</xdr:rowOff>
    </xdr:from>
    <xdr:ext cx="534377"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923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40870</xdr:rowOff>
    </xdr:from>
    <xdr:to>
      <xdr:col>85</xdr:col>
      <xdr:colOff>177800</xdr:colOff>
      <xdr:row>78</xdr:row>
      <xdr:rowOff>142470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41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109533</xdr:rowOff>
    </xdr:from>
    <xdr:to>
      <xdr:col>81</xdr:col>
      <xdr:colOff>50800</xdr:colOff>
      <xdr:row>77</xdr:row>
      <xdr:rowOff>155725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139733"/>
          <a:ext cx="889000" cy="21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53688</xdr:rowOff>
    </xdr:from>
    <xdr:to>
      <xdr:col>81</xdr:col>
      <xdr:colOff>101600</xdr:colOff>
      <xdr:row>78</xdr:row>
      <xdr:rowOff>155288</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42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146415</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14111" y="1351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109533</xdr:rowOff>
    </xdr:from>
    <xdr:to>
      <xdr:col>76</xdr:col>
      <xdr:colOff>114300</xdr:colOff>
      <xdr:row>78</xdr:row>
      <xdr:rowOff>21027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3703300" y="13139733"/>
          <a:ext cx="889000" cy="25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61125</xdr:rowOff>
    </xdr:from>
    <xdr:to>
      <xdr:col>76</xdr:col>
      <xdr:colOff>165100</xdr:colOff>
      <xdr:row>78</xdr:row>
      <xdr:rowOff>162725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43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153852</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25111" y="1352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21027</xdr:rowOff>
    </xdr:from>
    <xdr:to>
      <xdr:col>71</xdr:col>
      <xdr:colOff>177800</xdr:colOff>
      <xdr:row>79</xdr:row>
      <xdr:rowOff>17833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814300" y="13394127"/>
          <a:ext cx="889000" cy="16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24870</xdr:rowOff>
    </xdr:from>
    <xdr:to>
      <xdr:col>72</xdr:col>
      <xdr:colOff>38100</xdr:colOff>
      <xdr:row>78</xdr:row>
      <xdr:rowOff>126470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39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117597</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36111" y="13490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39432</xdr:rowOff>
    </xdr:from>
    <xdr:to>
      <xdr:col>67</xdr:col>
      <xdr:colOff>101600</xdr:colOff>
      <xdr:row>78</xdr:row>
      <xdr:rowOff>141032</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41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157559</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318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83596</xdr:rowOff>
    </xdr:from>
    <xdr:to>
      <xdr:col>85</xdr:col>
      <xdr:colOff>177800</xdr:colOff>
      <xdr:row>77</xdr:row>
      <xdr:rowOff>13746</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11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106473</xdr:rowOff>
    </xdr:from>
    <xdr:ext cx="534377"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2965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104925</xdr:rowOff>
    </xdr:from>
    <xdr:to>
      <xdr:col>81</xdr:col>
      <xdr:colOff>101600</xdr:colOff>
      <xdr:row>78</xdr:row>
      <xdr:rowOff>35075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30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51602</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14111" y="13081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58733</xdr:rowOff>
    </xdr:from>
    <xdr:to>
      <xdr:col>76</xdr:col>
      <xdr:colOff>165100</xdr:colOff>
      <xdr:row>76</xdr:row>
      <xdr:rowOff>160333</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08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5409</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25111" y="1286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141677</xdr:rowOff>
    </xdr:from>
    <xdr:to>
      <xdr:col>72</xdr:col>
      <xdr:colOff>38100</xdr:colOff>
      <xdr:row>78</xdr:row>
      <xdr:rowOff>71827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3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88354</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36111" y="13118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138483</xdr:rowOff>
    </xdr:from>
    <xdr:to>
      <xdr:col>67</xdr:col>
      <xdr:colOff>101600</xdr:colOff>
      <xdr:row>79</xdr:row>
      <xdr:rowOff>68633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51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59760</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604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88627</xdr:rowOff>
    </xdr:from>
    <xdr:to>
      <xdr:col>85</xdr:col>
      <xdr:colOff>126364</xdr:colOff>
      <xdr:row>99</xdr:row>
      <xdr:rowOff>41459</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690577"/>
          <a:ext cx="1269" cy="1324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45286</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701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41459</xdr:rowOff>
    </xdr:from>
    <xdr:to>
      <xdr:col>86</xdr:col>
      <xdr:colOff>25400</xdr:colOff>
      <xdr:row>99</xdr:row>
      <xdr:rowOff>41459</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7015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35304</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465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348,405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88627</xdr:rowOff>
    </xdr:from>
    <xdr:to>
      <xdr:col>86</xdr:col>
      <xdr:colOff>25400</xdr:colOff>
      <xdr:row>91</xdr:row>
      <xdr:rowOff>88627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69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29911</xdr:rowOff>
    </xdr:from>
    <xdr:to>
      <xdr:col>85</xdr:col>
      <xdr:colOff>127000</xdr:colOff>
      <xdr:row>96</xdr:row>
      <xdr:rowOff>72270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489111"/>
          <a:ext cx="838200" cy="42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17781</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476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39354</xdr:rowOff>
    </xdr:from>
    <xdr:to>
      <xdr:col>85</xdr:col>
      <xdr:colOff>177800</xdr:colOff>
      <xdr:row>96</xdr:row>
      <xdr:rowOff>140954</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49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29911</xdr:rowOff>
    </xdr:from>
    <xdr:to>
      <xdr:col>81</xdr:col>
      <xdr:colOff>50800</xdr:colOff>
      <xdr:row>96</xdr:row>
      <xdr:rowOff>77510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489111"/>
          <a:ext cx="889000" cy="47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12436</xdr:rowOff>
    </xdr:from>
    <xdr:to>
      <xdr:col>81</xdr:col>
      <xdr:colOff>101600</xdr:colOff>
      <xdr:row>96</xdr:row>
      <xdr:rowOff>114036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71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105163</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56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77510</xdr:rowOff>
    </xdr:from>
    <xdr:to>
      <xdr:col>76</xdr:col>
      <xdr:colOff>114300</xdr:colOff>
      <xdr:row>96</xdr:row>
      <xdr:rowOff>110519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536710"/>
          <a:ext cx="889000" cy="3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54682</xdr:rowOff>
    </xdr:from>
    <xdr:to>
      <xdr:col>76</xdr:col>
      <xdr:colOff>165100</xdr:colOff>
      <xdr:row>96</xdr:row>
      <xdr:rowOff>156282</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147409</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606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103615</xdr:rowOff>
    </xdr:from>
    <xdr:to>
      <xdr:col>71</xdr:col>
      <xdr:colOff>177800</xdr:colOff>
      <xdr:row>96</xdr:row>
      <xdr:rowOff>110519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814300" y="16562815"/>
          <a:ext cx="889000" cy="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84472</xdr:rowOff>
    </xdr:from>
    <xdr:to>
      <xdr:col>72</xdr:col>
      <xdr:colOff>38100</xdr:colOff>
      <xdr:row>97</xdr:row>
      <xdr:rowOff>14622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54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5749</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63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83283</xdr:rowOff>
    </xdr:from>
    <xdr:to>
      <xdr:col>67</xdr:col>
      <xdr:colOff>101600</xdr:colOff>
      <xdr:row>97</xdr:row>
      <xdr:rowOff>13433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54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4560</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635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21470</xdr:rowOff>
    </xdr:from>
    <xdr:to>
      <xdr:col>85</xdr:col>
      <xdr:colOff>177800</xdr:colOff>
      <xdr:row>96</xdr:row>
      <xdr:rowOff>123070</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4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44347</xdr:rowOff>
    </xdr:from>
    <xdr:ext cx="599010"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33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150561</xdr:rowOff>
    </xdr:from>
    <xdr:to>
      <xdr:col>81</xdr:col>
      <xdr:colOff>101600</xdr:colOff>
      <xdr:row>96</xdr:row>
      <xdr:rowOff>80711</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43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97238</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181795" y="16213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26710</xdr:rowOff>
    </xdr:from>
    <xdr:to>
      <xdr:col>76</xdr:col>
      <xdr:colOff>165100</xdr:colOff>
      <xdr:row>96</xdr:row>
      <xdr:rowOff>128310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48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144837</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292795" y="16261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59719</xdr:rowOff>
    </xdr:from>
    <xdr:to>
      <xdr:col>72</xdr:col>
      <xdr:colOff>38100</xdr:colOff>
      <xdr:row>96</xdr:row>
      <xdr:rowOff>161319</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51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6396</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03795" y="16294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52815</xdr:rowOff>
    </xdr:from>
    <xdr:to>
      <xdr:col>67</xdr:col>
      <xdr:colOff>101600</xdr:colOff>
      <xdr:row>96</xdr:row>
      <xdr:rowOff>154415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51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170942</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795" y="16287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30886</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174386"/>
          <a:ext cx="1269" cy="1480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159763</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67486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149013</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494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16,190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30886</xdr:rowOff>
    </xdr:from>
    <xdr:to>
      <xdr:col>116</xdr:col>
      <xdr:colOff>152400</xdr:colOff>
      <xdr:row>30</xdr:row>
      <xdr:rowOff>30886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174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77213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4208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54335</xdr:rowOff>
    </xdr:from>
    <xdr:to>
      <xdr:col>116</xdr:col>
      <xdr:colOff>114300</xdr:colOff>
      <xdr:row>38</xdr:row>
      <xdr:rowOff>155935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569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21051</xdr:rowOff>
    </xdr:from>
    <xdr:to>
      <xdr:col>112</xdr:col>
      <xdr:colOff>38100</xdr:colOff>
      <xdr:row>38</xdr:row>
      <xdr:rowOff>122651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53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139178</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31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73904</xdr:rowOff>
    </xdr:from>
    <xdr:to>
      <xdr:col>107</xdr:col>
      <xdr:colOff>101600</xdr:colOff>
      <xdr:row>39</xdr:row>
      <xdr:rowOff>4054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589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20581</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245017" y="6364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55067</xdr:rowOff>
    </xdr:from>
    <xdr:to>
      <xdr:col>102</xdr:col>
      <xdr:colOff>165100</xdr:colOff>
      <xdr:row>38</xdr:row>
      <xdr:rowOff>156667</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1744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345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7884</xdr:rowOff>
    </xdr:from>
    <xdr:to>
      <xdr:col>98</xdr:col>
      <xdr:colOff>38100</xdr:colOff>
      <xdr:row>38</xdr:row>
      <xdr:rowOff>109484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522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126011</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98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32763</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54786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・農林水産業費については、令和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年度に町内にある選果場の大規模改修が行われ、事業団体への補助を行ったため膨らんだもの。単年の事業であったため令和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年は例年並みの値に戻っている。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・災害復旧費については、昨年度に引き続き令和２年７月の豪雨災害の復旧工事を行ってきたため。また昨年度の繰越分も含んでいるため大きく増加した。</a:t>
          </a:r>
        </a:p>
        <a:p>
          <a:r>
            <a:rPr kumimoji="1" lang="ja-JP" altLang="en-US" sz="1300">
              <a:latin typeface="ＭＳ Ｐゴシック" panose="020B0600070205080204" pitchFamily="50" charset="-128"/>
              <a:ea typeface="ＭＳ Ｐゴシック" panose="020B0600070205080204" pitchFamily="50" charset="-128"/>
            </a:rPr>
            <a:t>・土木費については、大型の都市公園整備事業が令和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年度で終了したことと、例年に比べて降雪量が少なく除排雪費にかかる事業費が少なかったことなどから前年よりも減少している。</a:t>
          </a:r>
        </a:p>
        <a:p>
          <a:r>
            <a:rPr kumimoji="1" lang="ja-JP" altLang="en-US" sz="1300">
              <a:latin typeface="ＭＳ Ｐゴシック" panose="020B0600070205080204" pitchFamily="50" charset="-128"/>
              <a:ea typeface="ＭＳ Ｐゴシック" panose="020B0600070205080204" pitchFamily="50" charset="-128"/>
            </a:rPr>
            <a:t>・公債費については、近年では令和４年度がピークであり、令和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年度にかけては緩やかな減少傾向となる見込み。</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収支額について、令和５年度は令和４年度より１．４７ポイント増加し、１２．８１％になった。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５年度決算における連結実質赤字比率は、各会計とも黒字となっているため生じていない。これまで、財政の健全運営のため人件費・公債費等の経常経費の削減に努めてきた結果が反映されたものとなっている。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令和５年度決算に基づく実質公債費比率は</a:t>
          </a:r>
        </a:p>
        <a:p>
          <a:r>
            <a:rPr kumimoji="1" lang="ja-JP" altLang="en-US" sz="1400">
              <a:latin typeface="ＭＳ ゴシック" pitchFamily="49" charset="-128"/>
              <a:ea typeface="ＭＳ ゴシック" pitchFamily="49" charset="-128"/>
            </a:rPr>
            <a:t>８．３％で、早期健全化基準を大幅に下回っている。これまで、財政の健全運営に努めてきた結果が反映されたものとなっている。少子高齢化・定住・経済対策等に要する経費の増加、更には、景気低迷による町税等の伸び悩み、大型事業の実施による町債残高の増など、今後とも厳しい財政運営となる見込であるが、持続可能な財政運営を行うため、引き続き、財政の健全性を保つよう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令和５年度における将来負担比率はマイナスで、早期健全化基準を大幅に下回っている。これまで、財政の健全運営に努めてきた結果が反映されたものとなっている。</a:t>
          </a:r>
        </a:p>
        <a:p>
          <a:r>
            <a:rPr kumimoji="1" lang="ja-JP" altLang="en-US" sz="1400">
              <a:latin typeface="ＭＳ ゴシック" pitchFamily="49" charset="-128"/>
              <a:ea typeface="ＭＳ ゴシック" pitchFamily="49" charset="-128"/>
            </a:rPr>
            <a:t>少子高齢化・定住・経済対策等に要する経費の増加、</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R11</a:t>
          </a:r>
          <a:r>
            <a:rPr kumimoji="1" lang="ja-JP" altLang="en-US" sz="1400">
              <a:latin typeface="ＭＳ ゴシック" pitchFamily="49" charset="-128"/>
              <a:ea typeface="ＭＳ ゴシック" pitchFamily="49" charset="-128"/>
            </a:rPr>
            <a:t>に予定している複数の公共施設の大型改修事業、更には、景気低迷による町税等の伸び悩みにより、今後とも厳しい財政運営となる見込であるが、持続可能な財政運営を行うため、引き続き、財政の健全性を保つよう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山形県朝日町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年度以降、令和１０年度まで公共施設の大規模改修が予定されているが、公債費の増により経常収支の圧迫が懸念されており、起債の発行に頼るだけでなく積極的な取崩しを行ってきており、そのため平成３０年度から令和２年度までは基金残高は減少傾向にあ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以降、役場庁舎の大規模改修を予定しているほか、令和５年度～令和６年度で町内の観光施設の統合、令和６年度～令和８年度で観光施設の大型改修、令和６年度～令和１１年度で学校施設の統廃合が予定されているため、令和５年度には町有施設整備管理基金に３８百万円を積立てて町有施設整備管理基金の確保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次年度以降予定されている公共施設の大規模改修時に町有施設整備管理基金の積極的な取崩しを行い、起債残高の抑制を図る。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公共施設の新設・大規模改修に充当。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ふるさと納税寄付者の希望に沿った事業へ充当し活用。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町営住宅の改修の際に活用。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経済的理由により高等学校及び大学等での修学が困難な町民の教育を受ける機会の拡充のため、貸付を行う。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ふれあい福祉基金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福祉事業、老人福祉センターの建設補助等の際に活用。</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年度については、翌年度以降の公共施設等の大規模改修を見据え２６０百万円の積立を行った。基金対応を主として行っており、積立額は控えめにした。また、役場庁舎大規模改修事業の実施設計などで１４０百万円を取崩し、事業を実施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令和５年度はふるさと納税が伸び悩み、昨年度より少ない１２３百万円を新たに積み立てた。また、「りんごとワインの里の産業・観光」６つの使途にあわせ事業を実施し、１４０百万円を取崩した。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令和１０年度まで庁舎および学校施設等の大規模改修が予定されているため、積極的な取崩しを行い公債費の抑制を図る。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前年度いただいた寄付額を目安とし次年度に活用する。寄付者の思いを政策に繋げられる形での活用を行う。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平成３０年から町営住宅清水ハイツの改修を実施するため当面は積立を実施せず、現積立額は令和１０年頃に改修が必要な中郷ハイツの改修費用に充当する見込み。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今後も継続して貸付事業を実施し、町民の修学機会の拡充に努める。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ふれあい福祉基金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大規模改修が必要な福祉施設の改修に備え、現状の額を維持する。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昨年度から３０百万円の増となった。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令和４年度が公債費の支出のピークとなることを見越して、前年度に残高を多めに積んでいた分を取り崩した形となる。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本町では、標準財政規模の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％以上を財政調整基金の目安額としており、今後も適切な運用を図る。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昨年度から１２百万円の増となった。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令和５年度国補正予算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第１号</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に基づき交付された臨時財政対策債償還基金費分１３百万円を積み立てたことによるもの。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今後も起債残高の抑制のため、繰り上げ償還が可能な借り入れがあれば積極的に実施していき後年度負担の抑制を図っていきたい。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5,999
5,940
196.81
6,432,082
5,943,674
444,674
3,472,079
5,584,809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施設類型により、減価償却率の高いもの、低いものと様々だが、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類似</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団体平均並みの水準となっている。</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D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142621</xdr:rowOff>
    </xdr:from>
    <xdr:to>
      <xdr:col>23</xdr:col>
      <xdr:colOff>85090</xdr:colOff>
      <xdr:row>35</xdr:row>
      <xdr:rowOff>15875</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flipV="1">
          <a:off x="4760595" y="5371846"/>
          <a:ext cx="1270" cy="1416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19702</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D00-00004A000000}"/>
            </a:ext>
          </a:extLst>
        </xdr:cNvPr>
        <xdr:cNvSpPr txBox="1"/>
      </xdr:nvSpPr>
      <xdr:spPr>
        <a:xfrm>
          <a:off x="4813300" y="679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15875</xdr:rowOff>
    </xdr:from>
    <xdr:to>
      <xdr:col>23</xdr:col>
      <xdr:colOff>174625</xdr:colOff>
      <xdr:row>35</xdr:row>
      <xdr:rowOff>15875</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a:off x="4673600" y="6788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89298</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D00-00004C000000}"/>
            </a:ext>
          </a:extLst>
        </xdr:cNvPr>
        <xdr:cNvSpPr txBox="1"/>
      </xdr:nvSpPr>
      <xdr:spPr>
        <a:xfrm>
          <a:off x="4813300" y="5147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142621</xdr:rowOff>
    </xdr:from>
    <xdr:to>
      <xdr:col>23</xdr:col>
      <xdr:colOff>174625</xdr:colOff>
      <xdr:row>26</xdr:row>
      <xdr:rowOff>142621</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5371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140098</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D00-00004E000000}"/>
            </a:ext>
          </a:extLst>
        </xdr:cNvPr>
        <xdr:cNvSpPr txBox="1"/>
      </xdr:nvSpPr>
      <xdr:spPr>
        <a:xfrm>
          <a:off x="4813300" y="60551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161671</xdr:rowOff>
    </xdr:from>
    <xdr:to>
      <xdr:col>23</xdr:col>
      <xdr:colOff>136525</xdr:colOff>
      <xdr:row>31</xdr:row>
      <xdr:rowOff>91821</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4711700" y="6076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00000000-0008-0000-0D00-000050000000}"/>
            </a:ext>
          </a:extLst>
        </xdr:cNvPr>
        <xdr:cNvSpPr/>
      </xdr:nvSpPr>
      <xdr:spPr>
        <a:xfrm>
          <a:off x="4000500" y="60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79629</xdr:rowOff>
    </xdr:from>
    <xdr:to>
      <xdr:col>15</xdr:col>
      <xdr:colOff>187325</xdr:colOff>
      <xdr:row>31</xdr:row>
      <xdr:rowOff>9779</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3238500" y="599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40767</xdr:rowOff>
    </xdr:from>
    <xdr:to>
      <xdr:col>11</xdr:col>
      <xdr:colOff>187325</xdr:colOff>
      <xdr:row>30</xdr:row>
      <xdr:rowOff>142367</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2476500" y="595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91313</xdr:rowOff>
    </xdr:from>
    <xdr:to>
      <xdr:col>7</xdr:col>
      <xdr:colOff>187325</xdr:colOff>
      <xdr:row>30</xdr:row>
      <xdr:rowOff>21463</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1714500" y="5834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D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156083</xdr:rowOff>
    </xdr:from>
    <xdr:to>
      <xdr:col>23</xdr:col>
      <xdr:colOff>136525</xdr:colOff>
      <xdr:row>30</xdr:row>
      <xdr:rowOff>86233</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4711700" y="589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7510</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D00-00005A000000}"/>
            </a:ext>
          </a:extLst>
        </xdr:cNvPr>
        <xdr:cNvSpPr txBox="1"/>
      </xdr:nvSpPr>
      <xdr:spPr>
        <a:xfrm>
          <a:off x="4813300" y="575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91313</xdr:rowOff>
    </xdr:from>
    <xdr:to>
      <xdr:col>19</xdr:col>
      <xdr:colOff>187325</xdr:colOff>
      <xdr:row>30</xdr:row>
      <xdr:rowOff>21463</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000500" y="583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142113</xdr:rowOff>
    </xdr:from>
    <xdr:to>
      <xdr:col>23</xdr:col>
      <xdr:colOff>85725</xdr:colOff>
      <xdr:row>30</xdr:row>
      <xdr:rowOff>35433</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4051300" y="5885688"/>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635</xdr:rowOff>
    </xdr:from>
    <xdr:to>
      <xdr:col>15</xdr:col>
      <xdr:colOff>187325</xdr:colOff>
      <xdr:row>29</xdr:row>
      <xdr:rowOff>102235</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3238500" y="57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51435</xdr:rowOff>
    </xdr:from>
    <xdr:to>
      <xdr:col>19</xdr:col>
      <xdr:colOff>136525</xdr:colOff>
      <xdr:row>29</xdr:row>
      <xdr:rowOff>142113</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3289300" y="5795010"/>
          <a:ext cx="7620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154813</xdr:rowOff>
    </xdr:from>
    <xdr:to>
      <xdr:col>11</xdr:col>
      <xdr:colOff>187325</xdr:colOff>
      <xdr:row>29</xdr:row>
      <xdr:rowOff>84963</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2476500" y="572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34163</xdr:rowOff>
    </xdr:from>
    <xdr:to>
      <xdr:col>15</xdr:col>
      <xdr:colOff>136525</xdr:colOff>
      <xdr:row>29</xdr:row>
      <xdr:rowOff>51435</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2527300" y="5777738"/>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29591</xdr:rowOff>
    </xdr:from>
    <xdr:to>
      <xdr:col>7</xdr:col>
      <xdr:colOff>187325</xdr:colOff>
      <xdr:row>28</xdr:row>
      <xdr:rowOff>131191</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1714500" y="560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80391</xdr:rowOff>
    </xdr:from>
    <xdr:to>
      <xdr:col>11</xdr:col>
      <xdr:colOff>136525</xdr:colOff>
      <xdr:row>29</xdr:row>
      <xdr:rowOff>34163</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1765300" y="5652516"/>
          <a:ext cx="762000" cy="125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61358</xdr:rowOff>
    </xdr:from>
    <xdr:ext cx="405111" cy="259045"/>
    <xdr:sp macro="" textlink="">
      <xdr:nvSpPr>
        <xdr:cNvPr id="99" name="n_1aveValue有形固定資産減価償却率">
          <a:extLst>
            <a:ext uri="{FF2B5EF4-FFF2-40B4-BE49-F238E27FC236}">
              <a16:creationId xmlns:a16="http://schemas.microsoft.com/office/drawing/2014/main" id="{00000000-0008-0000-0D00-000063000000}"/>
            </a:ext>
          </a:extLst>
        </xdr:cNvPr>
        <xdr:cNvSpPr txBox="1"/>
      </xdr:nvSpPr>
      <xdr:spPr>
        <a:xfrm>
          <a:off x="3836044" y="6147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906</xdr:rowOff>
    </xdr:from>
    <xdr:ext cx="405111" cy="259045"/>
    <xdr:sp macro="" textlink="">
      <xdr:nvSpPr>
        <xdr:cNvPr id="100" name="n_2aveValue有形固定資産減価償却率">
          <a:extLst>
            <a:ext uri="{FF2B5EF4-FFF2-40B4-BE49-F238E27FC236}">
              <a16:creationId xmlns:a16="http://schemas.microsoft.com/office/drawing/2014/main" id="{00000000-0008-0000-0D00-000064000000}"/>
            </a:ext>
          </a:extLst>
        </xdr:cNvPr>
        <xdr:cNvSpPr txBox="1"/>
      </xdr:nvSpPr>
      <xdr:spPr>
        <a:xfrm>
          <a:off x="3086744" y="6087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133494</xdr:rowOff>
    </xdr:from>
    <xdr:ext cx="405111" cy="259045"/>
    <xdr:sp macro="" textlink="">
      <xdr:nvSpPr>
        <xdr:cNvPr id="101" name="n_3aveValue有形固定資産減価償却率">
          <a:extLst>
            <a:ext uri="{FF2B5EF4-FFF2-40B4-BE49-F238E27FC236}">
              <a16:creationId xmlns:a16="http://schemas.microsoft.com/office/drawing/2014/main" id="{00000000-0008-0000-0D00-000065000000}"/>
            </a:ext>
          </a:extLst>
        </xdr:cNvPr>
        <xdr:cNvSpPr txBox="1"/>
      </xdr:nvSpPr>
      <xdr:spPr>
        <a:xfrm>
          <a:off x="2324744" y="6048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12590</xdr:rowOff>
    </xdr:from>
    <xdr:ext cx="405111" cy="259045"/>
    <xdr:sp macro="" textlink="">
      <xdr:nvSpPr>
        <xdr:cNvPr id="102" name="n_4aveValue有形固定資産減価償却率">
          <a:extLst>
            <a:ext uri="{FF2B5EF4-FFF2-40B4-BE49-F238E27FC236}">
              <a16:creationId xmlns:a16="http://schemas.microsoft.com/office/drawing/2014/main" id="{00000000-0008-0000-0D00-000066000000}"/>
            </a:ext>
          </a:extLst>
        </xdr:cNvPr>
        <xdr:cNvSpPr txBox="1"/>
      </xdr:nvSpPr>
      <xdr:spPr>
        <a:xfrm>
          <a:off x="1562744" y="5927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37990</xdr:rowOff>
    </xdr:from>
    <xdr:ext cx="405111" cy="259045"/>
    <xdr:sp macro="" textlink="">
      <xdr:nvSpPr>
        <xdr:cNvPr id="103" name="n_1mainValue有形固定資産減価償却率">
          <a:extLst>
            <a:ext uri="{FF2B5EF4-FFF2-40B4-BE49-F238E27FC236}">
              <a16:creationId xmlns:a16="http://schemas.microsoft.com/office/drawing/2014/main" id="{00000000-0008-0000-0D00-000067000000}"/>
            </a:ext>
          </a:extLst>
        </xdr:cNvPr>
        <xdr:cNvSpPr txBox="1"/>
      </xdr:nvSpPr>
      <xdr:spPr>
        <a:xfrm>
          <a:off x="3836044" y="561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118762</xdr:rowOff>
    </xdr:from>
    <xdr:ext cx="405111" cy="259045"/>
    <xdr:sp macro="" textlink="">
      <xdr:nvSpPr>
        <xdr:cNvPr id="104" name="n_2mainValue有形固定資産減価償却率">
          <a:extLst>
            <a:ext uri="{FF2B5EF4-FFF2-40B4-BE49-F238E27FC236}">
              <a16:creationId xmlns:a16="http://schemas.microsoft.com/office/drawing/2014/main" id="{00000000-0008-0000-0D00-000068000000}"/>
            </a:ext>
          </a:extLst>
        </xdr:cNvPr>
        <xdr:cNvSpPr txBox="1"/>
      </xdr:nvSpPr>
      <xdr:spPr>
        <a:xfrm>
          <a:off x="3086744" y="551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101490</xdr:rowOff>
    </xdr:from>
    <xdr:ext cx="405111" cy="259045"/>
    <xdr:sp macro="" textlink="">
      <xdr:nvSpPr>
        <xdr:cNvPr id="105" name="n_3mainValue有形固定資産減価償却率">
          <a:extLst>
            <a:ext uri="{FF2B5EF4-FFF2-40B4-BE49-F238E27FC236}">
              <a16:creationId xmlns:a16="http://schemas.microsoft.com/office/drawing/2014/main" id="{00000000-0008-0000-0D00-000069000000}"/>
            </a:ext>
          </a:extLst>
        </xdr:cNvPr>
        <xdr:cNvSpPr txBox="1"/>
      </xdr:nvSpPr>
      <xdr:spPr>
        <a:xfrm>
          <a:off x="2324744" y="5502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147718</xdr:rowOff>
    </xdr:from>
    <xdr:ext cx="405111" cy="259045"/>
    <xdr:sp macro="" textlink="">
      <xdr:nvSpPr>
        <xdr:cNvPr id="106" name="n_4mainValue有形固定資産減価償却率">
          <a:extLst>
            <a:ext uri="{FF2B5EF4-FFF2-40B4-BE49-F238E27FC236}">
              <a16:creationId xmlns:a16="http://schemas.microsoft.com/office/drawing/2014/main" id="{00000000-0008-0000-0D00-00006A000000}"/>
            </a:ext>
          </a:extLst>
        </xdr:cNvPr>
        <xdr:cNvSpPr txBox="1"/>
      </xdr:nvSpPr>
      <xdr:spPr>
        <a:xfrm>
          <a:off x="1562744" y="5376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D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統合保育園の整備（</a:t>
          </a:r>
          <a:r>
            <a:rPr kumimoji="1" lang="en-US" altLang="ja-JP" sz="1100">
              <a:latin typeface="ＭＳ Ｐゴシック" panose="020B0600070205080204" pitchFamily="50" charset="-128"/>
              <a:ea typeface="ＭＳ Ｐゴシック" panose="020B0600070205080204" pitchFamily="50" charset="-128"/>
            </a:rPr>
            <a:t>H21</a:t>
          </a:r>
          <a:r>
            <a:rPr kumimoji="1" lang="ja-JP" altLang="en-US" sz="1100">
              <a:latin typeface="ＭＳ Ｐゴシック" panose="020B0600070205080204" pitchFamily="50" charset="-128"/>
              <a:ea typeface="ＭＳ Ｐゴシック" panose="020B0600070205080204" pitchFamily="50" charset="-128"/>
            </a:rPr>
            <a:t>）、庁舎耐震化（</a:t>
          </a:r>
          <a:r>
            <a:rPr kumimoji="1" lang="en-US" altLang="ja-JP" sz="1100">
              <a:latin typeface="ＭＳ Ｐゴシック" panose="020B0600070205080204" pitchFamily="50" charset="-128"/>
              <a:ea typeface="ＭＳ Ｐゴシック" panose="020B0600070205080204" pitchFamily="50" charset="-128"/>
            </a:rPr>
            <a:t>H24</a:t>
          </a:r>
          <a:r>
            <a:rPr kumimoji="1" lang="ja-JP" altLang="en-US" sz="1100">
              <a:latin typeface="ＭＳ Ｐゴシック" panose="020B0600070205080204" pitchFamily="50" charset="-128"/>
              <a:ea typeface="ＭＳ Ｐゴシック" panose="020B0600070205080204" pitchFamily="50" charset="-128"/>
            </a:rPr>
            <a:t>）、道の駅整備（</a:t>
          </a:r>
          <a:r>
            <a:rPr kumimoji="1" lang="en-US" altLang="ja-JP" sz="1100">
              <a:latin typeface="ＭＳ Ｐゴシック" panose="020B0600070205080204" pitchFamily="50" charset="-128"/>
              <a:ea typeface="ＭＳ Ｐゴシック" panose="020B0600070205080204" pitchFamily="50" charset="-128"/>
            </a:rPr>
            <a:t>H27</a:t>
          </a:r>
          <a:r>
            <a:rPr kumimoji="1" lang="ja-JP" altLang="en-US" sz="1100">
              <a:latin typeface="ＭＳ Ｐゴシック" panose="020B0600070205080204" pitchFamily="50" charset="-128"/>
              <a:ea typeface="ＭＳ Ｐゴシック" panose="020B0600070205080204" pitchFamily="50" charset="-128"/>
            </a:rPr>
            <a:t>）等、近年続いた大型公共事業により、公債費が増加傾向にあったため類似団体の平均を上回っていたが、</a:t>
          </a:r>
          <a:r>
            <a:rPr kumimoji="1" lang="en-US" altLang="ja-JP" sz="1100">
              <a:latin typeface="ＭＳ Ｐゴシック" panose="020B0600070205080204" pitchFamily="50" charset="-128"/>
              <a:ea typeface="ＭＳ Ｐゴシック" panose="020B0600070205080204" pitchFamily="50" charset="-128"/>
            </a:rPr>
            <a:t>R3</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R5</a:t>
          </a:r>
          <a:r>
            <a:rPr kumimoji="1" lang="ja-JP" altLang="en-US" sz="1100">
              <a:latin typeface="ＭＳ Ｐゴシック" panose="020B0600070205080204" pitchFamily="50" charset="-128"/>
              <a:ea typeface="ＭＳ Ｐゴシック" panose="020B0600070205080204" pitchFamily="50" charset="-128"/>
            </a:rPr>
            <a:t>については普通交付税の交付額増により経常一般財源が増えたこともあり、類似団体の平均値に近づいた。</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D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122965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flipV="1">
          <a:off x="14793595" y="5312833"/>
          <a:ext cx="1269" cy="1239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126792</xdr:rowOff>
    </xdr:from>
    <xdr:ext cx="560923" cy="259045"/>
    <xdr:sp macro="" textlink="">
      <xdr:nvSpPr>
        <xdr:cNvPr id="136" name="債務償還比率最小値テキスト">
          <a:extLst>
            <a:ext uri="{FF2B5EF4-FFF2-40B4-BE49-F238E27FC236}">
              <a16:creationId xmlns:a16="http://schemas.microsoft.com/office/drawing/2014/main" id="{00000000-0008-0000-0D00-000088000000}"/>
            </a:ext>
          </a:extLst>
        </xdr:cNvPr>
        <xdr:cNvSpPr txBox="1"/>
      </xdr:nvSpPr>
      <xdr:spPr>
        <a:xfrm>
          <a:off x="14846300" y="655616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122965</xdr:rowOff>
    </xdr:from>
    <xdr:to>
      <xdr:col>76</xdr:col>
      <xdr:colOff>111125</xdr:colOff>
      <xdr:row>33</xdr:row>
      <xdr:rowOff>122965</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4706600" y="6552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00000000-0008-0000-0D00-00008A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60434</xdr:rowOff>
    </xdr:from>
    <xdr:ext cx="469744" cy="259045"/>
    <xdr:sp macro="" textlink="">
      <xdr:nvSpPr>
        <xdr:cNvPr id="140" name="債務償還比率平均値テキスト">
          <a:extLst>
            <a:ext uri="{FF2B5EF4-FFF2-40B4-BE49-F238E27FC236}">
              <a16:creationId xmlns:a16="http://schemas.microsoft.com/office/drawing/2014/main" id="{00000000-0008-0000-0D00-00008C000000}"/>
            </a:ext>
          </a:extLst>
        </xdr:cNvPr>
        <xdr:cNvSpPr txBox="1"/>
      </xdr:nvSpPr>
      <xdr:spPr>
        <a:xfrm>
          <a:off x="14846300" y="56325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82007</xdr:rowOff>
    </xdr:from>
    <xdr:to>
      <xdr:col>76</xdr:col>
      <xdr:colOff>73025</xdr:colOff>
      <xdr:row>29</xdr:row>
      <xdr:rowOff>12157</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4744700" y="565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94601</xdr:rowOff>
    </xdr:from>
    <xdr:to>
      <xdr:col>72</xdr:col>
      <xdr:colOff>123825</xdr:colOff>
      <xdr:row>29</xdr:row>
      <xdr:rowOff>24751</xdr:rowOff>
    </xdr:to>
    <xdr:sp macro="" textlink="">
      <xdr:nvSpPr>
        <xdr:cNvPr id="142" name="フローチャート: 判断 141">
          <a:extLst>
            <a:ext uri="{FF2B5EF4-FFF2-40B4-BE49-F238E27FC236}">
              <a16:creationId xmlns:a16="http://schemas.microsoft.com/office/drawing/2014/main" id="{00000000-0008-0000-0D00-00008E000000}"/>
            </a:ext>
          </a:extLst>
        </xdr:cNvPr>
        <xdr:cNvSpPr/>
      </xdr:nvSpPr>
      <xdr:spPr>
        <a:xfrm>
          <a:off x="14033500" y="566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77809</xdr:rowOff>
    </xdr:from>
    <xdr:to>
      <xdr:col>68</xdr:col>
      <xdr:colOff>123825</xdr:colOff>
      <xdr:row>29</xdr:row>
      <xdr:rowOff>7959</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3271500" y="5649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875</xdr:rowOff>
    </xdr:from>
    <xdr:to>
      <xdr:col>64</xdr:col>
      <xdr:colOff>123825</xdr:colOff>
      <xdr:row>29</xdr:row>
      <xdr:rowOff>102475</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2509500" y="574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5433</xdr:rowOff>
    </xdr:from>
    <xdr:to>
      <xdr:col>60</xdr:col>
      <xdr:colOff>123825</xdr:colOff>
      <xdr:row>29</xdr:row>
      <xdr:rowOff>107033</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1747500" y="574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D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64375</xdr:rowOff>
    </xdr:from>
    <xdr:to>
      <xdr:col>76</xdr:col>
      <xdr:colOff>73025</xdr:colOff>
      <xdr:row>28</xdr:row>
      <xdr:rowOff>165975</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4744700" y="563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87252</xdr:rowOff>
    </xdr:from>
    <xdr:ext cx="469744" cy="259045"/>
    <xdr:sp macro="" textlink="">
      <xdr:nvSpPr>
        <xdr:cNvPr id="152" name="債務償還比率該当値テキスト">
          <a:extLst>
            <a:ext uri="{FF2B5EF4-FFF2-40B4-BE49-F238E27FC236}">
              <a16:creationId xmlns:a16="http://schemas.microsoft.com/office/drawing/2014/main" id="{00000000-0008-0000-0D00-000098000000}"/>
            </a:ext>
          </a:extLst>
        </xdr:cNvPr>
        <xdr:cNvSpPr txBox="1"/>
      </xdr:nvSpPr>
      <xdr:spPr>
        <a:xfrm>
          <a:off x="14846300" y="548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74090</xdr:rowOff>
    </xdr:from>
    <xdr:to>
      <xdr:col>72</xdr:col>
      <xdr:colOff>123825</xdr:colOff>
      <xdr:row>29</xdr:row>
      <xdr:rowOff>4240</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033500" y="56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115175</xdr:rowOff>
    </xdr:from>
    <xdr:to>
      <xdr:col>76</xdr:col>
      <xdr:colOff>22225</xdr:colOff>
      <xdr:row>28</xdr:row>
      <xdr:rowOff>124890</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flipV="1">
          <a:off x="14084300" y="5687300"/>
          <a:ext cx="71120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50581</xdr:rowOff>
    </xdr:from>
    <xdr:to>
      <xdr:col>68</xdr:col>
      <xdr:colOff>123825</xdr:colOff>
      <xdr:row>28</xdr:row>
      <xdr:rowOff>152181</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3271500" y="562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101381</xdr:rowOff>
    </xdr:from>
    <xdr:to>
      <xdr:col>72</xdr:col>
      <xdr:colOff>73025</xdr:colOff>
      <xdr:row>28</xdr:row>
      <xdr:rowOff>124890</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a:off x="13322300" y="5673506"/>
          <a:ext cx="762000" cy="2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75720</xdr:rowOff>
    </xdr:from>
    <xdr:to>
      <xdr:col>64</xdr:col>
      <xdr:colOff>123825</xdr:colOff>
      <xdr:row>30</xdr:row>
      <xdr:rowOff>5870</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2509500" y="581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101381</xdr:rowOff>
    </xdr:from>
    <xdr:to>
      <xdr:col>68</xdr:col>
      <xdr:colOff>73025</xdr:colOff>
      <xdr:row>29</xdr:row>
      <xdr:rowOff>126520</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2560300" y="5673506"/>
          <a:ext cx="762000" cy="19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134493</xdr:rowOff>
    </xdr:from>
    <xdr:to>
      <xdr:col>60</xdr:col>
      <xdr:colOff>123825</xdr:colOff>
      <xdr:row>30</xdr:row>
      <xdr:rowOff>64643</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17475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126520</xdr:rowOff>
    </xdr:from>
    <xdr:to>
      <xdr:col>64</xdr:col>
      <xdr:colOff>73025</xdr:colOff>
      <xdr:row>30</xdr:row>
      <xdr:rowOff>13843</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1798300" y="5870095"/>
          <a:ext cx="762000" cy="5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15878</xdr:rowOff>
    </xdr:from>
    <xdr:ext cx="469744" cy="259045"/>
    <xdr:sp macro="" textlink="">
      <xdr:nvSpPr>
        <xdr:cNvPr id="161" name="n_1aveValue債務償還比率">
          <a:extLst>
            <a:ext uri="{FF2B5EF4-FFF2-40B4-BE49-F238E27FC236}">
              <a16:creationId xmlns:a16="http://schemas.microsoft.com/office/drawing/2014/main" id="{00000000-0008-0000-0D00-0000A1000000}"/>
            </a:ext>
          </a:extLst>
        </xdr:cNvPr>
        <xdr:cNvSpPr txBox="1"/>
      </xdr:nvSpPr>
      <xdr:spPr>
        <a:xfrm>
          <a:off x="13836727" y="575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170536</xdr:rowOff>
    </xdr:from>
    <xdr:ext cx="469744" cy="259045"/>
    <xdr:sp macro="" textlink="">
      <xdr:nvSpPr>
        <xdr:cNvPr id="162" name="n_2aveValue債務償還比率">
          <a:extLst>
            <a:ext uri="{FF2B5EF4-FFF2-40B4-BE49-F238E27FC236}">
              <a16:creationId xmlns:a16="http://schemas.microsoft.com/office/drawing/2014/main" id="{00000000-0008-0000-0D00-0000A2000000}"/>
            </a:ext>
          </a:extLst>
        </xdr:cNvPr>
        <xdr:cNvSpPr txBox="1"/>
      </xdr:nvSpPr>
      <xdr:spPr>
        <a:xfrm>
          <a:off x="13087427" y="5742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119002</xdr:rowOff>
    </xdr:from>
    <xdr:ext cx="469744" cy="259045"/>
    <xdr:sp macro="" textlink="">
      <xdr:nvSpPr>
        <xdr:cNvPr id="163" name="n_3aveValue債務償還比率">
          <a:extLst>
            <a:ext uri="{FF2B5EF4-FFF2-40B4-BE49-F238E27FC236}">
              <a16:creationId xmlns:a16="http://schemas.microsoft.com/office/drawing/2014/main" id="{00000000-0008-0000-0D00-0000A3000000}"/>
            </a:ext>
          </a:extLst>
        </xdr:cNvPr>
        <xdr:cNvSpPr txBox="1"/>
      </xdr:nvSpPr>
      <xdr:spPr>
        <a:xfrm>
          <a:off x="12325427" y="551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123560</xdr:rowOff>
    </xdr:from>
    <xdr:ext cx="469744" cy="259045"/>
    <xdr:sp macro="" textlink="">
      <xdr:nvSpPr>
        <xdr:cNvPr id="164" name="n_4aveValue債務償還比率">
          <a:extLst>
            <a:ext uri="{FF2B5EF4-FFF2-40B4-BE49-F238E27FC236}">
              <a16:creationId xmlns:a16="http://schemas.microsoft.com/office/drawing/2014/main" id="{00000000-0008-0000-0D00-0000A4000000}"/>
            </a:ext>
          </a:extLst>
        </xdr:cNvPr>
        <xdr:cNvSpPr txBox="1"/>
      </xdr:nvSpPr>
      <xdr:spPr>
        <a:xfrm>
          <a:off x="11563427" y="5524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20767</xdr:rowOff>
    </xdr:from>
    <xdr:ext cx="469744" cy="259045"/>
    <xdr:sp macro="" textlink="">
      <xdr:nvSpPr>
        <xdr:cNvPr id="165" name="n_1mainValue債務償還比率">
          <a:extLst>
            <a:ext uri="{FF2B5EF4-FFF2-40B4-BE49-F238E27FC236}">
              <a16:creationId xmlns:a16="http://schemas.microsoft.com/office/drawing/2014/main" id="{00000000-0008-0000-0D00-0000A5000000}"/>
            </a:ext>
          </a:extLst>
        </xdr:cNvPr>
        <xdr:cNvSpPr txBox="1"/>
      </xdr:nvSpPr>
      <xdr:spPr>
        <a:xfrm>
          <a:off x="13836727" y="542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168708</xdr:rowOff>
    </xdr:from>
    <xdr:ext cx="469744" cy="259045"/>
    <xdr:sp macro="" textlink="">
      <xdr:nvSpPr>
        <xdr:cNvPr id="166" name="n_2mainValue債務償還比率">
          <a:extLst>
            <a:ext uri="{FF2B5EF4-FFF2-40B4-BE49-F238E27FC236}">
              <a16:creationId xmlns:a16="http://schemas.microsoft.com/office/drawing/2014/main" id="{00000000-0008-0000-0D00-0000A6000000}"/>
            </a:ext>
          </a:extLst>
        </xdr:cNvPr>
        <xdr:cNvSpPr txBox="1"/>
      </xdr:nvSpPr>
      <xdr:spPr>
        <a:xfrm>
          <a:off x="13087427" y="539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168447</xdr:rowOff>
    </xdr:from>
    <xdr:ext cx="469744" cy="259045"/>
    <xdr:sp macro="" textlink="">
      <xdr:nvSpPr>
        <xdr:cNvPr id="167" name="n_3mainValue債務償還比率">
          <a:extLst>
            <a:ext uri="{FF2B5EF4-FFF2-40B4-BE49-F238E27FC236}">
              <a16:creationId xmlns:a16="http://schemas.microsoft.com/office/drawing/2014/main" id="{00000000-0008-0000-0D00-0000A7000000}"/>
            </a:ext>
          </a:extLst>
        </xdr:cNvPr>
        <xdr:cNvSpPr txBox="1"/>
      </xdr:nvSpPr>
      <xdr:spPr>
        <a:xfrm>
          <a:off x="12325427" y="591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55770</xdr:rowOff>
    </xdr:from>
    <xdr:ext cx="469744" cy="259045"/>
    <xdr:sp macro="" textlink="">
      <xdr:nvSpPr>
        <xdr:cNvPr id="168" name="n_4mainValue債務償還比率">
          <a:extLst>
            <a:ext uri="{FF2B5EF4-FFF2-40B4-BE49-F238E27FC236}">
              <a16:creationId xmlns:a16="http://schemas.microsoft.com/office/drawing/2014/main" id="{00000000-0008-0000-0D00-0000A8000000}"/>
            </a:ext>
          </a:extLst>
        </xdr:cNvPr>
        <xdr:cNvSpPr txBox="1"/>
      </xdr:nvSpPr>
      <xdr:spPr>
        <a:xfrm>
          <a:off x="11563427" y="5970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D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D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D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D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5,999
5,940
196.81
6,432,082
5,943,674
444,674
3,472,079
5,584,809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15240</xdr:rowOff>
    </xdr:from>
    <xdr:to>
      <xdr:col>24</xdr:col>
      <xdr:colOff>62865</xdr:colOff>
      <xdr:row>41</xdr:row>
      <xdr:rowOff>93345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673090"/>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97172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2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93345</xdr:rowOff>
    </xdr:from>
    <xdr:to>
      <xdr:col>24</xdr:col>
      <xdr:colOff>152400</xdr:colOff>
      <xdr:row>41</xdr:row>
      <xdr:rowOff>93345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22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133367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448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15240</xdr:rowOff>
    </xdr:from>
    <xdr:to>
      <xdr:col>24</xdr:col>
      <xdr:colOff>152400</xdr:colOff>
      <xdr:row>33</xdr:row>
      <xdr:rowOff>15240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673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102887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617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124460</xdr:rowOff>
    </xdr:from>
    <xdr:to>
      <xdr:col>24</xdr:col>
      <xdr:colOff>114300</xdr:colOff>
      <xdr:row>39</xdr:row>
      <xdr:rowOff>54610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113030</xdr:rowOff>
    </xdr:from>
    <xdr:to>
      <xdr:col>20</xdr:col>
      <xdr:colOff>38100</xdr:colOff>
      <xdr:row>39</xdr:row>
      <xdr:rowOff>43180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74930</xdr:rowOff>
    </xdr:from>
    <xdr:to>
      <xdr:col>15</xdr:col>
      <xdr:colOff>101600</xdr:colOff>
      <xdr:row>39</xdr:row>
      <xdr:rowOff>5080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38735</xdr:rowOff>
    </xdr:from>
    <xdr:to>
      <xdr:col>10</xdr:col>
      <xdr:colOff>165100</xdr:colOff>
      <xdr:row>38</xdr:row>
      <xdr:rowOff>140335</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141605</xdr:rowOff>
    </xdr:from>
    <xdr:to>
      <xdr:col>6</xdr:col>
      <xdr:colOff>38100</xdr:colOff>
      <xdr:row>38</xdr:row>
      <xdr:rowOff>71755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8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120650</xdr:rowOff>
    </xdr:from>
    <xdr:to>
      <xdr:col>24</xdr:col>
      <xdr:colOff>114300</xdr:colOff>
      <xdr:row>38</xdr:row>
      <xdr:rowOff>50800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143527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82550</xdr:rowOff>
    </xdr:from>
    <xdr:to>
      <xdr:col>20</xdr:col>
      <xdr:colOff>38100</xdr:colOff>
      <xdr:row>38</xdr:row>
      <xdr:rowOff>12700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133350</xdr:rowOff>
    </xdr:from>
    <xdr:to>
      <xdr:col>24</xdr:col>
      <xdr:colOff>63500</xdr:colOff>
      <xdr:row>38</xdr:row>
      <xdr:rowOff>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477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34925</xdr:rowOff>
    </xdr:from>
    <xdr:to>
      <xdr:col>15</xdr:col>
      <xdr:colOff>101600</xdr:colOff>
      <xdr:row>37</xdr:row>
      <xdr:rowOff>136525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85725</xdr:rowOff>
    </xdr:from>
    <xdr:to>
      <xdr:col>19</xdr:col>
      <xdr:colOff>177800</xdr:colOff>
      <xdr:row>37</xdr:row>
      <xdr:rowOff>133350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4293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2540</xdr:rowOff>
    </xdr:from>
    <xdr:to>
      <xdr:col>10</xdr:col>
      <xdr:colOff>165100</xdr:colOff>
      <xdr:row>37</xdr:row>
      <xdr:rowOff>104140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53340</xdr:rowOff>
    </xdr:from>
    <xdr:to>
      <xdr:col>15</xdr:col>
      <xdr:colOff>50800</xdr:colOff>
      <xdr:row>37</xdr:row>
      <xdr:rowOff>85725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39699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147320</xdr:rowOff>
    </xdr:from>
    <xdr:to>
      <xdr:col>6</xdr:col>
      <xdr:colOff>38100</xdr:colOff>
      <xdr:row>37</xdr:row>
      <xdr:rowOff>77470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26670</xdr:rowOff>
    </xdr:from>
    <xdr:to>
      <xdr:col>10</xdr:col>
      <xdr:colOff>114300</xdr:colOff>
      <xdr:row>37</xdr:row>
      <xdr:rowOff>53340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3703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34307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167657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131462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62882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29227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153052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120667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93997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161520</xdr:rowOff>
    </xdr:from>
    <xdr:to>
      <xdr:col>54</xdr:col>
      <xdr:colOff>189865</xdr:colOff>
      <xdr:row>42</xdr:row>
      <xdr:rowOff>12607</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819370"/>
          <a:ext cx="0" cy="1394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16434</xdr:rowOff>
    </xdr:from>
    <xdr:ext cx="534377"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21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12607</xdr:rowOff>
    </xdr:from>
    <xdr:to>
      <xdr:col>55</xdr:col>
      <xdr:colOff>88900</xdr:colOff>
      <xdr:row>42</xdr:row>
      <xdr:rowOff>12607</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213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108197</xdr:rowOff>
    </xdr:from>
    <xdr:ext cx="690189"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5945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161520</xdr:rowOff>
    </xdr:from>
    <xdr:to>
      <xdr:col>55</xdr:col>
      <xdr:colOff>88900</xdr:colOff>
      <xdr:row>33</xdr:row>
      <xdr:rowOff>161520</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819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72958</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9309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50081</xdr:rowOff>
    </xdr:from>
    <xdr:to>
      <xdr:col>55</xdr:col>
      <xdr:colOff>50800</xdr:colOff>
      <xdr:row>41</xdr:row>
      <xdr:rowOff>151681</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7079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57858</xdr:rowOff>
    </xdr:from>
    <xdr:to>
      <xdr:col>50</xdr:col>
      <xdr:colOff>165100</xdr:colOff>
      <xdr:row>41</xdr:row>
      <xdr:rowOff>159458</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55887</xdr:rowOff>
    </xdr:from>
    <xdr:to>
      <xdr:col>46</xdr:col>
      <xdr:colOff>38100</xdr:colOff>
      <xdr:row>41</xdr:row>
      <xdr:rowOff>157487</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86602</xdr:rowOff>
    </xdr:from>
    <xdr:to>
      <xdr:col>41</xdr:col>
      <xdr:colOff>101600</xdr:colOff>
      <xdr:row>42</xdr:row>
      <xdr:rowOff>16752</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80835</xdr:rowOff>
    </xdr:from>
    <xdr:to>
      <xdr:col>36</xdr:col>
      <xdr:colOff>165100</xdr:colOff>
      <xdr:row>42</xdr:row>
      <xdr:rowOff>10985</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711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105863</xdr:rowOff>
    </xdr:from>
    <xdr:to>
      <xdr:col>55</xdr:col>
      <xdr:colOff>50800</xdr:colOff>
      <xdr:row>42</xdr:row>
      <xdr:rowOff>36013</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713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28508</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7057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107572</xdr:rowOff>
    </xdr:from>
    <xdr:to>
      <xdr:col>50</xdr:col>
      <xdr:colOff>165100</xdr:colOff>
      <xdr:row>42</xdr:row>
      <xdr:rowOff>37722</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713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156663</xdr:rowOff>
    </xdr:from>
    <xdr:to>
      <xdr:col>55</xdr:col>
      <xdr:colOff>0</xdr:colOff>
      <xdr:row>41</xdr:row>
      <xdr:rowOff>158372</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7186113"/>
          <a:ext cx="838200" cy="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108881</xdr:rowOff>
    </xdr:from>
    <xdr:to>
      <xdr:col>46</xdr:col>
      <xdr:colOff>38100</xdr:colOff>
      <xdr:row>42</xdr:row>
      <xdr:rowOff>39031</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713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158372</xdr:rowOff>
    </xdr:from>
    <xdr:to>
      <xdr:col>50</xdr:col>
      <xdr:colOff>114300</xdr:colOff>
      <xdr:row>41</xdr:row>
      <xdr:rowOff>159681</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7187822"/>
          <a:ext cx="889000" cy="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108702</xdr:rowOff>
    </xdr:from>
    <xdr:to>
      <xdr:col>41</xdr:col>
      <xdr:colOff>101600</xdr:colOff>
      <xdr:row>42</xdr:row>
      <xdr:rowOff>38852</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713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159502</xdr:rowOff>
    </xdr:from>
    <xdr:to>
      <xdr:col>45</xdr:col>
      <xdr:colOff>177800</xdr:colOff>
      <xdr:row>41</xdr:row>
      <xdr:rowOff>159681</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7861300" y="7188952"/>
          <a:ext cx="889000" cy="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111844</xdr:rowOff>
    </xdr:from>
    <xdr:to>
      <xdr:col>36</xdr:col>
      <xdr:colOff>165100</xdr:colOff>
      <xdr:row>42</xdr:row>
      <xdr:rowOff>41994</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714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159502</xdr:rowOff>
    </xdr:from>
    <xdr:to>
      <xdr:col>41</xdr:col>
      <xdr:colOff>50800</xdr:colOff>
      <xdr:row>41</xdr:row>
      <xdr:rowOff>162644</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7188952"/>
          <a:ext cx="889000" cy="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4535</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594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2564</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483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33279</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594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27512</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5111" y="6885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28849</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59411" y="722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30158</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483111" y="7231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29979</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594111" y="723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33121</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05111" y="723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150223</xdr:rowOff>
    </xdr:from>
    <xdr:to>
      <xdr:col>24</xdr:col>
      <xdr:colOff>62865</xdr:colOff>
      <xdr:row>64</xdr:row>
      <xdr:rowOff>70213</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579973"/>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74040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104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70213</xdr:rowOff>
    </xdr:from>
    <xdr:to>
      <xdr:col>24</xdr:col>
      <xdr:colOff>152400</xdr:colOff>
      <xdr:row>64</xdr:row>
      <xdr:rowOff>70213</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1043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96900</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35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150223</xdr:rowOff>
    </xdr:from>
    <xdr:to>
      <xdr:col>24</xdr:col>
      <xdr:colOff>152400</xdr:colOff>
      <xdr:row>55</xdr:row>
      <xdr:rowOff>150223</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57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138628</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2541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115751</xdr:rowOff>
    </xdr:from>
    <xdr:to>
      <xdr:col>24</xdr:col>
      <xdr:colOff>114300</xdr:colOff>
      <xdr:row>61</xdr:row>
      <xdr:rowOff>45901</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102688</xdr:rowOff>
    </xdr:from>
    <xdr:to>
      <xdr:col>20</xdr:col>
      <xdr:colOff>38100</xdr:colOff>
      <xdr:row>61</xdr:row>
      <xdr:rowOff>32838</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99423</xdr:rowOff>
    </xdr:from>
    <xdr:to>
      <xdr:col>15</xdr:col>
      <xdr:colOff>101600</xdr:colOff>
      <xdr:row>61</xdr:row>
      <xdr:rowOff>29573</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110853</xdr:rowOff>
    </xdr:from>
    <xdr:to>
      <xdr:col>10</xdr:col>
      <xdr:colOff>165100</xdr:colOff>
      <xdr:row>61</xdr:row>
      <xdr:rowOff>41003</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71665</xdr:rowOff>
    </xdr:from>
    <xdr:to>
      <xdr:col>6</xdr:col>
      <xdr:colOff>38100</xdr:colOff>
      <xdr:row>61</xdr:row>
      <xdr:rowOff>1815</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358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86360</xdr:rowOff>
    </xdr:from>
    <xdr:to>
      <xdr:col>24</xdr:col>
      <xdr:colOff>114300</xdr:colOff>
      <xdr:row>62</xdr:row>
      <xdr:rowOff>16510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64787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70031</xdr:rowOff>
    </xdr:from>
    <xdr:to>
      <xdr:col>20</xdr:col>
      <xdr:colOff>38100</xdr:colOff>
      <xdr:row>62</xdr:row>
      <xdr:rowOff>181</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52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120831</xdr:rowOff>
    </xdr:from>
    <xdr:to>
      <xdr:col>24</xdr:col>
      <xdr:colOff>63500</xdr:colOff>
      <xdr:row>61</xdr:row>
      <xdr:rowOff>137160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579281"/>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52070</xdr:rowOff>
    </xdr:from>
    <xdr:to>
      <xdr:col>15</xdr:col>
      <xdr:colOff>101600</xdr:colOff>
      <xdr:row>61</xdr:row>
      <xdr:rowOff>153670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102870</xdr:rowOff>
    </xdr:from>
    <xdr:to>
      <xdr:col>19</xdr:col>
      <xdr:colOff>177800</xdr:colOff>
      <xdr:row>61</xdr:row>
      <xdr:rowOff>120831</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561320"/>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30843</xdr:rowOff>
    </xdr:from>
    <xdr:to>
      <xdr:col>10</xdr:col>
      <xdr:colOff>165100</xdr:colOff>
      <xdr:row>61</xdr:row>
      <xdr:rowOff>132443</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4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81643</xdr:rowOff>
    </xdr:from>
    <xdr:to>
      <xdr:col>15</xdr:col>
      <xdr:colOff>50800</xdr:colOff>
      <xdr:row>61</xdr:row>
      <xdr:rowOff>102870</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1054009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19413</xdr:rowOff>
    </xdr:from>
    <xdr:to>
      <xdr:col>6</xdr:col>
      <xdr:colOff>38100</xdr:colOff>
      <xdr:row>61</xdr:row>
      <xdr:rowOff>121013</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70213</xdr:rowOff>
    </xdr:from>
    <xdr:to>
      <xdr:col>10</xdr:col>
      <xdr:colOff>114300</xdr:colOff>
      <xdr:row>61</xdr:row>
      <xdr:rowOff>81643</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52866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49365</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46100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57530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18342</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13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162758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144797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123570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58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112140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145036</xdr:rowOff>
    </xdr:from>
    <xdr:to>
      <xdr:col>54</xdr:col>
      <xdr:colOff>189865</xdr:colOff>
      <xdr:row>64</xdr:row>
      <xdr:rowOff>66904</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746236"/>
          <a:ext cx="0" cy="1293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70731</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4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66904</xdr:rowOff>
    </xdr:from>
    <xdr:to>
      <xdr:col>55</xdr:col>
      <xdr:colOff>88900</xdr:colOff>
      <xdr:row>64</xdr:row>
      <xdr:rowOff>66904</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39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91713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5214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3,419,327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145036</xdr:rowOff>
    </xdr:from>
    <xdr:to>
      <xdr:col>55</xdr:col>
      <xdr:colOff>88900</xdr:colOff>
      <xdr:row>56</xdr:row>
      <xdr:rowOff>145036</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74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59676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5181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36799</xdr:rowOff>
    </xdr:from>
    <xdr:to>
      <xdr:col>55</xdr:col>
      <xdr:colOff>50800</xdr:colOff>
      <xdr:row>62</xdr:row>
      <xdr:rowOff>138399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666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49059</xdr:rowOff>
    </xdr:from>
    <xdr:to>
      <xdr:col>50</xdr:col>
      <xdr:colOff>165100</xdr:colOff>
      <xdr:row>62</xdr:row>
      <xdr:rowOff>150659</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60385</xdr:rowOff>
    </xdr:from>
    <xdr:to>
      <xdr:col>46</xdr:col>
      <xdr:colOff>38100</xdr:colOff>
      <xdr:row>62</xdr:row>
      <xdr:rowOff>161985</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49166</xdr:rowOff>
    </xdr:from>
    <xdr:to>
      <xdr:col>41</xdr:col>
      <xdr:colOff>101600</xdr:colOff>
      <xdr:row>62</xdr:row>
      <xdr:rowOff>150766</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8530</xdr:rowOff>
    </xdr:from>
    <xdr:to>
      <xdr:col>36</xdr:col>
      <xdr:colOff>165100</xdr:colOff>
      <xdr:row>62</xdr:row>
      <xdr:rowOff>110130</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63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100695</xdr:rowOff>
    </xdr:from>
    <xdr:to>
      <xdr:col>55</xdr:col>
      <xdr:colOff>50800</xdr:colOff>
      <xdr:row>63</xdr:row>
      <xdr:rowOff>30845</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73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79122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709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111113</xdr:rowOff>
    </xdr:from>
    <xdr:to>
      <xdr:col>50</xdr:col>
      <xdr:colOff>165100</xdr:colOff>
      <xdr:row>63</xdr:row>
      <xdr:rowOff>41263</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74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151495</xdr:rowOff>
    </xdr:from>
    <xdr:to>
      <xdr:col>55</xdr:col>
      <xdr:colOff>0</xdr:colOff>
      <xdr:row>62</xdr:row>
      <xdr:rowOff>161913</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781395"/>
          <a:ext cx="838200" cy="1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119569</xdr:rowOff>
    </xdr:from>
    <xdr:to>
      <xdr:col>46</xdr:col>
      <xdr:colOff>38100</xdr:colOff>
      <xdr:row>63</xdr:row>
      <xdr:rowOff>49719</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74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161913</xdr:rowOff>
    </xdr:from>
    <xdr:to>
      <xdr:col>50</xdr:col>
      <xdr:colOff>114300</xdr:colOff>
      <xdr:row>62</xdr:row>
      <xdr:rowOff>170369</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791813"/>
          <a:ext cx="889000" cy="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127898</xdr:rowOff>
    </xdr:from>
    <xdr:to>
      <xdr:col>41</xdr:col>
      <xdr:colOff>101600</xdr:colOff>
      <xdr:row>63</xdr:row>
      <xdr:rowOff>58048</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75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170369</xdr:rowOff>
    </xdr:from>
    <xdr:to>
      <xdr:col>45</xdr:col>
      <xdr:colOff>177800</xdr:colOff>
      <xdr:row>63</xdr:row>
      <xdr:rowOff>7248</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800269"/>
          <a:ext cx="889000" cy="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148894</xdr:rowOff>
    </xdr:from>
    <xdr:to>
      <xdr:col>36</xdr:col>
      <xdr:colOff>165100</xdr:colOff>
      <xdr:row>63</xdr:row>
      <xdr:rowOff>79044</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77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7248</xdr:rowOff>
    </xdr:from>
    <xdr:to>
      <xdr:col>41</xdr:col>
      <xdr:colOff>50800</xdr:colOff>
      <xdr:row>63</xdr:row>
      <xdr:rowOff>28244</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808598"/>
          <a:ext cx="889000" cy="2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167186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7062</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167293</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126657</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413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32390</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833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40846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842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49175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850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70171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87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112413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1713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133986</xdr:rowOff>
    </xdr:from>
    <xdr:to>
      <xdr:col>24</xdr:col>
      <xdr:colOff>114300</xdr:colOff>
      <xdr:row>83</xdr:row>
      <xdr:rowOff>64136</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192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107314</xdr:rowOff>
    </xdr:from>
    <xdr:to>
      <xdr:col>15</xdr:col>
      <xdr:colOff>101600</xdr:colOff>
      <xdr:row>83</xdr:row>
      <xdr:rowOff>37464</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73025</xdr:rowOff>
    </xdr:from>
    <xdr:to>
      <xdr:col>6</xdr:col>
      <xdr:colOff>38100</xdr:colOff>
      <xdr:row>83</xdr:row>
      <xdr:rowOff>3175</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101600</xdr:rowOff>
    </xdr:from>
    <xdr:to>
      <xdr:col>24</xdr:col>
      <xdr:colOff>114300</xdr:colOff>
      <xdr:row>83</xdr:row>
      <xdr:rowOff>31750</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124477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01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59689</xdr:rowOff>
    </xdr:from>
    <xdr:to>
      <xdr:col>20</xdr:col>
      <xdr:colOff>38100</xdr:colOff>
      <xdr:row>82</xdr:row>
      <xdr:rowOff>161289</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110489</xdr:rowOff>
    </xdr:from>
    <xdr:to>
      <xdr:col>24</xdr:col>
      <xdr:colOff>63500</xdr:colOff>
      <xdr:row>82</xdr:row>
      <xdr:rowOff>152400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797300" y="1416938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168275</xdr:rowOff>
    </xdr:from>
    <xdr:to>
      <xdr:col>15</xdr:col>
      <xdr:colOff>101600</xdr:colOff>
      <xdr:row>82</xdr:row>
      <xdr:rowOff>98425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05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47625</xdr:rowOff>
    </xdr:from>
    <xdr:to>
      <xdr:col>19</xdr:col>
      <xdr:colOff>177800</xdr:colOff>
      <xdr:row>82</xdr:row>
      <xdr:rowOff>110489</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106525"/>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99695</xdr:rowOff>
    </xdr:from>
    <xdr:to>
      <xdr:col>10</xdr:col>
      <xdr:colOff>165100</xdr:colOff>
      <xdr:row>82</xdr:row>
      <xdr:rowOff>29845</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150495</xdr:rowOff>
    </xdr:from>
    <xdr:to>
      <xdr:col>15</xdr:col>
      <xdr:colOff>50800</xdr:colOff>
      <xdr:row>82</xdr:row>
      <xdr:rowOff>47625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03794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31114</xdr:rowOff>
    </xdr:from>
    <xdr:to>
      <xdr:col>6</xdr:col>
      <xdr:colOff>38100</xdr:colOff>
      <xdr:row>81</xdr:row>
      <xdr:rowOff>132714</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39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81914</xdr:rowOff>
    </xdr:from>
    <xdr:to>
      <xdr:col>10</xdr:col>
      <xdr:colOff>114300</xdr:colOff>
      <xdr:row>81</xdr:row>
      <xdr:rowOff>150495</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3969364"/>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28591</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165752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6366</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389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114952</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46372</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149241</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369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23546</xdr:rowOff>
    </xdr:from>
    <xdr:to>
      <xdr:col>54</xdr:col>
      <xdr:colOff>189865</xdr:colOff>
      <xdr:row>86</xdr:row>
      <xdr:rowOff>102260</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396646"/>
          <a:ext cx="0" cy="1450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106087</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85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102260</xdr:rowOff>
    </xdr:from>
    <xdr:to>
      <xdr:col>55</xdr:col>
      <xdr:colOff>88900</xdr:colOff>
      <xdr:row>86</xdr:row>
      <xdr:rowOff>102260</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846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141673</xdr:rowOff>
    </xdr:from>
    <xdr:ext cx="534377"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171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23546</xdr:rowOff>
    </xdr:from>
    <xdr:to>
      <xdr:col>55</xdr:col>
      <xdr:colOff>88900</xdr:colOff>
      <xdr:row>78</xdr:row>
      <xdr:rowOff>23546</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396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1491</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403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551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163779</xdr:rowOff>
    </xdr:from>
    <xdr:to>
      <xdr:col>50</xdr:col>
      <xdr:colOff>165100</xdr:colOff>
      <xdr:row>85</xdr:row>
      <xdr:rowOff>93929</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565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7035</xdr:rowOff>
    </xdr:from>
    <xdr:to>
      <xdr:col>46</xdr:col>
      <xdr:colOff>38100</xdr:colOff>
      <xdr:row>85</xdr:row>
      <xdr:rowOff>108635</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58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22200</xdr:rowOff>
    </xdr:from>
    <xdr:to>
      <xdr:col>41</xdr:col>
      <xdr:colOff>101600</xdr:colOff>
      <xdr:row>85</xdr:row>
      <xdr:rowOff>123800</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59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14427</xdr:rowOff>
    </xdr:from>
    <xdr:to>
      <xdr:col>36</xdr:col>
      <xdr:colOff>165100</xdr:colOff>
      <xdr:row>85</xdr:row>
      <xdr:rowOff>116027</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58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145948</xdr:rowOff>
    </xdr:from>
    <xdr:to>
      <xdr:col>55</xdr:col>
      <xdr:colOff>50800</xdr:colOff>
      <xdr:row>86</xdr:row>
      <xdr:rowOff>76098</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471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60875</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463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148844</xdr:rowOff>
    </xdr:from>
    <xdr:to>
      <xdr:col>50</xdr:col>
      <xdr:colOff>165100</xdr:colOff>
      <xdr:row>86</xdr:row>
      <xdr:rowOff>78994</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72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25298</xdr:rowOff>
    </xdr:from>
    <xdr:to>
      <xdr:col>55</xdr:col>
      <xdr:colOff>0</xdr:colOff>
      <xdr:row>86</xdr:row>
      <xdr:rowOff>28194</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9639300" y="14769998"/>
          <a:ext cx="8382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151054</xdr:rowOff>
    </xdr:from>
    <xdr:to>
      <xdr:col>46</xdr:col>
      <xdr:colOff>38100</xdr:colOff>
      <xdr:row>86</xdr:row>
      <xdr:rowOff>81204</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72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28194</xdr:rowOff>
    </xdr:from>
    <xdr:to>
      <xdr:col>50</xdr:col>
      <xdr:colOff>114300</xdr:colOff>
      <xdr:row>86</xdr:row>
      <xdr:rowOff>30404</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8750300" y="14772894"/>
          <a:ext cx="8890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153569</xdr:rowOff>
    </xdr:from>
    <xdr:to>
      <xdr:col>41</xdr:col>
      <xdr:colOff>101600</xdr:colOff>
      <xdr:row>86</xdr:row>
      <xdr:rowOff>83719</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72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30404</xdr:rowOff>
    </xdr:from>
    <xdr:to>
      <xdr:col>45</xdr:col>
      <xdr:colOff>177800</xdr:colOff>
      <xdr:row>86</xdr:row>
      <xdr:rowOff>32919</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7861300" y="14775104"/>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155473</xdr:rowOff>
    </xdr:from>
    <xdr:to>
      <xdr:col>36</xdr:col>
      <xdr:colOff>165100</xdr:colOff>
      <xdr:row>86</xdr:row>
      <xdr:rowOff>85623</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7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32919</xdr:rowOff>
    </xdr:from>
    <xdr:to>
      <xdr:col>41</xdr:col>
      <xdr:colOff>50800</xdr:colOff>
      <xdr:row>86</xdr:row>
      <xdr:rowOff>34823</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6972300" y="14777619"/>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110456</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727" y="14340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125162</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427" y="1435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140327</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427" y="1437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132554</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427" y="1436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70121</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727" y="1481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72331</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427" y="1481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74846</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427" y="1481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76750</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427" y="14821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E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160020</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flipV="1">
          <a:off x="16318864" y="564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E00-0000A4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106697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E00-0000A6010000}"/>
            </a:ext>
          </a:extLst>
        </xdr:cNvPr>
        <xdr:cNvSpPr txBox="1"/>
      </xdr:nvSpPr>
      <xdr:spPr>
        <a:xfrm>
          <a:off x="16357600" y="542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160020</xdr:rowOff>
    </xdr:from>
    <xdr:to>
      <xdr:col>86</xdr:col>
      <xdr:colOff>25400</xdr:colOff>
      <xdr:row>32</xdr:row>
      <xdr:rowOff>160020</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16230600" y="564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E00-0000A8010000}"/>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86360</xdr:rowOff>
    </xdr:from>
    <xdr:to>
      <xdr:col>85</xdr:col>
      <xdr:colOff>177800</xdr:colOff>
      <xdr:row>37</xdr:row>
      <xdr:rowOff>16510</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62687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55880</xdr:rowOff>
    </xdr:from>
    <xdr:to>
      <xdr:col>81</xdr:col>
      <xdr:colOff>101600</xdr:colOff>
      <xdr:row>36</xdr:row>
      <xdr:rowOff>157480</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5430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42545</xdr:rowOff>
    </xdr:from>
    <xdr:to>
      <xdr:col>76</xdr:col>
      <xdr:colOff>165100</xdr:colOff>
      <xdr:row>36</xdr:row>
      <xdr:rowOff>144145</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4541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17780</xdr:rowOff>
    </xdr:from>
    <xdr:to>
      <xdr:col>72</xdr:col>
      <xdr:colOff>38100</xdr:colOff>
      <xdr:row>36</xdr:row>
      <xdr:rowOff>119380</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3652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4445</xdr:rowOff>
    </xdr:from>
    <xdr:to>
      <xdr:col>67</xdr:col>
      <xdr:colOff>101600</xdr:colOff>
      <xdr:row>36</xdr:row>
      <xdr:rowOff>106045</xdr:rowOff>
    </xdr:to>
    <xdr:sp macro="" textlink="">
      <xdr:nvSpPr>
        <xdr:cNvPr id="429" name="フローチャート: 判断 428">
          <a:extLst>
            <a:ext uri="{FF2B5EF4-FFF2-40B4-BE49-F238E27FC236}">
              <a16:creationId xmlns:a16="http://schemas.microsoft.com/office/drawing/2014/main" id="{00000000-0008-0000-0E00-0000AD010000}"/>
            </a:ext>
          </a:extLst>
        </xdr:cNvPr>
        <xdr:cNvSpPr/>
      </xdr:nvSpPr>
      <xdr:spPr>
        <a:xfrm>
          <a:off x="12763500" y="617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57785</xdr:rowOff>
    </xdr:from>
    <xdr:to>
      <xdr:col>85</xdr:col>
      <xdr:colOff>177800</xdr:colOff>
      <xdr:row>35</xdr:row>
      <xdr:rowOff>159385</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6268700" y="605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80662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E00-0000B4010000}"/>
            </a:ext>
          </a:extLst>
        </xdr:cNvPr>
        <xdr:cNvSpPr txBox="1"/>
      </xdr:nvSpPr>
      <xdr:spPr>
        <a:xfrm>
          <a:off x="16357600" y="590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95885</xdr:rowOff>
    </xdr:from>
    <xdr:to>
      <xdr:col>81</xdr:col>
      <xdr:colOff>101600</xdr:colOff>
      <xdr:row>36</xdr:row>
      <xdr:rowOff>26035</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5430500" y="609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108585</xdr:rowOff>
    </xdr:from>
    <xdr:to>
      <xdr:col>85</xdr:col>
      <xdr:colOff>127000</xdr:colOff>
      <xdr:row>35</xdr:row>
      <xdr:rowOff>146685</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flipV="1">
          <a:off x="15481300" y="610933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44450</xdr:rowOff>
    </xdr:from>
    <xdr:to>
      <xdr:col>76</xdr:col>
      <xdr:colOff>165100</xdr:colOff>
      <xdr:row>35</xdr:row>
      <xdr:rowOff>146050</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4541500" y="60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95250</xdr:rowOff>
    </xdr:from>
    <xdr:to>
      <xdr:col>81</xdr:col>
      <xdr:colOff>50800</xdr:colOff>
      <xdr:row>35</xdr:row>
      <xdr:rowOff>146685</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4592300" y="60960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52070</xdr:rowOff>
    </xdr:from>
    <xdr:to>
      <xdr:col>72</xdr:col>
      <xdr:colOff>38100</xdr:colOff>
      <xdr:row>34</xdr:row>
      <xdr:rowOff>153670</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3652500" y="588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102870</xdr:rowOff>
    </xdr:from>
    <xdr:to>
      <xdr:col>76</xdr:col>
      <xdr:colOff>114300</xdr:colOff>
      <xdr:row>35</xdr:row>
      <xdr:rowOff>95250</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3703300" y="5932170"/>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8255</xdr:rowOff>
    </xdr:from>
    <xdr:to>
      <xdr:col>67</xdr:col>
      <xdr:colOff>101600</xdr:colOff>
      <xdr:row>34</xdr:row>
      <xdr:rowOff>109855</xdr:rowOff>
    </xdr:to>
    <xdr:sp macro="" textlink="">
      <xdr:nvSpPr>
        <xdr:cNvPr id="443" name="楕円 442">
          <a:extLst>
            <a:ext uri="{FF2B5EF4-FFF2-40B4-BE49-F238E27FC236}">
              <a16:creationId xmlns:a16="http://schemas.microsoft.com/office/drawing/2014/main" id="{00000000-0008-0000-0E00-0000BB010000}"/>
            </a:ext>
          </a:extLst>
        </xdr:cNvPr>
        <xdr:cNvSpPr/>
      </xdr:nvSpPr>
      <xdr:spPr>
        <a:xfrm>
          <a:off x="12763500" y="583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59055</xdr:rowOff>
    </xdr:from>
    <xdr:to>
      <xdr:col>71</xdr:col>
      <xdr:colOff>177800</xdr:colOff>
      <xdr:row>34</xdr:row>
      <xdr:rowOff>102870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12814300" y="588835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148607</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526604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135272</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4389744" y="630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110507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3500744" y="628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97172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2611744" y="626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42562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5266044"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162577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4389744" y="58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170197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3500744" y="565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126382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2611744" y="561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0000000-0008-0000-0E00-0000D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123444</xdr:rowOff>
    </xdr:from>
    <xdr:to>
      <xdr:col>116</xdr:col>
      <xdr:colOff>62864</xdr:colOff>
      <xdr:row>42</xdr:row>
      <xdr:rowOff>19812</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flipV="1">
          <a:off x="22160864" y="5952744"/>
          <a:ext cx="0" cy="126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23639</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00000000-0008-0000-0E00-0000DD010000}"/>
            </a:ext>
          </a:extLst>
        </xdr:cNvPr>
        <xdr:cNvSpPr txBox="1"/>
      </xdr:nvSpPr>
      <xdr:spPr>
        <a:xfrm>
          <a:off x="22199600" y="722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19812</xdr:rowOff>
    </xdr:from>
    <xdr:to>
      <xdr:col>116</xdr:col>
      <xdr:colOff>152400</xdr:colOff>
      <xdr:row>42</xdr:row>
      <xdr:rowOff>19812</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22072600" y="7220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70121</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0000000-0008-0000-0E00-0000DF010000}"/>
            </a:ext>
          </a:extLst>
        </xdr:cNvPr>
        <xdr:cNvSpPr txBox="1"/>
      </xdr:nvSpPr>
      <xdr:spPr>
        <a:xfrm>
          <a:off x="22199600" y="572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123444</xdr:rowOff>
    </xdr:from>
    <xdr:to>
      <xdr:col>116</xdr:col>
      <xdr:colOff>152400</xdr:colOff>
      <xdr:row>34</xdr:row>
      <xdr:rowOff>123444</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a:off x="22072600" y="595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41165</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00000000-0008-0000-0E00-0000E1010000}"/>
            </a:ext>
          </a:extLst>
        </xdr:cNvPr>
        <xdr:cNvSpPr txBox="1"/>
      </xdr:nvSpPr>
      <xdr:spPr>
        <a:xfrm>
          <a:off x="22199600" y="68991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62738</xdr:rowOff>
    </xdr:from>
    <xdr:to>
      <xdr:col>116</xdr:col>
      <xdr:colOff>114300</xdr:colOff>
      <xdr:row>40</xdr:row>
      <xdr:rowOff>164338</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221107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62738</xdr:rowOff>
    </xdr:from>
    <xdr:to>
      <xdr:col>112</xdr:col>
      <xdr:colOff>38100</xdr:colOff>
      <xdr:row>40</xdr:row>
      <xdr:rowOff>164338</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21272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64262</xdr:rowOff>
    </xdr:from>
    <xdr:to>
      <xdr:col>107</xdr:col>
      <xdr:colOff>101600</xdr:colOff>
      <xdr:row>40</xdr:row>
      <xdr:rowOff>165862</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20383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74930</xdr:rowOff>
    </xdr:from>
    <xdr:to>
      <xdr:col>102</xdr:col>
      <xdr:colOff>165100</xdr:colOff>
      <xdr:row>41</xdr:row>
      <xdr:rowOff>5080</xdr:rowOff>
    </xdr:to>
    <xdr:sp macro="" textlink="">
      <xdr:nvSpPr>
        <xdr:cNvPr id="485" name="フローチャート: 判断 484">
          <a:extLst>
            <a:ext uri="{FF2B5EF4-FFF2-40B4-BE49-F238E27FC236}">
              <a16:creationId xmlns:a16="http://schemas.microsoft.com/office/drawing/2014/main" id="{00000000-0008-0000-0E00-0000E5010000}"/>
            </a:ext>
          </a:extLst>
        </xdr:cNvPr>
        <xdr:cNvSpPr/>
      </xdr:nvSpPr>
      <xdr:spPr>
        <a:xfrm>
          <a:off x="19494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71882</xdr:rowOff>
    </xdr:from>
    <xdr:to>
      <xdr:col>98</xdr:col>
      <xdr:colOff>38100</xdr:colOff>
      <xdr:row>41</xdr:row>
      <xdr:rowOff>2032</xdr:rowOff>
    </xdr:to>
    <xdr:sp macro="" textlink="">
      <xdr:nvSpPr>
        <xdr:cNvPr id="486" name="フローチャート: 判断 485">
          <a:extLst>
            <a:ext uri="{FF2B5EF4-FFF2-40B4-BE49-F238E27FC236}">
              <a16:creationId xmlns:a16="http://schemas.microsoft.com/office/drawing/2014/main" id="{00000000-0008-0000-0E00-0000E6010000}"/>
            </a:ext>
          </a:extLst>
        </xdr:cNvPr>
        <xdr:cNvSpPr/>
      </xdr:nvSpPr>
      <xdr:spPr>
        <a:xfrm>
          <a:off x="18605500" y="6929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E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E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53594</xdr:rowOff>
    </xdr:from>
    <xdr:to>
      <xdr:col>116</xdr:col>
      <xdr:colOff>114300</xdr:colOff>
      <xdr:row>40</xdr:row>
      <xdr:rowOff>155194</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2110700" y="691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76471</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00000000-0008-0000-0E00-0000ED010000}"/>
            </a:ext>
          </a:extLst>
        </xdr:cNvPr>
        <xdr:cNvSpPr txBox="1"/>
      </xdr:nvSpPr>
      <xdr:spPr>
        <a:xfrm>
          <a:off x="22199600" y="6763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73406</xdr:rowOff>
    </xdr:from>
    <xdr:to>
      <xdr:col>112</xdr:col>
      <xdr:colOff>38100</xdr:colOff>
      <xdr:row>41</xdr:row>
      <xdr:rowOff>3556</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21272500" y="693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104394</xdr:rowOff>
    </xdr:from>
    <xdr:to>
      <xdr:col>116</xdr:col>
      <xdr:colOff>63500</xdr:colOff>
      <xdr:row>40</xdr:row>
      <xdr:rowOff>124206</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21323300" y="6962394"/>
          <a:ext cx="8382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80264</xdr:rowOff>
    </xdr:from>
    <xdr:to>
      <xdr:col>107</xdr:col>
      <xdr:colOff>101600</xdr:colOff>
      <xdr:row>41</xdr:row>
      <xdr:rowOff>10414</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20383500" y="693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124206</xdr:rowOff>
    </xdr:from>
    <xdr:to>
      <xdr:col>111</xdr:col>
      <xdr:colOff>177800</xdr:colOff>
      <xdr:row>40</xdr:row>
      <xdr:rowOff>131064</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flipV="1">
          <a:off x="20434300" y="698220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87122</xdr:rowOff>
    </xdr:from>
    <xdr:to>
      <xdr:col>102</xdr:col>
      <xdr:colOff>165100</xdr:colOff>
      <xdr:row>41</xdr:row>
      <xdr:rowOff>17272</xdr:rowOff>
    </xdr:to>
    <xdr:sp macro="" textlink="">
      <xdr:nvSpPr>
        <xdr:cNvPr id="498" name="楕円 497">
          <a:extLst>
            <a:ext uri="{FF2B5EF4-FFF2-40B4-BE49-F238E27FC236}">
              <a16:creationId xmlns:a16="http://schemas.microsoft.com/office/drawing/2014/main" id="{00000000-0008-0000-0E00-0000F2010000}"/>
            </a:ext>
          </a:extLst>
        </xdr:cNvPr>
        <xdr:cNvSpPr/>
      </xdr:nvSpPr>
      <xdr:spPr>
        <a:xfrm>
          <a:off x="19494500" y="694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131064</xdr:rowOff>
    </xdr:from>
    <xdr:to>
      <xdr:col>107</xdr:col>
      <xdr:colOff>50800</xdr:colOff>
      <xdr:row>40</xdr:row>
      <xdr:rowOff>137922</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flipV="1">
          <a:off x="19545300" y="698906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93218</xdr:rowOff>
    </xdr:from>
    <xdr:to>
      <xdr:col>98</xdr:col>
      <xdr:colOff>38100</xdr:colOff>
      <xdr:row>41</xdr:row>
      <xdr:rowOff>23368</xdr:rowOff>
    </xdr:to>
    <xdr:sp macro="" textlink="">
      <xdr:nvSpPr>
        <xdr:cNvPr id="500" name="楕円 499">
          <a:extLst>
            <a:ext uri="{FF2B5EF4-FFF2-40B4-BE49-F238E27FC236}">
              <a16:creationId xmlns:a16="http://schemas.microsoft.com/office/drawing/2014/main" id="{00000000-0008-0000-0E00-0000F4010000}"/>
            </a:ext>
          </a:extLst>
        </xdr:cNvPr>
        <xdr:cNvSpPr/>
      </xdr:nvSpPr>
      <xdr:spPr>
        <a:xfrm>
          <a:off x="18605500" y="695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137922</xdr:rowOff>
    </xdr:from>
    <xdr:to>
      <xdr:col>102</xdr:col>
      <xdr:colOff>114300</xdr:colOff>
      <xdr:row>40</xdr:row>
      <xdr:rowOff>144018</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flipV="1">
          <a:off x="18656300" y="6995922"/>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9415</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1075727"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10939</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201994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21607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9310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18559</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8421427" y="6705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166133</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21075727" y="702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1541</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20199427" y="703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8399</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0000000-0008-0000-0E00-0000FC010000}"/>
            </a:ext>
          </a:extLst>
        </xdr:cNvPr>
        <xdr:cNvSpPr txBox="1"/>
      </xdr:nvSpPr>
      <xdr:spPr>
        <a:xfrm>
          <a:off x="19310427" y="703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14495</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00000000-0008-0000-0E00-0000FD010000}"/>
            </a:ext>
          </a:extLst>
        </xdr:cNvPr>
        <xdr:cNvSpPr txBox="1"/>
      </xdr:nvSpPr>
      <xdr:spPr>
        <a:xfrm>
          <a:off x="18421427" y="704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E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95250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flipV="1">
          <a:off x="16318864" y="946404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99077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E00-000017020000}"/>
            </a:ext>
          </a:extLst>
        </xdr:cNvPr>
        <xdr:cNvSpPr txBox="1"/>
      </xdr:nvSpPr>
      <xdr:spPr>
        <a:xfrm>
          <a:off x="16357600"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95250</xdr:rowOff>
    </xdr:from>
    <xdr:to>
      <xdr:col>86</xdr:col>
      <xdr:colOff>25400</xdr:colOff>
      <xdr:row>63</xdr:row>
      <xdr:rowOff>95250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E00-000019020000}"/>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34942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E00-00001B020000}"/>
            </a:ext>
          </a:extLst>
        </xdr:cNvPr>
        <xdr:cNvSpPr txBox="1"/>
      </xdr:nvSpPr>
      <xdr:spPr>
        <a:xfrm>
          <a:off x="16357600" y="10150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12065</xdr:rowOff>
    </xdr:from>
    <xdr:to>
      <xdr:col>85</xdr:col>
      <xdr:colOff>177800</xdr:colOff>
      <xdr:row>60</xdr:row>
      <xdr:rowOff>113665</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62687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4445</xdr:rowOff>
    </xdr:from>
    <xdr:to>
      <xdr:col>81</xdr:col>
      <xdr:colOff>101600</xdr:colOff>
      <xdr:row>60</xdr:row>
      <xdr:rowOff>106045</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5430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170180</xdr:rowOff>
    </xdr:from>
    <xdr:to>
      <xdr:col>76</xdr:col>
      <xdr:colOff>165100</xdr:colOff>
      <xdr:row>60</xdr:row>
      <xdr:rowOff>100330</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4541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132080</xdr:rowOff>
    </xdr:from>
    <xdr:to>
      <xdr:col>72</xdr:col>
      <xdr:colOff>38100</xdr:colOff>
      <xdr:row>60</xdr:row>
      <xdr:rowOff>62230</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13652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118745</xdr:rowOff>
    </xdr:from>
    <xdr:to>
      <xdr:col>67</xdr:col>
      <xdr:colOff>101600</xdr:colOff>
      <xdr:row>60</xdr:row>
      <xdr:rowOff>48895</xdr:rowOff>
    </xdr:to>
    <xdr:sp macro="" textlink="">
      <xdr:nvSpPr>
        <xdr:cNvPr id="544" name="フローチャート: 判断 543">
          <a:extLst>
            <a:ext uri="{FF2B5EF4-FFF2-40B4-BE49-F238E27FC236}">
              <a16:creationId xmlns:a16="http://schemas.microsoft.com/office/drawing/2014/main" id="{00000000-0008-0000-0E00-000020020000}"/>
            </a:ext>
          </a:extLst>
        </xdr:cNvPr>
        <xdr:cNvSpPr/>
      </xdr:nvSpPr>
      <xdr:spPr>
        <a:xfrm>
          <a:off x="12763500" y="1023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E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46355</xdr:rowOff>
    </xdr:from>
    <xdr:to>
      <xdr:col>85</xdr:col>
      <xdr:colOff>177800</xdr:colOff>
      <xdr:row>60</xdr:row>
      <xdr:rowOff>147955</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62687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24782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E00-000027020000}"/>
            </a:ext>
          </a:extLst>
        </xdr:cNvPr>
        <xdr:cNvSpPr txBox="1"/>
      </xdr:nvSpPr>
      <xdr:spPr>
        <a:xfrm>
          <a:off x="16357600"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17780</xdr:rowOff>
    </xdr:from>
    <xdr:to>
      <xdr:col>81</xdr:col>
      <xdr:colOff>101600</xdr:colOff>
      <xdr:row>60</xdr:row>
      <xdr:rowOff>119380</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5430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68580</xdr:rowOff>
    </xdr:from>
    <xdr:to>
      <xdr:col>85</xdr:col>
      <xdr:colOff>127000</xdr:colOff>
      <xdr:row>60</xdr:row>
      <xdr:rowOff>97155</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5481300" y="1035558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4541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22860</xdr:rowOff>
    </xdr:from>
    <xdr:to>
      <xdr:col>81</xdr:col>
      <xdr:colOff>50800</xdr:colOff>
      <xdr:row>60</xdr:row>
      <xdr:rowOff>68580</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4592300" y="10309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130175</xdr:rowOff>
    </xdr:from>
    <xdr:to>
      <xdr:col>72</xdr:col>
      <xdr:colOff>38100</xdr:colOff>
      <xdr:row>60</xdr:row>
      <xdr:rowOff>60325</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36525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9525</xdr:rowOff>
    </xdr:from>
    <xdr:to>
      <xdr:col>76</xdr:col>
      <xdr:colOff>114300</xdr:colOff>
      <xdr:row>60</xdr:row>
      <xdr:rowOff>22860</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3703300" y="102965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114935</xdr:rowOff>
    </xdr:from>
    <xdr:to>
      <xdr:col>67</xdr:col>
      <xdr:colOff>101600</xdr:colOff>
      <xdr:row>60</xdr:row>
      <xdr:rowOff>45085</xdr:rowOff>
    </xdr:to>
    <xdr:sp macro="" textlink="">
      <xdr:nvSpPr>
        <xdr:cNvPr id="558" name="楕円 557">
          <a:extLst>
            <a:ext uri="{FF2B5EF4-FFF2-40B4-BE49-F238E27FC236}">
              <a16:creationId xmlns:a16="http://schemas.microsoft.com/office/drawing/2014/main" id="{00000000-0008-0000-0E00-00002E020000}"/>
            </a:ext>
          </a:extLst>
        </xdr:cNvPr>
        <xdr:cNvSpPr/>
      </xdr:nvSpPr>
      <xdr:spPr>
        <a:xfrm>
          <a:off x="12763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165735</xdr:rowOff>
    </xdr:from>
    <xdr:to>
      <xdr:col>71</xdr:col>
      <xdr:colOff>177800</xdr:colOff>
      <xdr:row>60</xdr:row>
      <xdr:rowOff>9525</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a:off x="12814300" y="1028128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122572</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E00-000030020000}"/>
            </a:ext>
          </a:extLst>
        </xdr:cNvPr>
        <xdr:cNvSpPr txBox="1"/>
      </xdr:nvSpPr>
      <xdr:spPr>
        <a:xfrm>
          <a:off x="152660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91457</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E00-000031020000}"/>
            </a:ext>
          </a:extLst>
        </xdr:cNvPr>
        <xdr:cNvSpPr txBox="1"/>
      </xdr:nvSpPr>
      <xdr:spPr>
        <a:xfrm>
          <a:off x="14389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53357</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E00-000032020000}"/>
            </a:ext>
          </a:extLst>
        </xdr:cNvPr>
        <xdr:cNvSpPr txBox="1"/>
      </xdr:nvSpPr>
      <xdr:spPr>
        <a:xfrm>
          <a:off x="13500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40022</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E00-000033020000}"/>
            </a:ext>
          </a:extLst>
        </xdr:cNvPr>
        <xdr:cNvSpPr txBox="1"/>
      </xdr:nvSpPr>
      <xdr:spPr>
        <a:xfrm>
          <a:off x="126117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110507</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E00-000034020000}"/>
            </a:ext>
          </a:extLst>
        </xdr:cNvPr>
        <xdr:cNvSpPr txBox="1"/>
      </xdr:nvSpPr>
      <xdr:spPr>
        <a:xfrm>
          <a:off x="152660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90187</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E00-000035020000}"/>
            </a:ext>
          </a:extLst>
        </xdr:cNvPr>
        <xdr:cNvSpPr txBox="1"/>
      </xdr:nvSpPr>
      <xdr:spPr>
        <a:xfrm>
          <a:off x="14389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76852</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E00-000036020000}"/>
            </a:ext>
          </a:extLst>
        </xdr:cNvPr>
        <xdr:cNvSpPr txBox="1"/>
      </xdr:nvSpPr>
      <xdr:spPr>
        <a:xfrm>
          <a:off x="13500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61612</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E00-000037020000}"/>
            </a:ext>
          </a:extLst>
        </xdr:cNvPr>
        <xdr:cNvSpPr txBox="1"/>
      </xdr:nvSpPr>
      <xdr:spPr>
        <a:xfrm>
          <a:off x="12611744"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00000000-0008-0000-0E00-00004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161087</xdr:rowOff>
    </xdr:from>
    <xdr:to>
      <xdr:col>116</xdr:col>
      <xdr:colOff>62864</xdr:colOff>
      <xdr:row>63</xdr:row>
      <xdr:rowOff>129387</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flipV="1">
          <a:off x="22160864" y="9590837"/>
          <a:ext cx="0" cy="1339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133214</xdr:rowOff>
    </xdr:from>
    <xdr:ext cx="469744" cy="259045"/>
    <xdr:sp macro="" textlink="">
      <xdr:nvSpPr>
        <xdr:cNvPr id="592" name="【学校施設】&#10;一人当たり面積最小値テキスト">
          <a:extLst>
            <a:ext uri="{FF2B5EF4-FFF2-40B4-BE49-F238E27FC236}">
              <a16:creationId xmlns:a16="http://schemas.microsoft.com/office/drawing/2014/main" id="{00000000-0008-0000-0E00-000050020000}"/>
            </a:ext>
          </a:extLst>
        </xdr:cNvPr>
        <xdr:cNvSpPr txBox="1"/>
      </xdr:nvSpPr>
      <xdr:spPr>
        <a:xfrm>
          <a:off x="22199600" y="1093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129387</xdr:rowOff>
    </xdr:from>
    <xdr:to>
      <xdr:col>116</xdr:col>
      <xdr:colOff>152400</xdr:colOff>
      <xdr:row>63</xdr:row>
      <xdr:rowOff>129387</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22072600" y="10930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107764</xdr:rowOff>
    </xdr:from>
    <xdr:ext cx="534377" cy="259045"/>
    <xdr:sp macro="" textlink="">
      <xdr:nvSpPr>
        <xdr:cNvPr id="594" name="【学校施設】&#10;一人当たり面積最大値テキスト">
          <a:extLst>
            <a:ext uri="{FF2B5EF4-FFF2-40B4-BE49-F238E27FC236}">
              <a16:creationId xmlns:a16="http://schemas.microsoft.com/office/drawing/2014/main" id="{00000000-0008-0000-0E00-000052020000}"/>
            </a:ext>
          </a:extLst>
        </xdr:cNvPr>
        <xdr:cNvSpPr txBox="1"/>
      </xdr:nvSpPr>
      <xdr:spPr>
        <a:xfrm>
          <a:off x="22199600" y="936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161087</xdr:rowOff>
    </xdr:from>
    <xdr:to>
      <xdr:col>116</xdr:col>
      <xdr:colOff>152400</xdr:colOff>
      <xdr:row>55</xdr:row>
      <xdr:rowOff>161087</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22072600" y="9590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115867</xdr:rowOff>
    </xdr:from>
    <xdr:ext cx="469744" cy="259045"/>
    <xdr:sp macro="" textlink="">
      <xdr:nvSpPr>
        <xdr:cNvPr id="596" name="【学校施設】&#10;一人当たり面積平均値テキスト">
          <a:extLst>
            <a:ext uri="{FF2B5EF4-FFF2-40B4-BE49-F238E27FC236}">
              <a16:creationId xmlns:a16="http://schemas.microsoft.com/office/drawing/2014/main" id="{00000000-0008-0000-0E00-000054020000}"/>
            </a:ext>
          </a:extLst>
        </xdr:cNvPr>
        <xdr:cNvSpPr txBox="1"/>
      </xdr:nvSpPr>
      <xdr:spPr>
        <a:xfrm>
          <a:off x="22199600" y="10574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92990</xdr:rowOff>
    </xdr:from>
    <xdr:to>
      <xdr:col>116</xdr:col>
      <xdr:colOff>114300</xdr:colOff>
      <xdr:row>63</xdr:row>
      <xdr:rowOff>23140</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22110700" y="107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104953</xdr:rowOff>
    </xdr:from>
    <xdr:to>
      <xdr:col>112</xdr:col>
      <xdr:colOff>38100</xdr:colOff>
      <xdr:row>63</xdr:row>
      <xdr:rowOff>35103</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21272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113487</xdr:rowOff>
    </xdr:from>
    <xdr:to>
      <xdr:col>107</xdr:col>
      <xdr:colOff>101600</xdr:colOff>
      <xdr:row>63</xdr:row>
      <xdr:rowOff>43637</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20383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119431</xdr:rowOff>
    </xdr:from>
    <xdr:to>
      <xdr:col>102</xdr:col>
      <xdr:colOff>165100</xdr:colOff>
      <xdr:row>63</xdr:row>
      <xdr:rowOff>49581</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19494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107924</xdr:rowOff>
    </xdr:from>
    <xdr:to>
      <xdr:col>98</xdr:col>
      <xdr:colOff>38100</xdr:colOff>
      <xdr:row>63</xdr:row>
      <xdr:rowOff>38074</xdr:rowOff>
    </xdr:to>
    <xdr:sp macro="" textlink="">
      <xdr:nvSpPr>
        <xdr:cNvPr id="601" name="フローチャート: 判断 600">
          <a:extLst>
            <a:ext uri="{FF2B5EF4-FFF2-40B4-BE49-F238E27FC236}">
              <a16:creationId xmlns:a16="http://schemas.microsoft.com/office/drawing/2014/main" id="{00000000-0008-0000-0E00-000059020000}"/>
            </a:ext>
          </a:extLst>
        </xdr:cNvPr>
        <xdr:cNvSpPr/>
      </xdr:nvSpPr>
      <xdr:spPr>
        <a:xfrm>
          <a:off x="18605500" y="1073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113106</xdr:rowOff>
    </xdr:from>
    <xdr:to>
      <xdr:col>116</xdr:col>
      <xdr:colOff>114300</xdr:colOff>
      <xdr:row>63</xdr:row>
      <xdr:rowOff>43256</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22110700" y="1074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91533</xdr:rowOff>
    </xdr:from>
    <xdr:ext cx="469744" cy="259045"/>
    <xdr:sp macro="" textlink="">
      <xdr:nvSpPr>
        <xdr:cNvPr id="608" name="【学校施設】&#10;一人当たり面積該当値テキスト">
          <a:extLst>
            <a:ext uri="{FF2B5EF4-FFF2-40B4-BE49-F238E27FC236}">
              <a16:creationId xmlns:a16="http://schemas.microsoft.com/office/drawing/2014/main" id="{00000000-0008-0000-0E00-000060020000}"/>
            </a:ext>
          </a:extLst>
        </xdr:cNvPr>
        <xdr:cNvSpPr txBox="1"/>
      </xdr:nvSpPr>
      <xdr:spPr>
        <a:xfrm>
          <a:off x="22199600" y="10721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121336</xdr:rowOff>
    </xdr:from>
    <xdr:to>
      <xdr:col>112</xdr:col>
      <xdr:colOff>38100</xdr:colOff>
      <xdr:row>63</xdr:row>
      <xdr:rowOff>51486</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21272500" y="1075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163906</xdr:rowOff>
    </xdr:from>
    <xdr:to>
      <xdr:col>116</xdr:col>
      <xdr:colOff>63500</xdr:colOff>
      <xdr:row>63</xdr:row>
      <xdr:rowOff>686</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flipV="1">
          <a:off x="21323300" y="10793806"/>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127660</xdr:rowOff>
    </xdr:from>
    <xdr:to>
      <xdr:col>107</xdr:col>
      <xdr:colOff>101600</xdr:colOff>
      <xdr:row>63</xdr:row>
      <xdr:rowOff>57810</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20383500" y="1075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686</xdr:rowOff>
    </xdr:from>
    <xdr:to>
      <xdr:col>111</xdr:col>
      <xdr:colOff>177800</xdr:colOff>
      <xdr:row>63</xdr:row>
      <xdr:rowOff>7010</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20434300" y="10802036"/>
          <a:ext cx="889000" cy="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134824</xdr:rowOff>
    </xdr:from>
    <xdr:to>
      <xdr:col>102</xdr:col>
      <xdr:colOff>165100</xdr:colOff>
      <xdr:row>63</xdr:row>
      <xdr:rowOff>64974</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19494500" y="1076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7010</xdr:rowOff>
    </xdr:from>
    <xdr:to>
      <xdr:col>107</xdr:col>
      <xdr:colOff>50800</xdr:colOff>
      <xdr:row>63</xdr:row>
      <xdr:rowOff>14174</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19545300" y="10808360"/>
          <a:ext cx="889000" cy="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140309</xdr:rowOff>
    </xdr:from>
    <xdr:to>
      <xdr:col>98</xdr:col>
      <xdr:colOff>38100</xdr:colOff>
      <xdr:row>63</xdr:row>
      <xdr:rowOff>70459</xdr:rowOff>
    </xdr:to>
    <xdr:sp macro="" textlink="">
      <xdr:nvSpPr>
        <xdr:cNvPr id="615" name="楕円 614">
          <a:extLst>
            <a:ext uri="{FF2B5EF4-FFF2-40B4-BE49-F238E27FC236}">
              <a16:creationId xmlns:a16="http://schemas.microsoft.com/office/drawing/2014/main" id="{00000000-0008-0000-0E00-000067020000}"/>
            </a:ext>
          </a:extLst>
        </xdr:cNvPr>
        <xdr:cNvSpPr/>
      </xdr:nvSpPr>
      <xdr:spPr>
        <a:xfrm>
          <a:off x="18605500" y="1077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14174</xdr:rowOff>
    </xdr:from>
    <xdr:to>
      <xdr:col>102</xdr:col>
      <xdr:colOff>114300</xdr:colOff>
      <xdr:row>63</xdr:row>
      <xdr:rowOff>19659</xdr:rowOff>
    </xdr:to>
    <xdr:cxnSp macro="">
      <xdr:nvCxnSpPr>
        <xdr:cNvPr id="616" name="直線コネクタ 615">
          <a:extLst>
            <a:ext uri="{FF2B5EF4-FFF2-40B4-BE49-F238E27FC236}">
              <a16:creationId xmlns:a16="http://schemas.microsoft.com/office/drawing/2014/main" id="{00000000-0008-0000-0E00-000068020000}"/>
            </a:ext>
          </a:extLst>
        </xdr:cNvPr>
        <xdr:cNvCxnSpPr/>
      </xdr:nvCxnSpPr>
      <xdr:spPr>
        <a:xfrm flipV="1">
          <a:off x="18656300" y="10815524"/>
          <a:ext cx="8890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51630</xdr:rowOff>
    </xdr:from>
    <xdr:ext cx="469744" cy="259045"/>
    <xdr:sp macro="" textlink="">
      <xdr:nvSpPr>
        <xdr:cNvPr id="617" name="n_1aveValue【学校施設】&#10;一人当たり面積">
          <a:extLst>
            <a:ext uri="{FF2B5EF4-FFF2-40B4-BE49-F238E27FC236}">
              <a16:creationId xmlns:a16="http://schemas.microsoft.com/office/drawing/2014/main" id="{00000000-0008-0000-0E00-000069020000}"/>
            </a:ext>
          </a:extLst>
        </xdr:cNvPr>
        <xdr:cNvSpPr txBox="1"/>
      </xdr:nvSpPr>
      <xdr:spPr>
        <a:xfrm>
          <a:off x="210757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60164</xdr:rowOff>
    </xdr:from>
    <xdr:ext cx="469744" cy="259045"/>
    <xdr:sp macro="" textlink="">
      <xdr:nvSpPr>
        <xdr:cNvPr id="618" name="n_2aveValue【学校施設】&#10;一人当たり面積">
          <a:extLst>
            <a:ext uri="{FF2B5EF4-FFF2-40B4-BE49-F238E27FC236}">
              <a16:creationId xmlns:a16="http://schemas.microsoft.com/office/drawing/2014/main" id="{00000000-0008-0000-0E00-00006A020000}"/>
            </a:ext>
          </a:extLst>
        </xdr:cNvPr>
        <xdr:cNvSpPr txBox="1"/>
      </xdr:nvSpPr>
      <xdr:spPr>
        <a:xfrm>
          <a:off x="20199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66108</xdr:rowOff>
    </xdr:from>
    <xdr:ext cx="469744" cy="259045"/>
    <xdr:sp macro="" textlink="">
      <xdr:nvSpPr>
        <xdr:cNvPr id="619" name="n_3aveValue【学校施設】&#10;一人当たり面積">
          <a:extLst>
            <a:ext uri="{FF2B5EF4-FFF2-40B4-BE49-F238E27FC236}">
              <a16:creationId xmlns:a16="http://schemas.microsoft.com/office/drawing/2014/main" id="{00000000-0008-0000-0E00-00006B020000}"/>
            </a:ext>
          </a:extLst>
        </xdr:cNvPr>
        <xdr:cNvSpPr txBox="1"/>
      </xdr:nvSpPr>
      <xdr:spPr>
        <a:xfrm>
          <a:off x="19310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54601</xdr:rowOff>
    </xdr:from>
    <xdr:ext cx="469744" cy="259045"/>
    <xdr:sp macro="" textlink="">
      <xdr:nvSpPr>
        <xdr:cNvPr id="620" name="n_4aveValue【学校施設】&#10;一人当たり面積">
          <a:extLst>
            <a:ext uri="{FF2B5EF4-FFF2-40B4-BE49-F238E27FC236}">
              <a16:creationId xmlns:a16="http://schemas.microsoft.com/office/drawing/2014/main" id="{00000000-0008-0000-0E00-00006C020000}"/>
            </a:ext>
          </a:extLst>
        </xdr:cNvPr>
        <xdr:cNvSpPr txBox="1"/>
      </xdr:nvSpPr>
      <xdr:spPr>
        <a:xfrm>
          <a:off x="18421427" y="1051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42613</xdr:rowOff>
    </xdr:from>
    <xdr:ext cx="469744" cy="259045"/>
    <xdr:sp macro="" textlink="">
      <xdr:nvSpPr>
        <xdr:cNvPr id="621" name="n_1mainValue【学校施設】&#10;一人当たり面積">
          <a:extLst>
            <a:ext uri="{FF2B5EF4-FFF2-40B4-BE49-F238E27FC236}">
              <a16:creationId xmlns:a16="http://schemas.microsoft.com/office/drawing/2014/main" id="{00000000-0008-0000-0E00-00006D020000}"/>
            </a:ext>
          </a:extLst>
        </xdr:cNvPr>
        <xdr:cNvSpPr txBox="1"/>
      </xdr:nvSpPr>
      <xdr:spPr>
        <a:xfrm>
          <a:off x="21075727" y="1084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48937</xdr:rowOff>
    </xdr:from>
    <xdr:ext cx="469744" cy="259045"/>
    <xdr:sp macro="" textlink="">
      <xdr:nvSpPr>
        <xdr:cNvPr id="622" name="n_2mainValue【学校施設】&#10;一人当たり面積">
          <a:extLst>
            <a:ext uri="{FF2B5EF4-FFF2-40B4-BE49-F238E27FC236}">
              <a16:creationId xmlns:a16="http://schemas.microsoft.com/office/drawing/2014/main" id="{00000000-0008-0000-0E00-00006E020000}"/>
            </a:ext>
          </a:extLst>
        </xdr:cNvPr>
        <xdr:cNvSpPr txBox="1"/>
      </xdr:nvSpPr>
      <xdr:spPr>
        <a:xfrm>
          <a:off x="20199427" y="10850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56101</xdr:rowOff>
    </xdr:from>
    <xdr:ext cx="469744" cy="259045"/>
    <xdr:sp macro="" textlink="">
      <xdr:nvSpPr>
        <xdr:cNvPr id="623" name="n_3mainValue【学校施設】&#10;一人当たり面積">
          <a:extLst>
            <a:ext uri="{FF2B5EF4-FFF2-40B4-BE49-F238E27FC236}">
              <a16:creationId xmlns:a16="http://schemas.microsoft.com/office/drawing/2014/main" id="{00000000-0008-0000-0E00-00006F020000}"/>
            </a:ext>
          </a:extLst>
        </xdr:cNvPr>
        <xdr:cNvSpPr txBox="1"/>
      </xdr:nvSpPr>
      <xdr:spPr>
        <a:xfrm>
          <a:off x="19310427" y="1085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61586</xdr:rowOff>
    </xdr:from>
    <xdr:ext cx="469744" cy="259045"/>
    <xdr:sp macro="" textlink="">
      <xdr:nvSpPr>
        <xdr:cNvPr id="624" name="n_4mainValue【学校施設】&#10;一人当たり面積">
          <a:extLst>
            <a:ext uri="{FF2B5EF4-FFF2-40B4-BE49-F238E27FC236}">
              <a16:creationId xmlns:a16="http://schemas.microsoft.com/office/drawing/2014/main" id="{00000000-0008-0000-0E00-000070020000}"/>
            </a:ext>
          </a:extLst>
        </xdr:cNvPr>
        <xdr:cNvSpPr txBox="1"/>
      </xdr:nvSpPr>
      <xdr:spPr>
        <a:xfrm>
          <a:off x="18421427" y="1086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0000000-0008-0000-0E00-00008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0000000-0008-0000-0E00-00008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E00-00008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E00-00008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E00-00008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E00-00008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0000000-0008-0000-0E00-00008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00000000-0008-0000-0E00-00008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00000000-0008-0000-0E00-00008F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00000000-0008-0000-0E00-000094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00000000-0008-0000-0E00-000096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00000000-0008-0000-0E00-00009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00000000-0008-0000-0E00-00009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00000000-0008-0000-0E00-00009A020000}"/>
            </a:ext>
          </a:extLst>
        </xdr:cNvPr>
        <xdr:cNvCxnSpPr/>
      </xdr:nvCxnSpPr>
      <xdr:spPr>
        <a:xfrm flipV="1">
          <a:off x="16318864" y="17260388"/>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公民館】&#10;有形固定資産減価償却率最小値テキスト">
          <a:extLst>
            <a:ext uri="{FF2B5EF4-FFF2-40B4-BE49-F238E27FC236}">
              <a16:creationId xmlns:a16="http://schemas.microsoft.com/office/drawing/2014/main" id="{00000000-0008-0000-0E00-00009B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00000000-0008-0000-0E00-00009C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669" name="【公民館】&#10;有形固定資産減価償却率最大値テキスト">
          <a:extLst>
            <a:ext uri="{FF2B5EF4-FFF2-40B4-BE49-F238E27FC236}">
              <a16:creationId xmlns:a16="http://schemas.microsoft.com/office/drawing/2014/main" id="{00000000-0008-0000-0E00-00009D020000}"/>
            </a:ext>
          </a:extLst>
        </xdr:cNvPr>
        <xdr:cNvSpPr txBox="1"/>
      </xdr:nvSpPr>
      <xdr:spPr>
        <a:xfrm>
          <a:off x="16357600" y="1703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6230600" y="1726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33219</xdr:rowOff>
    </xdr:from>
    <xdr:ext cx="405111" cy="259045"/>
    <xdr:sp macro="" textlink="">
      <xdr:nvSpPr>
        <xdr:cNvPr id="671" name="【公民館】&#10;有形固定資産減価償却率平均値テキスト">
          <a:extLst>
            <a:ext uri="{FF2B5EF4-FFF2-40B4-BE49-F238E27FC236}">
              <a16:creationId xmlns:a16="http://schemas.microsoft.com/office/drawing/2014/main" id="{00000000-0008-0000-0E00-00009F020000}"/>
            </a:ext>
          </a:extLst>
        </xdr:cNvPr>
        <xdr:cNvSpPr txBox="1"/>
      </xdr:nvSpPr>
      <xdr:spPr>
        <a:xfrm>
          <a:off x="16357600" y="182069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54792</xdr:rowOff>
    </xdr:from>
    <xdr:to>
      <xdr:col>85</xdr:col>
      <xdr:colOff>177800</xdr:colOff>
      <xdr:row>106</xdr:row>
      <xdr:rowOff>156392</xdr:rowOff>
    </xdr:to>
    <xdr:sp macro="" textlink="">
      <xdr:nvSpPr>
        <xdr:cNvPr id="672" name="フローチャート: 判断 671">
          <a:extLst>
            <a:ext uri="{FF2B5EF4-FFF2-40B4-BE49-F238E27FC236}">
              <a16:creationId xmlns:a16="http://schemas.microsoft.com/office/drawing/2014/main" id="{00000000-0008-0000-0E00-0000A0020000}"/>
            </a:ext>
          </a:extLst>
        </xdr:cNvPr>
        <xdr:cNvSpPr/>
      </xdr:nvSpPr>
      <xdr:spPr>
        <a:xfrm>
          <a:off x="162687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28666</xdr:rowOff>
    </xdr:from>
    <xdr:to>
      <xdr:col>81</xdr:col>
      <xdr:colOff>101600</xdr:colOff>
      <xdr:row>106</xdr:row>
      <xdr:rowOff>130266</xdr:rowOff>
    </xdr:to>
    <xdr:sp macro="" textlink="">
      <xdr:nvSpPr>
        <xdr:cNvPr id="673" name="フローチャート: 判断 672">
          <a:extLst>
            <a:ext uri="{FF2B5EF4-FFF2-40B4-BE49-F238E27FC236}">
              <a16:creationId xmlns:a16="http://schemas.microsoft.com/office/drawing/2014/main" id="{00000000-0008-0000-0E00-0000A1020000}"/>
            </a:ext>
          </a:extLst>
        </xdr:cNvPr>
        <xdr:cNvSpPr/>
      </xdr:nvSpPr>
      <xdr:spPr>
        <a:xfrm>
          <a:off x="15430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142966</xdr:rowOff>
    </xdr:from>
    <xdr:to>
      <xdr:col>76</xdr:col>
      <xdr:colOff>165100</xdr:colOff>
      <xdr:row>106</xdr:row>
      <xdr:rowOff>73116</xdr:rowOff>
    </xdr:to>
    <xdr:sp macro="" textlink="">
      <xdr:nvSpPr>
        <xdr:cNvPr id="674" name="フローチャート: 判断 673">
          <a:extLst>
            <a:ext uri="{FF2B5EF4-FFF2-40B4-BE49-F238E27FC236}">
              <a16:creationId xmlns:a16="http://schemas.microsoft.com/office/drawing/2014/main" id="{00000000-0008-0000-0E00-0000A2020000}"/>
            </a:ext>
          </a:extLst>
        </xdr:cNvPr>
        <xdr:cNvSpPr/>
      </xdr:nvSpPr>
      <xdr:spPr>
        <a:xfrm>
          <a:off x="14541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115207</xdr:rowOff>
    </xdr:from>
    <xdr:to>
      <xdr:col>72</xdr:col>
      <xdr:colOff>38100</xdr:colOff>
      <xdr:row>106</xdr:row>
      <xdr:rowOff>45357</xdr:rowOff>
    </xdr:to>
    <xdr:sp macro="" textlink="">
      <xdr:nvSpPr>
        <xdr:cNvPr id="675" name="フローチャート: 判断 674">
          <a:extLst>
            <a:ext uri="{FF2B5EF4-FFF2-40B4-BE49-F238E27FC236}">
              <a16:creationId xmlns:a16="http://schemas.microsoft.com/office/drawing/2014/main" id="{00000000-0008-0000-0E00-0000A3020000}"/>
            </a:ext>
          </a:extLst>
        </xdr:cNvPr>
        <xdr:cNvSpPr/>
      </xdr:nvSpPr>
      <xdr:spPr>
        <a:xfrm>
          <a:off x="13652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123371</xdr:rowOff>
    </xdr:from>
    <xdr:to>
      <xdr:col>67</xdr:col>
      <xdr:colOff>101600</xdr:colOff>
      <xdr:row>106</xdr:row>
      <xdr:rowOff>53521</xdr:rowOff>
    </xdr:to>
    <xdr:sp macro="" textlink="">
      <xdr:nvSpPr>
        <xdr:cNvPr id="676" name="フローチャート: 判断 675">
          <a:extLst>
            <a:ext uri="{FF2B5EF4-FFF2-40B4-BE49-F238E27FC236}">
              <a16:creationId xmlns:a16="http://schemas.microsoft.com/office/drawing/2014/main" id="{00000000-0008-0000-0E00-0000A4020000}"/>
            </a:ext>
          </a:extLst>
        </xdr:cNvPr>
        <xdr:cNvSpPr/>
      </xdr:nvSpPr>
      <xdr:spPr>
        <a:xfrm>
          <a:off x="12763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E00-0000A8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E00-0000A9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160927</xdr:rowOff>
    </xdr:from>
    <xdr:to>
      <xdr:col>85</xdr:col>
      <xdr:colOff>177800</xdr:colOff>
      <xdr:row>105</xdr:row>
      <xdr:rowOff>91077</xdr:rowOff>
    </xdr:to>
    <xdr:sp macro="" textlink="">
      <xdr:nvSpPr>
        <xdr:cNvPr id="682" name="楕円 681">
          <a:extLst>
            <a:ext uri="{FF2B5EF4-FFF2-40B4-BE49-F238E27FC236}">
              <a16:creationId xmlns:a16="http://schemas.microsoft.com/office/drawing/2014/main" id="{00000000-0008-0000-0E00-0000AA020000}"/>
            </a:ext>
          </a:extLst>
        </xdr:cNvPr>
        <xdr:cNvSpPr/>
      </xdr:nvSpPr>
      <xdr:spPr>
        <a:xfrm>
          <a:off x="16268700" y="1799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12354</xdr:rowOff>
    </xdr:from>
    <xdr:ext cx="405111" cy="259045"/>
    <xdr:sp macro="" textlink="">
      <xdr:nvSpPr>
        <xdr:cNvPr id="683" name="【公民館】&#10;有形固定資産減価償却率該当値テキスト">
          <a:extLst>
            <a:ext uri="{FF2B5EF4-FFF2-40B4-BE49-F238E27FC236}">
              <a16:creationId xmlns:a16="http://schemas.microsoft.com/office/drawing/2014/main" id="{00000000-0008-0000-0E00-0000AB020000}"/>
            </a:ext>
          </a:extLst>
        </xdr:cNvPr>
        <xdr:cNvSpPr txBox="1"/>
      </xdr:nvSpPr>
      <xdr:spPr>
        <a:xfrm>
          <a:off x="16357600" y="17843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134801</xdr:rowOff>
    </xdr:from>
    <xdr:to>
      <xdr:col>81</xdr:col>
      <xdr:colOff>101600</xdr:colOff>
      <xdr:row>105</xdr:row>
      <xdr:rowOff>64951</xdr:rowOff>
    </xdr:to>
    <xdr:sp macro="" textlink="">
      <xdr:nvSpPr>
        <xdr:cNvPr id="684" name="楕円 683">
          <a:extLst>
            <a:ext uri="{FF2B5EF4-FFF2-40B4-BE49-F238E27FC236}">
              <a16:creationId xmlns:a16="http://schemas.microsoft.com/office/drawing/2014/main" id="{00000000-0008-0000-0E00-0000AC020000}"/>
            </a:ext>
          </a:extLst>
        </xdr:cNvPr>
        <xdr:cNvSpPr/>
      </xdr:nvSpPr>
      <xdr:spPr>
        <a:xfrm>
          <a:off x="15430500" y="1796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14151</xdr:rowOff>
    </xdr:from>
    <xdr:to>
      <xdr:col>85</xdr:col>
      <xdr:colOff>127000</xdr:colOff>
      <xdr:row>105</xdr:row>
      <xdr:rowOff>40277</xdr:rowOff>
    </xdr:to>
    <xdr:cxnSp macro="">
      <xdr:nvCxnSpPr>
        <xdr:cNvPr id="685" name="直線コネクタ 684">
          <a:extLst>
            <a:ext uri="{FF2B5EF4-FFF2-40B4-BE49-F238E27FC236}">
              <a16:creationId xmlns:a16="http://schemas.microsoft.com/office/drawing/2014/main" id="{00000000-0008-0000-0E00-0000AD020000}"/>
            </a:ext>
          </a:extLst>
        </xdr:cNvPr>
        <xdr:cNvCxnSpPr/>
      </xdr:nvCxnSpPr>
      <xdr:spPr>
        <a:xfrm>
          <a:off x="15481300" y="1801640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138068</xdr:rowOff>
    </xdr:from>
    <xdr:to>
      <xdr:col>76</xdr:col>
      <xdr:colOff>165100</xdr:colOff>
      <xdr:row>105</xdr:row>
      <xdr:rowOff>68218</xdr:rowOff>
    </xdr:to>
    <xdr:sp macro="" textlink="">
      <xdr:nvSpPr>
        <xdr:cNvPr id="686" name="楕円 685">
          <a:extLst>
            <a:ext uri="{FF2B5EF4-FFF2-40B4-BE49-F238E27FC236}">
              <a16:creationId xmlns:a16="http://schemas.microsoft.com/office/drawing/2014/main" id="{00000000-0008-0000-0E00-0000AE020000}"/>
            </a:ext>
          </a:extLst>
        </xdr:cNvPr>
        <xdr:cNvSpPr/>
      </xdr:nvSpPr>
      <xdr:spPr>
        <a:xfrm>
          <a:off x="145415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14151</xdr:rowOff>
    </xdr:from>
    <xdr:to>
      <xdr:col>81</xdr:col>
      <xdr:colOff>50800</xdr:colOff>
      <xdr:row>105</xdr:row>
      <xdr:rowOff>17418</xdr:rowOff>
    </xdr:to>
    <xdr:cxnSp macro="">
      <xdr:nvCxnSpPr>
        <xdr:cNvPr id="687" name="直線コネクタ 686">
          <a:extLst>
            <a:ext uri="{FF2B5EF4-FFF2-40B4-BE49-F238E27FC236}">
              <a16:creationId xmlns:a16="http://schemas.microsoft.com/office/drawing/2014/main" id="{00000000-0008-0000-0E00-0000AF020000}"/>
            </a:ext>
          </a:extLst>
        </xdr:cNvPr>
        <xdr:cNvCxnSpPr/>
      </xdr:nvCxnSpPr>
      <xdr:spPr>
        <a:xfrm flipV="1">
          <a:off x="14592300" y="1801640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58057</xdr:rowOff>
    </xdr:from>
    <xdr:to>
      <xdr:col>72</xdr:col>
      <xdr:colOff>38100</xdr:colOff>
      <xdr:row>104</xdr:row>
      <xdr:rowOff>159657</xdr:rowOff>
    </xdr:to>
    <xdr:sp macro="" textlink="">
      <xdr:nvSpPr>
        <xdr:cNvPr id="688" name="楕円 687">
          <a:extLst>
            <a:ext uri="{FF2B5EF4-FFF2-40B4-BE49-F238E27FC236}">
              <a16:creationId xmlns:a16="http://schemas.microsoft.com/office/drawing/2014/main" id="{00000000-0008-0000-0E00-0000B0020000}"/>
            </a:ext>
          </a:extLst>
        </xdr:cNvPr>
        <xdr:cNvSpPr/>
      </xdr:nvSpPr>
      <xdr:spPr>
        <a:xfrm>
          <a:off x="13652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108857</xdr:rowOff>
    </xdr:from>
    <xdr:to>
      <xdr:col>76</xdr:col>
      <xdr:colOff>114300</xdr:colOff>
      <xdr:row>105</xdr:row>
      <xdr:rowOff>17418</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a:off x="13703300" y="17939657"/>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30299</xdr:rowOff>
    </xdr:from>
    <xdr:to>
      <xdr:col>67</xdr:col>
      <xdr:colOff>101600</xdr:colOff>
      <xdr:row>104</xdr:row>
      <xdr:rowOff>131899</xdr:rowOff>
    </xdr:to>
    <xdr:sp macro="" textlink="">
      <xdr:nvSpPr>
        <xdr:cNvPr id="690" name="楕円 689">
          <a:extLst>
            <a:ext uri="{FF2B5EF4-FFF2-40B4-BE49-F238E27FC236}">
              <a16:creationId xmlns:a16="http://schemas.microsoft.com/office/drawing/2014/main" id="{00000000-0008-0000-0E00-0000B2020000}"/>
            </a:ext>
          </a:extLst>
        </xdr:cNvPr>
        <xdr:cNvSpPr/>
      </xdr:nvSpPr>
      <xdr:spPr>
        <a:xfrm>
          <a:off x="127635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81099</xdr:rowOff>
    </xdr:from>
    <xdr:to>
      <xdr:col>71</xdr:col>
      <xdr:colOff>177800</xdr:colOff>
      <xdr:row>104</xdr:row>
      <xdr:rowOff>108857</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a:off x="12814300" y="1791189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121393</xdr:rowOff>
    </xdr:from>
    <xdr:ext cx="405111" cy="259045"/>
    <xdr:sp macro="" textlink="">
      <xdr:nvSpPr>
        <xdr:cNvPr id="692" name="n_1aveValue【公民館】&#10;有形固定資産減価償却率">
          <a:extLst>
            <a:ext uri="{FF2B5EF4-FFF2-40B4-BE49-F238E27FC236}">
              <a16:creationId xmlns:a16="http://schemas.microsoft.com/office/drawing/2014/main" id="{00000000-0008-0000-0E00-0000B4020000}"/>
            </a:ext>
          </a:extLst>
        </xdr:cNvPr>
        <xdr:cNvSpPr txBox="1"/>
      </xdr:nvSpPr>
      <xdr:spPr>
        <a:xfrm>
          <a:off x="15266044" y="1829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64243</xdr:rowOff>
    </xdr:from>
    <xdr:ext cx="405111" cy="259045"/>
    <xdr:sp macro="" textlink="">
      <xdr:nvSpPr>
        <xdr:cNvPr id="693" name="n_2aveValue【公民館】&#10;有形固定資産減価償却率">
          <a:extLst>
            <a:ext uri="{FF2B5EF4-FFF2-40B4-BE49-F238E27FC236}">
              <a16:creationId xmlns:a16="http://schemas.microsoft.com/office/drawing/2014/main" id="{00000000-0008-0000-0E00-0000B5020000}"/>
            </a:ext>
          </a:extLst>
        </xdr:cNvPr>
        <xdr:cNvSpPr txBox="1"/>
      </xdr:nvSpPr>
      <xdr:spPr>
        <a:xfrm>
          <a:off x="143897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36484</xdr:rowOff>
    </xdr:from>
    <xdr:ext cx="405111" cy="259045"/>
    <xdr:sp macro="" textlink="">
      <xdr:nvSpPr>
        <xdr:cNvPr id="694" name="n_3aveValue【公民館】&#10;有形固定資産減価償却率">
          <a:extLst>
            <a:ext uri="{FF2B5EF4-FFF2-40B4-BE49-F238E27FC236}">
              <a16:creationId xmlns:a16="http://schemas.microsoft.com/office/drawing/2014/main" id="{00000000-0008-0000-0E00-0000B6020000}"/>
            </a:ext>
          </a:extLst>
        </xdr:cNvPr>
        <xdr:cNvSpPr txBox="1"/>
      </xdr:nvSpPr>
      <xdr:spPr>
        <a:xfrm>
          <a:off x="13500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44648</xdr:rowOff>
    </xdr:from>
    <xdr:ext cx="405111" cy="259045"/>
    <xdr:sp macro="" textlink="">
      <xdr:nvSpPr>
        <xdr:cNvPr id="695" name="n_4aveValue【公民館】&#10;有形固定資産減価償却率">
          <a:extLst>
            <a:ext uri="{FF2B5EF4-FFF2-40B4-BE49-F238E27FC236}">
              <a16:creationId xmlns:a16="http://schemas.microsoft.com/office/drawing/2014/main" id="{00000000-0008-0000-0E00-0000B7020000}"/>
            </a:ext>
          </a:extLst>
        </xdr:cNvPr>
        <xdr:cNvSpPr txBox="1"/>
      </xdr:nvSpPr>
      <xdr:spPr>
        <a:xfrm>
          <a:off x="126117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81478</xdr:rowOff>
    </xdr:from>
    <xdr:ext cx="405111" cy="259045"/>
    <xdr:sp macro="" textlink="">
      <xdr:nvSpPr>
        <xdr:cNvPr id="696" name="n_1mainValue【公民館】&#10;有形固定資産減価償却率">
          <a:extLst>
            <a:ext uri="{FF2B5EF4-FFF2-40B4-BE49-F238E27FC236}">
              <a16:creationId xmlns:a16="http://schemas.microsoft.com/office/drawing/2014/main" id="{00000000-0008-0000-0E00-0000B8020000}"/>
            </a:ext>
          </a:extLst>
        </xdr:cNvPr>
        <xdr:cNvSpPr txBox="1"/>
      </xdr:nvSpPr>
      <xdr:spPr>
        <a:xfrm>
          <a:off x="152660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84745</xdr:rowOff>
    </xdr:from>
    <xdr:ext cx="405111" cy="259045"/>
    <xdr:sp macro="" textlink="">
      <xdr:nvSpPr>
        <xdr:cNvPr id="697" name="n_2mainValue【公民館】&#10;有形固定資産減価償却率">
          <a:extLst>
            <a:ext uri="{FF2B5EF4-FFF2-40B4-BE49-F238E27FC236}">
              <a16:creationId xmlns:a16="http://schemas.microsoft.com/office/drawing/2014/main" id="{00000000-0008-0000-0E00-0000B9020000}"/>
            </a:ext>
          </a:extLst>
        </xdr:cNvPr>
        <xdr:cNvSpPr txBox="1"/>
      </xdr:nvSpPr>
      <xdr:spPr>
        <a:xfrm>
          <a:off x="14389744" y="1774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4734</xdr:rowOff>
    </xdr:from>
    <xdr:ext cx="405111" cy="259045"/>
    <xdr:sp macro="" textlink="">
      <xdr:nvSpPr>
        <xdr:cNvPr id="698" name="n_3mainValue【公民館】&#10;有形固定資産減価償却率">
          <a:extLst>
            <a:ext uri="{FF2B5EF4-FFF2-40B4-BE49-F238E27FC236}">
              <a16:creationId xmlns:a16="http://schemas.microsoft.com/office/drawing/2014/main" id="{00000000-0008-0000-0E00-0000BA020000}"/>
            </a:ext>
          </a:extLst>
        </xdr:cNvPr>
        <xdr:cNvSpPr txBox="1"/>
      </xdr:nvSpPr>
      <xdr:spPr>
        <a:xfrm>
          <a:off x="13500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148426</xdr:rowOff>
    </xdr:from>
    <xdr:ext cx="405111" cy="259045"/>
    <xdr:sp macro="" textlink="">
      <xdr:nvSpPr>
        <xdr:cNvPr id="699" name="n_4mainValue【公民館】&#10;有形固定資産減価償却率">
          <a:extLst>
            <a:ext uri="{FF2B5EF4-FFF2-40B4-BE49-F238E27FC236}">
              <a16:creationId xmlns:a16="http://schemas.microsoft.com/office/drawing/2014/main" id="{00000000-0008-0000-0E00-0000BB020000}"/>
            </a:ext>
          </a:extLst>
        </xdr:cNvPr>
        <xdr:cNvSpPr txBox="1"/>
      </xdr:nvSpPr>
      <xdr:spPr>
        <a:xfrm>
          <a:off x="12611744" y="1763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00000000-0008-0000-0E00-0000BC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00000000-0008-0000-0E00-0000BD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00000000-0008-0000-0E00-0000BE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00000000-0008-0000-0E00-0000BF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00000000-0008-0000-0E00-0000C0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00000000-0008-0000-0E00-0000C1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00000000-0008-0000-0E00-0000C2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00000000-0008-0000-0E00-0000C3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11" name="テキスト ボックス 710">
          <a:extLst>
            <a:ext uri="{FF2B5EF4-FFF2-40B4-BE49-F238E27FC236}">
              <a16:creationId xmlns:a16="http://schemas.microsoft.com/office/drawing/2014/main" id="{00000000-0008-0000-0E00-0000C7020000}"/>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3" name="テキスト ボックス 712">
          <a:extLst>
            <a:ext uri="{FF2B5EF4-FFF2-40B4-BE49-F238E27FC236}">
              <a16:creationId xmlns:a16="http://schemas.microsoft.com/office/drawing/2014/main" id="{00000000-0008-0000-0E00-0000C9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5" name="テキスト ボックス 714">
          <a:extLst>
            <a:ext uri="{FF2B5EF4-FFF2-40B4-BE49-F238E27FC236}">
              <a16:creationId xmlns:a16="http://schemas.microsoft.com/office/drawing/2014/main" id="{00000000-0008-0000-0E00-0000CB020000}"/>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00000000-0008-0000-0E00-0000CE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101346</xdr:rowOff>
    </xdr:from>
    <xdr:to>
      <xdr:col>116</xdr:col>
      <xdr:colOff>62864</xdr:colOff>
      <xdr:row>107</xdr:row>
      <xdr:rowOff>110489</xdr:rowOff>
    </xdr:to>
    <xdr:cxnSp macro="">
      <xdr:nvCxnSpPr>
        <xdr:cNvPr id="719" name="直線コネクタ 718">
          <a:extLst>
            <a:ext uri="{FF2B5EF4-FFF2-40B4-BE49-F238E27FC236}">
              <a16:creationId xmlns:a16="http://schemas.microsoft.com/office/drawing/2014/main" id="{00000000-0008-0000-0E00-0000CF020000}"/>
            </a:ext>
          </a:extLst>
        </xdr:cNvPr>
        <xdr:cNvCxnSpPr/>
      </xdr:nvCxnSpPr>
      <xdr:spPr>
        <a:xfrm flipV="1">
          <a:off x="22160864" y="17246346"/>
          <a:ext cx="0" cy="1209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20" name="【公民館】&#10;一人当たり面積最小値テキスト">
          <a:extLst>
            <a:ext uri="{FF2B5EF4-FFF2-40B4-BE49-F238E27FC236}">
              <a16:creationId xmlns:a16="http://schemas.microsoft.com/office/drawing/2014/main" id="{00000000-0008-0000-0E00-0000D0020000}"/>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21" name="直線コネクタ 720">
          <a:extLst>
            <a:ext uri="{FF2B5EF4-FFF2-40B4-BE49-F238E27FC236}">
              <a16:creationId xmlns:a16="http://schemas.microsoft.com/office/drawing/2014/main" id="{00000000-0008-0000-0E00-0000D1020000}"/>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48023</xdr:rowOff>
    </xdr:from>
    <xdr:ext cx="469744" cy="259045"/>
    <xdr:sp macro="" textlink="">
      <xdr:nvSpPr>
        <xdr:cNvPr id="722" name="【公民館】&#10;一人当たり面積最大値テキスト">
          <a:extLst>
            <a:ext uri="{FF2B5EF4-FFF2-40B4-BE49-F238E27FC236}">
              <a16:creationId xmlns:a16="http://schemas.microsoft.com/office/drawing/2014/main" id="{00000000-0008-0000-0E00-0000D2020000}"/>
            </a:ext>
          </a:extLst>
        </xdr:cNvPr>
        <xdr:cNvSpPr txBox="1"/>
      </xdr:nvSpPr>
      <xdr:spPr>
        <a:xfrm>
          <a:off x="22199600" y="1702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101346</xdr:rowOff>
    </xdr:from>
    <xdr:to>
      <xdr:col>116</xdr:col>
      <xdr:colOff>152400</xdr:colOff>
      <xdr:row>100</xdr:row>
      <xdr:rowOff>101346</xdr:rowOff>
    </xdr:to>
    <xdr:cxnSp macro="">
      <xdr:nvCxnSpPr>
        <xdr:cNvPr id="723" name="直線コネクタ 722">
          <a:extLst>
            <a:ext uri="{FF2B5EF4-FFF2-40B4-BE49-F238E27FC236}">
              <a16:creationId xmlns:a16="http://schemas.microsoft.com/office/drawing/2014/main" id="{00000000-0008-0000-0E00-0000D3020000}"/>
            </a:ext>
          </a:extLst>
        </xdr:cNvPr>
        <xdr:cNvCxnSpPr/>
      </xdr:nvCxnSpPr>
      <xdr:spPr>
        <a:xfrm>
          <a:off x="22072600" y="17246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119270</xdr:rowOff>
    </xdr:from>
    <xdr:ext cx="469744" cy="259045"/>
    <xdr:sp macro="" textlink="">
      <xdr:nvSpPr>
        <xdr:cNvPr id="724" name="【公民館】&#10;一人当たり面積平均値テキスト">
          <a:extLst>
            <a:ext uri="{FF2B5EF4-FFF2-40B4-BE49-F238E27FC236}">
              <a16:creationId xmlns:a16="http://schemas.microsoft.com/office/drawing/2014/main" id="{00000000-0008-0000-0E00-0000D4020000}"/>
            </a:ext>
          </a:extLst>
        </xdr:cNvPr>
        <xdr:cNvSpPr txBox="1"/>
      </xdr:nvSpPr>
      <xdr:spPr>
        <a:xfrm>
          <a:off x="22199600" y="181215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140843</xdr:rowOff>
    </xdr:from>
    <xdr:to>
      <xdr:col>116</xdr:col>
      <xdr:colOff>114300</xdr:colOff>
      <xdr:row>106</xdr:row>
      <xdr:rowOff>70993</xdr:rowOff>
    </xdr:to>
    <xdr:sp macro="" textlink="">
      <xdr:nvSpPr>
        <xdr:cNvPr id="725" name="フローチャート: 判断 724">
          <a:extLst>
            <a:ext uri="{FF2B5EF4-FFF2-40B4-BE49-F238E27FC236}">
              <a16:creationId xmlns:a16="http://schemas.microsoft.com/office/drawing/2014/main" id="{00000000-0008-0000-0E00-0000D5020000}"/>
            </a:ext>
          </a:extLst>
        </xdr:cNvPr>
        <xdr:cNvSpPr/>
      </xdr:nvSpPr>
      <xdr:spPr>
        <a:xfrm>
          <a:off x="221107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140272</xdr:rowOff>
    </xdr:from>
    <xdr:to>
      <xdr:col>112</xdr:col>
      <xdr:colOff>38100</xdr:colOff>
      <xdr:row>106</xdr:row>
      <xdr:rowOff>70422</xdr:rowOff>
    </xdr:to>
    <xdr:sp macro="" textlink="">
      <xdr:nvSpPr>
        <xdr:cNvPr id="726" name="フローチャート: 判断 725">
          <a:extLst>
            <a:ext uri="{FF2B5EF4-FFF2-40B4-BE49-F238E27FC236}">
              <a16:creationId xmlns:a16="http://schemas.microsoft.com/office/drawing/2014/main" id="{00000000-0008-0000-0E00-0000D6020000}"/>
            </a:ext>
          </a:extLst>
        </xdr:cNvPr>
        <xdr:cNvSpPr/>
      </xdr:nvSpPr>
      <xdr:spPr>
        <a:xfrm>
          <a:off x="21272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125413</xdr:rowOff>
    </xdr:from>
    <xdr:to>
      <xdr:col>107</xdr:col>
      <xdr:colOff>101600</xdr:colOff>
      <xdr:row>106</xdr:row>
      <xdr:rowOff>55563</xdr:rowOff>
    </xdr:to>
    <xdr:sp macro="" textlink="">
      <xdr:nvSpPr>
        <xdr:cNvPr id="727" name="フローチャート: 判断 726">
          <a:extLst>
            <a:ext uri="{FF2B5EF4-FFF2-40B4-BE49-F238E27FC236}">
              <a16:creationId xmlns:a16="http://schemas.microsoft.com/office/drawing/2014/main" id="{00000000-0008-0000-0E00-0000D7020000}"/>
            </a:ext>
          </a:extLst>
        </xdr:cNvPr>
        <xdr:cNvSpPr/>
      </xdr:nvSpPr>
      <xdr:spPr>
        <a:xfrm>
          <a:off x="20383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136271</xdr:rowOff>
    </xdr:from>
    <xdr:to>
      <xdr:col>102</xdr:col>
      <xdr:colOff>165100</xdr:colOff>
      <xdr:row>106</xdr:row>
      <xdr:rowOff>66421</xdr:rowOff>
    </xdr:to>
    <xdr:sp macro="" textlink="">
      <xdr:nvSpPr>
        <xdr:cNvPr id="728" name="フローチャート: 判断 727">
          <a:extLst>
            <a:ext uri="{FF2B5EF4-FFF2-40B4-BE49-F238E27FC236}">
              <a16:creationId xmlns:a16="http://schemas.microsoft.com/office/drawing/2014/main" id="{00000000-0008-0000-0E00-0000D8020000}"/>
            </a:ext>
          </a:extLst>
        </xdr:cNvPr>
        <xdr:cNvSpPr/>
      </xdr:nvSpPr>
      <xdr:spPr>
        <a:xfrm>
          <a:off x="19494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130556</xdr:rowOff>
    </xdr:from>
    <xdr:to>
      <xdr:col>98</xdr:col>
      <xdr:colOff>38100</xdr:colOff>
      <xdr:row>106</xdr:row>
      <xdr:rowOff>60706</xdr:rowOff>
    </xdr:to>
    <xdr:sp macro="" textlink="">
      <xdr:nvSpPr>
        <xdr:cNvPr id="729" name="フローチャート: 判断 728">
          <a:extLst>
            <a:ext uri="{FF2B5EF4-FFF2-40B4-BE49-F238E27FC236}">
              <a16:creationId xmlns:a16="http://schemas.microsoft.com/office/drawing/2014/main" id="{00000000-0008-0000-0E00-0000D9020000}"/>
            </a:ext>
          </a:extLst>
        </xdr:cNvPr>
        <xdr:cNvSpPr/>
      </xdr:nvSpPr>
      <xdr:spPr>
        <a:xfrm>
          <a:off x="18605500" y="1813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0000000-0008-0000-0E00-0000DA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000000-0008-0000-0E00-0000DB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E00-0000DC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E00-0000DE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112840</xdr:rowOff>
    </xdr:from>
    <xdr:to>
      <xdr:col>116</xdr:col>
      <xdr:colOff>114300</xdr:colOff>
      <xdr:row>104</xdr:row>
      <xdr:rowOff>42990</xdr:rowOff>
    </xdr:to>
    <xdr:sp macro="" textlink="">
      <xdr:nvSpPr>
        <xdr:cNvPr id="735" name="楕円 734">
          <a:extLst>
            <a:ext uri="{FF2B5EF4-FFF2-40B4-BE49-F238E27FC236}">
              <a16:creationId xmlns:a16="http://schemas.microsoft.com/office/drawing/2014/main" id="{00000000-0008-0000-0E00-0000DF020000}"/>
            </a:ext>
          </a:extLst>
        </xdr:cNvPr>
        <xdr:cNvSpPr/>
      </xdr:nvSpPr>
      <xdr:spPr>
        <a:xfrm>
          <a:off x="22110700" y="1777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135717</xdr:rowOff>
    </xdr:from>
    <xdr:ext cx="469744" cy="259045"/>
    <xdr:sp macro="" textlink="">
      <xdr:nvSpPr>
        <xdr:cNvPr id="736" name="【公民館】&#10;一人当たり面積該当値テキスト">
          <a:extLst>
            <a:ext uri="{FF2B5EF4-FFF2-40B4-BE49-F238E27FC236}">
              <a16:creationId xmlns:a16="http://schemas.microsoft.com/office/drawing/2014/main" id="{00000000-0008-0000-0E00-0000E0020000}"/>
            </a:ext>
          </a:extLst>
        </xdr:cNvPr>
        <xdr:cNvSpPr txBox="1"/>
      </xdr:nvSpPr>
      <xdr:spPr>
        <a:xfrm>
          <a:off x="22199600" y="1762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133986</xdr:rowOff>
    </xdr:from>
    <xdr:to>
      <xdr:col>112</xdr:col>
      <xdr:colOff>38100</xdr:colOff>
      <xdr:row>104</xdr:row>
      <xdr:rowOff>64136</xdr:rowOff>
    </xdr:to>
    <xdr:sp macro="" textlink="">
      <xdr:nvSpPr>
        <xdr:cNvPr id="737" name="楕円 736">
          <a:extLst>
            <a:ext uri="{FF2B5EF4-FFF2-40B4-BE49-F238E27FC236}">
              <a16:creationId xmlns:a16="http://schemas.microsoft.com/office/drawing/2014/main" id="{00000000-0008-0000-0E00-0000E1020000}"/>
            </a:ext>
          </a:extLst>
        </xdr:cNvPr>
        <xdr:cNvSpPr/>
      </xdr:nvSpPr>
      <xdr:spPr>
        <a:xfrm>
          <a:off x="21272500" y="1779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163640</xdr:rowOff>
    </xdr:from>
    <xdr:to>
      <xdr:col>116</xdr:col>
      <xdr:colOff>63500</xdr:colOff>
      <xdr:row>104</xdr:row>
      <xdr:rowOff>13336</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flipV="1">
          <a:off x="21323300" y="17822990"/>
          <a:ext cx="838200" cy="2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19686</xdr:rowOff>
    </xdr:from>
    <xdr:to>
      <xdr:col>107</xdr:col>
      <xdr:colOff>101600</xdr:colOff>
      <xdr:row>102</xdr:row>
      <xdr:rowOff>121286</xdr:rowOff>
    </xdr:to>
    <xdr:sp macro="" textlink="">
      <xdr:nvSpPr>
        <xdr:cNvPr id="739" name="楕円 738">
          <a:extLst>
            <a:ext uri="{FF2B5EF4-FFF2-40B4-BE49-F238E27FC236}">
              <a16:creationId xmlns:a16="http://schemas.microsoft.com/office/drawing/2014/main" id="{00000000-0008-0000-0E00-0000E3020000}"/>
            </a:ext>
          </a:extLst>
        </xdr:cNvPr>
        <xdr:cNvSpPr/>
      </xdr:nvSpPr>
      <xdr:spPr>
        <a:xfrm>
          <a:off x="20383500" y="1750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70486</xdr:rowOff>
    </xdr:from>
    <xdr:to>
      <xdr:col>111</xdr:col>
      <xdr:colOff>177800</xdr:colOff>
      <xdr:row>104</xdr:row>
      <xdr:rowOff>13336</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20434300" y="17558386"/>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159702</xdr:rowOff>
    </xdr:from>
    <xdr:to>
      <xdr:col>102</xdr:col>
      <xdr:colOff>165100</xdr:colOff>
      <xdr:row>105</xdr:row>
      <xdr:rowOff>89852</xdr:rowOff>
    </xdr:to>
    <xdr:sp macro="" textlink="">
      <xdr:nvSpPr>
        <xdr:cNvPr id="741" name="楕円 740">
          <a:extLst>
            <a:ext uri="{FF2B5EF4-FFF2-40B4-BE49-F238E27FC236}">
              <a16:creationId xmlns:a16="http://schemas.microsoft.com/office/drawing/2014/main" id="{00000000-0008-0000-0E00-0000E5020000}"/>
            </a:ext>
          </a:extLst>
        </xdr:cNvPr>
        <xdr:cNvSpPr/>
      </xdr:nvSpPr>
      <xdr:spPr>
        <a:xfrm>
          <a:off x="19494500" y="1799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70486</xdr:rowOff>
    </xdr:from>
    <xdr:to>
      <xdr:col>107</xdr:col>
      <xdr:colOff>50800</xdr:colOff>
      <xdr:row>105</xdr:row>
      <xdr:rowOff>39052</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flipV="1">
          <a:off x="19545300" y="17558386"/>
          <a:ext cx="889000" cy="48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169990</xdr:rowOff>
    </xdr:from>
    <xdr:to>
      <xdr:col>98</xdr:col>
      <xdr:colOff>38100</xdr:colOff>
      <xdr:row>105</xdr:row>
      <xdr:rowOff>100140</xdr:rowOff>
    </xdr:to>
    <xdr:sp macro="" textlink="">
      <xdr:nvSpPr>
        <xdr:cNvPr id="743" name="楕円 742">
          <a:extLst>
            <a:ext uri="{FF2B5EF4-FFF2-40B4-BE49-F238E27FC236}">
              <a16:creationId xmlns:a16="http://schemas.microsoft.com/office/drawing/2014/main" id="{00000000-0008-0000-0E00-0000E7020000}"/>
            </a:ext>
          </a:extLst>
        </xdr:cNvPr>
        <xdr:cNvSpPr/>
      </xdr:nvSpPr>
      <xdr:spPr>
        <a:xfrm>
          <a:off x="18605500" y="1800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39052</xdr:rowOff>
    </xdr:from>
    <xdr:to>
      <xdr:col>102</xdr:col>
      <xdr:colOff>114300</xdr:colOff>
      <xdr:row>105</xdr:row>
      <xdr:rowOff>49340</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flipV="1">
          <a:off x="18656300" y="18041302"/>
          <a:ext cx="889000" cy="1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61549</xdr:rowOff>
    </xdr:from>
    <xdr:ext cx="469744" cy="259045"/>
    <xdr:sp macro="" textlink="">
      <xdr:nvSpPr>
        <xdr:cNvPr id="745" name="n_1aveValue【公民館】&#10;一人当たり面積">
          <a:extLst>
            <a:ext uri="{FF2B5EF4-FFF2-40B4-BE49-F238E27FC236}">
              <a16:creationId xmlns:a16="http://schemas.microsoft.com/office/drawing/2014/main" id="{00000000-0008-0000-0E00-0000E9020000}"/>
            </a:ext>
          </a:extLst>
        </xdr:cNvPr>
        <xdr:cNvSpPr txBox="1"/>
      </xdr:nvSpPr>
      <xdr:spPr>
        <a:xfrm>
          <a:off x="21075727" y="1823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46690</xdr:rowOff>
    </xdr:from>
    <xdr:ext cx="469744" cy="259045"/>
    <xdr:sp macro="" textlink="">
      <xdr:nvSpPr>
        <xdr:cNvPr id="746" name="n_2aveValue【公民館】&#10;一人当たり面積">
          <a:extLst>
            <a:ext uri="{FF2B5EF4-FFF2-40B4-BE49-F238E27FC236}">
              <a16:creationId xmlns:a16="http://schemas.microsoft.com/office/drawing/2014/main" id="{00000000-0008-0000-0E00-0000EA020000}"/>
            </a:ext>
          </a:extLst>
        </xdr:cNvPr>
        <xdr:cNvSpPr txBox="1"/>
      </xdr:nvSpPr>
      <xdr:spPr>
        <a:xfrm>
          <a:off x="20199427" y="1822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57548</xdr:rowOff>
    </xdr:from>
    <xdr:ext cx="469744" cy="259045"/>
    <xdr:sp macro="" textlink="">
      <xdr:nvSpPr>
        <xdr:cNvPr id="747" name="n_3aveValue【公民館】&#10;一人当たり面積">
          <a:extLst>
            <a:ext uri="{FF2B5EF4-FFF2-40B4-BE49-F238E27FC236}">
              <a16:creationId xmlns:a16="http://schemas.microsoft.com/office/drawing/2014/main" id="{00000000-0008-0000-0E00-0000EB020000}"/>
            </a:ext>
          </a:extLst>
        </xdr:cNvPr>
        <xdr:cNvSpPr txBox="1"/>
      </xdr:nvSpPr>
      <xdr:spPr>
        <a:xfrm>
          <a:off x="19310427" y="182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51833</xdr:rowOff>
    </xdr:from>
    <xdr:ext cx="469744" cy="259045"/>
    <xdr:sp macro="" textlink="">
      <xdr:nvSpPr>
        <xdr:cNvPr id="748" name="n_4aveValue【公民館】&#10;一人当たり面積">
          <a:extLst>
            <a:ext uri="{FF2B5EF4-FFF2-40B4-BE49-F238E27FC236}">
              <a16:creationId xmlns:a16="http://schemas.microsoft.com/office/drawing/2014/main" id="{00000000-0008-0000-0E00-0000EC020000}"/>
            </a:ext>
          </a:extLst>
        </xdr:cNvPr>
        <xdr:cNvSpPr txBox="1"/>
      </xdr:nvSpPr>
      <xdr:spPr>
        <a:xfrm>
          <a:off x="18421427" y="18225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80663</xdr:rowOff>
    </xdr:from>
    <xdr:ext cx="469744" cy="259045"/>
    <xdr:sp macro="" textlink="">
      <xdr:nvSpPr>
        <xdr:cNvPr id="749" name="n_1mainValue【公民館】&#10;一人当たり面積">
          <a:extLst>
            <a:ext uri="{FF2B5EF4-FFF2-40B4-BE49-F238E27FC236}">
              <a16:creationId xmlns:a16="http://schemas.microsoft.com/office/drawing/2014/main" id="{00000000-0008-0000-0E00-0000ED020000}"/>
            </a:ext>
          </a:extLst>
        </xdr:cNvPr>
        <xdr:cNvSpPr txBox="1"/>
      </xdr:nvSpPr>
      <xdr:spPr>
        <a:xfrm>
          <a:off x="21075727" y="1756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137813</xdr:rowOff>
    </xdr:from>
    <xdr:ext cx="469744" cy="259045"/>
    <xdr:sp macro="" textlink="">
      <xdr:nvSpPr>
        <xdr:cNvPr id="750" name="n_2mainValue【公民館】&#10;一人当たり面積">
          <a:extLst>
            <a:ext uri="{FF2B5EF4-FFF2-40B4-BE49-F238E27FC236}">
              <a16:creationId xmlns:a16="http://schemas.microsoft.com/office/drawing/2014/main" id="{00000000-0008-0000-0E00-0000EE020000}"/>
            </a:ext>
          </a:extLst>
        </xdr:cNvPr>
        <xdr:cNvSpPr txBox="1"/>
      </xdr:nvSpPr>
      <xdr:spPr>
        <a:xfrm>
          <a:off x="20199427" y="1728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106379</xdr:rowOff>
    </xdr:from>
    <xdr:ext cx="469744" cy="259045"/>
    <xdr:sp macro="" textlink="">
      <xdr:nvSpPr>
        <xdr:cNvPr id="751" name="n_3mainValue【公民館】&#10;一人当たり面積">
          <a:extLst>
            <a:ext uri="{FF2B5EF4-FFF2-40B4-BE49-F238E27FC236}">
              <a16:creationId xmlns:a16="http://schemas.microsoft.com/office/drawing/2014/main" id="{00000000-0008-0000-0E00-0000EF020000}"/>
            </a:ext>
          </a:extLst>
        </xdr:cNvPr>
        <xdr:cNvSpPr txBox="1"/>
      </xdr:nvSpPr>
      <xdr:spPr>
        <a:xfrm>
          <a:off x="19310427" y="17765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116667</xdr:rowOff>
    </xdr:from>
    <xdr:ext cx="469744" cy="259045"/>
    <xdr:sp macro="" textlink="">
      <xdr:nvSpPr>
        <xdr:cNvPr id="752" name="n_4mainValue【公民館】&#10;一人当たり面積">
          <a:extLst>
            <a:ext uri="{FF2B5EF4-FFF2-40B4-BE49-F238E27FC236}">
              <a16:creationId xmlns:a16="http://schemas.microsoft.com/office/drawing/2014/main" id="{00000000-0008-0000-0E00-0000F0020000}"/>
            </a:ext>
          </a:extLst>
        </xdr:cNvPr>
        <xdr:cNvSpPr txBox="1"/>
      </xdr:nvSpPr>
      <xdr:spPr>
        <a:xfrm>
          <a:off x="18421427" y="1777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00000000-0008-0000-0E00-0000F1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00000000-0008-0000-0E00-0000F2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ほとんどの類型において、有形固定資産減価償却率が類似団体内平均値よりも低い。</a:t>
          </a:r>
        </a:p>
        <a:p>
          <a:r>
            <a:rPr kumimoji="1" lang="ja-JP" altLang="en-US" sz="1300">
              <a:latin typeface="ＭＳ Ｐゴシック" panose="020B0600070205080204" pitchFamily="50" charset="-128"/>
              <a:ea typeface="ＭＳ Ｐゴシック" panose="020B0600070205080204" pitchFamily="50" charset="-128"/>
            </a:rPr>
            <a:t>特に低いのは保育園で、保育園は従来の３園を統合したあさひ保育園の整備（</a:t>
          </a:r>
          <a:r>
            <a:rPr kumimoji="1" lang="en-US" altLang="ja-JP" sz="1300">
              <a:latin typeface="ＭＳ Ｐゴシック" panose="020B0600070205080204" pitchFamily="50" charset="-128"/>
              <a:ea typeface="ＭＳ Ｐゴシック" panose="020B0600070205080204" pitchFamily="50" charset="-128"/>
            </a:rPr>
            <a:t>H22</a:t>
          </a:r>
          <a:r>
            <a:rPr kumimoji="1" lang="ja-JP" altLang="en-US" sz="1300">
              <a:latin typeface="ＭＳ Ｐゴシック" panose="020B0600070205080204" pitchFamily="50" charset="-128"/>
              <a:ea typeface="ＭＳ Ｐゴシック" panose="020B0600070205080204" pitchFamily="50" charset="-128"/>
            </a:rPr>
            <a:t>）によるもの。</a:t>
          </a:r>
          <a:endParaRPr kumimoji="1" lang="en-US" altLang="ja-JP" sz="1300" strike="noStrike">
            <a:latin typeface="ＭＳ Ｐゴシック" panose="020B0600070205080204" pitchFamily="50" charset="-128"/>
            <a:ea typeface="ＭＳ Ｐゴシック" panose="020B0600070205080204" pitchFamily="50" charset="-128"/>
          </a:endParaRPr>
        </a:p>
        <a:p>
          <a:r>
            <a:rPr kumimoji="1" lang="ja-JP" altLang="en-US" sz="1300" strike="noStrike" baseline="0">
              <a:latin typeface="ＭＳ Ｐゴシック" panose="020B0600070205080204" pitchFamily="50" charset="-128"/>
              <a:ea typeface="ＭＳ Ｐゴシック" panose="020B0600070205080204" pitchFamily="50" charset="-128"/>
            </a:rPr>
            <a:t>公営住宅について、平成中期に整備した町営住宅の減価償却が進み、類似団体内平均に近くなってきている。</a:t>
          </a:r>
          <a:endParaRPr kumimoji="1" lang="en-US" altLang="ja-JP" sz="1300" strike="noStrike" baseline="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橋梁・トンネルについては、類似団体内平均値よりも高い。橋梁の多くが昭和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年代に建設されており、耐用年数である</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年ないし</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年を経過しつつあるためである。</a:t>
          </a:r>
        </a:p>
        <a:p>
          <a:r>
            <a:rPr kumimoji="1" lang="ja-JP" altLang="en-US" sz="1300">
              <a:latin typeface="ＭＳ Ｐゴシック" panose="020B0600070205080204" pitchFamily="50" charset="-128"/>
              <a:ea typeface="ＭＳ Ｐゴシック" panose="020B0600070205080204" pitchFamily="50" charset="-128"/>
            </a:rPr>
            <a:t>橋梁については、橋梁長寿命化計画を策定し、順次必要な改修を実施している。使用できない橋梁についてはない状況にあるが、今後も適切な修繕及び長寿命化に努めていく。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5,999
5,940
196.81
6,432,082
5,943,674
444,674
3,472,079
5,584,809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114861</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62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136434</xdr:rowOff>
    </xdr:from>
    <xdr:to>
      <xdr:col>24</xdr:col>
      <xdr:colOff>114300</xdr:colOff>
      <xdr:row>39</xdr:row>
      <xdr:rowOff>66584</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115207</xdr:rowOff>
    </xdr:from>
    <xdr:to>
      <xdr:col>20</xdr:col>
      <xdr:colOff>38100</xdr:colOff>
      <xdr:row>39</xdr:row>
      <xdr:rowOff>45357</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125004</xdr:rowOff>
    </xdr:from>
    <xdr:to>
      <xdr:col>15</xdr:col>
      <xdr:colOff>101600</xdr:colOff>
      <xdr:row>39</xdr:row>
      <xdr:rowOff>55154</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97246</xdr:rowOff>
    </xdr:from>
    <xdr:to>
      <xdr:col>10</xdr:col>
      <xdr:colOff>165100</xdr:colOff>
      <xdr:row>39</xdr:row>
      <xdr:rowOff>27396</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85816</xdr:rowOff>
    </xdr:from>
    <xdr:to>
      <xdr:col>6</xdr:col>
      <xdr:colOff>38100</xdr:colOff>
      <xdr:row>39</xdr:row>
      <xdr:rowOff>15966</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60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17236</xdr:rowOff>
    </xdr:from>
    <xdr:to>
      <xdr:col>24</xdr:col>
      <xdr:colOff>114300</xdr:colOff>
      <xdr:row>37</xdr:row>
      <xdr:rowOff>118836</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40113</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21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156028</xdr:rowOff>
    </xdr:from>
    <xdr:to>
      <xdr:col>20</xdr:col>
      <xdr:colOff>38100</xdr:colOff>
      <xdr:row>37</xdr:row>
      <xdr:rowOff>86178</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35378</xdr:rowOff>
    </xdr:from>
    <xdr:to>
      <xdr:col>24</xdr:col>
      <xdr:colOff>63500</xdr:colOff>
      <xdr:row>37</xdr:row>
      <xdr:rowOff>68036</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379028"/>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25400</xdr:rowOff>
    </xdr:from>
    <xdr:to>
      <xdr:col>15</xdr:col>
      <xdr:colOff>101600</xdr:colOff>
      <xdr:row>36</xdr:row>
      <xdr:rowOff>127000</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76200</xdr:rowOff>
    </xdr:from>
    <xdr:to>
      <xdr:col>19</xdr:col>
      <xdr:colOff>177800</xdr:colOff>
      <xdr:row>37</xdr:row>
      <xdr:rowOff>35378</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2484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13970</xdr:rowOff>
    </xdr:from>
    <xdr:to>
      <xdr:col>10</xdr:col>
      <xdr:colOff>165100</xdr:colOff>
      <xdr:row>38</xdr:row>
      <xdr:rowOff>115570</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76200</xdr:rowOff>
    </xdr:from>
    <xdr:to>
      <xdr:col>15</xdr:col>
      <xdr:colOff>50800</xdr:colOff>
      <xdr:row>38</xdr:row>
      <xdr:rowOff>64770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flipV="1">
          <a:off x="2019300" y="6248400"/>
          <a:ext cx="8890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25400</xdr:rowOff>
    </xdr:from>
    <xdr:to>
      <xdr:col>6</xdr:col>
      <xdr:colOff>38100</xdr:colOff>
      <xdr:row>36</xdr:row>
      <xdr:rowOff>127000</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76200</xdr:rowOff>
    </xdr:from>
    <xdr:to>
      <xdr:col>10</xdr:col>
      <xdr:colOff>114300</xdr:colOff>
      <xdr:row>38</xdr:row>
      <xdr:rowOff>64770</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248400"/>
          <a:ext cx="8890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36484</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46281</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18523</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7093</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69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102705</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10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143527</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143527</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F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156210</xdr:rowOff>
    </xdr:from>
    <xdr:to>
      <xdr:col>54</xdr:col>
      <xdr:colOff>189865</xdr:colOff>
      <xdr:row>41</xdr:row>
      <xdr:rowOff>119634</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flipV="1">
          <a:off x="10476865" y="5814060"/>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123461</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F00-000072000000}"/>
            </a:ext>
          </a:extLst>
        </xdr:cNvPr>
        <xdr:cNvSpPr txBox="1"/>
      </xdr:nvSpPr>
      <xdr:spPr>
        <a:xfrm>
          <a:off x="10515600" y="715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119634</xdr:rowOff>
    </xdr:from>
    <xdr:to>
      <xdr:col>55</xdr:col>
      <xdr:colOff>88900</xdr:colOff>
      <xdr:row>41</xdr:row>
      <xdr:rowOff>119634</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10388600" y="71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102887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F00-000074000000}"/>
            </a:ext>
          </a:extLst>
        </xdr:cNvPr>
        <xdr:cNvSpPr txBox="1"/>
      </xdr:nvSpPr>
      <xdr:spPr>
        <a:xfrm>
          <a:off x="10515600" y="558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156210</xdr:rowOff>
    </xdr:from>
    <xdr:to>
      <xdr:col>55</xdr:col>
      <xdr:colOff>88900</xdr:colOff>
      <xdr:row>33</xdr:row>
      <xdr:rowOff>156210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155719</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F00-000076000000}"/>
            </a:ext>
          </a:extLst>
        </xdr:cNvPr>
        <xdr:cNvSpPr txBox="1"/>
      </xdr:nvSpPr>
      <xdr:spPr>
        <a:xfrm>
          <a:off x="10515600" y="6327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132842</xdr:rowOff>
    </xdr:from>
    <xdr:to>
      <xdr:col>55</xdr:col>
      <xdr:colOff>50800</xdr:colOff>
      <xdr:row>38</xdr:row>
      <xdr:rowOff>62992</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10426700" y="647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20828</xdr:rowOff>
    </xdr:from>
    <xdr:to>
      <xdr:col>46</xdr:col>
      <xdr:colOff>38100</xdr:colOff>
      <xdr:row>38</xdr:row>
      <xdr:rowOff>122428</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99500" y="6535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169418</xdr:rowOff>
    </xdr:from>
    <xdr:to>
      <xdr:col>41</xdr:col>
      <xdr:colOff>101600</xdr:colOff>
      <xdr:row>38</xdr:row>
      <xdr:rowOff>99568</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10500" y="651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155702</xdr:rowOff>
    </xdr:from>
    <xdr:to>
      <xdr:col>36</xdr:col>
      <xdr:colOff>165100</xdr:colOff>
      <xdr:row>38</xdr:row>
      <xdr:rowOff>85852</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921500" y="649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146558</xdr:rowOff>
    </xdr:from>
    <xdr:to>
      <xdr:col>55</xdr:col>
      <xdr:colOff>50800</xdr:colOff>
      <xdr:row>40</xdr:row>
      <xdr:rowOff>76708</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104267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124985</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F00-000082000000}"/>
            </a:ext>
          </a:extLst>
        </xdr:cNvPr>
        <xdr:cNvSpPr txBox="1"/>
      </xdr:nvSpPr>
      <xdr:spPr>
        <a:xfrm>
          <a:off x="10515600" y="681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155702</xdr:rowOff>
    </xdr:from>
    <xdr:to>
      <xdr:col>50</xdr:col>
      <xdr:colOff>165100</xdr:colOff>
      <xdr:row>40</xdr:row>
      <xdr:rowOff>85852</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9588500" y="684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25908</xdr:rowOff>
    </xdr:from>
    <xdr:to>
      <xdr:col>55</xdr:col>
      <xdr:colOff>0</xdr:colOff>
      <xdr:row>40</xdr:row>
      <xdr:rowOff>35052</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9639300" y="688390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160274</xdr:rowOff>
    </xdr:from>
    <xdr:to>
      <xdr:col>46</xdr:col>
      <xdr:colOff>38100</xdr:colOff>
      <xdr:row>40</xdr:row>
      <xdr:rowOff>90424</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86995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35052</xdr:rowOff>
    </xdr:from>
    <xdr:to>
      <xdr:col>50</xdr:col>
      <xdr:colOff>114300</xdr:colOff>
      <xdr:row>40</xdr:row>
      <xdr:rowOff>39624</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8750300" y="68930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169418</xdr:rowOff>
    </xdr:from>
    <xdr:to>
      <xdr:col>41</xdr:col>
      <xdr:colOff>101600</xdr:colOff>
      <xdr:row>40</xdr:row>
      <xdr:rowOff>99568</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810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39624</xdr:rowOff>
    </xdr:from>
    <xdr:to>
      <xdr:col>45</xdr:col>
      <xdr:colOff>177800</xdr:colOff>
      <xdr:row>40</xdr:row>
      <xdr:rowOff>48768</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7861300" y="68976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xdr:rowOff>
    </xdr:from>
    <xdr:to>
      <xdr:col>36</xdr:col>
      <xdr:colOff>165100</xdr:colOff>
      <xdr:row>40</xdr:row>
      <xdr:rowOff>104140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6921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48768</xdr:rowOff>
    </xdr:from>
    <xdr:to>
      <xdr:col>41</xdr:col>
      <xdr:colOff>50800</xdr:colOff>
      <xdr:row>40</xdr:row>
      <xdr:rowOff>53340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6972300" y="69067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39" name="n_1aveValue【図書館】&#10;一人当たり面積">
          <a:extLst>
            <a:ext uri="{FF2B5EF4-FFF2-40B4-BE49-F238E27FC236}">
              <a16:creationId xmlns:a16="http://schemas.microsoft.com/office/drawing/2014/main" id="{00000000-0008-0000-0F00-00008B000000}"/>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138955</xdr:rowOff>
    </xdr:from>
    <xdr:ext cx="469744" cy="259045"/>
    <xdr:sp macro="" textlink="">
      <xdr:nvSpPr>
        <xdr:cNvPr id="140" name="n_2aveValue【図書館】&#10;一人当たり面積">
          <a:extLst>
            <a:ext uri="{FF2B5EF4-FFF2-40B4-BE49-F238E27FC236}">
              <a16:creationId xmlns:a16="http://schemas.microsoft.com/office/drawing/2014/main" id="{00000000-0008-0000-0F00-00008C000000}"/>
            </a:ext>
          </a:extLst>
        </xdr:cNvPr>
        <xdr:cNvSpPr txBox="1"/>
      </xdr:nvSpPr>
      <xdr:spPr>
        <a:xfrm>
          <a:off x="8515427" y="631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116095</xdr:rowOff>
    </xdr:from>
    <xdr:ext cx="469744" cy="259045"/>
    <xdr:sp macro="" textlink="">
      <xdr:nvSpPr>
        <xdr:cNvPr id="141" name="n_3aveValue【図書館】&#10;一人当たり面積">
          <a:extLst>
            <a:ext uri="{FF2B5EF4-FFF2-40B4-BE49-F238E27FC236}">
              <a16:creationId xmlns:a16="http://schemas.microsoft.com/office/drawing/2014/main" id="{00000000-0008-0000-0F00-00008D000000}"/>
            </a:ext>
          </a:extLst>
        </xdr:cNvPr>
        <xdr:cNvSpPr txBox="1"/>
      </xdr:nvSpPr>
      <xdr:spPr>
        <a:xfrm>
          <a:off x="7626427" y="628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102379</xdr:rowOff>
    </xdr:from>
    <xdr:ext cx="469744" cy="259045"/>
    <xdr:sp macro="" textlink="">
      <xdr:nvSpPr>
        <xdr:cNvPr id="142" name="n_4aveValue【図書館】&#10;一人当たり面積">
          <a:extLst>
            <a:ext uri="{FF2B5EF4-FFF2-40B4-BE49-F238E27FC236}">
              <a16:creationId xmlns:a16="http://schemas.microsoft.com/office/drawing/2014/main" id="{00000000-0008-0000-0F00-00008E000000}"/>
            </a:ext>
          </a:extLst>
        </xdr:cNvPr>
        <xdr:cNvSpPr txBox="1"/>
      </xdr:nvSpPr>
      <xdr:spPr>
        <a:xfrm>
          <a:off x="6737427" y="627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76979</xdr:rowOff>
    </xdr:from>
    <xdr:ext cx="469744" cy="259045"/>
    <xdr:sp macro="" textlink="">
      <xdr:nvSpPr>
        <xdr:cNvPr id="143" name="n_1mainValue【図書館】&#10;一人当たり面積">
          <a:extLst>
            <a:ext uri="{FF2B5EF4-FFF2-40B4-BE49-F238E27FC236}">
              <a16:creationId xmlns:a16="http://schemas.microsoft.com/office/drawing/2014/main" id="{00000000-0008-0000-0F00-00008F000000}"/>
            </a:ext>
          </a:extLst>
        </xdr:cNvPr>
        <xdr:cNvSpPr txBox="1"/>
      </xdr:nvSpPr>
      <xdr:spPr>
        <a:xfrm>
          <a:off x="9391727" y="693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81551</xdr:rowOff>
    </xdr:from>
    <xdr:ext cx="469744" cy="259045"/>
    <xdr:sp macro="" textlink="">
      <xdr:nvSpPr>
        <xdr:cNvPr id="144" name="n_2mainValue【図書館】&#10;一人当たり面積">
          <a:extLst>
            <a:ext uri="{FF2B5EF4-FFF2-40B4-BE49-F238E27FC236}">
              <a16:creationId xmlns:a16="http://schemas.microsoft.com/office/drawing/2014/main" id="{00000000-0008-0000-0F00-000090000000}"/>
            </a:ext>
          </a:extLst>
        </xdr:cNvPr>
        <xdr:cNvSpPr txBox="1"/>
      </xdr:nvSpPr>
      <xdr:spPr>
        <a:xfrm>
          <a:off x="8515427" y="693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90695</xdr:rowOff>
    </xdr:from>
    <xdr:ext cx="469744" cy="259045"/>
    <xdr:sp macro="" textlink="">
      <xdr:nvSpPr>
        <xdr:cNvPr id="145" name="n_3mainValue【図書館】&#10;一人当たり面積">
          <a:extLst>
            <a:ext uri="{FF2B5EF4-FFF2-40B4-BE49-F238E27FC236}">
              <a16:creationId xmlns:a16="http://schemas.microsoft.com/office/drawing/2014/main" id="{00000000-0008-0000-0F00-000091000000}"/>
            </a:ext>
          </a:extLst>
        </xdr:cNvPr>
        <xdr:cNvSpPr txBox="1"/>
      </xdr:nvSpPr>
      <xdr:spPr>
        <a:xfrm>
          <a:off x="7626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95267</xdr:rowOff>
    </xdr:from>
    <xdr:ext cx="469744" cy="259045"/>
    <xdr:sp macro="" textlink="">
      <xdr:nvSpPr>
        <xdr:cNvPr id="146" name="n_4mainValue【図書館】&#10;一人当たり面積">
          <a:extLst>
            <a:ext uri="{FF2B5EF4-FFF2-40B4-BE49-F238E27FC236}">
              <a16:creationId xmlns:a16="http://schemas.microsoft.com/office/drawing/2014/main" id="{00000000-0008-0000-0F00-000092000000}"/>
            </a:ext>
          </a:extLst>
        </xdr:cNvPr>
        <xdr:cNvSpPr txBox="1"/>
      </xdr:nvSpPr>
      <xdr:spPr>
        <a:xfrm>
          <a:off x="6737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F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F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11430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634865" y="9441180"/>
          <a:ext cx="0" cy="1607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129557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673600" y="921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11430</xdr:rowOff>
    </xdr:from>
    <xdr:to>
      <xdr:col>24</xdr:col>
      <xdr:colOff>152400</xdr:colOff>
      <xdr:row>55</xdr:row>
      <xdr:rowOff>11430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944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137812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673600" y="10253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158750</xdr:rowOff>
    </xdr:from>
    <xdr:to>
      <xdr:col>20</xdr:col>
      <xdr:colOff>38100</xdr:colOff>
      <xdr:row>61</xdr:row>
      <xdr:rowOff>88900</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74650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120650</xdr:rowOff>
    </xdr:from>
    <xdr:to>
      <xdr:col>15</xdr:col>
      <xdr:colOff>101600</xdr:colOff>
      <xdr:row>61</xdr:row>
      <xdr:rowOff>50800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857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80645</xdr:rowOff>
    </xdr:from>
    <xdr:to>
      <xdr:col>10</xdr:col>
      <xdr:colOff>165100</xdr:colOff>
      <xdr:row>61</xdr:row>
      <xdr:rowOff>10795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968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82550</xdr:rowOff>
    </xdr:from>
    <xdr:to>
      <xdr:col>24</xdr:col>
      <xdr:colOff>114300</xdr:colOff>
      <xdr:row>63</xdr:row>
      <xdr:rowOff>12700</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5847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60977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673600" y="1069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71120</xdr:rowOff>
    </xdr:from>
    <xdr:to>
      <xdr:col>20</xdr:col>
      <xdr:colOff>38100</xdr:colOff>
      <xdr:row>63</xdr:row>
      <xdr:rowOff>1270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746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121920</xdr:rowOff>
    </xdr:from>
    <xdr:to>
      <xdr:col>24</xdr:col>
      <xdr:colOff>63500</xdr:colOff>
      <xdr:row>62</xdr:row>
      <xdr:rowOff>133350</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3797300" y="107518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55880</xdr:rowOff>
    </xdr:from>
    <xdr:to>
      <xdr:col>15</xdr:col>
      <xdr:colOff>101600</xdr:colOff>
      <xdr:row>62</xdr:row>
      <xdr:rowOff>157480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857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106680</xdr:rowOff>
    </xdr:from>
    <xdr:to>
      <xdr:col>19</xdr:col>
      <xdr:colOff>177800</xdr:colOff>
      <xdr:row>62</xdr:row>
      <xdr:rowOff>121920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908300" y="107365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31115</xdr:rowOff>
    </xdr:from>
    <xdr:to>
      <xdr:col>10</xdr:col>
      <xdr:colOff>165100</xdr:colOff>
      <xdr:row>62</xdr:row>
      <xdr:rowOff>132715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9685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81915</xdr:rowOff>
    </xdr:from>
    <xdr:to>
      <xdr:col>15</xdr:col>
      <xdr:colOff>50800</xdr:colOff>
      <xdr:row>62</xdr:row>
      <xdr:rowOff>106680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019300" y="1071181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19685</xdr:rowOff>
    </xdr:from>
    <xdr:to>
      <xdr:col>6</xdr:col>
      <xdr:colOff>38100</xdr:colOff>
      <xdr:row>62</xdr:row>
      <xdr:rowOff>121285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079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70485</xdr:rowOff>
    </xdr:from>
    <xdr:to>
      <xdr:col>10</xdr:col>
      <xdr:colOff>114300</xdr:colOff>
      <xdr:row>62</xdr:row>
      <xdr:rowOff>81915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130300" y="1070038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105427</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3582044" y="1022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67327</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2705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27322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18167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163847</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148607</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123842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112412</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1074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0000000-0008-0000-0F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120701</xdr:rowOff>
    </xdr:from>
    <xdr:to>
      <xdr:col>54</xdr:col>
      <xdr:colOff>189865</xdr:colOff>
      <xdr:row>63</xdr:row>
      <xdr:rowOff>164135</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flipV="1">
          <a:off x="10476865" y="9550451"/>
          <a:ext cx="0" cy="1415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167962</xdr:rowOff>
    </xdr:from>
    <xdr:ext cx="469744" cy="259045"/>
    <xdr:sp macro="" textlink="">
      <xdr:nvSpPr>
        <xdr:cNvPr id="227" name="【体育館・プール】&#10;一人当たり面積最小値テキスト">
          <a:extLst>
            <a:ext uri="{FF2B5EF4-FFF2-40B4-BE49-F238E27FC236}">
              <a16:creationId xmlns:a16="http://schemas.microsoft.com/office/drawing/2014/main" id="{00000000-0008-0000-0F00-0000E3000000}"/>
            </a:ext>
          </a:extLst>
        </xdr:cNvPr>
        <xdr:cNvSpPr txBox="1"/>
      </xdr:nvSpPr>
      <xdr:spPr>
        <a:xfrm>
          <a:off x="10515600" y="10969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164135</xdr:rowOff>
    </xdr:from>
    <xdr:to>
      <xdr:col>55</xdr:col>
      <xdr:colOff>88900</xdr:colOff>
      <xdr:row>63</xdr:row>
      <xdr:rowOff>164135</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10388600" y="1096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67378</xdr:rowOff>
    </xdr:from>
    <xdr:ext cx="469744" cy="259045"/>
    <xdr:sp macro="" textlink="">
      <xdr:nvSpPr>
        <xdr:cNvPr id="229" name="【体育館・プール】&#10;一人当たり面積最大値テキスト">
          <a:extLst>
            <a:ext uri="{FF2B5EF4-FFF2-40B4-BE49-F238E27FC236}">
              <a16:creationId xmlns:a16="http://schemas.microsoft.com/office/drawing/2014/main" id="{00000000-0008-0000-0F00-0000E5000000}"/>
            </a:ext>
          </a:extLst>
        </xdr:cNvPr>
        <xdr:cNvSpPr txBox="1"/>
      </xdr:nvSpPr>
      <xdr:spPr>
        <a:xfrm>
          <a:off x="10515600" y="9325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120701</xdr:rowOff>
    </xdr:from>
    <xdr:to>
      <xdr:col>55</xdr:col>
      <xdr:colOff>88900</xdr:colOff>
      <xdr:row>55</xdr:row>
      <xdr:rowOff>120701</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10388600" y="9550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70731</xdr:rowOff>
    </xdr:from>
    <xdr:ext cx="469744" cy="259045"/>
    <xdr:sp macro="" textlink="">
      <xdr:nvSpPr>
        <xdr:cNvPr id="231" name="【体育館・プール】&#10;一人当たり面積平均値テキスト">
          <a:extLst>
            <a:ext uri="{FF2B5EF4-FFF2-40B4-BE49-F238E27FC236}">
              <a16:creationId xmlns:a16="http://schemas.microsoft.com/office/drawing/2014/main" id="{00000000-0008-0000-0F00-0000E7000000}"/>
            </a:ext>
          </a:extLst>
        </xdr:cNvPr>
        <xdr:cNvSpPr txBox="1"/>
      </xdr:nvSpPr>
      <xdr:spPr>
        <a:xfrm>
          <a:off x="10515600" y="105291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92304</xdr:rowOff>
    </xdr:from>
    <xdr:to>
      <xdr:col>55</xdr:col>
      <xdr:colOff>50800</xdr:colOff>
      <xdr:row>62</xdr:row>
      <xdr:rowOff>22454</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10426700" y="10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118364</xdr:rowOff>
    </xdr:from>
    <xdr:to>
      <xdr:col>50</xdr:col>
      <xdr:colOff>165100</xdr:colOff>
      <xdr:row>62</xdr:row>
      <xdr:rowOff>48514</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9588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132994</xdr:rowOff>
    </xdr:from>
    <xdr:to>
      <xdr:col>46</xdr:col>
      <xdr:colOff>38100</xdr:colOff>
      <xdr:row>62</xdr:row>
      <xdr:rowOff>63144</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8699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127051</xdr:rowOff>
    </xdr:from>
    <xdr:to>
      <xdr:col>41</xdr:col>
      <xdr:colOff>101600</xdr:colOff>
      <xdr:row>62</xdr:row>
      <xdr:rowOff>57201</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7810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112420</xdr:rowOff>
    </xdr:from>
    <xdr:to>
      <xdr:col>36</xdr:col>
      <xdr:colOff>165100</xdr:colOff>
      <xdr:row>62</xdr:row>
      <xdr:rowOff>42570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6921500" y="1057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72644</xdr:rowOff>
    </xdr:from>
    <xdr:to>
      <xdr:col>55</xdr:col>
      <xdr:colOff>50800</xdr:colOff>
      <xdr:row>62</xdr:row>
      <xdr:rowOff>2794</xdr:rowOff>
    </xdr:to>
    <xdr:sp macro="" textlink="">
      <xdr:nvSpPr>
        <xdr:cNvPr id="242" name="楕円 241">
          <a:extLst>
            <a:ext uri="{FF2B5EF4-FFF2-40B4-BE49-F238E27FC236}">
              <a16:creationId xmlns:a16="http://schemas.microsoft.com/office/drawing/2014/main" id="{00000000-0008-0000-0F00-0000F2000000}"/>
            </a:ext>
          </a:extLst>
        </xdr:cNvPr>
        <xdr:cNvSpPr/>
      </xdr:nvSpPr>
      <xdr:spPr>
        <a:xfrm>
          <a:off x="10426700" y="1053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95521</xdr:rowOff>
    </xdr:from>
    <xdr:ext cx="469744" cy="259045"/>
    <xdr:sp macro="" textlink="">
      <xdr:nvSpPr>
        <xdr:cNvPr id="243" name="【体育館・プール】&#10;一人当たり面積該当値テキスト">
          <a:extLst>
            <a:ext uri="{FF2B5EF4-FFF2-40B4-BE49-F238E27FC236}">
              <a16:creationId xmlns:a16="http://schemas.microsoft.com/office/drawing/2014/main" id="{00000000-0008-0000-0F00-0000F3000000}"/>
            </a:ext>
          </a:extLst>
        </xdr:cNvPr>
        <xdr:cNvSpPr txBox="1"/>
      </xdr:nvSpPr>
      <xdr:spPr>
        <a:xfrm>
          <a:off x="10515600" y="1038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85446</xdr:rowOff>
    </xdr:from>
    <xdr:to>
      <xdr:col>50</xdr:col>
      <xdr:colOff>165100</xdr:colOff>
      <xdr:row>62</xdr:row>
      <xdr:rowOff>15596</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9588500" y="1054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123444</xdr:rowOff>
    </xdr:from>
    <xdr:to>
      <xdr:col>55</xdr:col>
      <xdr:colOff>0</xdr:colOff>
      <xdr:row>61</xdr:row>
      <xdr:rowOff>136246</xdr:rowOff>
    </xdr:to>
    <xdr:cxnSp macro="">
      <xdr:nvCxnSpPr>
        <xdr:cNvPr id="245" name="直線コネクタ 244">
          <a:extLst>
            <a:ext uri="{FF2B5EF4-FFF2-40B4-BE49-F238E27FC236}">
              <a16:creationId xmlns:a16="http://schemas.microsoft.com/office/drawing/2014/main" id="{00000000-0008-0000-0F00-0000F5000000}"/>
            </a:ext>
          </a:extLst>
        </xdr:cNvPr>
        <xdr:cNvCxnSpPr/>
      </xdr:nvCxnSpPr>
      <xdr:spPr>
        <a:xfrm flipV="1">
          <a:off x="9639300" y="10581894"/>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95047</xdr:rowOff>
    </xdr:from>
    <xdr:to>
      <xdr:col>46</xdr:col>
      <xdr:colOff>38100</xdr:colOff>
      <xdr:row>62</xdr:row>
      <xdr:rowOff>25197</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8699500" y="1055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136246</xdr:rowOff>
    </xdr:from>
    <xdr:to>
      <xdr:col>50</xdr:col>
      <xdr:colOff>114300</xdr:colOff>
      <xdr:row>61</xdr:row>
      <xdr:rowOff>145847</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flipV="1">
          <a:off x="8750300" y="10594696"/>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107391</xdr:rowOff>
    </xdr:from>
    <xdr:to>
      <xdr:col>41</xdr:col>
      <xdr:colOff>101600</xdr:colOff>
      <xdr:row>62</xdr:row>
      <xdr:rowOff>37541</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7810500" y="1056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145847</xdr:rowOff>
    </xdr:from>
    <xdr:to>
      <xdr:col>45</xdr:col>
      <xdr:colOff>177800</xdr:colOff>
      <xdr:row>61</xdr:row>
      <xdr:rowOff>158191</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7861300" y="10604297"/>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115621</xdr:rowOff>
    </xdr:from>
    <xdr:to>
      <xdr:col>36</xdr:col>
      <xdr:colOff>165100</xdr:colOff>
      <xdr:row>62</xdr:row>
      <xdr:rowOff>45771</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6921500" y="1057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158191</xdr:rowOff>
    </xdr:from>
    <xdr:to>
      <xdr:col>41</xdr:col>
      <xdr:colOff>50800</xdr:colOff>
      <xdr:row>61</xdr:row>
      <xdr:rowOff>166421</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6972300" y="10616641"/>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39641</xdr:rowOff>
    </xdr:from>
    <xdr:ext cx="469744" cy="259045"/>
    <xdr:sp macro="" textlink="">
      <xdr:nvSpPr>
        <xdr:cNvPr id="252" name="n_1aveValue【体育館・プール】&#10;一人当たり面積">
          <a:extLst>
            <a:ext uri="{FF2B5EF4-FFF2-40B4-BE49-F238E27FC236}">
              <a16:creationId xmlns:a16="http://schemas.microsoft.com/office/drawing/2014/main" id="{00000000-0008-0000-0F00-0000FC000000}"/>
            </a:ext>
          </a:extLst>
        </xdr:cNvPr>
        <xdr:cNvSpPr txBox="1"/>
      </xdr:nvSpPr>
      <xdr:spPr>
        <a:xfrm>
          <a:off x="93917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54271</xdr:rowOff>
    </xdr:from>
    <xdr:ext cx="469744" cy="259045"/>
    <xdr:sp macro="" textlink="">
      <xdr:nvSpPr>
        <xdr:cNvPr id="253" name="n_2aveValue【体育館・プール】&#10;一人当たり面積">
          <a:extLst>
            <a:ext uri="{FF2B5EF4-FFF2-40B4-BE49-F238E27FC236}">
              <a16:creationId xmlns:a16="http://schemas.microsoft.com/office/drawing/2014/main" id="{00000000-0008-0000-0F00-0000FD000000}"/>
            </a:ext>
          </a:extLst>
        </xdr:cNvPr>
        <xdr:cNvSpPr txBox="1"/>
      </xdr:nvSpPr>
      <xdr:spPr>
        <a:xfrm>
          <a:off x="8515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48328</xdr:rowOff>
    </xdr:from>
    <xdr:ext cx="469744" cy="259045"/>
    <xdr:sp macro="" textlink="">
      <xdr:nvSpPr>
        <xdr:cNvPr id="254" name="n_3aveValue【体育館・プール】&#10;一人当たり面積">
          <a:extLst>
            <a:ext uri="{FF2B5EF4-FFF2-40B4-BE49-F238E27FC236}">
              <a16:creationId xmlns:a16="http://schemas.microsoft.com/office/drawing/2014/main" id="{00000000-0008-0000-0F00-0000FE000000}"/>
            </a:ext>
          </a:extLst>
        </xdr:cNvPr>
        <xdr:cNvSpPr txBox="1"/>
      </xdr:nvSpPr>
      <xdr:spPr>
        <a:xfrm>
          <a:off x="7626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59097</xdr:rowOff>
    </xdr:from>
    <xdr:ext cx="469744" cy="259045"/>
    <xdr:sp macro="" textlink="">
      <xdr:nvSpPr>
        <xdr:cNvPr id="255" name="n_4aveValue【体育館・プール】&#10;一人当たり面積">
          <a:extLst>
            <a:ext uri="{FF2B5EF4-FFF2-40B4-BE49-F238E27FC236}">
              <a16:creationId xmlns:a16="http://schemas.microsoft.com/office/drawing/2014/main" id="{00000000-0008-0000-0F00-0000FF000000}"/>
            </a:ext>
          </a:extLst>
        </xdr:cNvPr>
        <xdr:cNvSpPr txBox="1"/>
      </xdr:nvSpPr>
      <xdr:spPr>
        <a:xfrm>
          <a:off x="6737427" y="1034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32123</xdr:rowOff>
    </xdr:from>
    <xdr:ext cx="469744" cy="259045"/>
    <xdr:sp macro="" textlink="">
      <xdr:nvSpPr>
        <xdr:cNvPr id="256" name="n_1mainValue【体育館・プール】&#10;一人当たり面積">
          <a:extLst>
            <a:ext uri="{FF2B5EF4-FFF2-40B4-BE49-F238E27FC236}">
              <a16:creationId xmlns:a16="http://schemas.microsoft.com/office/drawing/2014/main" id="{00000000-0008-0000-0F00-000000010000}"/>
            </a:ext>
          </a:extLst>
        </xdr:cNvPr>
        <xdr:cNvSpPr txBox="1"/>
      </xdr:nvSpPr>
      <xdr:spPr>
        <a:xfrm>
          <a:off x="9391727" y="10319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41724</xdr:rowOff>
    </xdr:from>
    <xdr:ext cx="469744" cy="259045"/>
    <xdr:sp macro="" textlink="">
      <xdr:nvSpPr>
        <xdr:cNvPr id="257" name="n_2mainValue【体育館・プール】&#10;一人当たり面積">
          <a:extLst>
            <a:ext uri="{FF2B5EF4-FFF2-40B4-BE49-F238E27FC236}">
              <a16:creationId xmlns:a16="http://schemas.microsoft.com/office/drawing/2014/main" id="{00000000-0008-0000-0F00-000001010000}"/>
            </a:ext>
          </a:extLst>
        </xdr:cNvPr>
        <xdr:cNvSpPr txBox="1"/>
      </xdr:nvSpPr>
      <xdr:spPr>
        <a:xfrm>
          <a:off x="8515427" y="10328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54068</xdr:rowOff>
    </xdr:from>
    <xdr:ext cx="469744" cy="259045"/>
    <xdr:sp macro="" textlink="">
      <xdr:nvSpPr>
        <xdr:cNvPr id="258" name="n_3mainValue【体育館・プール】&#10;一人当たり面積">
          <a:extLst>
            <a:ext uri="{FF2B5EF4-FFF2-40B4-BE49-F238E27FC236}">
              <a16:creationId xmlns:a16="http://schemas.microsoft.com/office/drawing/2014/main" id="{00000000-0008-0000-0F00-000002010000}"/>
            </a:ext>
          </a:extLst>
        </xdr:cNvPr>
        <xdr:cNvSpPr txBox="1"/>
      </xdr:nvSpPr>
      <xdr:spPr>
        <a:xfrm>
          <a:off x="7626427" y="1034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36898</xdr:rowOff>
    </xdr:from>
    <xdr:ext cx="469744" cy="259045"/>
    <xdr:sp macro="" textlink="">
      <xdr:nvSpPr>
        <xdr:cNvPr id="259" name="n_4mainValue【体育館・プール】&#10;一人当たり面積">
          <a:extLst>
            <a:ext uri="{FF2B5EF4-FFF2-40B4-BE49-F238E27FC236}">
              <a16:creationId xmlns:a16="http://schemas.microsoft.com/office/drawing/2014/main" id="{00000000-0008-0000-0F00-000003010000}"/>
            </a:ext>
          </a:extLst>
        </xdr:cNvPr>
        <xdr:cNvSpPr txBox="1"/>
      </xdr:nvSpPr>
      <xdr:spPr>
        <a:xfrm>
          <a:off x="6737427" y="10666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00000000-0008-0000-0F00-000020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00000000-0008-0000-0F00-000021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00000000-0008-0000-0F00-000022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00000000-0008-0000-0F00-000023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00000000-0008-0000-0F00-000024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00000000-0008-0000-0F00-000025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00000000-0008-0000-0F00-000026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00000000-0008-0000-0F00-000027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00000000-0008-0000-0F00-000028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00000000-0008-0000-0F00-000029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00000000-0008-0000-0F00-00002A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00000000-0008-0000-0F00-00002B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00000000-0008-0000-0F00-00002D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3" name="直線コネクタ 302">
          <a:extLst>
            <a:ext uri="{FF2B5EF4-FFF2-40B4-BE49-F238E27FC236}">
              <a16:creationId xmlns:a16="http://schemas.microsoft.com/office/drawing/2014/main" id="{00000000-0008-0000-0F00-00002F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8" name="テキスト ボックス 307">
          <a:extLst>
            <a:ext uri="{FF2B5EF4-FFF2-40B4-BE49-F238E27FC236}">
              <a16:creationId xmlns:a16="http://schemas.microsoft.com/office/drawing/2014/main" id="{00000000-0008-0000-0F00-000034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0" name="テキスト ボックス 309">
          <a:extLst>
            <a:ext uri="{FF2B5EF4-FFF2-40B4-BE49-F238E27FC236}">
              <a16:creationId xmlns:a16="http://schemas.microsoft.com/office/drawing/2014/main" id="{00000000-0008-0000-0F00-000036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2" name="テキスト ボックス 311">
          <a:extLst>
            <a:ext uri="{FF2B5EF4-FFF2-40B4-BE49-F238E27FC236}">
              <a16:creationId xmlns:a16="http://schemas.microsoft.com/office/drawing/2014/main" id="{00000000-0008-0000-0F00-000038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4" name="テキスト ボックス 313">
          <a:extLst>
            <a:ext uri="{FF2B5EF4-FFF2-40B4-BE49-F238E27FC236}">
              <a16:creationId xmlns:a16="http://schemas.microsoft.com/office/drawing/2014/main" id="{00000000-0008-0000-0F00-00003A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5" name="【一般廃棄物処理施設】&#10;有形固定資産減価償却率グラフ枠">
          <a:extLst>
            <a:ext uri="{FF2B5EF4-FFF2-40B4-BE49-F238E27FC236}">
              <a16:creationId xmlns:a16="http://schemas.microsoft.com/office/drawing/2014/main" id="{00000000-0008-0000-0F00-00003B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38100</xdr:rowOff>
    </xdr:from>
    <xdr:to>
      <xdr:col>85</xdr:col>
      <xdr:colOff>126364</xdr:colOff>
      <xdr:row>41</xdr:row>
      <xdr:rowOff>110490</xdr:rowOff>
    </xdr:to>
    <xdr:cxnSp macro="">
      <xdr:nvCxnSpPr>
        <xdr:cNvPr id="316" name="直線コネクタ 315">
          <a:extLst>
            <a:ext uri="{FF2B5EF4-FFF2-40B4-BE49-F238E27FC236}">
              <a16:creationId xmlns:a16="http://schemas.microsoft.com/office/drawing/2014/main" id="{00000000-0008-0000-0F00-00003C010000}"/>
            </a:ext>
          </a:extLst>
        </xdr:cNvPr>
        <xdr:cNvCxnSpPr/>
      </xdr:nvCxnSpPr>
      <xdr:spPr>
        <a:xfrm flipV="1">
          <a:off x="16318864" y="5695950"/>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114317</xdr:rowOff>
    </xdr:from>
    <xdr:ext cx="405111" cy="259045"/>
    <xdr:sp macro="" textlink="">
      <xdr:nvSpPr>
        <xdr:cNvPr id="317" name="【一般廃棄物処理施設】&#10;有形固定資産減価償却率最小値テキスト">
          <a:extLst>
            <a:ext uri="{FF2B5EF4-FFF2-40B4-BE49-F238E27FC236}">
              <a16:creationId xmlns:a16="http://schemas.microsoft.com/office/drawing/2014/main" id="{00000000-0008-0000-0F00-00003D010000}"/>
            </a:ext>
          </a:extLst>
        </xdr:cNvPr>
        <xdr:cNvSpPr txBox="1"/>
      </xdr:nvSpPr>
      <xdr:spPr>
        <a:xfrm>
          <a:off x="16357600" y="714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110490</xdr:rowOff>
    </xdr:from>
    <xdr:to>
      <xdr:col>86</xdr:col>
      <xdr:colOff>25400</xdr:colOff>
      <xdr:row>41</xdr:row>
      <xdr:rowOff>110490</xdr:rowOff>
    </xdr:to>
    <xdr:cxnSp macro="">
      <xdr:nvCxnSpPr>
        <xdr:cNvPr id="318" name="直線コネクタ 317">
          <a:extLst>
            <a:ext uri="{FF2B5EF4-FFF2-40B4-BE49-F238E27FC236}">
              <a16:creationId xmlns:a16="http://schemas.microsoft.com/office/drawing/2014/main" id="{00000000-0008-0000-0F00-00003E010000}"/>
            </a:ext>
          </a:extLst>
        </xdr:cNvPr>
        <xdr:cNvCxnSpPr/>
      </xdr:nvCxnSpPr>
      <xdr:spPr>
        <a:xfrm>
          <a:off x="16230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156227</xdr:rowOff>
    </xdr:from>
    <xdr:ext cx="405111" cy="259045"/>
    <xdr:sp macro="" textlink="">
      <xdr:nvSpPr>
        <xdr:cNvPr id="319" name="【一般廃棄物処理施設】&#10;有形固定資産減価償却率最大値テキスト">
          <a:extLst>
            <a:ext uri="{FF2B5EF4-FFF2-40B4-BE49-F238E27FC236}">
              <a16:creationId xmlns:a16="http://schemas.microsoft.com/office/drawing/2014/main" id="{00000000-0008-0000-0F00-00003F010000}"/>
            </a:ext>
          </a:extLst>
        </xdr:cNvPr>
        <xdr:cNvSpPr txBox="1"/>
      </xdr:nvSpPr>
      <xdr:spPr>
        <a:xfrm>
          <a:off x="16357600" y="547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38100</xdr:rowOff>
    </xdr:from>
    <xdr:to>
      <xdr:col>86</xdr:col>
      <xdr:colOff>25400</xdr:colOff>
      <xdr:row>33</xdr:row>
      <xdr:rowOff>38100</xdr:rowOff>
    </xdr:to>
    <xdr:cxnSp macro="">
      <xdr:nvCxnSpPr>
        <xdr:cNvPr id="320" name="直線コネクタ 319">
          <a:extLst>
            <a:ext uri="{FF2B5EF4-FFF2-40B4-BE49-F238E27FC236}">
              <a16:creationId xmlns:a16="http://schemas.microsoft.com/office/drawing/2014/main" id="{00000000-0008-0000-0F00-000040010000}"/>
            </a:ext>
          </a:extLst>
        </xdr:cNvPr>
        <xdr:cNvCxnSpPr/>
      </xdr:nvCxnSpPr>
      <xdr:spPr>
        <a:xfrm>
          <a:off x="16230600" y="569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63517</xdr:rowOff>
    </xdr:from>
    <xdr:ext cx="405111" cy="259045"/>
    <xdr:sp macro="" textlink="">
      <xdr:nvSpPr>
        <xdr:cNvPr id="321" name="【一般廃棄物処理施設】&#10;有形固定資産減価償却率平均値テキスト">
          <a:extLst>
            <a:ext uri="{FF2B5EF4-FFF2-40B4-BE49-F238E27FC236}">
              <a16:creationId xmlns:a16="http://schemas.microsoft.com/office/drawing/2014/main" id="{00000000-0008-0000-0F00-000041010000}"/>
            </a:ext>
          </a:extLst>
        </xdr:cNvPr>
        <xdr:cNvSpPr txBox="1"/>
      </xdr:nvSpPr>
      <xdr:spPr>
        <a:xfrm>
          <a:off x="16357600" y="6235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40640</xdr:rowOff>
    </xdr:from>
    <xdr:to>
      <xdr:col>85</xdr:col>
      <xdr:colOff>177800</xdr:colOff>
      <xdr:row>37</xdr:row>
      <xdr:rowOff>142240</xdr:rowOff>
    </xdr:to>
    <xdr:sp macro="" textlink="">
      <xdr:nvSpPr>
        <xdr:cNvPr id="322" name="フローチャート: 判断 321">
          <a:extLst>
            <a:ext uri="{FF2B5EF4-FFF2-40B4-BE49-F238E27FC236}">
              <a16:creationId xmlns:a16="http://schemas.microsoft.com/office/drawing/2014/main" id="{00000000-0008-0000-0F00-000042010000}"/>
            </a:ext>
          </a:extLst>
        </xdr:cNvPr>
        <xdr:cNvSpPr/>
      </xdr:nvSpPr>
      <xdr:spPr>
        <a:xfrm>
          <a:off x="162687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42545</xdr:rowOff>
    </xdr:from>
    <xdr:to>
      <xdr:col>81</xdr:col>
      <xdr:colOff>101600</xdr:colOff>
      <xdr:row>37</xdr:row>
      <xdr:rowOff>144145</xdr:rowOff>
    </xdr:to>
    <xdr:sp macro="" textlink="">
      <xdr:nvSpPr>
        <xdr:cNvPr id="323" name="フローチャート: 判断 322">
          <a:extLst>
            <a:ext uri="{FF2B5EF4-FFF2-40B4-BE49-F238E27FC236}">
              <a16:creationId xmlns:a16="http://schemas.microsoft.com/office/drawing/2014/main" id="{00000000-0008-0000-0F00-000043010000}"/>
            </a:ext>
          </a:extLst>
        </xdr:cNvPr>
        <xdr:cNvSpPr/>
      </xdr:nvSpPr>
      <xdr:spPr>
        <a:xfrm>
          <a:off x="15430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50165</xdr:rowOff>
    </xdr:from>
    <xdr:to>
      <xdr:col>76</xdr:col>
      <xdr:colOff>165100</xdr:colOff>
      <xdr:row>37</xdr:row>
      <xdr:rowOff>151765</xdr:rowOff>
    </xdr:to>
    <xdr:sp macro="" textlink="">
      <xdr:nvSpPr>
        <xdr:cNvPr id="324" name="フローチャート: 判断 323">
          <a:extLst>
            <a:ext uri="{FF2B5EF4-FFF2-40B4-BE49-F238E27FC236}">
              <a16:creationId xmlns:a16="http://schemas.microsoft.com/office/drawing/2014/main" id="{00000000-0008-0000-0F00-000044010000}"/>
            </a:ext>
          </a:extLst>
        </xdr:cNvPr>
        <xdr:cNvSpPr/>
      </xdr:nvSpPr>
      <xdr:spPr>
        <a:xfrm>
          <a:off x="14541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93980</xdr:rowOff>
    </xdr:from>
    <xdr:to>
      <xdr:col>72</xdr:col>
      <xdr:colOff>38100</xdr:colOff>
      <xdr:row>38</xdr:row>
      <xdr:rowOff>24130</xdr:rowOff>
    </xdr:to>
    <xdr:sp macro="" textlink="">
      <xdr:nvSpPr>
        <xdr:cNvPr id="325" name="フローチャート: 判断 324">
          <a:extLst>
            <a:ext uri="{FF2B5EF4-FFF2-40B4-BE49-F238E27FC236}">
              <a16:creationId xmlns:a16="http://schemas.microsoft.com/office/drawing/2014/main" id="{00000000-0008-0000-0F00-000045010000}"/>
            </a:ext>
          </a:extLst>
        </xdr:cNvPr>
        <xdr:cNvSpPr/>
      </xdr:nvSpPr>
      <xdr:spPr>
        <a:xfrm>
          <a:off x="13652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27305</xdr:rowOff>
    </xdr:from>
    <xdr:to>
      <xdr:col>67</xdr:col>
      <xdr:colOff>101600</xdr:colOff>
      <xdr:row>37</xdr:row>
      <xdr:rowOff>128905</xdr:rowOff>
    </xdr:to>
    <xdr:sp macro="" textlink="">
      <xdr:nvSpPr>
        <xdr:cNvPr id="326" name="フローチャート: 判断 325">
          <a:extLst>
            <a:ext uri="{FF2B5EF4-FFF2-40B4-BE49-F238E27FC236}">
              <a16:creationId xmlns:a16="http://schemas.microsoft.com/office/drawing/2014/main" id="{00000000-0008-0000-0F00-000046010000}"/>
            </a:ext>
          </a:extLst>
        </xdr:cNvPr>
        <xdr:cNvSpPr/>
      </xdr:nvSpPr>
      <xdr:spPr>
        <a:xfrm>
          <a:off x="12763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00000000-0008-0000-0F00-000047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95885</xdr:rowOff>
    </xdr:from>
    <xdr:to>
      <xdr:col>85</xdr:col>
      <xdr:colOff>177800</xdr:colOff>
      <xdr:row>39</xdr:row>
      <xdr:rowOff>26035</xdr:rowOff>
    </xdr:to>
    <xdr:sp macro="" textlink="">
      <xdr:nvSpPr>
        <xdr:cNvPr id="332" name="楕円 331">
          <a:extLst>
            <a:ext uri="{FF2B5EF4-FFF2-40B4-BE49-F238E27FC236}">
              <a16:creationId xmlns:a16="http://schemas.microsoft.com/office/drawing/2014/main" id="{00000000-0008-0000-0F00-00004C010000}"/>
            </a:ext>
          </a:extLst>
        </xdr:cNvPr>
        <xdr:cNvSpPr/>
      </xdr:nvSpPr>
      <xdr:spPr>
        <a:xfrm>
          <a:off x="162687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74312</xdr:rowOff>
    </xdr:from>
    <xdr:ext cx="405111" cy="259045"/>
    <xdr:sp macro="" textlink="">
      <xdr:nvSpPr>
        <xdr:cNvPr id="333" name="【一般廃棄物処理施設】&#10;有形固定資産減価償却率該当値テキスト">
          <a:extLst>
            <a:ext uri="{FF2B5EF4-FFF2-40B4-BE49-F238E27FC236}">
              <a16:creationId xmlns:a16="http://schemas.microsoft.com/office/drawing/2014/main" id="{00000000-0008-0000-0F00-00004D010000}"/>
            </a:ext>
          </a:extLst>
        </xdr:cNvPr>
        <xdr:cNvSpPr txBox="1"/>
      </xdr:nvSpPr>
      <xdr:spPr>
        <a:xfrm>
          <a:off x="16357600" y="658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95885</xdr:rowOff>
    </xdr:from>
    <xdr:to>
      <xdr:col>81</xdr:col>
      <xdr:colOff>101600</xdr:colOff>
      <xdr:row>39</xdr:row>
      <xdr:rowOff>26035</xdr:rowOff>
    </xdr:to>
    <xdr:sp macro="" textlink="">
      <xdr:nvSpPr>
        <xdr:cNvPr id="334" name="楕円 333">
          <a:extLst>
            <a:ext uri="{FF2B5EF4-FFF2-40B4-BE49-F238E27FC236}">
              <a16:creationId xmlns:a16="http://schemas.microsoft.com/office/drawing/2014/main" id="{00000000-0008-0000-0F00-00004E010000}"/>
            </a:ext>
          </a:extLst>
        </xdr:cNvPr>
        <xdr:cNvSpPr/>
      </xdr:nvSpPr>
      <xdr:spPr>
        <a:xfrm>
          <a:off x="15430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146685</xdr:rowOff>
    </xdr:from>
    <xdr:to>
      <xdr:col>85</xdr:col>
      <xdr:colOff>127000</xdr:colOff>
      <xdr:row>38</xdr:row>
      <xdr:rowOff>146685</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15481300" y="66617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95885</xdr:rowOff>
    </xdr:from>
    <xdr:to>
      <xdr:col>76</xdr:col>
      <xdr:colOff>165100</xdr:colOff>
      <xdr:row>39</xdr:row>
      <xdr:rowOff>26035</xdr:rowOff>
    </xdr:to>
    <xdr:sp macro="" textlink="">
      <xdr:nvSpPr>
        <xdr:cNvPr id="336" name="楕円 335">
          <a:extLst>
            <a:ext uri="{FF2B5EF4-FFF2-40B4-BE49-F238E27FC236}">
              <a16:creationId xmlns:a16="http://schemas.microsoft.com/office/drawing/2014/main" id="{00000000-0008-0000-0F00-000050010000}"/>
            </a:ext>
          </a:extLst>
        </xdr:cNvPr>
        <xdr:cNvSpPr/>
      </xdr:nvSpPr>
      <xdr:spPr>
        <a:xfrm>
          <a:off x="14541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146685</xdr:rowOff>
    </xdr:from>
    <xdr:to>
      <xdr:col>81</xdr:col>
      <xdr:colOff>50800</xdr:colOff>
      <xdr:row>38</xdr:row>
      <xdr:rowOff>146685</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14592300" y="6661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166370</xdr:rowOff>
    </xdr:from>
    <xdr:to>
      <xdr:col>72</xdr:col>
      <xdr:colOff>38100</xdr:colOff>
      <xdr:row>39</xdr:row>
      <xdr:rowOff>96520</xdr:rowOff>
    </xdr:to>
    <xdr:sp macro="" textlink="">
      <xdr:nvSpPr>
        <xdr:cNvPr id="338" name="楕円 337">
          <a:extLst>
            <a:ext uri="{FF2B5EF4-FFF2-40B4-BE49-F238E27FC236}">
              <a16:creationId xmlns:a16="http://schemas.microsoft.com/office/drawing/2014/main" id="{00000000-0008-0000-0F00-000052010000}"/>
            </a:ext>
          </a:extLst>
        </xdr:cNvPr>
        <xdr:cNvSpPr/>
      </xdr:nvSpPr>
      <xdr:spPr>
        <a:xfrm>
          <a:off x="13652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146685</xdr:rowOff>
    </xdr:from>
    <xdr:to>
      <xdr:col>76</xdr:col>
      <xdr:colOff>114300</xdr:colOff>
      <xdr:row>39</xdr:row>
      <xdr:rowOff>45720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flipV="1">
          <a:off x="13703300" y="666178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135890</xdr:rowOff>
    </xdr:from>
    <xdr:to>
      <xdr:col>67</xdr:col>
      <xdr:colOff>101600</xdr:colOff>
      <xdr:row>39</xdr:row>
      <xdr:rowOff>66040</xdr:rowOff>
    </xdr:to>
    <xdr:sp macro="" textlink="">
      <xdr:nvSpPr>
        <xdr:cNvPr id="340" name="楕円 339">
          <a:extLst>
            <a:ext uri="{FF2B5EF4-FFF2-40B4-BE49-F238E27FC236}">
              <a16:creationId xmlns:a16="http://schemas.microsoft.com/office/drawing/2014/main" id="{00000000-0008-0000-0F00-000054010000}"/>
            </a:ext>
          </a:extLst>
        </xdr:cNvPr>
        <xdr:cNvSpPr/>
      </xdr:nvSpPr>
      <xdr:spPr>
        <a:xfrm>
          <a:off x="12763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15240</xdr:rowOff>
    </xdr:from>
    <xdr:to>
      <xdr:col>71</xdr:col>
      <xdr:colOff>177800</xdr:colOff>
      <xdr:row>39</xdr:row>
      <xdr:rowOff>45720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12814300" y="67017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160672</xdr:rowOff>
    </xdr:from>
    <xdr:ext cx="405111" cy="259045"/>
    <xdr:sp macro="" textlink="">
      <xdr:nvSpPr>
        <xdr:cNvPr id="342" name="n_1aveValue【一般廃棄物処理施設】&#10;有形固定資産減価償却率">
          <a:extLst>
            <a:ext uri="{FF2B5EF4-FFF2-40B4-BE49-F238E27FC236}">
              <a16:creationId xmlns:a16="http://schemas.microsoft.com/office/drawing/2014/main" id="{00000000-0008-0000-0F00-000056010000}"/>
            </a:ext>
          </a:extLst>
        </xdr:cNvPr>
        <xdr:cNvSpPr txBox="1"/>
      </xdr:nvSpPr>
      <xdr:spPr>
        <a:xfrm>
          <a:off x="152660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168292</xdr:rowOff>
    </xdr:from>
    <xdr:ext cx="405111" cy="259045"/>
    <xdr:sp macro="" textlink="">
      <xdr:nvSpPr>
        <xdr:cNvPr id="343" name="n_2aveValue【一般廃棄物処理施設】&#10;有形固定資産減価償却率">
          <a:extLst>
            <a:ext uri="{FF2B5EF4-FFF2-40B4-BE49-F238E27FC236}">
              <a16:creationId xmlns:a16="http://schemas.microsoft.com/office/drawing/2014/main" id="{00000000-0008-0000-0F00-000057010000}"/>
            </a:ext>
          </a:extLst>
        </xdr:cNvPr>
        <xdr:cNvSpPr txBox="1"/>
      </xdr:nvSpPr>
      <xdr:spPr>
        <a:xfrm>
          <a:off x="14389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40657</xdr:rowOff>
    </xdr:from>
    <xdr:ext cx="405111" cy="259045"/>
    <xdr:sp macro="" textlink="">
      <xdr:nvSpPr>
        <xdr:cNvPr id="344" name="n_3aveValue【一般廃棄物処理施設】&#10;有形固定資産減価償却率">
          <a:extLst>
            <a:ext uri="{FF2B5EF4-FFF2-40B4-BE49-F238E27FC236}">
              <a16:creationId xmlns:a16="http://schemas.microsoft.com/office/drawing/2014/main" id="{00000000-0008-0000-0F00-000058010000}"/>
            </a:ext>
          </a:extLst>
        </xdr:cNvPr>
        <xdr:cNvSpPr txBox="1"/>
      </xdr:nvSpPr>
      <xdr:spPr>
        <a:xfrm>
          <a:off x="13500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145432</xdr:rowOff>
    </xdr:from>
    <xdr:ext cx="405111" cy="259045"/>
    <xdr:sp macro="" textlink="">
      <xdr:nvSpPr>
        <xdr:cNvPr id="345" name="n_4aveValue【一般廃棄物処理施設】&#10;有形固定資産減価償却率">
          <a:extLst>
            <a:ext uri="{FF2B5EF4-FFF2-40B4-BE49-F238E27FC236}">
              <a16:creationId xmlns:a16="http://schemas.microsoft.com/office/drawing/2014/main" id="{00000000-0008-0000-0F00-000059010000}"/>
            </a:ext>
          </a:extLst>
        </xdr:cNvPr>
        <xdr:cNvSpPr txBox="1"/>
      </xdr:nvSpPr>
      <xdr:spPr>
        <a:xfrm>
          <a:off x="126117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17162</xdr:rowOff>
    </xdr:from>
    <xdr:ext cx="405111" cy="259045"/>
    <xdr:sp macro="" textlink="">
      <xdr:nvSpPr>
        <xdr:cNvPr id="346" name="n_1mainValue【一般廃棄物処理施設】&#10;有形固定資産減価償却率">
          <a:extLst>
            <a:ext uri="{FF2B5EF4-FFF2-40B4-BE49-F238E27FC236}">
              <a16:creationId xmlns:a16="http://schemas.microsoft.com/office/drawing/2014/main" id="{00000000-0008-0000-0F00-00005A010000}"/>
            </a:ext>
          </a:extLst>
        </xdr:cNvPr>
        <xdr:cNvSpPr txBox="1"/>
      </xdr:nvSpPr>
      <xdr:spPr>
        <a:xfrm>
          <a:off x="152660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17162</xdr:rowOff>
    </xdr:from>
    <xdr:ext cx="405111" cy="259045"/>
    <xdr:sp macro="" textlink="">
      <xdr:nvSpPr>
        <xdr:cNvPr id="347" name="n_2mainValue【一般廃棄物処理施設】&#10;有形固定資産減価償却率">
          <a:extLst>
            <a:ext uri="{FF2B5EF4-FFF2-40B4-BE49-F238E27FC236}">
              <a16:creationId xmlns:a16="http://schemas.microsoft.com/office/drawing/2014/main" id="{00000000-0008-0000-0F00-00005B010000}"/>
            </a:ext>
          </a:extLst>
        </xdr:cNvPr>
        <xdr:cNvSpPr txBox="1"/>
      </xdr:nvSpPr>
      <xdr:spPr>
        <a:xfrm>
          <a:off x="143897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87647</xdr:rowOff>
    </xdr:from>
    <xdr:ext cx="405111" cy="259045"/>
    <xdr:sp macro="" textlink="">
      <xdr:nvSpPr>
        <xdr:cNvPr id="348" name="n_3mainValue【一般廃棄物処理施設】&#10;有形固定資産減価償却率">
          <a:extLst>
            <a:ext uri="{FF2B5EF4-FFF2-40B4-BE49-F238E27FC236}">
              <a16:creationId xmlns:a16="http://schemas.microsoft.com/office/drawing/2014/main" id="{00000000-0008-0000-0F00-00005C010000}"/>
            </a:ext>
          </a:extLst>
        </xdr:cNvPr>
        <xdr:cNvSpPr txBox="1"/>
      </xdr:nvSpPr>
      <xdr:spPr>
        <a:xfrm>
          <a:off x="135007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57167</xdr:rowOff>
    </xdr:from>
    <xdr:ext cx="405111" cy="259045"/>
    <xdr:sp macro="" textlink="">
      <xdr:nvSpPr>
        <xdr:cNvPr id="349" name="n_4mainValue【一般廃棄物処理施設】&#10;有形固定資産減価償却率">
          <a:extLst>
            <a:ext uri="{FF2B5EF4-FFF2-40B4-BE49-F238E27FC236}">
              <a16:creationId xmlns:a16="http://schemas.microsoft.com/office/drawing/2014/main" id="{00000000-0008-0000-0F00-00005D010000}"/>
            </a:ext>
          </a:extLst>
        </xdr:cNvPr>
        <xdr:cNvSpPr txBox="1"/>
      </xdr:nvSpPr>
      <xdr:spPr>
        <a:xfrm>
          <a:off x="126117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a:extLst>
            <a:ext uri="{FF2B5EF4-FFF2-40B4-BE49-F238E27FC236}">
              <a16:creationId xmlns:a16="http://schemas.microsoft.com/office/drawing/2014/main" id="{00000000-0008-0000-0F00-00005E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a:extLst>
            <a:ext uri="{FF2B5EF4-FFF2-40B4-BE49-F238E27FC236}">
              <a16:creationId xmlns:a16="http://schemas.microsoft.com/office/drawing/2014/main" id="{00000000-0008-0000-0F00-00005F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a:extLst>
            <a:ext uri="{FF2B5EF4-FFF2-40B4-BE49-F238E27FC236}">
              <a16:creationId xmlns:a16="http://schemas.microsoft.com/office/drawing/2014/main" id="{00000000-0008-0000-0F00-000060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a:extLst>
            <a:ext uri="{FF2B5EF4-FFF2-40B4-BE49-F238E27FC236}">
              <a16:creationId xmlns:a16="http://schemas.microsoft.com/office/drawing/2014/main" id="{00000000-0008-0000-0F00-000061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a:extLst>
            <a:ext uri="{FF2B5EF4-FFF2-40B4-BE49-F238E27FC236}">
              <a16:creationId xmlns:a16="http://schemas.microsoft.com/office/drawing/2014/main" id="{00000000-0008-0000-0F00-000062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a:extLst>
            <a:ext uri="{FF2B5EF4-FFF2-40B4-BE49-F238E27FC236}">
              <a16:creationId xmlns:a16="http://schemas.microsoft.com/office/drawing/2014/main" id="{00000000-0008-0000-0F00-000063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a:extLst>
            <a:ext uri="{FF2B5EF4-FFF2-40B4-BE49-F238E27FC236}">
              <a16:creationId xmlns:a16="http://schemas.microsoft.com/office/drawing/2014/main" id="{00000000-0008-0000-0F00-000064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a:extLst>
            <a:ext uri="{FF2B5EF4-FFF2-40B4-BE49-F238E27FC236}">
              <a16:creationId xmlns:a16="http://schemas.microsoft.com/office/drawing/2014/main" id="{00000000-0008-0000-0F00-000065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5" name="テキスト ボックス 364">
          <a:extLst>
            <a:ext uri="{FF2B5EF4-FFF2-40B4-BE49-F238E27FC236}">
              <a16:creationId xmlns:a16="http://schemas.microsoft.com/office/drawing/2014/main" id="{00000000-0008-0000-0F00-00006D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369" name="テキスト ボックス 368">
          <a:extLst>
            <a:ext uri="{FF2B5EF4-FFF2-40B4-BE49-F238E27FC236}">
              <a16:creationId xmlns:a16="http://schemas.microsoft.com/office/drawing/2014/main" id="{00000000-0008-0000-0F00-000071010000}"/>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1" name="テキスト ボックス 370">
          <a:extLst>
            <a:ext uri="{FF2B5EF4-FFF2-40B4-BE49-F238E27FC236}">
              <a16:creationId xmlns:a16="http://schemas.microsoft.com/office/drawing/2014/main" id="{00000000-0008-0000-0F00-000073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2" name="【一般廃棄物処理施設】&#10;一人当たり有形固定資産（償却資産）額グラフ枠">
          <a:extLst>
            <a:ext uri="{FF2B5EF4-FFF2-40B4-BE49-F238E27FC236}">
              <a16:creationId xmlns:a16="http://schemas.microsoft.com/office/drawing/2014/main" id="{00000000-0008-0000-0F00-000074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169866</xdr:rowOff>
    </xdr:from>
    <xdr:to>
      <xdr:col>116</xdr:col>
      <xdr:colOff>62864</xdr:colOff>
      <xdr:row>42</xdr:row>
      <xdr:rowOff>34372</xdr:rowOff>
    </xdr:to>
    <xdr:cxnSp macro="">
      <xdr:nvCxnSpPr>
        <xdr:cNvPr id="373" name="直線コネクタ 372">
          <a:extLst>
            <a:ext uri="{FF2B5EF4-FFF2-40B4-BE49-F238E27FC236}">
              <a16:creationId xmlns:a16="http://schemas.microsoft.com/office/drawing/2014/main" id="{00000000-0008-0000-0F00-000075010000}"/>
            </a:ext>
          </a:extLst>
        </xdr:cNvPr>
        <xdr:cNvCxnSpPr/>
      </xdr:nvCxnSpPr>
      <xdr:spPr>
        <a:xfrm flipV="1">
          <a:off x="22160864" y="5656266"/>
          <a:ext cx="0" cy="1579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38199</xdr:rowOff>
    </xdr:from>
    <xdr:ext cx="469744" cy="259045"/>
    <xdr:sp macro="" textlink="">
      <xdr:nvSpPr>
        <xdr:cNvPr id="374" name="【一般廃棄物処理施設】&#10;一人当たり有形固定資産（償却資産）額最小値テキスト">
          <a:extLst>
            <a:ext uri="{FF2B5EF4-FFF2-40B4-BE49-F238E27FC236}">
              <a16:creationId xmlns:a16="http://schemas.microsoft.com/office/drawing/2014/main" id="{00000000-0008-0000-0F00-000076010000}"/>
            </a:ext>
          </a:extLst>
        </xdr:cNvPr>
        <xdr:cNvSpPr txBox="1"/>
      </xdr:nvSpPr>
      <xdr:spPr>
        <a:xfrm>
          <a:off x="22199600" y="7239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34372</xdr:rowOff>
    </xdr:from>
    <xdr:to>
      <xdr:col>116</xdr:col>
      <xdr:colOff>152400</xdr:colOff>
      <xdr:row>42</xdr:row>
      <xdr:rowOff>34372</xdr:rowOff>
    </xdr:to>
    <xdr:cxnSp macro="">
      <xdr:nvCxnSpPr>
        <xdr:cNvPr id="375" name="直線コネクタ 374">
          <a:extLst>
            <a:ext uri="{FF2B5EF4-FFF2-40B4-BE49-F238E27FC236}">
              <a16:creationId xmlns:a16="http://schemas.microsoft.com/office/drawing/2014/main" id="{00000000-0008-0000-0F00-000077010000}"/>
            </a:ext>
          </a:extLst>
        </xdr:cNvPr>
        <xdr:cNvCxnSpPr/>
      </xdr:nvCxnSpPr>
      <xdr:spPr>
        <a:xfrm>
          <a:off x="22072600" y="723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116543</xdr:rowOff>
    </xdr:from>
    <xdr:ext cx="690189" cy="259045"/>
    <xdr:sp macro="" textlink="">
      <xdr:nvSpPr>
        <xdr:cNvPr id="376" name="【一般廃棄物処理施設】&#10;一人当たり有形固定資産（償却資産）額最大値テキスト">
          <a:extLst>
            <a:ext uri="{FF2B5EF4-FFF2-40B4-BE49-F238E27FC236}">
              <a16:creationId xmlns:a16="http://schemas.microsoft.com/office/drawing/2014/main" id="{00000000-0008-0000-0F00-000078010000}"/>
            </a:ext>
          </a:extLst>
        </xdr:cNvPr>
        <xdr:cNvSpPr txBox="1"/>
      </xdr:nvSpPr>
      <xdr:spPr>
        <a:xfrm>
          <a:off x="22199600" y="54314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1,246,247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169866</xdr:rowOff>
    </xdr:from>
    <xdr:to>
      <xdr:col>116</xdr:col>
      <xdr:colOff>152400</xdr:colOff>
      <xdr:row>32</xdr:row>
      <xdr:rowOff>169866</xdr:rowOff>
    </xdr:to>
    <xdr:cxnSp macro="">
      <xdr:nvCxnSpPr>
        <xdr:cNvPr id="377" name="直線コネクタ 376">
          <a:extLst>
            <a:ext uri="{FF2B5EF4-FFF2-40B4-BE49-F238E27FC236}">
              <a16:creationId xmlns:a16="http://schemas.microsoft.com/office/drawing/2014/main" id="{00000000-0008-0000-0F00-000079010000}"/>
            </a:ext>
          </a:extLst>
        </xdr:cNvPr>
        <xdr:cNvCxnSpPr/>
      </xdr:nvCxnSpPr>
      <xdr:spPr>
        <a:xfrm>
          <a:off x="22072600" y="5656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24234</xdr:rowOff>
    </xdr:from>
    <xdr:ext cx="599010" cy="259045"/>
    <xdr:sp macro="" textlink="">
      <xdr:nvSpPr>
        <xdr:cNvPr id="378" name="【一般廃棄物処理施設】&#10;一人当たり有形固定資産（償却資産）額平均値テキスト">
          <a:extLst>
            <a:ext uri="{FF2B5EF4-FFF2-40B4-BE49-F238E27FC236}">
              <a16:creationId xmlns:a16="http://schemas.microsoft.com/office/drawing/2014/main" id="{00000000-0008-0000-0F00-00007A010000}"/>
            </a:ext>
          </a:extLst>
        </xdr:cNvPr>
        <xdr:cNvSpPr txBox="1"/>
      </xdr:nvSpPr>
      <xdr:spPr>
        <a:xfrm>
          <a:off x="22199600" y="6710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1357</xdr:rowOff>
    </xdr:from>
    <xdr:to>
      <xdr:col>116</xdr:col>
      <xdr:colOff>114300</xdr:colOff>
      <xdr:row>40</xdr:row>
      <xdr:rowOff>102957</xdr:rowOff>
    </xdr:to>
    <xdr:sp macro="" textlink="">
      <xdr:nvSpPr>
        <xdr:cNvPr id="379" name="フローチャート: 判断 378">
          <a:extLst>
            <a:ext uri="{FF2B5EF4-FFF2-40B4-BE49-F238E27FC236}">
              <a16:creationId xmlns:a16="http://schemas.microsoft.com/office/drawing/2014/main" id="{00000000-0008-0000-0F00-00007B010000}"/>
            </a:ext>
          </a:extLst>
        </xdr:cNvPr>
        <xdr:cNvSpPr/>
      </xdr:nvSpPr>
      <xdr:spPr>
        <a:xfrm>
          <a:off x="22110700" y="685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37507</xdr:rowOff>
    </xdr:from>
    <xdr:to>
      <xdr:col>112</xdr:col>
      <xdr:colOff>38100</xdr:colOff>
      <xdr:row>40</xdr:row>
      <xdr:rowOff>139107</xdr:rowOff>
    </xdr:to>
    <xdr:sp macro="" textlink="">
      <xdr:nvSpPr>
        <xdr:cNvPr id="380" name="フローチャート: 判断 379">
          <a:extLst>
            <a:ext uri="{FF2B5EF4-FFF2-40B4-BE49-F238E27FC236}">
              <a16:creationId xmlns:a16="http://schemas.microsoft.com/office/drawing/2014/main" id="{00000000-0008-0000-0F00-00007C010000}"/>
            </a:ext>
          </a:extLst>
        </xdr:cNvPr>
        <xdr:cNvSpPr/>
      </xdr:nvSpPr>
      <xdr:spPr>
        <a:xfrm>
          <a:off x="21272500" y="6895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74635</xdr:rowOff>
    </xdr:from>
    <xdr:to>
      <xdr:col>107</xdr:col>
      <xdr:colOff>101600</xdr:colOff>
      <xdr:row>41</xdr:row>
      <xdr:rowOff>4785</xdr:rowOff>
    </xdr:to>
    <xdr:sp macro="" textlink="">
      <xdr:nvSpPr>
        <xdr:cNvPr id="381" name="フローチャート: 判断 380">
          <a:extLst>
            <a:ext uri="{FF2B5EF4-FFF2-40B4-BE49-F238E27FC236}">
              <a16:creationId xmlns:a16="http://schemas.microsoft.com/office/drawing/2014/main" id="{00000000-0008-0000-0F00-00007D010000}"/>
            </a:ext>
          </a:extLst>
        </xdr:cNvPr>
        <xdr:cNvSpPr/>
      </xdr:nvSpPr>
      <xdr:spPr>
        <a:xfrm>
          <a:off x="20383500" y="6932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98702</xdr:rowOff>
    </xdr:from>
    <xdr:to>
      <xdr:col>102</xdr:col>
      <xdr:colOff>165100</xdr:colOff>
      <xdr:row>41</xdr:row>
      <xdr:rowOff>28852</xdr:rowOff>
    </xdr:to>
    <xdr:sp macro="" textlink="">
      <xdr:nvSpPr>
        <xdr:cNvPr id="382" name="フローチャート: 判断 381">
          <a:extLst>
            <a:ext uri="{FF2B5EF4-FFF2-40B4-BE49-F238E27FC236}">
              <a16:creationId xmlns:a16="http://schemas.microsoft.com/office/drawing/2014/main" id="{00000000-0008-0000-0F00-00007E010000}"/>
            </a:ext>
          </a:extLst>
        </xdr:cNvPr>
        <xdr:cNvSpPr/>
      </xdr:nvSpPr>
      <xdr:spPr>
        <a:xfrm>
          <a:off x="19494500" y="6956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118977</xdr:rowOff>
    </xdr:from>
    <xdr:to>
      <xdr:col>98</xdr:col>
      <xdr:colOff>38100</xdr:colOff>
      <xdr:row>41</xdr:row>
      <xdr:rowOff>49127</xdr:rowOff>
    </xdr:to>
    <xdr:sp macro="" textlink="">
      <xdr:nvSpPr>
        <xdr:cNvPr id="383" name="フローチャート: 判断 382">
          <a:extLst>
            <a:ext uri="{FF2B5EF4-FFF2-40B4-BE49-F238E27FC236}">
              <a16:creationId xmlns:a16="http://schemas.microsoft.com/office/drawing/2014/main" id="{00000000-0008-0000-0F00-00007F010000}"/>
            </a:ext>
          </a:extLst>
        </xdr:cNvPr>
        <xdr:cNvSpPr/>
      </xdr:nvSpPr>
      <xdr:spPr>
        <a:xfrm>
          <a:off x="18605500" y="697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48165</xdr:rowOff>
    </xdr:from>
    <xdr:to>
      <xdr:col>116</xdr:col>
      <xdr:colOff>114300</xdr:colOff>
      <xdr:row>41</xdr:row>
      <xdr:rowOff>149765</xdr:rowOff>
    </xdr:to>
    <xdr:sp macro="" textlink="">
      <xdr:nvSpPr>
        <xdr:cNvPr id="389" name="楕円 388">
          <a:extLst>
            <a:ext uri="{FF2B5EF4-FFF2-40B4-BE49-F238E27FC236}">
              <a16:creationId xmlns:a16="http://schemas.microsoft.com/office/drawing/2014/main" id="{00000000-0008-0000-0F00-000085010000}"/>
            </a:ext>
          </a:extLst>
        </xdr:cNvPr>
        <xdr:cNvSpPr/>
      </xdr:nvSpPr>
      <xdr:spPr>
        <a:xfrm>
          <a:off x="22110700" y="707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134542</xdr:rowOff>
    </xdr:from>
    <xdr:ext cx="534377" cy="259045"/>
    <xdr:sp macro="" textlink="">
      <xdr:nvSpPr>
        <xdr:cNvPr id="390" name="【一般廃棄物処理施設】&#10;一人当たり有形固定資産（償却資産）額該当値テキスト">
          <a:extLst>
            <a:ext uri="{FF2B5EF4-FFF2-40B4-BE49-F238E27FC236}">
              <a16:creationId xmlns:a16="http://schemas.microsoft.com/office/drawing/2014/main" id="{00000000-0008-0000-0F00-000086010000}"/>
            </a:ext>
          </a:extLst>
        </xdr:cNvPr>
        <xdr:cNvSpPr txBox="1"/>
      </xdr:nvSpPr>
      <xdr:spPr>
        <a:xfrm>
          <a:off x="22199600" y="6992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51733</xdr:rowOff>
    </xdr:from>
    <xdr:to>
      <xdr:col>112</xdr:col>
      <xdr:colOff>38100</xdr:colOff>
      <xdr:row>41</xdr:row>
      <xdr:rowOff>153333</xdr:rowOff>
    </xdr:to>
    <xdr:sp macro="" textlink="">
      <xdr:nvSpPr>
        <xdr:cNvPr id="391" name="楕円 390">
          <a:extLst>
            <a:ext uri="{FF2B5EF4-FFF2-40B4-BE49-F238E27FC236}">
              <a16:creationId xmlns:a16="http://schemas.microsoft.com/office/drawing/2014/main" id="{00000000-0008-0000-0F00-000087010000}"/>
            </a:ext>
          </a:extLst>
        </xdr:cNvPr>
        <xdr:cNvSpPr/>
      </xdr:nvSpPr>
      <xdr:spPr>
        <a:xfrm>
          <a:off x="21272500" y="708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98965</xdr:rowOff>
    </xdr:from>
    <xdr:to>
      <xdr:col>116</xdr:col>
      <xdr:colOff>63500</xdr:colOff>
      <xdr:row>41</xdr:row>
      <xdr:rowOff>102533</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flipV="1">
          <a:off x="21323300" y="7128415"/>
          <a:ext cx="838200" cy="3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54459</xdr:rowOff>
    </xdr:from>
    <xdr:to>
      <xdr:col>107</xdr:col>
      <xdr:colOff>101600</xdr:colOff>
      <xdr:row>41</xdr:row>
      <xdr:rowOff>156059</xdr:rowOff>
    </xdr:to>
    <xdr:sp macro="" textlink="">
      <xdr:nvSpPr>
        <xdr:cNvPr id="393" name="楕円 392">
          <a:extLst>
            <a:ext uri="{FF2B5EF4-FFF2-40B4-BE49-F238E27FC236}">
              <a16:creationId xmlns:a16="http://schemas.microsoft.com/office/drawing/2014/main" id="{00000000-0008-0000-0F00-000089010000}"/>
            </a:ext>
          </a:extLst>
        </xdr:cNvPr>
        <xdr:cNvSpPr/>
      </xdr:nvSpPr>
      <xdr:spPr>
        <a:xfrm>
          <a:off x="20383500" y="708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102533</xdr:rowOff>
    </xdr:from>
    <xdr:to>
      <xdr:col>111</xdr:col>
      <xdr:colOff>177800</xdr:colOff>
      <xdr:row>41</xdr:row>
      <xdr:rowOff>105259</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flipV="1">
          <a:off x="20434300" y="7131983"/>
          <a:ext cx="889000" cy="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55946</xdr:rowOff>
    </xdr:from>
    <xdr:to>
      <xdr:col>102</xdr:col>
      <xdr:colOff>165100</xdr:colOff>
      <xdr:row>41</xdr:row>
      <xdr:rowOff>157546</xdr:rowOff>
    </xdr:to>
    <xdr:sp macro="" textlink="">
      <xdr:nvSpPr>
        <xdr:cNvPr id="395" name="楕円 394">
          <a:extLst>
            <a:ext uri="{FF2B5EF4-FFF2-40B4-BE49-F238E27FC236}">
              <a16:creationId xmlns:a16="http://schemas.microsoft.com/office/drawing/2014/main" id="{00000000-0008-0000-0F00-00008B010000}"/>
            </a:ext>
          </a:extLst>
        </xdr:cNvPr>
        <xdr:cNvSpPr/>
      </xdr:nvSpPr>
      <xdr:spPr>
        <a:xfrm>
          <a:off x="19494500" y="708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105259</xdr:rowOff>
    </xdr:from>
    <xdr:to>
      <xdr:col>107</xdr:col>
      <xdr:colOff>50800</xdr:colOff>
      <xdr:row>41</xdr:row>
      <xdr:rowOff>106746</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flipV="1">
          <a:off x="19545300" y="7134709"/>
          <a:ext cx="889000" cy="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56322</xdr:rowOff>
    </xdr:from>
    <xdr:to>
      <xdr:col>98</xdr:col>
      <xdr:colOff>38100</xdr:colOff>
      <xdr:row>41</xdr:row>
      <xdr:rowOff>157922</xdr:rowOff>
    </xdr:to>
    <xdr:sp macro="" textlink="">
      <xdr:nvSpPr>
        <xdr:cNvPr id="397" name="楕円 396">
          <a:extLst>
            <a:ext uri="{FF2B5EF4-FFF2-40B4-BE49-F238E27FC236}">
              <a16:creationId xmlns:a16="http://schemas.microsoft.com/office/drawing/2014/main" id="{00000000-0008-0000-0F00-00008D010000}"/>
            </a:ext>
          </a:extLst>
        </xdr:cNvPr>
        <xdr:cNvSpPr/>
      </xdr:nvSpPr>
      <xdr:spPr>
        <a:xfrm>
          <a:off x="18605500" y="708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106746</xdr:rowOff>
    </xdr:from>
    <xdr:to>
      <xdr:col>102</xdr:col>
      <xdr:colOff>114300</xdr:colOff>
      <xdr:row>41</xdr:row>
      <xdr:rowOff>107122</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flipV="1">
          <a:off x="18656300" y="7136196"/>
          <a:ext cx="889000" cy="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155634</xdr:rowOff>
    </xdr:from>
    <xdr:ext cx="599010" cy="259045"/>
    <xdr:sp macro="" textlink="">
      <xdr:nvSpPr>
        <xdr:cNvPr id="399" name="n_1aveValue【一般廃棄物処理施設】&#10;一人当たり有形固定資産（償却資産）額">
          <a:extLst>
            <a:ext uri="{FF2B5EF4-FFF2-40B4-BE49-F238E27FC236}">
              <a16:creationId xmlns:a16="http://schemas.microsoft.com/office/drawing/2014/main" id="{00000000-0008-0000-0F00-00008F010000}"/>
            </a:ext>
          </a:extLst>
        </xdr:cNvPr>
        <xdr:cNvSpPr txBox="1"/>
      </xdr:nvSpPr>
      <xdr:spPr>
        <a:xfrm>
          <a:off x="21011095" y="6670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21312</xdr:rowOff>
    </xdr:from>
    <xdr:ext cx="599010" cy="259045"/>
    <xdr:sp macro="" textlink="">
      <xdr:nvSpPr>
        <xdr:cNvPr id="400" name="n_2aveValue【一般廃棄物処理施設】&#10;一人当たり有形固定資産（償却資産）額">
          <a:extLst>
            <a:ext uri="{FF2B5EF4-FFF2-40B4-BE49-F238E27FC236}">
              <a16:creationId xmlns:a16="http://schemas.microsoft.com/office/drawing/2014/main" id="{00000000-0008-0000-0F00-000090010000}"/>
            </a:ext>
          </a:extLst>
        </xdr:cNvPr>
        <xdr:cNvSpPr txBox="1"/>
      </xdr:nvSpPr>
      <xdr:spPr>
        <a:xfrm>
          <a:off x="20134795" y="6707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45379</xdr:rowOff>
    </xdr:from>
    <xdr:ext cx="599010" cy="259045"/>
    <xdr:sp macro="" textlink="">
      <xdr:nvSpPr>
        <xdr:cNvPr id="401" name="n_3aveValue【一般廃棄物処理施設】&#10;一人当たり有形固定資産（償却資産）額">
          <a:extLst>
            <a:ext uri="{FF2B5EF4-FFF2-40B4-BE49-F238E27FC236}">
              <a16:creationId xmlns:a16="http://schemas.microsoft.com/office/drawing/2014/main" id="{00000000-0008-0000-0F00-000091010000}"/>
            </a:ext>
          </a:extLst>
        </xdr:cNvPr>
        <xdr:cNvSpPr txBox="1"/>
      </xdr:nvSpPr>
      <xdr:spPr>
        <a:xfrm>
          <a:off x="19245795" y="6731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65654</xdr:rowOff>
    </xdr:from>
    <xdr:ext cx="599010" cy="259045"/>
    <xdr:sp macro="" textlink="">
      <xdr:nvSpPr>
        <xdr:cNvPr id="402" name="n_4aveValue【一般廃棄物処理施設】&#10;一人当たり有形固定資産（償却資産）額">
          <a:extLst>
            <a:ext uri="{FF2B5EF4-FFF2-40B4-BE49-F238E27FC236}">
              <a16:creationId xmlns:a16="http://schemas.microsoft.com/office/drawing/2014/main" id="{00000000-0008-0000-0F00-000092010000}"/>
            </a:ext>
          </a:extLst>
        </xdr:cNvPr>
        <xdr:cNvSpPr txBox="1"/>
      </xdr:nvSpPr>
      <xdr:spPr>
        <a:xfrm>
          <a:off x="18356795" y="6752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144460</xdr:rowOff>
    </xdr:from>
    <xdr:ext cx="534377" cy="259045"/>
    <xdr:sp macro="" textlink="">
      <xdr:nvSpPr>
        <xdr:cNvPr id="403" name="n_1mainValue【一般廃棄物処理施設】&#10;一人当たり有形固定資産（償却資産）額">
          <a:extLst>
            <a:ext uri="{FF2B5EF4-FFF2-40B4-BE49-F238E27FC236}">
              <a16:creationId xmlns:a16="http://schemas.microsoft.com/office/drawing/2014/main" id="{00000000-0008-0000-0F00-000093010000}"/>
            </a:ext>
          </a:extLst>
        </xdr:cNvPr>
        <xdr:cNvSpPr txBox="1"/>
      </xdr:nvSpPr>
      <xdr:spPr>
        <a:xfrm>
          <a:off x="21043411" y="717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147186</xdr:rowOff>
    </xdr:from>
    <xdr:ext cx="534377" cy="259045"/>
    <xdr:sp macro="" textlink="">
      <xdr:nvSpPr>
        <xdr:cNvPr id="404" name="n_2mainValue【一般廃棄物処理施設】&#10;一人当たり有形固定資産（償却資産）額">
          <a:extLst>
            <a:ext uri="{FF2B5EF4-FFF2-40B4-BE49-F238E27FC236}">
              <a16:creationId xmlns:a16="http://schemas.microsoft.com/office/drawing/2014/main" id="{00000000-0008-0000-0F00-000094010000}"/>
            </a:ext>
          </a:extLst>
        </xdr:cNvPr>
        <xdr:cNvSpPr txBox="1"/>
      </xdr:nvSpPr>
      <xdr:spPr>
        <a:xfrm>
          <a:off x="20167111" y="7176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148673</xdr:rowOff>
    </xdr:from>
    <xdr:ext cx="534377" cy="259045"/>
    <xdr:sp macro="" textlink="">
      <xdr:nvSpPr>
        <xdr:cNvPr id="405" name="n_3mainValue【一般廃棄物処理施設】&#10;一人当たり有形固定資産（償却資産）額">
          <a:extLst>
            <a:ext uri="{FF2B5EF4-FFF2-40B4-BE49-F238E27FC236}">
              <a16:creationId xmlns:a16="http://schemas.microsoft.com/office/drawing/2014/main" id="{00000000-0008-0000-0F00-000095010000}"/>
            </a:ext>
          </a:extLst>
        </xdr:cNvPr>
        <xdr:cNvSpPr txBox="1"/>
      </xdr:nvSpPr>
      <xdr:spPr>
        <a:xfrm>
          <a:off x="19278111" y="7178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149049</xdr:rowOff>
    </xdr:from>
    <xdr:ext cx="534377" cy="259045"/>
    <xdr:sp macro="" textlink="">
      <xdr:nvSpPr>
        <xdr:cNvPr id="406" name="n_4mainValue【一般廃棄物処理施設】&#10;一人当たり有形固定資産（償却資産）額">
          <a:extLst>
            <a:ext uri="{FF2B5EF4-FFF2-40B4-BE49-F238E27FC236}">
              <a16:creationId xmlns:a16="http://schemas.microsoft.com/office/drawing/2014/main" id="{00000000-0008-0000-0F00-000096010000}"/>
            </a:ext>
          </a:extLst>
        </xdr:cNvPr>
        <xdr:cNvSpPr txBox="1"/>
      </xdr:nvSpPr>
      <xdr:spPr>
        <a:xfrm>
          <a:off x="18389111" y="7178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id="{00000000-0008-0000-0F00-000098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id="{00000000-0008-0000-0F00-000099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id="{00000000-0008-0000-0F00-00009A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id="{00000000-0008-0000-0F00-00009B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id="{00000000-0008-0000-0F00-00009C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id="{00000000-0008-0000-0F00-00009D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id="{00000000-0008-0000-0F00-00009E01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5" name="正方形/長方形 414">
          <a:extLst>
            <a:ext uri="{FF2B5EF4-FFF2-40B4-BE49-F238E27FC236}">
              <a16:creationId xmlns:a16="http://schemas.microsoft.com/office/drawing/2014/main" id="{00000000-0008-0000-0F00-00009F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6" name="正方形/長方形 415">
          <a:extLst>
            <a:ext uri="{FF2B5EF4-FFF2-40B4-BE49-F238E27FC236}">
              <a16:creationId xmlns:a16="http://schemas.microsoft.com/office/drawing/2014/main" id="{00000000-0008-0000-0F00-0000A0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7" name="正方形/長方形 416">
          <a:extLst>
            <a:ext uri="{FF2B5EF4-FFF2-40B4-BE49-F238E27FC236}">
              <a16:creationId xmlns:a16="http://schemas.microsoft.com/office/drawing/2014/main" id="{00000000-0008-0000-0F00-0000A1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8" name="正方形/長方形 417">
          <a:extLst>
            <a:ext uri="{FF2B5EF4-FFF2-40B4-BE49-F238E27FC236}">
              <a16:creationId xmlns:a16="http://schemas.microsoft.com/office/drawing/2014/main" id="{00000000-0008-0000-0F00-0000A2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9" name="正方形/長方形 418">
          <a:extLst>
            <a:ext uri="{FF2B5EF4-FFF2-40B4-BE49-F238E27FC236}">
              <a16:creationId xmlns:a16="http://schemas.microsoft.com/office/drawing/2014/main" id="{00000000-0008-0000-0F00-0000A3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0" name="正方形/長方形 419">
          <a:extLst>
            <a:ext uri="{FF2B5EF4-FFF2-40B4-BE49-F238E27FC236}">
              <a16:creationId xmlns:a16="http://schemas.microsoft.com/office/drawing/2014/main" id="{00000000-0008-0000-0F00-0000A4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1" name="正方形/長方形 420">
          <a:extLst>
            <a:ext uri="{FF2B5EF4-FFF2-40B4-BE49-F238E27FC236}">
              <a16:creationId xmlns:a16="http://schemas.microsoft.com/office/drawing/2014/main" id="{00000000-0008-0000-0F00-0000A5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2" name="正方形/長方形 421">
          <a:extLst>
            <a:ext uri="{FF2B5EF4-FFF2-40B4-BE49-F238E27FC236}">
              <a16:creationId xmlns:a16="http://schemas.microsoft.com/office/drawing/2014/main" id="{00000000-0008-0000-0F00-0000A601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a:extLst>
            <a:ext uri="{FF2B5EF4-FFF2-40B4-BE49-F238E27FC236}">
              <a16:creationId xmlns:a16="http://schemas.microsoft.com/office/drawing/2014/main" id="{00000000-0008-0000-0F00-0000A7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a:extLst>
            <a:ext uri="{FF2B5EF4-FFF2-40B4-BE49-F238E27FC236}">
              <a16:creationId xmlns:a16="http://schemas.microsoft.com/office/drawing/2014/main" id="{00000000-0008-0000-0F00-0000A8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a:extLst>
            <a:ext uri="{FF2B5EF4-FFF2-40B4-BE49-F238E27FC236}">
              <a16:creationId xmlns:a16="http://schemas.microsoft.com/office/drawing/2014/main" id="{00000000-0008-0000-0F00-0000A9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a:extLst>
            <a:ext uri="{FF2B5EF4-FFF2-40B4-BE49-F238E27FC236}">
              <a16:creationId xmlns:a16="http://schemas.microsoft.com/office/drawing/2014/main" id="{00000000-0008-0000-0F00-0000AA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a:extLst>
            <a:ext uri="{FF2B5EF4-FFF2-40B4-BE49-F238E27FC236}">
              <a16:creationId xmlns:a16="http://schemas.microsoft.com/office/drawing/2014/main" id="{00000000-0008-0000-0F00-0000AB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a:extLst>
            <a:ext uri="{FF2B5EF4-FFF2-40B4-BE49-F238E27FC236}">
              <a16:creationId xmlns:a16="http://schemas.microsoft.com/office/drawing/2014/main" id="{00000000-0008-0000-0F00-0000AC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a:extLst>
            <a:ext uri="{FF2B5EF4-FFF2-40B4-BE49-F238E27FC236}">
              <a16:creationId xmlns:a16="http://schemas.microsoft.com/office/drawing/2014/main" id="{00000000-0008-0000-0F00-0000AD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a:extLst>
            <a:ext uri="{FF2B5EF4-FFF2-40B4-BE49-F238E27FC236}">
              <a16:creationId xmlns:a16="http://schemas.microsoft.com/office/drawing/2014/main" id="{00000000-0008-0000-0F00-0000AE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2" name="直線コネクタ 431">
          <a:extLst>
            <a:ext uri="{FF2B5EF4-FFF2-40B4-BE49-F238E27FC236}">
              <a16:creationId xmlns:a16="http://schemas.microsoft.com/office/drawing/2014/main" id="{00000000-0008-0000-0F00-0000B0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4" name="直線コネクタ 433">
          <a:extLst>
            <a:ext uri="{FF2B5EF4-FFF2-40B4-BE49-F238E27FC236}">
              <a16:creationId xmlns:a16="http://schemas.microsoft.com/office/drawing/2014/main" id="{00000000-0008-0000-0F00-0000B2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5" name="テキスト ボックス 434">
          <a:extLst>
            <a:ext uri="{FF2B5EF4-FFF2-40B4-BE49-F238E27FC236}">
              <a16:creationId xmlns:a16="http://schemas.microsoft.com/office/drawing/2014/main" id="{00000000-0008-0000-0F00-0000B301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6" name="直線コネクタ 435">
          <a:extLst>
            <a:ext uri="{FF2B5EF4-FFF2-40B4-BE49-F238E27FC236}">
              <a16:creationId xmlns:a16="http://schemas.microsoft.com/office/drawing/2014/main" id="{00000000-0008-0000-0F00-0000B4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1" name="テキスト ボックス 440">
          <a:extLst>
            <a:ext uri="{FF2B5EF4-FFF2-40B4-BE49-F238E27FC236}">
              <a16:creationId xmlns:a16="http://schemas.microsoft.com/office/drawing/2014/main" id="{00000000-0008-0000-0F00-0000B9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7" name="【消防施設】&#10;有形固定資産減価償却率グラフ枠">
          <a:extLst>
            <a:ext uri="{FF2B5EF4-FFF2-40B4-BE49-F238E27FC236}">
              <a16:creationId xmlns:a16="http://schemas.microsoft.com/office/drawing/2014/main" id="{00000000-0008-0000-0F00-0000BF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flipV="1">
          <a:off x="16318864" y="1338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9" name="【消防施設】&#10;有形固定資産減価償却率最小値テキスト">
          <a:extLst>
            <a:ext uri="{FF2B5EF4-FFF2-40B4-BE49-F238E27FC236}">
              <a16:creationId xmlns:a16="http://schemas.microsoft.com/office/drawing/2014/main" id="{00000000-0008-0000-0F00-0000C101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451" name="【消防施設】&#10;有形固定資産減価償却率最大値テキスト">
          <a:extLst>
            <a:ext uri="{FF2B5EF4-FFF2-40B4-BE49-F238E27FC236}">
              <a16:creationId xmlns:a16="http://schemas.microsoft.com/office/drawing/2014/main" id="{00000000-0008-0000-0F00-0000C3010000}"/>
            </a:ext>
          </a:extLst>
        </xdr:cNvPr>
        <xdr:cNvSpPr txBox="1"/>
      </xdr:nvSpPr>
      <xdr:spPr>
        <a:xfrm>
          <a:off x="16357600" y="1316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16230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155501</xdr:rowOff>
    </xdr:from>
    <xdr:ext cx="405111" cy="259045"/>
    <xdr:sp macro="" textlink="">
      <xdr:nvSpPr>
        <xdr:cNvPr id="453" name="【消防施設】&#10;有形固定資産減価償却率平均値テキスト">
          <a:extLst>
            <a:ext uri="{FF2B5EF4-FFF2-40B4-BE49-F238E27FC236}">
              <a16:creationId xmlns:a16="http://schemas.microsoft.com/office/drawing/2014/main" id="{00000000-0008-0000-0F00-0000C5010000}"/>
            </a:ext>
          </a:extLst>
        </xdr:cNvPr>
        <xdr:cNvSpPr txBox="1"/>
      </xdr:nvSpPr>
      <xdr:spPr>
        <a:xfrm>
          <a:off x="16357600" y="14042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132624</xdr:rowOff>
    </xdr:from>
    <xdr:to>
      <xdr:col>85</xdr:col>
      <xdr:colOff>177800</xdr:colOff>
      <xdr:row>83</xdr:row>
      <xdr:rowOff>62774</xdr:rowOff>
    </xdr:to>
    <xdr:sp macro="" textlink="">
      <xdr:nvSpPr>
        <xdr:cNvPr id="454" name="フローチャート: 判断 453">
          <a:extLst>
            <a:ext uri="{FF2B5EF4-FFF2-40B4-BE49-F238E27FC236}">
              <a16:creationId xmlns:a16="http://schemas.microsoft.com/office/drawing/2014/main" id="{00000000-0008-0000-0F00-0000C6010000}"/>
            </a:ext>
          </a:extLst>
        </xdr:cNvPr>
        <xdr:cNvSpPr/>
      </xdr:nvSpPr>
      <xdr:spPr>
        <a:xfrm>
          <a:off x="162687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109764</xdr:rowOff>
    </xdr:from>
    <xdr:to>
      <xdr:col>81</xdr:col>
      <xdr:colOff>101600</xdr:colOff>
      <xdr:row>83</xdr:row>
      <xdr:rowOff>39914</xdr:rowOff>
    </xdr:to>
    <xdr:sp macro="" textlink="">
      <xdr:nvSpPr>
        <xdr:cNvPr id="455" name="フローチャート: 判断 454">
          <a:extLst>
            <a:ext uri="{FF2B5EF4-FFF2-40B4-BE49-F238E27FC236}">
              <a16:creationId xmlns:a16="http://schemas.microsoft.com/office/drawing/2014/main" id="{00000000-0008-0000-0F00-0000C7010000}"/>
            </a:ext>
          </a:extLst>
        </xdr:cNvPr>
        <xdr:cNvSpPr/>
      </xdr:nvSpPr>
      <xdr:spPr>
        <a:xfrm>
          <a:off x="15430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119562</xdr:rowOff>
    </xdr:from>
    <xdr:to>
      <xdr:col>76</xdr:col>
      <xdr:colOff>165100</xdr:colOff>
      <xdr:row>83</xdr:row>
      <xdr:rowOff>49712</xdr:rowOff>
    </xdr:to>
    <xdr:sp macro="" textlink="">
      <xdr:nvSpPr>
        <xdr:cNvPr id="456" name="フローチャート: 判断 455">
          <a:extLst>
            <a:ext uri="{FF2B5EF4-FFF2-40B4-BE49-F238E27FC236}">
              <a16:creationId xmlns:a16="http://schemas.microsoft.com/office/drawing/2014/main" id="{00000000-0008-0000-0F00-0000C8010000}"/>
            </a:ext>
          </a:extLst>
        </xdr:cNvPr>
        <xdr:cNvSpPr/>
      </xdr:nvSpPr>
      <xdr:spPr>
        <a:xfrm>
          <a:off x="14541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127726</xdr:rowOff>
    </xdr:from>
    <xdr:to>
      <xdr:col>72</xdr:col>
      <xdr:colOff>38100</xdr:colOff>
      <xdr:row>83</xdr:row>
      <xdr:rowOff>57876</xdr:rowOff>
    </xdr:to>
    <xdr:sp macro="" textlink="">
      <xdr:nvSpPr>
        <xdr:cNvPr id="457" name="フローチャート: 判断 456">
          <a:extLst>
            <a:ext uri="{FF2B5EF4-FFF2-40B4-BE49-F238E27FC236}">
              <a16:creationId xmlns:a16="http://schemas.microsoft.com/office/drawing/2014/main" id="{00000000-0008-0000-0F00-0000C9010000}"/>
            </a:ext>
          </a:extLst>
        </xdr:cNvPr>
        <xdr:cNvSpPr/>
      </xdr:nvSpPr>
      <xdr:spPr>
        <a:xfrm>
          <a:off x="13652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42818</xdr:rowOff>
    </xdr:from>
    <xdr:to>
      <xdr:col>67</xdr:col>
      <xdr:colOff>101600</xdr:colOff>
      <xdr:row>83</xdr:row>
      <xdr:rowOff>144418</xdr:rowOff>
    </xdr:to>
    <xdr:sp macro="" textlink="">
      <xdr:nvSpPr>
        <xdr:cNvPr id="458" name="フローチャート: 判断 457">
          <a:extLst>
            <a:ext uri="{FF2B5EF4-FFF2-40B4-BE49-F238E27FC236}">
              <a16:creationId xmlns:a16="http://schemas.microsoft.com/office/drawing/2014/main" id="{00000000-0008-0000-0F00-0000CA010000}"/>
            </a:ext>
          </a:extLst>
        </xdr:cNvPr>
        <xdr:cNvSpPr/>
      </xdr:nvSpPr>
      <xdr:spPr>
        <a:xfrm>
          <a:off x="12763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00000000-0008-0000-0F00-0000CB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00000000-0008-0000-0F00-0000CD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33020</xdr:rowOff>
    </xdr:from>
    <xdr:to>
      <xdr:col>85</xdr:col>
      <xdr:colOff>177800</xdr:colOff>
      <xdr:row>84</xdr:row>
      <xdr:rowOff>134620</xdr:rowOff>
    </xdr:to>
    <xdr:sp macro="" textlink="">
      <xdr:nvSpPr>
        <xdr:cNvPr id="464" name="楕円 463">
          <a:extLst>
            <a:ext uri="{FF2B5EF4-FFF2-40B4-BE49-F238E27FC236}">
              <a16:creationId xmlns:a16="http://schemas.microsoft.com/office/drawing/2014/main" id="{00000000-0008-0000-0F00-0000D0010000}"/>
            </a:ext>
          </a:extLst>
        </xdr:cNvPr>
        <xdr:cNvSpPr/>
      </xdr:nvSpPr>
      <xdr:spPr>
        <a:xfrm>
          <a:off x="162687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11447</xdr:rowOff>
    </xdr:from>
    <xdr:ext cx="405111" cy="259045"/>
    <xdr:sp macro="" textlink="">
      <xdr:nvSpPr>
        <xdr:cNvPr id="465" name="【消防施設】&#10;有形固定資産減価償却率該当値テキスト">
          <a:extLst>
            <a:ext uri="{FF2B5EF4-FFF2-40B4-BE49-F238E27FC236}">
              <a16:creationId xmlns:a16="http://schemas.microsoft.com/office/drawing/2014/main" id="{00000000-0008-0000-0F00-0000D1010000}"/>
            </a:ext>
          </a:extLst>
        </xdr:cNvPr>
        <xdr:cNvSpPr txBox="1"/>
      </xdr:nvSpPr>
      <xdr:spPr>
        <a:xfrm>
          <a:off x="16357600"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65677</xdr:rowOff>
    </xdr:from>
    <xdr:to>
      <xdr:col>81</xdr:col>
      <xdr:colOff>101600</xdr:colOff>
      <xdr:row>84</xdr:row>
      <xdr:rowOff>167277</xdr:rowOff>
    </xdr:to>
    <xdr:sp macro="" textlink="">
      <xdr:nvSpPr>
        <xdr:cNvPr id="466" name="楕円 465">
          <a:extLst>
            <a:ext uri="{FF2B5EF4-FFF2-40B4-BE49-F238E27FC236}">
              <a16:creationId xmlns:a16="http://schemas.microsoft.com/office/drawing/2014/main" id="{00000000-0008-0000-0F00-0000D2010000}"/>
            </a:ext>
          </a:extLst>
        </xdr:cNvPr>
        <xdr:cNvSpPr/>
      </xdr:nvSpPr>
      <xdr:spPr>
        <a:xfrm>
          <a:off x="15430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83820</xdr:rowOff>
    </xdr:from>
    <xdr:to>
      <xdr:col>85</xdr:col>
      <xdr:colOff>127000</xdr:colOff>
      <xdr:row>84</xdr:row>
      <xdr:rowOff>116477</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flipV="1">
          <a:off x="15481300" y="1448562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47716</xdr:rowOff>
    </xdr:from>
    <xdr:to>
      <xdr:col>76</xdr:col>
      <xdr:colOff>165100</xdr:colOff>
      <xdr:row>84</xdr:row>
      <xdr:rowOff>149316</xdr:rowOff>
    </xdr:to>
    <xdr:sp macro="" textlink="">
      <xdr:nvSpPr>
        <xdr:cNvPr id="468" name="楕円 467">
          <a:extLst>
            <a:ext uri="{FF2B5EF4-FFF2-40B4-BE49-F238E27FC236}">
              <a16:creationId xmlns:a16="http://schemas.microsoft.com/office/drawing/2014/main" id="{00000000-0008-0000-0F00-0000D4010000}"/>
            </a:ext>
          </a:extLst>
        </xdr:cNvPr>
        <xdr:cNvSpPr/>
      </xdr:nvSpPr>
      <xdr:spPr>
        <a:xfrm>
          <a:off x="14541500" y="1444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98516</xdr:rowOff>
    </xdr:from>
    <xdr:to>
      <xdr:col>81</xdr:col>
      <xdr:colOff>50800</xdr:colOff>
      <xdr:row>84</xdr:row>
      <xdr:rowOff>116477</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4592300" y="1450031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67311</xdr:rowOff>
    </xdr:from>
    <xdr:to>
      <xdr:col>72</xdr:col>
      <xdr:colOff>38100</xdr:colOff>
      <xdr:row>84</xdr:row>
      <xdr:rowOff>168911</xdr:rowOff>
    </xdr:to>
    <xdr:sp macro="" textlink="">
      <xdr:nvSpPr>
        <xdr:cNvPr id="470" name="楕円 469">
          <a:extLst>
            <a:ext uri="{FF2B5EF4-FFF2-40B4-BE49-F238E27FC236}">
              <a16:creationId xmlns:a16="http://schemas.microsoft.com/office/drawing/2014/main" id="{00000000-0008-0000-0F00-0000D6010000}"/>
            </a:ext>
          </a:extLst>
        </xdr:cNvPr>
        <xdr:cNvSpPr/>
      </xdr:nvSpPr>
      <xdr:spPr>
        <a:xfrm>
          <a:off x="13652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98516</xdr:rowOff>
    </xdr:from>
    <xdr:to>
      <xdr:col>76</xdr:col>
      <xdr:colOff>114300</xdr:colOff>
      <xdr:row>84</xdr:row>
      <xdr:rowOff>118111</xdr:rowOff>
    </xdr:to>
    <xdr:cxnSp macro="">
      <xdr:nvCxnSpPr>
        <xdr:cNvPr id="471" name="直線コネクタ 470">
          <a:extLst>
            <a:ext uri="{FF2B5EF4-FFF2-40B4-BE49-F238E27FC236}">
              <a16:creationId xmlns:a16="http://schemas.microsoft.com/office/drawing/2014/main" id="{00000000-0008-0000-0F00-0000D7010000}"/>
            </a:ext>
          </a:extLst>
        </xdr:cNvPr>
        <xdr:cNvCxnSpPr/>
      </xdr:nvCxnSpPr>
      <xdr:spPr>
        <a:xfrm flipV="1">
          <a:off x="13703300" y="14500316"/>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59145</xdr:rowOff>
    </xdr:from>
    <xdr:to>
      <xdr:col>67</xdr:col>
      <xdr:colOff>101600</xdr:colOff>
      <xdr:row>84</xdr:row>
      <xdr:rowOff>160745</xdr:rowOff>
    </xdr:to>
    <xdr:sp macro="" textlink="">
      <xdr:nvSpPr>
        <xdr:cNvPr id="472" name="楕円 471">
          <a:extLst>
            <a:ext uri="{FF2B5EF4-FFF2-40B4-BE49-F238E27FC236}">
              <a16:creationId xmlns:a16="http://schemas.microsoft.com/office/drawing/2014/main" id="{00000000-0008-0000-0F00-0000D8010000}"/>
            </a:ext>
          </a:extLst>
        </xdr:cNvPr>
        <xdr:cNvSpPr/>
      </xdr:nvSpPr>
      <xdr:spPr>
        <a:xfrm>
          <a:off x="12763500" y="1446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109945</xdr:rowOff>
    </xdr:from>
    <xdr:to>
      <xdr:col>71</xdr:col>
      <xdr:colOff>177800</xdr:colOff>
      <xdr:row>84</xdr:row>
      <xdr:rowOff>118111</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a:off x="12814300" y="14511745"/>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56441</xdr:rowOff>
    </xdr:from>
    <xdr:ext cx="405111" cy="259045"/>
    <xdr:sp macro="" textlink="">
      <xdr:nvSpPr>
        <xdr:cNvPr id="474" name="n_1aveValue【消防施設】&#10;有形固定資産減価償却率">
          <a:extLst>
            <a:ext uri="{FF2B5EF4-FFF2-40B4-BE49-F238E27FC236}">
              <a16:creationId xmlns:a16="http://schemas.microsoft.com/office/drawing/2014/main" id="{00000000-0008-0000-0F00-0000DA010000}"/>
            </a:ext>
          </a:extLst>
        </xdr:cNvPr>
        <xdr:cNvSpPr txBox="1"/>
      </xdr:nvSpPr>
      <xdr:spPr>
        <a:xfrm>
          <a:off x="152660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66239</xdr:rowOff>
    </xdr:from>
    <xdr:ext cx="405111" cy="259045"/>
    <xdr:sp macro="" textlink="">
      <xdr:nvSpPr>
        <xdr:cNvPr id="475" name="n_2aveValue【消防施設】&#10;有形固定資産減価償却率">
          <a:extLst>
            <a:ext uri="{FF2B5EF4-FFF2-40B4-BE49-F238E27FC236}">
              <a16:creationId xmlns:a16="http://schemas.microsoft.com/office/drawing/2014/main" id="{00000000-0008-0000-0F00-0000DB010000}"/>
            </a:ext>
          </a:extLst>
        </xdr:cNvPr>
        <xdr:cNvSpPr txBox="1"/>
      </xdr:nvSpPr>
      <xdr:spPr>
        <a:xfrm>
          <a:off x="14389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74403</xdr:rowOff>
    </xdr:from>
    <xdr:ext cx="405111" cy="259045"/>
    <xdr:sp macro="" textlink="">
      <xdr:nvSpPr>
        <xdr:cNvPr id="476" name="n_3aveValue【消防施設】&#10;有形固定資産減価償却率">
          <a:extLst>
            <a:ext uri="{FF2B5EF4-FFF2-40B4-BE49-F238E27FC236}">
              <a16:creationId xmlns:a16="http://schemas.microsoft.com/office/drawing/2014/main" id="{00000000-0008-0000-0F00-0000DC010000}"/>
            </a:ext>
          </a:extLst>
        </xdr:cNvPr>
        <xdr:cNvSpPr txBox="1"/>
      </xdr:nvSpPr>
      <xdr:spPr>
        <a:xfrm>
          <a:off x="13500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160945</xdr:rowOff>
    </xdr:from>
    <xdr:ext cx="405111" cy="259045"/>
    <xdr:sp macro="" textlink="">
      <xdr:nvSpPr>
        <xdr:cNvPr id="477" name="n_4aveValue【消防施設】&#10;有形固定資産減価償却率">
          <a:extLst>
            <a:ext uri="{FF2B5EF4-FFF2-40B4-BE49-F238E27FC236}">
              <a16:creationId xmlns:a16="http://schemas.microsoft.com/office/drawing/2014/main" id="{00000000-0008-0000-0F00-0000DD010000}"/>
            </a:ext>
          </a:extLst>
        </xdr:cNvPr>
        <xdr:cNvSpPr txBox="1"/>
      </xdr:nvSpPr>
      <xdr:spPr>
        <a:xfrm>
          <a:off x="126117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158404</xdr:rowOff>
    </xdr:from>
    <xdr:ext cx="405111" cy="259045"/>
    <xdr:sp macro="" textlink="">
      <xdr:nvSpPr>
        <xdr:cNvPr id="478" name="n_1mainValue【消防施設】&#10;有形固定資産減価償却率">
          <a:extLst>
            <a:ext uri="{FF2B5EF4-FFF2-40B4-BE49-F238E27FC236}">
              <a16:creationId xmlns:a16="http://schemas.microsoft.com/office/drawing/2014/main" id="{00000000-0008-0000-0F00-0000DE010000}"/>
            </a:ext>
          </a:extLst>
        </xdr:cNvPr>
        <xdr:cNvSpPr txBox="1"/>
      </xdr:nvSpPr>
      <xdr:spPr>
        <a:xfrm>
          <a:off x="15266044" y="1456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140443</xdr:rowOff>
    </xdr:from>
    <xdr:ext cx="405111" cy="259045"/>
    <xdr:sp macro="" textlink="">
      <xdr:nvSpPr>
        <xdr:cNvPr id="479" name="n_2mainValue【消防施設】&#10;有形固定資産減価償却率">
          <a:extLst>
            <a:ext uri="{FF2B5EF4-FFF2-40B4-BE49-F238E27FC236}">
              <a16:creationId xmlns:a16="http://schemas.microsoft.com/office/drawing/2014/main" id="{00000000-0008-0000-0F00-0000DF010000}"/>
            </a:ext>
          </a:extLst>
        </xdr:cNvPr>
        <xdr:cNvSpPr txBox="1"/>
      </xdr:nvSpPr>
      <xdr:spPr>
        <a:xfrm>
          <a:off x="14389744" y="1454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160038</xdr:rowOff>
    </xdr:from>
    <xdr:ext cx="405111" cy="259045"/>
    <xdr:sp macro="" textlink="">
      <xdr:nvSpPr>
        <xdr:cNvPr id="480" name="n_3mainValue【消防施設】&#10;有形固定資産減価償却率">
          <a:extLst>
            <a:ext uri="{FF2B5EF4-FFF2-40B4-BE49-F238E27FC236}">
              <a16:creationId xmlns:a16="http://schemas.microsoft.com/office/drawing/2014/main" id="{00000000-0008-0000-0F00-0000E0010000}"/>
            </a:ext>
          </a:extLst>
        </xdr:cNvPr>
        <xdr:cNvSpPr txBox="1"/>
      </xdr:nvSpPr>
      <xdr:spPr>
        <a:xfrm>
          <a:off x="13500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151872</xdr:rowOff>
    </xdr:from>
    <xdr:ext cx="405111" cy="259045"/>
    <xdr:sp macro="" textlink="">
      <xdr:nvSpPr>
        <xdr:cNvPr id="481" name="n_4mainValue【消防施設】&#10;有形固定資産減価償却率">
          <a:extLst>
            <a:ext uri="{FF2B5EF4-FFF2-40B4-BE49-F238E27FC236}">
              <a16:creationId xmlns:a16="http://schemas.microsoft.com/office/drawing/2014/main" id="{00000000-0008-0000-0F00-0000E1010000}"/>
            </a:ext>
          </a:extLst>
        </xdr:cNvPr>
        <xdr:cNvSpPr txBox="1"/>
      </xdr:nvSpPr>
      <xdr:spPr>
        <a:xfrm>
          <a:off x="12611744" y="1455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2" name="正方形/長方形 481">
          <a:extLst>
            <a:ext uri="{FF2B5EF4-FFF2-40B4-BE49-F238E27FC236}">
              <a16:creationId xmlns:a16="http://schemas.microsoft.com/office/drawing/2014/main" id="{00000000-0008-0000-0F00-0000E2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3" name="正方形/長方形 482">
          <a:extLst>
            <a:ext uri="{FF2B5EF4-FFF2-40B4-BE49-F238E27FC236}">
              <a16:creationId xmlns:a16="http://schemas.microsoft.com/office/drawing/2014/main" id="{00000000-0008-0000-0F00-0000E3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4" name="正方形/長方形 483">
          <a:extLst>
            <a:ext uri="{FF2B5EF4-FFF2-40B4-BE49-F238E27FC236}">
              <a16:creationId xmlns:a16="http://schemas.microsoft.com/office/drawing/2014/main" id="{00000000-0008-0000-0F00-0000E4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5" name="正方形/長方形 484">
          <a:extLst>
            <a:ext uri="{FF2B5EF4-FFF2-40B4-BE49-F238E27FC236}">
              <a16:creationId xmlns:a16="http://schemas.microsoft.com/office/drawing/2014/main" id="{00000000-0008-0000-0F00-0000E5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6" name="正方形/長方形 485">
          <a:extLst>
            <a:ext uri="{FF2B5EF4-FFF2-40B4-BE49-F238E27FC236}">
              <a16:creationId xmlns:a16="http://schemas.microsoft.com/office/drawing/2014/main" id="{00000000-0008-0000-0F00-0000E6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7" name="正方形/長方形 486">
          <a:extLst>
            <a:ext uri="{FF2B5EF4-FFF2-40B4-BE49-F238E27FC236}">
              <a16:creationId xmlns:a16="http://schemas.microsoft.com/office/drawing/2014/main" id="{00000000-0008-0000-0F00-0000E7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2" name="直線コネクタ 491">
          <a:extLst>
            <a:ext uri="{FF2B5EF4-FFF2-40B4-BE49-F238E27FC236}">
              <a16:creationId xmlns:a16="http://schemas.microsoft.com/office/drawing/2014/main" id="{00000000-0008-0000-0F00-0000EC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7" name="テキスト ボックス 496">
          <a:extLst>
            <a:ext uri="{FF2B5EF4-FFF2-40B4-BE49-F238E27FC236}">
              <a16:creationId xmlns:a16="http://schemas.microsoft.com/office/drawing/2014/main" id="{00000000-0008-0000-0F00-0000F1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6" name="【消防施設】&#10;一人当たり面積グラフ枠">
          <a:extLst>
            <a:ext uri="{FF2B5EF4-FFF2-40B4-BE49-F238E27FC236}">
              <a16:creationId xmlns:a16="http://schemas.microsoft.com/office/drawing/2014/main" id="{00000000-0008-0000-0F00-0000FA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41366</xdr:rowOff>
    </xdr:from>
    <xdr:to>
      <xdr:col>116</xdr:col>
      <xdr:colOff>62864</xdr:colOff>
      <xdr:row>86</xdr:row>
      <xdr:rowOff>158931</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flipV="1">
          <a:off x="22160864" y="13414466"/>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162758</xdr:rowOff>
    </xdr:from>
    <xdr:ext cx="469744" cy="259045"/>
    <xdr:sp macro="" textlink="">
      <xdr:nvSpPr>
        <xdr:cNvPr id="508" name="【消防施設】&#10;一人当たり面積最小値テキスト">
          <a:extLst>
            <a:ext uri="{FF2B5EF4-FFF2-40B4-BE49-F238E27FC236}">
              <a16:creationId xmlns:a16="http://schemas.microsoft.com/office/drawing/2014/main" id="{00000000-0008-0000-0F00-0000FC010000}"/>
            </a:ext>
          </a:extLst>
        </xdr:cNvPr>
        <xdr:cNvSpPr txBox="1"/>
      </xdr:nvSpPr>
      <xdr:spPr>
        <a:xfrm>
          <a:off x="22199600" y="1490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158931</xdr:rowOff>
    </xdr:from>
    <xdr:to>
      <xdr:col>116</xdr:col>
      <xdr:colOff>152400</xdr:colOff>
      <xdr:row>86</xdr:row>
      <xdr:rowOff>158931</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22072600" y="1490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159493</xdr:rowOff>
    </xdr:from>
    <xdr:ext cx="469744" cy="259045"/>
    <xdr:sp macro="" textlink="">
      <xdr:nvSpPr>
        <xdr:cNvPr id="510" name="【消防施設】&#10;一人当たり面積最大値テキスト">
          <a:extLst>
            <a:ext uri="{FF2B5EF4-FFF2-40B4-BE49-F238E27FC236}">
              <a16:creationId xmlns:a16="http://schemas.microsoft.com/office/drawing/2014/main" id="{00000000-0008-0000-0F00-0000FE010000}"/>
            </a:ext>
          </a:extLst>
        </xdr:cNvPr>
        <xdr:cNvSpPr txBox="1"/>
      </xdr:nvSpPr>
      <xdr:spPr>
        <a:xfrm>
          <a:off x="22199600" y="1318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41366</xdr:rowOff>
    </xdr:from>
    <xdr:to>
      <xdr:col>116</xdr:col>
      <xdr:colOff>152400</xdr:colOff>
      <xdr:row>78</xdr:row>
      <xdr:rowOff>41366</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22072600" y="1341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10721</xdr:rowOff>
    </xdr:from>
    <xdr:ext cx="469744" cy="259045"/>
    <xdr:sp macro="" textlink="">
      <xdr:nvSpPr>
        <xdr:cNvPr id="512" name="【消防施設】&#10;一人当たり面積平均値テキスト">
          <a:extLst>
            <a:ext uri="{FF2B5EF4-FFF2-40B4-BE49-F238E27FC236}">
              <a16:creationId xmlns:a16="http://schemas.microsoft.com/office/drawing/2014/main" id="{00000000-0008-0000-0F00-000000020000}"/>
            </a:ext>
          </a:extLst>
        </xdr:cNvPr>
        <xdr:cNvSpPr txBox="1"/>
      </xdr:nvSpPr>
      <xdr:spPr>
        <a:xfrm>
          <a:off x="22199600" y="1441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159294</xdr:rowOff>
    </xdr:from>
    <xdr:to>
      <xdr:col>116</xdr:col>
      <xdr:colOff>114300</xdr:colOff>
      <xdr:row>85</xdr:row>
      <xdr:rowOff>89444</xdr:rowOff>
    </xdr:to>
    <xdr:sp macro="" textlink="">
      <xdr:nvSpPr>
        <xdr:cNvPr id="513" name="フローチャート: 判断 512">
          <a:extLst>
            <a:ext uri="{FF2B5EF4-FFF2-40B4-BE49-F238E27FC236}">
              <a16:creationId xmlns:a16="http://schemas.microsoft.com/office/drawing/2014/main" id="{00000000-0008-0000-0F00-000001020000}"/>
            </a:ext>
          </a:extLst>
        </xdr:cNvPr>
        <xdr:cNvSpPr/>
      </xdr:nvSpPr>
      <xdr:spPr>
        <a:xfrm>
          <a:off x="22110700" y="1456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147320</xdr:rowOff>
    </xdr:from>
    <xdr:to>
      <xdr:col>112</xdr:col>
      <xdr:colOff>38100</xdr:colOff>
      <xdr:row>85</xdr:row>
      <xdr:rowOff>77470</xdr:rowOff>
    </xdr:to>
    <xdr:sp macro="" textlink="">
      <xdr:nvSpPr>
        <xdr:cNvPr id="514" name="フローチャート: 判断 513">
          <a:extLst>
            <a:ext uri="{FF2B5EF4-FFF2-40B4-BE49-F238E27FC236}">
              <a16:creationId xmlns:a16="http://schemas.microsoft.com/office/drawing/2014/main" id="{00000000-0008-0000-0F00-000002020000}"/>
            </a:ext>
          </a:extLst>
        </xdr:cNvPr>
        <xdr:cNvSpPr/>
      </xdr:nvSpPr>
      <xdr:spPr>
        <a:xfrm>
          <a:off x="21272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163649</xdr:rowOff>
    </xdr:from>
    <xdr:to>
      <xdr:col>107</xdr:col>
      <xdr:colOff>101600</xdr:colOff>
      <xdr:row>85</xdr:row>
      <xdr:rowOff>93799</xdr:rowOff>
    </xdr:to>
    <xdr:sp macro="" textlink="">
      <xdr:nvSpPr>
        <xdr:cNvPr id="515" name="フローチャート: 判断 514">
          <a:extLst>
            <a:ext uri="{FF2B5EF4-FFF2-40B4-BE49-F238E27FC236}">
              <a16:creationId xmlns:a16="http://schemas.microsoft.com/office/drawing/2014/main" id="{00000000-0008-0000-0F00-000003020000}"/>
            </a:ext>
          </a:extLst>
        </xdr:cNvPr>
        <xdr:cNvSpPr/>
      </xdr:nvSpPr>
      <xdr:spPr>
        <a:xfrm>
          <a:off x="20383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45538</xdr:rowOff>
    </xdr:from>
    <xdr:to>
      <xdr:col>102</xdr:col>
      <xdr:colOff>165100</xdr:colOff>
      <xdr:row>85</xdr:row>
      <xdr:rowOff>147138</xdr:rowOff>
    </xdr:to>
    <xdr:sp macro="" textlink="">
      <xdr:nvSpPr>
        <xdr:cNvPr id="516" name="フローチャート: 判断 515">
          <a:extLst>
            <a:ext uri="{FF2B5EF4-FFF2-40B4-BE49-F238E27FC236}">
              <a16:creationId xmlns:a16="http://schemas.microsoft.com/office/drawing/2014/main" id="{00000000-0008-0000-0F00-000004020000}"/>
            </a:ext>
          </a:extLst>
        </xdr:cNvPr>
        <xdr:cNvSpPr/>
      </xdr:nvSpPr>
      <xdr:spPr>
        <a:xfrm>
          <a:off x="19494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50981</xdr:rowOff>
    </xdr:from>
    <xdr:to>
      <xdr:col>98</xdr:col>
      <xdr:colOff>38100</xdr:colOff>
      <xdr:row>85</xdr:row>
      <xdr:rowOff>152581</xdr:rowOff>
    </xdr:to>
    <xdr:sp macro="" textlink="">
      <xdr:nvSpPr>
        <xdr:cNvPr id="517" name="フローチャート: 判断 516">
          <a:extLst>
            <a:ext uri="{FF2B5EF4-FFF2-40B4-BE49-F238E27FC236}">
              <a16:creationId xmlns:a16="http://schemas.microsoft.com/office/drawing/2014/main" id="{00000000-0008-0000-0F00-000005020000}"/>
            </a:ext>
          </a:extLst>
        </xdr:cNvPr>
        <xdr:cNvSpPr/>
      </xdr:nvSpPr>
      <xdr:spPr>
        <a:xfrm>
          <a:off x="18605500" y="14624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00000000-0008-0000-0F00-00000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93436</xdr:rowOff>
    </xdr:from>
    <xdr:to>
      <xdr:col>116</xdr:col>
      <xdr:colOff>114300</xdr:colOff>
      <xdr:row>86</xdr:row>
      <xdr:rowOff>23586</xdr:rowOff>
    </xdr:to>
    <xdr:sp macro="" textlink="">
      <xdr:nvSpPr>
        <xdr:cNvPr id="523" name="楕円 522">
          <a:extLst>
            <a:ext uri="{FF2B5EF4-FFF2-40B4-BE49-F238E27FC236}">
              <a16:creationId xmlns:a16="http://schemas.microsoft.com/office/drawing/2014/main" id="{00000000-0008-0000-0F00-00000B020000}"/>
            </a:ext>
          </a:extLst>
        </xdr:cNvPr>
        <xdr:cNvSpPr/>
      </xdr:nvSpPr>
      <xdr:spPr>
        <a:xfrm>
          <a:off x="221107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71863</xdr:rowOff>
    </xdr:from>
    <xdr:ext cx="469744" cy="259045"/>
    <xdr:sp macro="" textlink="">
      <xdr:nvSpPr>
        <xdr:cNvPr id="524" name="【消防施設】&#10;一人当たり面積該当値テキスト">
          <a:extLst>
            <a:ext uri="{FF2B5EF4-FFF2-40B4-BE49-F238E27FC236}">
              <a16:creationId xmlns:a16="http://schemas.microsoft.com/office/drawing/2014/main" id="{00000000-0008-0000-0F00-00000C020000}"/>
            </a:ext>
          </a:extLst>
        </xdr:cNvPr>
        <xdr:cNvSpPr txBox="1"/>
      </xdr:nvSpPr>
      <xdr:spPr>
        <a:xfrm>
          <a:off x="22199600" y="1464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130448</xdr:rowOff>
    </xdr:from>
    <xdr:to>
      <xdr:col>112</xdr:col>
      <xdr:colOff>38100</xdr:colOff>
      <xdr:row>86</xdr:row>
      <xdr:rowOff>60598</xdr:rowOff>
    </xdr:to>
    <xdr:sp macro="" textlink="">
      <xdr:nvSpPr>
        <xdr:cNvPr id="525" name="楕円 524">
          <a:extLst>
            <a:ext uri="{FF2B5EF4-FFF2-40B4-BE49-F238E27FC236}">
              <a16:creationId xmlns:a16="http://schemas.microsoft.com/office/drawing/2014/main" id="{00000000-0008-0000-0F00-00000D020000}"/>
            </a:ext>
          </a:extLst>
        </xdr:cNvPr>
        <xdr:cNvSpPr/>
      </xdr:nvSpPr>
      <xdr:spPr>
        <a:xfrm>
          <a:off x="21272500" y="1470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144236</xdr:rowOff>
    </xdr:from>
    <xdr:to>
      <xdr:col>116</xdr:col>
      <xdr:colOff>63500</xdr:colOff>
      <xdr:row>86</xdr:row>
      <xdr:rowOff>9798</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flipV="1">
          <a:off x="21323300" y="14717486"/>
          <a:ext cx="8382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134801</xdr:rowOff>
    </xdr:from>
    <xdr:to>
      <xdr:col>107</xdr:col>
      <xdr:colOff>101600</xdr:colOff>
      <xdr:row>86</xdr:row>
      <xdr:rowOff>64951</xdr:rowOff>
    </xdr:to>
    <xdr:sp macro="" textlink="">
      <xdr:nvSpPr>
        <xdr:cNvPr id="527" name="楕円 526">
          <a:extLst>
            <a:ext uri="{FF2B5EF4-FFF2-40B4-BE49-F238E27FC236}">
              <a16:creationId xmlns:a16="http://schemas.microsoft.com/office/drawing/2014/main" id="{00000000-0008-0000-0F00-00000F020000}"/>
            </a:ext>
          </a:extLst>
        </xdr:cNvPr>
        <xdr:cNvSpPr/>
      </xdr:nvSpPr>
      <xdr:spPr>
        <a:xfrm>
          <a:off x="20383500" y="1470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9798</xdr:rowOff>
    </xdr:from>
    <xdr:to>
      <xdr:col>111</xdr:col>
      <xdr:colOff>177800</xdr:colOff>
      <xdr:row>86</xdr:row>
      <xdr:rowOff>14151</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flipV="1">
          <a:off x="20434300" y="14754498"/>
          <a:ext cx="88900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141332</xdr:rowOff>
    </xdr:from>
    <xdr:to>
      <xdr:col>102</xdr:col>
      <xdr:colOff>165100</xdr:colOff>
      <xdr:row>86</xdr:row>
      <xdr:rowOff>71482</xdr:rowOff>
    </xdr:to>
    <xdr:sp macro="" textlink="">
      <xdr:nvSpPr>
        <xdr:cNvPr id="529" name="楕円 528">
          <a:extLst>
            <a:ext uri="{FF2B5EF4-FFF2-40B4-BE49-F238E27FC236}">
              <a16:creationId xmlns:a16="http://schemas.microsoft.com/office/drawing/2014/main" id="{00000000-0008-0000-0F00-000011020000}"/>
            </a:ext>
          </a:extLst>
        </xdr:cNvPr>
        <xdr:cNvSpPr/>
      </xdr:nvSpPr>
      <xdr:spPr>
        <a:xfrm>
          <a:off x="19494500" y="1471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14151</xdr:rowOff>
    </xdr:from>
    <xdr:to>
      <xdr:col>107</xdr:col>
      <xdr:colOff>50800</xdr:colOff>
      <xdr:row>86</xdr:row>
      <xdr:rowOff>20682</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flipV="1">
          <a:off x="19545300" y="1475885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147864</xdr:rowOff>
    </xdr:from>
    <xdr:to>
      <xdr:col>98</xdr:col>
      <xdr:colOff>38100</xdr:colOff>
      <xdr:row>86</xdr:row>
      <xdr:rowOff>78014</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86055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20682</xdr:rowOff>
    </xdr:from>
    <xdr:to>
      <xdr:col>102</xdr:col>
      <xdr:colOff>114300</xdr:colOff>
      <xdr:row>86</xdr:row>
      <xdr:rowOff>27214</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flipV="1">
          <a:off x="18656300" y="14765382"/>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93997</xdr:rowOff>
    </xdr:from>
    <xdr:ext cx="469744" cy="259045"/>
    <xdr:sp macro="" textlink="">
      <xdr:nvSpPr>
        <xdr:cNvPr id="533" name="n_1aveValue【消防施設】&#10;一人当たり面積">
          <a:extLst>
            <a:ext uri="{FF2B5EF4-FFF2-40B4-BE49-F238E27FC236}">
              <a16:creationId xmlns:a16="http://schemas.microsoft.com/office/drawing/2014/main" id="{00000000-0008-0000-0F00-000015020000}"/>
            </a:ext>
          </a:extLst>
        </xdr:cNvPr>
        <xdr:cNvSpPr txBox="1"/>
      </xdr:nvSpPr>
      <xdr:spPr>
        <a:xfrm>
          <a:off x="210757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110326</xdr:rowOff>
    </xdr:from>
    <xdr:ext cx="469744" cy="259045"/>
    <xdr:sp macro="" textlink="">
      <xdr:nvSpPr>
        <xdr:cNvPr id="534" name="n_2aveValue【消防施設】&#10;一人当たり面積">
          <a:extLst>
            <a:ext uri="{FF2B5EF4-FFF2-40B4-BE49-F238E27FC236}">
              <a16:creationId xmlns:a16="http://schemas.microsoft.com/office/drawing/2014/main" id="{00000000-0008-0000-0F00-000016020000}"/>
            </a:ext>
          </a:extLst>
        </xdr:cNvPr>
        <xdr:cNvSpPr txBox="1"/>
      </xdr:nvSpPr>
      <xdr:spPr>
        <a:xfrm>
          <a:off x="20199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163665</xdr:rowOff>
    </xdr:from>
    <xdr:ext cx="469744" cy="259045"/>
    <xdr:sp macro="" textlink="">
      <xdr:nvSpPr>
        <xdr:cNvPr id="535" name="n_3aveValue【消防施設】&#10;一人当たり面積">
          <a:extLst>
            <a:ext uri="{FF2B5EF4-FFF2-40B4-BE49-F238E27FC236}">
              <a16:creationId xmlns:a16="http://schemas.microsoft.com/office/drawing/2014/main" id="{00000000-0008-0000-0F00-000017020000}"/>
            </a:ext>
          </a:extLst>
        </xdr:cNvPr>
        <xdr:cNvSpPr txBox="1"/>
      </xdr:nvSpPr>
      <xdr:spPr>
        <a:xfrm>
          <a:off x="19310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169108</xdr:rowOff>
    </xdr:from>
    <xdr:ext cx="469744" cy="259045"/>
    <xdr:sp macro="" textlink="">
      <xdr:nvSpPr>
        <xdr:cNvPr id="536" name="n_4aveValue【消防施設】&#10;一人当たり面積">
          <a:extLst>
            <a:ext uri="{FF2B5EF4-FFF2-40B4-BE49-F238E27FC236}">
              <a16:creationId xmlns:a16="http://schemas.microsoft.com/office/drawing/2014/main" id="{00000000-0008-0000-0F00-000018020000}"/>
            </a:ext>
          </a:extLst>
        </xdr:cNvPr>
        <xdr:cNvSpPr txBox="1"/>
      </xdr:nvSpPr>
      <xdr:spPr>
        <a:xfrm>
          <a:off x="18421427" y="1439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51725</xdr:rowOff>
    </xdr:from>
    <xdr:ext cx="469744" cy="259045"/>
    <xdr:sp macro="" textlink="">
      <xdr:nvSpPr>
        <xdr:cNvPr id="537" name="n_1mainValue【消防施設】&#10;一人当たり面積">
          <a:extLst>
            <a:ext uri="{FF2B5EF4-FFF2-40B4-BE49-F238E27FC236}">
              <a16:creationId xmlns:a16="http://schemas.microsoft.com/office/drawing/2014/main" id="{00000000-0008-0000-0F00-000019020000}"/>
            </a:ext>
          </a:extLst>
        </xdr:cNvPr>
        <xdr:cNvSpPr txBox="1"/>
      </xdr:nvSpPr>
      <xdr:spPr>
        <a:xfrm>
          <a:off x="21075727" y="1479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56078</xdr:rowOff>
    </xdr:from>
    <xdr:ext cx="469744" cy="259045"/>
    <xdr:sp macro="" textlink="">
      <xdr:nvSpPr>
        <xdr:cNvPr id="538" name="n_2mainValue【消防施設】&#10;一人当たり面積">
          <a:extLst>
            <a:ext uri="{FF2B5EF4-FFF2-40B4-BE49-F238E27FC236}">
              <a16:creationId xmlns:a16="http://schemas.microsoft.com/office/drawing/2014/main" id="{00000000-0008-0000-0F00-00001A020000}"/>
            </a:ext>
          </a:extLst>
        </xdr:cNvPr>
        <xdr:cNvSpPr txBox="1"/>
      </xdr:nvSpPr>
      <xdr:spPr>
        <a:xfrm>
          <a:off x="20199427" y="1480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62609</xdr:rowOff>
    </xdr:from>
    <xdr:ext cx="469744" cy="259045"/>
    <xdr:sp macro="" textlink="">
      <xdr:nvSpPr>
        <xdr:cNvPr id="539" name="n_3mainValue【消防施設】&#10;一人当たり面積">
          <a:extLst>
            <a:ext uri="{FF2B5EF4-FFF2-40B4-BE49-F238E27FC236}">
              <a16:creationId xmlns:a16="http://schemas.microsoft.com/office/drawing/2014/main" id="{00000000-0008-0000-0F00-00001B020000}"/>
            </a:ext>
          </a:extLst>
        </xdr:cNvPr>
        <xdr:cNvSpPr txBox="1"/>
      </xdr:nvSpPr>
      <xdr:spPr>
        <a:xfrm>
          <a:off x="19310427" y="1480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69141</xdr:rowOff>
    </xdr:from>
    <xdr:ext cx="469744" cy="259045"/>
    <xdr:sp macro="" textlink="">
      <xdr:nvSpPr>
        <xdr:cNvPr id="540" name="n_4mainValue【消防施設】&#10;一人当たり面積">
          <a:extLst>
            <a:ext uri="{FF2B5EF4-FFF2-40B4-BE49-F238E27FC236}">
              <a16:creationId xmlns:a16="http://schemas.microsoft.com/office/drawing/2014/main" id="{00000000-0008-0000-0F00-00001C020000}"/>
            </a:ext>
          </a:extLst>
        </xdr:cNvPr>
        <xdr:cNvSpPr txBox="1"/>
      </xdr:nvSpPr>
      <xdr:spPr>
        <a:xfrm>
          <a:off x="18421427" y="148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00000000-0008-0000-0F00-00001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00000000-0008-0000-0F00-00001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00000000-0008-0000-0F00-00001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3" name="テキスト ボックス 552">
          <a:extLst>
            <a:ext uri="{FF2B5EF4-FFF2-40B4-BE49-F238E27FC236}">
              <a16:creationId xmlns:a16="http://schemas.microsoft.com/office/drawing/2014/main" id="{00000000-0008-0000-0F00-000029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4" name="直線コネクタ 553">
          <a:extLst>
            <a:ext uri="{FF2B5EF4-FFF2-40B4-BE49-F238E27FC236}">
              <a16:creationId xmlns:a16="http://schemas.microsoft.com/office/drawing/2014/main" id="{00000000-0008-0000-0F00-00002A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5" name="テキスト ボックス 554">
          <a:extLst>
            <a:ext uri="{FF2B5EF4-FFF2-40B4-BE49-F238E27FC236}">
              <a16:creationId xmlns:a16="http://schemas.microsoft.com/office/drawing/2014/main" id="{00000000-0008-0000-0F00-00002B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5" name="【庁舎】&#10;有形固定資産減価償却率グラフ枠">
          <a:extLst>
            <a:ext uri="{FF2B5EF4-FFF2-40B4-BE49-F238E27FC236}">
              <a16:creationId xmlns:a16="http://schemas.microsoft.com/office/drawing/2014/main" id="{00000000-0008-0000-0F00-00003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35379</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flipV="1">
          <a:off x="16318864" y="17155886"/>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7" name="【庁舎】&#10;有形固定資産減価償却率最小値テキスト">
          <a:extLst>
            <a:ext uri="{FF2B5EF4-FFF2-40B4-BE49-F238E27FC236}">
              <a16:creationId xmlns:a16="http://schemas.microsoft.com/office/drawing/2014/main" id="{00000000-0008-0000-0F00-000037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569" name="【庁舎】&#10;有形固定資産減価償却率最大値テキスト">
          <a:extLst>
            <a:ext uri="{FF2B5EF4-FFF2-40B4-BE49-F238E27FC236}">
              <a16:creationId xmlns:a16="http://schemas.microsoft.com/office/drawing/2014/main" id="{00000000-0008-0000-0F00-000039020000}"/>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154050</xdr:rowOff>
    </xdr:from>
    <xdr:ext cx="405111" cy="259045"/>
    <xdr:sp macro="" textlink="">
      <xdr:nvSpPr>
        <xdr:cNvPr id="571" name="【庁舎】&#10;有形固定資産減価償却率平均値テキスト">
          <a:extLst>
            <a:ext uri="{FF2B5EF4-FFF2-40B4-BE49-F238E27FC236}">
              <a16:creationId xmlns:a16="http://schemas.microsoft.com/office/drawing/2014/main" id="{00000000-0008-0000-0F00-00003B020000}"/>
            </a:ext>
          </a:extLst>
        </xdr:cNvPr>
        <xdr:cNvSpPr txBox="1"/>
      </xdr:nvSpPr>
      <xdr:spPr>
        <a:xfrm>
          <a:off x="16357600" y="17813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4173</xdr:rowOff>
    </xdr:from>
    <xdr:to>
      <xdr:col>85</xdr:col>
      <xdr:colOff>177800</xdr:colOff>
      <xdr:row>104</xdr:row>
      <xdr:rowOff>105773</xdr:rowOff>
    </xdr:to>
    <xdr:sp macro="" textlink="">
      <xdr:nvSpPr>
        <xdr:cNvPr id="572" name="フローチャート: 判断 571">
          <a:extLst>
            <a:ext uri="{FF2B5EF4-FFF2-40B4-BE49-F238E27FC236}">
              <a16:creationId xmlns:a16="http://schemas.microsoft.com/office/drawing/2014/main" id="{00000000-0008-0000-0F00-00003C020000}"/>
            </a:ext>
          </a:extLst>
        </xdr:cNvPr>
        <xdr:cNvSpPr/>
      </xdr:nvSpPr>
      <xdr:spPr>
        <a:xfrm>
          <a:off x="16268700" y="1783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164193</xdr:rowOff>
    </xdr:from>
    <xdr:to>
      <xdr:col>81</xdr:col>
      <xdr:colOff>101600</xdr:colOff>
      <xdr:row>104</xdr:row>
      <xdr:rowOff>94343</xdr:rowOff>
    </xdr:to>
    <xdr:sp macro="" textlink="">
      <xdr:nvSpPr>
        <xdr:cNvPr id="573" name="フローチャート: 判断 572">
          <a:extLst>
            <a:ext uri="{FF2B5EF4-FFF2-40B4-BE49-F238E27FC236}">
              <a16:creationId xmlns:a16="http://schemas.microsoft.com/office/drawing/2014/main" id="{00000000-0008-0000-0F00-00003D020000}"/>
            </a:ext>
          </a:extLst>
        </xdr:cNvPr>
        <xdr:cNvSpPr/>
      </xdr:nvSpPr>
      <xdr:spPr>
        <a:xfrm>
          <a:off x="15430500" y="1782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48261</xdr:rowOff>
    </xdr:from>
    <xdr:to>
      <xdr:col>76</xdr:col>
      <xdr:colOff>165100</xdr:colOff>
      <xdr:row>104</xdr:row>
      <xdr:rowOff>149861</xdr:rowOff>
    </xdr:to>
    <xdr:sp macro="" textlink="">
      <xdr:nvSpPr>
        <xdr:cNvPr id="574" name="フローチャート: 判断 573">
          <a:extLst>
            <a:ext uri="{FF2B5EF4-FFF2-40B4-BE49-F238E27FC236}">
              <a16:creationId xmlns:a16="http://schemas.microsoft.com/office/drawing/2014/main" id="{00000000-0008-0000-0F00-00003E020000}"/>
            </a:ext>
          </a:extLst>
        </xdr:cNvPr>
        <xdr:cNvSpPr/>
      </xdr:nvSpPr>
      <xdr:spPr>
        <a:xfrm>
          <a:off x="14541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90714</xdr:rowOff>
    </xdr:from>
    <xdr:to>
      <xdr:col>72</xdr:col>
      <xdr:colOff>38100</xdr:colOff>
      <xdr:row>105</xdr:row>
      <xdr:rowOff>20864</xdr:rowOff>
    </xdr:to>
    <xdr:sp macro="" textlink="">
      <xdr:nvSpPr>
        <xdr:cNvPr id="575" name="フローチャート: 判断 574">
          <a:extLst>
            <a:ext uri="{FF2B5EF4-FFF2-40B4-BE49-F238E27FC236}">
              <a16:creationId xmlns:a16="http://schemas.microsoft.com/office/drawing/2014/main" id="{00000000-0008-0000-0F00-00003F020000}"/>
            </a:ext>
          </a:extLst>
        </xdr:cNvPr>
        <xdr:cNvSpPr/>
      </xdr:nvSpPr>
      <xdr:spPr>
        <a:xfrm>
          <a:off x="13652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167458</xdr:rowOff>
    </xdr:from>
    <xdr:to>
      <xdr:col>67</xdr:col>
      <xdr:colOff>101600</xdr:colOff>
      <xdr:row>105</xdr:row>
      <xdr:rowOff>97608</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127635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167458</xdr:rowOff>
    </xdr:from>
    <xdr:to>
      <xdr:col>85</xdr:col>
      <xdr:colOff>177800</xdr:colOff>
      <xdr:row>103</xdr:row>
      <xdr:rowOff>97608</xdr:rowOff>
    </xdr:to>
    <xdr:sp macro="" textlink="">
      <xdr:nvSpPr>
        <xdr:cNvPr id="582" name="楕円 581">
          <a:extLst>
            <a:ext uri="{FF2B5EF4-FFF2-40B4-BE49-F238E27FC236}">
              <a16:creationId xmlns:a16="http://schemas.microsoft.com/office/drawing/2014/main" id="{00000000-0008-0000-0F00-000046020000}"/>
            </a:ext>
          </a:extLst>
        </xdr:cNvPr>
        <xdr:cNvSpPr/>
      </xdr:nvSpPr>
      <xdr:spPr>
        <a:xfrm>
          <a:off x="16268700" y="1765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18885</xdr:rowOff>
    </xdr:from>
    <xdr:ext cx="405111" cy="259045"/>
    <xdr:sp macro="" textlink="">
      <xdr:nvSpPr>
        <xdr:cNvPr id="583" name="【庁舎】&#10;有形固定資産減価償却率該当値テキスト">
          <a:extLst>
            <a:ext uri="{FF2B5EF4-FFF2-40B4-BE49-F238E27FC236}">
              <a16:creationId xmlns:a16="http://schemas.microsoft.com/office/drawing/2014/main" id="{00000000-0008-0000-0F00-000047020000}"/>
            </a:ext>
          </a:extLst>
        </xdr:cNvPr>
        <xdr:cNvSpPr txBox="1"/>
      </xdr:nvSpPr>
      <xdr:spPr>
        <a:xfrm>
          <a:off x="16357600" y="17506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152763</xdr:rowOff>
    </xdr:from>
    <xdr:to>
      <xdr:col>81</xdr:col>
      <xdr:colOff>101600</xdr:colOff>
      <xdr:row>104</xdr:row>
      <xdr:rowOff>82913</xdr:rowOff>
    </xdr:to>
    <xdr:sp macro="" textlink="">
      <xdr:nvSpPr>
        <xdr:cNvPr id="584" name="楕円 583">
          <a:extLst>
            <a:ext uri="{FF2B5EF4-FFF2-40B4-BE49-F238E27FC236}">
              <a16:creationId xmlns:a16="http://schemas.microsoft.com/office/drawing/2014/main" id="{00000000-0008-0000-0F00-000048020000}"/>
            </a:ext>
          </a:extLst>
        </xdr:cNvPr>
        <xdr:cNvSpPr/>
      </xdr:nvSpPr>
      <xdr:spPr>
        <a:xfrm>
          <a:off x="15430500" y="1781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46808</xdr:rowOff>
    </xdr:from>
    <xdr:to>
      <xdr:col>85</xdr:col>
      <xdr:colOff>127000</xdr:colOff>
      <xdr:row>104</xdr:row>
      <xdr:rowOff>32113</xdr:rowOff>
    </xdr:to>
    <xdr:cxnSp macro="">
      <xdr:nvCxnSpPr>
        <xdr:cNvPr id="585" name="直線コネクタ 584">
          <a:extLst>
            <a:ext uri="{FF2B5EF4-FFF2-40B4-BE49-F238E27FC236}">
              <a16:creationId xmlns:a16="http://schemas.microsoft.com/office/drawing/2014/main" id="{00000000-0008-0000-0F00-000049020000}"/>
            </a:ext>
          </a:extLst>
        </xdr:cNvPr>
        <xdr:cNvCxnSpPr/>
      </xdr:nvCxnSpPr>
      <xdr:spPr>
        <a:xfrm flipV="1">
          <a:off x="15481300" y="17706158"/>
          <a:ext cx="838200" cy="15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14541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7620</xdr:rowOff>
    </xdr:from>
    <xdr:to>
      <xdr:col>81</xdr:col>
      <xdr:colOff>50800</xdr:colOff>
      <xdr:row>104</xdr:row>
      <xdr:rowOff>32113</xdr:rowOff>
    </xdr:to>
    <xdr:cxnSp macro="">
      <xdr:nvCxnSpPr>
        <xdr:cNvPr id="587" name="直線コネクタ 586">
          <a:extLst>
            <a:ext uri="{FF2B5EF4-FFF2-40B4-BE49-F238E27FC236}">
              <a16:creationId xmlns:a16="http://schemas.microsoft.com/office/drawing/2014/main" id="{00000000-0008-0000-0F00-00004B020000}"/>
            </a:ext>
          </a:extLst>
        </xdr:cNvPr>
        <xdr:cNvCxnSpPr/>
      </xdr:nvCxnSpPr>
      <xdr:spPr>
        <a:xfrm>
          <a:off x="14592300" y="1783842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71120</xdr:rowOff>
    </xdr:from>
    <xdr:to>
      <xdr:col>72</xdr:col>
      <xdr:colOff>38100</xdr:colOff>
      <xdr:row>105</xdr:row>
      <xdr:rowOff>1270</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13652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7620</xdr:rowOff>
    </xdr:from>
    <xdr:to>
      <xdr:col>76</xdr:col>
      <xdr:colOff>114300</xdr:colOff>
      <xdr:row>104</xdr:row>
      <xdr:rowOff>121920</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flipV="1">
          <a:off x="13703300" y="178384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62956</xdr:rowOff>
    </xdr:from>
    <xdr:to>
      <xdr:col>67</xdr:col>
      <xdr:colOff>101600</xdr:colOff>
      <xdr:row>102</xdr:row>
      <xdr:rowOff>164556</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12763500" y="1755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113756</xdr:rowOff>
    </xdr:from>
    <xdr:to>
      <xdr:col>71</xdr:col>
      <xdr:colOff>177800</xdr:colOff>
      <xdr:row>104</xdr:row>
      <xdr:rowOff>121920</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12814300" y="17601656"/>
          <a:ext cx="889000" cy="35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85470</xdr:rowOff>
    </xdr:from>
    <xdr:ext cx="405111" cy="259045"/>
    <xdr:sp macro="" textlink="">
      <xdr:nvSpPr>
        <xdr:cNvPr id="592" name="n_1aveValue【庁舎】&#10;有形固定資産減価償却率">
          <a:extLst>
            <a:ext uri="{FF2B5EF4-FFF2-40B4-BE49-F238E27FC236}">
              <a16:creationId xmlns:a16="http://schemas.microsoft.com/office/drawing/2014/main" id="{00000000-0008-0000-0F00-000050020000}"/>
            </a:ext>
          </a:extLst>
        </xdr:cNvPr>
        <xdr:cNvSpPr txBox="1"/>
      </xdr:nvSpPr>
      <xdr:spPr>
        <a:xfrm>
          <a:off x="15266044" y="1791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140988</xdr:rowOff>
    </xdr:from>
    <xdr:ext cx="405111" cy="259045"/>
    <xdr:sp macro="" textlink="">
      <xdr:nvSpPr>
        <xdr:cNvPr id="593" name="n_2aveValue【庁舎】&#10;有形固定資産減価償却率">
          <a:extLst>
            <a:ext uri="{FF2B5EF4-FFF2-40B4-BE49-F238E27FC236}">
              <a16:creationId xmlns:a16="http://schemas.microsoft.com/office/drawing/2014/main" id="{00000000-0008-0000-0F00-000051020000}"/>
            </a:ext>
          </a:extLst>
        </xdr:cNvPr>
        <xdr:cNvSpPr txBox="1"/>
      </xdr:nvSpPr>
      <xdr:spPr>
        <a:xfrm>
          <a:off x="14389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11991</xdr:rowOff>
    </xdr:from>
    <xdr:ext cx="405111" cy="259045"/>
    <xdr:sp macro="" textlink="">
      <xdr:nvSpPr>
        <xdr:cNvPr id="594" name="n_3aveValue【庁舎】&#10;有形固定資産減価償却率">
          <a:extLst>
            <a:ext uri="{FF2B5EF4-FFF2-40B4-BE49-F238E27FC236}">
              <a16:creationId xmlns:a16="http://schemas.microsoft.com/office/drawing/2014/main" id="{00000000-0008-0000-0F00-000052020000}"/>
            </a:ext>
          </a:extLst>
        </xdr:cNvPr>
        <xdr:cNvSpPr txBox="1"/>
      </xdr:nvSpPr>
      <xdr:spPr>
        <a:xfrm>
          <a:off x="13500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88735</xdr:rowOff>
    </xdr:from>
    <xdr:ext cx="405111" cy="259045"/>
    <xdr:sp macro="" textlink="">
      <xdr:nvSpPr>
        <xdr:cNvPr id="595" name="n_4aveValue【庁舎】&#10;有形固定資産減価償却率">
          <a:extLst>
            <a:ext uri="{FF2B5EF4-FFF2-40B4-BE49-F238E27FC236}">
              <a16:creationId xmlns:a16="http://schemas.microsoft.com/office/drawing/2014/main" id="{00000000-0008-0000-0F00-000053020000}"/>
            </a:ext>
          </a:extLst>
        </xdr:cNvPr>
        <xdr:cNvSpPr txBox="1"/>
      </xdr:nvSpPr>
      <xdr:spPr>
        <a:xfrm>
          <a:off x="12611744" y="1809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99440</xdr:rowOff>
    </xdr:from>
    <xdr:ext cx="405111" cy="259045"/>
    <xdr:sp macro="" textlink="">
      <xdr:nvSpPr>
        <xdr:cNvPr id="596" name="n_1mainValue【庁舎】&#10;有形固定資産減価償却率">
          <a:extLst>
            <a:ext uri="{FF2B5EF4-FFF2-40B4-BE49-F238E27FC236}">
              <a16:creationId xmlns:a16="http://schemas.microsoft.com/office/drawing/2014/main" id="{00000000-0008-0000-0F00-000054020000}"/>
            </a:ext>
          </a:extLst>
        </xdr:cNvPr>
        <xdr:cNvSpPr txBox="1"/>
      </xdr:nvSpPr>
      <xdr:spPr>
        <a:xfrm>
          <a:off x="15266044" y="1758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74947</xdr:rowOff>
    </xdr:from>
    <xdr:ext cx="405111" cy="259045"/>
    <xdr:sp macro="" textlink="">
      <xdr:nvSpPr>
        <xdr:cNvPr id="597" name="n_2mainValue【庁舎】&#10;有形固定資産減価償却率">
          <a:extLst>
            <a:ext uri="{FF2B5EF4-FFF2-40B4-BE49-F238E27FC236}">
              <a16:creationId xmlns:a16="http://schemas.microsoft.com/office/drawing/2014/main" id="{00000000-0008-0000-0F00-000055020000}"/>
            </a:ext>
          </a:extLst>
        </xdr:cNvPr>
        <xdr:cNvSpPr txBox="1"/>
      </xdr:nvSpPr>
      <xdr:spPr>
        <a:xfrm>
          <a:off x="143897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17797</xdr:rowOff>
    </xdr:from>
    <xdr:ext cx="405111" cy="259045"/>
    <xdr:sp macro="" textlink="">
      <xdr:nvSpPr>
        <xdr:cNvPr id="598" name="n_3mainValue【庁舎】&#10;有形固定資産減価償却率">
          <a:extLst>
            <a:ext uri="{FF2B5EF4-FFF2-40B4-BE49-F238E27FC236}">
              <a16:creationId xmlns:a16="http://schemas.microsoft.com/office/drawing/2014/main" id="{00000000-0008-0000-0F00-000056020000}"/>
            </a:ext>
          </a:extLst>
        </xdr:cNvPr>
        <xdr:cNvSpPr txBox="1"/>
      </xdr:nvSpPr>
      <xdr:spPr>
        <a:xfrm>
          <a:off x="13500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9633</xdr:rowOff>
    </xdr:from>
    <xdr:ext cx="405111" cy="259045"/>
    <xdr:sp macro="" textlink="">
      <xdr:nvSpPr>
        <xdr:cNvPr id="599" name="n_4mainValue【庁舎】&#10;有形固定資産減価償却率">
          <a:extLst>
            <a:ext uri="{FF2B5EF4-FFF2-40B4-BE49-F238E27FC236}">
              <a16:creationId xmlns:a16="http://schemas.microsoft.com/office/drawing/2014/main" id="{00000000-0008-0000-0F00-000057020000}"/>
            </a:ext>
          </a:extLst>
        </xdr:cNvPr>
        <xdr:cNvSpPr txBox="1"/>
      </xdr:nvSpPr>
      <xdr:spPr>
        <a:xfrm>
          <a:off x="12611744" y="1732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0" name="正方形/長方形 599">
          <a:extLst>
            <a:ext uri="{FF2B5EF4-FFF2-40B4-BE49-F238E27FC236}">
              <a16:creationId xmlns:a16="http://schemas.microsoft.com/office/drawing/2014/main" id="{00000000-0008-0000-0F00-000058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1" name="正方形/長方形 600">
          <a:extLst>
            <a:ext uri="{FF2B5EF4-FFF2-40B4-BE49-F238E27FC236}">
              <a16:creationId xmlns:a16="http://schemas.microsoft.com/office/drawing/2014/main" id="{00000000-0008-0000-0F00-000059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8" name="テキスト ボックス 607">
          <a:extLst>
            <a:ext uri="{FF2B5EF4-FFF2-40B4-BE49-F238E27FC236}">
              <a16:creationId xmlns:a16="http://schemas.microsoft.com/office/drawing/2014/main" id="{00000000-0008-0000-0F00-000060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1" name="テキスト ボックス 610">
          <a:extLst>
            <a:ext uri="{FF2B5EF4-FFF2-40B4-BE49-F238E27FC236}">
              <a16:creationId xmlns:a16="http://schemas.microsoft.com/office/drawing/2014/main" id="{00000000-0008-0000-0F00-000063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0" name="【庁舎】&#10;一人当たり面積グラフ枠">
          <a:extLst>
            <a:ext uri="{FF2B5EF4-FFF2-40B4-BE49-F238E27FC236}">
              <a16:creationId xmlns:a16="http://schemas.microsoft.com/office/drawing/2014/main" id="{00000000-0008-0000-0F00-00006C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28651</xdr:rowOff>
    </xdr:from>
    <xdr:to>
      <xdr:col>116</xdr:col>
      <xdr:colOff>62864</xdr:colOff>
      <xdr:row>107</xdr:row>
      <xdr:rowOff>149809</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flipV="1">
          <a:off x="22160864" y="17345101"/>
          <a:ext cx="0" cy="1149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153636</xdr:rowOff>
    </xdr:from>
    <xdr:ext cx="469744" cy="259045"/>
    <xdr:sp macro="" textlink="">
      <xdr:nvSpPr>
        <xdr:cNvPr id="622" name="【庁舎】&#10;一人当たり面積最小値テキスト">
          <a:extLst>
            <a:ext uri="{FF2B5EF4-FFF2-40B4-BE49-F238E27FC236}">
              <a16:creationId xmlns:a16="http://schemas.microsoft.com/office/drawing/2014/main" id="{00000000-0008-0000-0F00-00006E020000}"/>
            </a:ext>
          </a:extLst>
        </xdr:cNvPr>
        <xdr:cNvSpPr txBox="1"/>
      </xdr:nvSpPr>
      <xdr:spPr>
        <a:xfrm>
          <a:off x="22199600" y="18498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149809</xdr:rowOff>
    </xdr:from>
    <xdr:to>
      <xdr:col>116</xdr:col>
      <xdr:colOff>152400</xdr:colOff>
      <xdr:row>107</xdr:row>
      <xdr:rowOff>149809</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22072600" y="18494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146778</xdr:rowOff>
    </xdr:from>
    <xdr:ext cx="469744" cy="259045"/>
    <xdr:sp macro="" textlink="">
      <xdr:nvSpPr>
        <xdr:cNvPr id="624" name="【庁舎】&#10;一人当たり面積最大値テキスト">
          <a:extLst>
            <a:ext uri="{FF2B5EF4-FFF2-40B4-BE49-F238E27FC236}">
              <a16:creationId xmlns:a16="http://schemas.microsoft.com/office/drawing/2014/main" id="{00000000-0008-0000-0F00-000070020000}"/>
            </a:ext>
          </a:extLst>
        </xdr:cNvPr>
        <xdr:cNvSpPr txBox="1"/>
      </xdr:nvSpPr>
      <xdr:spPr>
        <a:xfrm>
          <a:off x="22199600" y="1712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28651</xdr:rowOff>
    </xdr:from>
    <xdr:to>
      <xdr:col>116</xdr:col>
      <xdr:colOff>152400</xdr:colOff>
      <xdr:row>101</xdr:row>
      <xdr:rowOff>28651</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22072600" y="17345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626" name="【庁舎】&#10;一人当たり面積平均値テキスト">
          <a:extLst>
            <a:ext uri="{FF2B5EF4-FFF2-40B4-BE49-F238E27FC236}">
              <a16:creationId xmlns:a16="http://schemas.microsoft.com/office/drawing/2014/main" id="{00000000-0008-0000-0F00-000072020000}"/>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627" name="フローチャート: 判断 626">
          <a:extLst>
            <a:ext uri="{FF2B5EF4-FFF2-40B4-BE49-F238E27FC236}">
              <a16:creationId xmlns:a16="http://schemas.microsoft.com/office/drawing/2014/main" id="{00000000-0008-0000-0F00-000073020000}"/>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34544</xdr:rowOff>
    </xdr:from>
    <xdr:to>
      <xdr:col>112</xdr:col>
      <xdr:colOff>38100</xdr:colOff>
      <xdr:row>106</xdr:row>
      <xdr:rowOff>136144</xdr:rowOff>
    </xdr:to>
    <xdr:sp macro="" textlink="">
      <xdr:nvSpPr>
        <xdr:cNvPr id="628" name="フローチャート: 判断 627">
          <a:extLst>
            <a:ext uri="{FF2B5EF4-FFF2-40B4-BE49-F238E27FC236}">
              <a16:creationId xmlns:a16="http://schemas.microsoft.com/office/drawing/2014/main" id="{00000000-0008-0000-0F00-000074020000}"/>
            </a:ext>
          </a:extLst>
        </xdr:cNvPr>
        <xdr:cNvSpPr/>
      </xdr:nvSpPr>
      <xdr:spPr>
        <a:xfrm>
          <a:off x="21272500" y="1820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56490</xdr:rowOff>
    </xdr:from>
    <xdr:to>
      <xdr:col>107</xdr:col>
      <xdr:colOff>101600</xdr:colOff>
      <xdr:row>106</xdr:row>
      <xdr:rowOff>158090</xdr:rowOff>
    </xdr:to>
    <xdr:sp macro="" textlink="">
      <xdr:nvSpPr>
        <xdr:cNvPr id="629" name="フローチャート: 判断 628">
          <a:extLst>
            <a:ext uri="{FF2B5EF4-FFF2-40B4-BE49-F238E27FC236}">
              <a16:creationId xmlns:a16="http://schemas.microsoft.com/office/drawing/2014/main" id="{00000000-0008-0000-0F00-000075020000}"/>
            </a:ext>
          </a:extLst>
        </xdr:cNvPr>
        <xdr:cNvSpPr/>
      </xdr:nvSpPr>
      <xdr:spPr>
        <a:xfrm>
          <a:off x="20383500" y="1823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66548</xdr:rowOff>
    </xdr:from>
    <xdr:to>
      <xdr:col>102</xdr:col>
      <xdr:colOff>165100</xdr:colOff>
      <xdr:row>106</xdr:row>
      <xdr:rowOff>168148</xdr:rowOff>
    </xdr:to>
    <xdr:sp macro="" textlink="">
      <xdr:nvSpPr>
        <xdr:cNvPr id="630" name="フローチャート: 判断 629">
          <a:extLst>
            <a:ext uri="{FF2B5EF4-FFF2-40B4-BE49-F238E27FC236}">
              <a16:creationId xmlns:a16="http://schemas.microsoft.com/office/drawing/2014/main" id="{00000000-0008-0000-0F00-000076020000}"/>
            </a:ext>
          </a:extLst>
        </xdr:cNvPr>
        <xdr:cNvSpPr/>
      </xdr:nvSpPr>
      <xdr:spPr>
        <a:xfrm>
          <a:off x="19494500" y="182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48718</xdr:rowOff>
    </xdr:from>
    <xdr:to>
      <xdr:col>98</xdr:col>
      <xdr:colOff>38100</xdr:colOff>
      <xdr:row>106</xdr:row>
      <xdr:rowOff>150318</xdr:rowOff>
    </xdr:to>
    <xdr:sp macro="" textlink="">
      <xdr:nvSpPr>
        <xdr:cNvPr id="631" name="フローチャート: 判断 630">
          <a:extLst>
            <a:ext uri="{FF2B5EF4-FFF2-40B4-BE49-F238E27FC236}">
              <a16:creationId xmlns:a16="http://schemas.microsoft.com/office/drawing/2014/main" id="{00000000-0008-0000-0F00-000077020000}"/>
            </a:ext>
          </a:extLst>
        </xdr:cNvPr>
        <xdr:cNvSpPr/>
      </xdr:nvSpPr>
      <xdr:spPr>
        <a:xfrm>
          <a:off x="18605500" y="18222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14884</xdr:rowOff>
    </xdr:from>
    <xdr:to>
      <xdr:col>116</xdr:col>
      <xdr:colOff>114300</xdr:colOff>
      <xdr:row>107</xdr:row>
      <xdr:rowOff>116484</xdr:rowOff>
    </xdr:to>
    <xdr:sp macro="" textlink="">
      <xdr:nvSpPr>
        <xdr:cNvPr id="637" name="楕円 636">
          <a:extLst>
            <a:ext uri="{FF2B5EF4-FFF2-40B4-BE49-F238E27FC236}">
              <a16:creationId xmlns:a16="http://schemas.microsoft.com/office/drawing/2014/main" id="{00000000-0008-0000-0F00-00007D020000}"/>
            </a:ext>
          </a:extLst>
        </xdr:cNvPr>
        <xdr:cNvSpPr/>
      </xdr:nvSpPr>
      <xdr:spPr>
        <a:xfrm>
          <a:off x="22110700" y="1836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101261</xdr:rowOff>
    </xdr:from>
    <xdr:ext cx="469744" cy="259045"/>
    <xdr:sp macro="" textlink="">
      <xdr:nvSpPr>
        <xdr:cNvPr id="638" name="【庁舎】&#10;一人当たり面積該当値テキスト">
          <a:extLst>
            <a:ext uri="{FF2B5EF4-FFF2-40B4-BE49-F238E27FC236}">
              <a16:creationId xmlns:a16="http://schemas.microsoft.com/office/drawing/2014/main" id="{00000000-0008-0000-0F00-00007E020000}"/>
            </a:ext>
          </a:extLst>
        </xdr:cNvPr>
        <xdr:cNvSpPr txBox="1"/>
      </xdr:nvSpPr>
      <xdr:spPr>
        <a:xfrm>
          <a:off x="22199600" y="18274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20371</xdr:rowOff>
    </xdr:from>
    <xdr:to>
      <xdr:col>112</xdr:col>
      <xdr:colOff>38100</xdr:colOff>
      <xdr:row>107</xdr:row>
      <xdr:rowOff>121971</xdr:rowOff>
    </xdr:to>
    <xdr:sp macro="" textlink="">
      <xdr:nvSpPr>
        <xdr:cNvPr id="639" name="楕円 638">
          <a:extLst>
            <a:ext uri="{FF2B5EF4-FFF2-40B4-BE49-F238E27FC236}">
              <a16:creationId xmlns:a16="http://schemas.microsoft.com/office/drawing/2014/main" id="{00000000-0008-0000-0F00-00007F020000}"/>
            </a:ext>
          </a:extLst>
        </xdr:cNvPr>
        <xdr:cNvSpPr/>
      </xdr:nvSpPr>
      <xdr:spPr>
        <a:xfrm>
          <a:off x="21272500" y="1836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65684</xdr:rowOff>
    </xdr:from>
    <xdr:to>
      <xdr:col>116</xdr:col>
      <xdr:colOff>63500</xdr:colOff>
      <xdr:row>107</xdr:row>
      <xdr:rowOff>71171</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flipV="1">
          <a:off x="21323300" y="18410834"/>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24943</xdr:rowOff>
    </xdr:from>
    <xdr:to>
      <xdr:col>107</xdr:col>
      <xdr:colOff>101600</xdr:colOff>
      <xdr:row>107</xdr:row>
      <xdr:rowOff>126543</xdr:rowOff>
    </xdr:to>
    <xdr:sp macro="" textlink="">
      <xdr:nvSpPr>
        <xdr:cNvPr id="641" name="楕円 640">
          <a:extLst>
            <a:ext uri="{FF2B5EF4-FFF2-40B4-BE49-F238E27FC236}">
              <a16:creationId xmlns:a16="http://schemas.microsoft.com/office/drawing/2014/main" id="{00000000-0008-0000-0F00-000081020000}"/>
            </a:ext>
          </a:extLst>
        </xdr:cNvPr>
        <xdr:cNvSpPr/>
      </xdr:nvSpPr>
      <xdr:spPr>
        <a:xfrm>
          <a:off x="20383500" y="1837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71171</xdr:rowOff>
    </xdr:from>
    <xdr:to>
      <xdr:col>111</xdr:col>
      <xdr:colOff>177800</xdr:colOff>
      <xdr:row>107</xdr:row>
      <xdr:rowOff>75743</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flipV="1">
          <a:off x="20434300" y="1841632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29972</xdr:rowOff>
    </xdr:from>
    <xdr:to>
      <xdr:col>102</xdr:col>
      <xdr:colOff>165100</xdr:colOff>
      <xdr:row>107</xdr:row>
      <xdr:rowOff>131572</xdr:rowOff>
    </xdr:to>
    <xdr:sp macro="" textlink="">
      <xdr:nvSpPr>
        <xdr:cNvPr id="643" name="楕円 642">
          <a:extLst>
            <a:ext uri="{FF2B5EF4-FFF2-40B4-BE49-F238E27FC236}">
              <a16:creationId xmlns:a16="http://schemas.microsoft.com/office/drawing/2014/main" id="{00000000-0008-0000-0F00-000083020000}"/>
            </a:ext>
          </a:extLst>
        </xdr:cNvPr>
        <xdr:cNvSpPr/>
      </xdr:nvSpPr>
      <xdr:spPr>
        <a:xfrm>
          <a:off x="19494500" y="1837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75743</xdr:rowOff>
    </xdr:from>
    <xdr:to>
      <xdr:col>107</xdr:col>
      <xdr:colOff>50800</xdr:colOff>
      <xdr:row>107</xdr:row>
      <xdr:rowOff>80772</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flipV="1">
          <a:off x="19545300" y="18420893"/>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34086</xdr:rowOff>
    </xdr:from>
    <xdr:to>
      <xdr:col>98</xdr:col>
      <xdr:colOff>38100</xdr:colOff>
      <xdr:row>107</xdr:row>
      <xdr:rowOff>135686</xdr:rowOff>
    </xdr:to>
    <xdr:sp macro="" textlink="">
      <xdr:nvSpPr>
        <xdr:cNvPr id="645" name="楕円 644">
          <a:extLst>
            <a:ext uri="{FF2B5EF4-FFF2-40B4-BE49-F238E27FC236}">
              <a16:creationId xmlns:a16="http://schemas.microsoft.com/office/drawing/2014/main" id="{00000000-0008-0000-0F00-000085020000}"/>
            </a:ext>
          </a:extLst>
        </xdr:cNvPr>
        <xdr:cNvSpPr/>
      </xdr:nvSpPr>
      <xdr:spPr>
        <a:xfrm>
          <a:off x="18605500" y="183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80772</xdr:rowOff>
    </xdr:from>
    <xdr:to>
      <xdr:col>102</xdr:col>
      <xdr:colOff>114300</xdr:colOff>
      <xdr:row>107</xdr:row>
      <xdr:rowOff>84886</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flipV="1">
          <a:off x="18656300" y="18425922"/>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152671</xdr:rowOff>
    </xdr:from>
    <xdr:ext cx="469744" cy="259045"/>
    <xdr:sp macro="" textlink="">
      <xdr:nvSpPr>
        <xdr:cNvPr id="647" name="n_1aveValue【庁舎】&#10;一人当たり面積">
          <a:extLst>
            <a:ext uri="{FF2B5EF4-FFF2-40B4-BE49-F238E27FC236}">
              <a16:creationId xmlns:a16="http://schemas.microsoft.com/office/drawing/2014/main" id="{00000000-0008-0000-0F00-000087020000}"/>
            </a:ext>
          </a:extLst>
        </xdr:cNvPr>
        <xdr:cNvSpPr txBox="1"/>
      </xdr:nvSpPr>
      <xdr:spPr>
        <a:xfrm>
          <a:off x="21075727" y="1798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3167</xdr:rowOff>
    </xdr:from>
    <xdr:ext cx="469744" cy="259045"/>
    <xdr:sp macro="" textlink="">
      <xdr:nvSpPr>
        <xdr:cNvPr id="648" name="n_2aveValue【庁舎】&#10;一人当たり面積">
          <a:extLst>
            <a:ext uri="{FF2B5EF4-FFF2-40B4-BE49-F238E27FC236}">
              <a16:creationId xmlns:a16="http://schemas.microsoft.com/office/drawing/2014/main" id="{00000000-0008-0000-0F00-000088020000}"/>
            </a:ext>
          </a:extLst>
        </xdr:cNvPr>
        <xdr:cNvSpPr txBox="1"/>
      </xdr:nvSpPr>
      <xdr:spPr>
        <a:xfrm>
          <a:off x="20199427" y="1800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13225</xdr:rowOff>
    </xdr:from>
    <xdr:ext cx="469744" cy="259045"/>
    <xdr:sp macro="" textlink="">
      <xdr:nvSpPr>
        <xdr:cNvPr id="649" name="n_3aveValue【庁舎】&#10;一人当たり面積">
          <a:extLst>
            <a:ext uri="{FF2B5EF4-FFF2-40B4-BE49-F238E27FC236}">
              <a16:creationId xmlns:a16="http://schemas.microsoft.com/office/drawing/2014/main" id="{00000000-0008-0000-0F00-000089020000}"/>
            </a:ext>
          </a:extLst>
        </xdr:cNvPr>
        <xdr:cNvSpPr txBox="1"/>
      </xdr:nvSpPr>
      <xdr:spPr>
        <a:xfrm>
          <a:off x="19310427" y="1801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166845</xdr:rowOff>
    </xdr:from>
    <xdr:ext cx="469744" cy="259045"/>
    <xdr:sp macro="" textlink="">
      <xdr:nvSpPr>
        <xdr:cNvPr id="650" name="n_4aveValue【庁舎】&#10;一人当たり面積">
          <a:extLst>
            <a:ext uri="{FF2B5EF4-FFF2-40B4-BE49-F238E27FC236}">
              <a16:creationId xmlns:a16="http://schemas.microsoft.com/office/drawing/2014/main" id="{00000000-0008-0000-0F00-00008A020000}"/>
            </a:ext>
          </a:extLst>
        </xdr:cNvPr>
        <xdr:cNvSpPr txBox="1"/>
      </xdr:nvSpPr>
      <xdr:spPr>
        <a:xfrm>
          <a:off x="18421427" y="1799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113098</xdr:rowOff>
    </xdr:from>
    <xdr:ext cx="469744" cy="259045"/>
    <xdr:sp macro="" textlink="">
      <xdr:nvSpPr>
        <xdr:cNvPr id="651" name="n_1mainValue【庁舎】&#10;一人当たり面積">
          <a:extLst>
            <a:ext uri="{FF2B5EF4-FFF2-40B4-BE49-F238E27FC236}">
              <a16:creationId xmlns:a16="http://schemas.microsoft.com/office/drawing/2014/main" id="{00000000-0008-0000-0F00-00008B020000}"/>
            </a:ext>
          </a:extLst>
        </xdr:cNvPr>
        <xdr:cNvSpPr txBox="1"/>
      </xdr:nvSpPr>
      <xdr:spPr>
        <a:xfrm>
          <a:off x="21075727" y="18458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117670</xdr:rowOff>
    </xdr:from>
    <xdr:ext cx="469744" cy="259045"/>
    <xdr:sp macro="" textlink="">
      <xdr:nvSpPr>
        <xdr:cNvPr id="652" name="n_2mainValue【庁舎】&#10;一人当たり面積">
          <a:extLst>
            <a:ext uri="{FF2B5EF4-FFF2-40B4-BE49-F238E27FC236}">
              <a16:creationId xmlns:a16="http://schemas.microsoft.com/office/drawing/2014/main" id="{00000000-0008-0000-0F00-00008C020000}"/>
            </a:ext>
          </a:extLst>
        </xdr:cNvPr>
        <xdr:cNvSpPr txBox="1"/>
      </xdr:nvSpPr>
      <xdr:spPr>
        <a:xfrm>
          <a:off x="20199427" y="18462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122699</xdr:rowOff>
    </xdr:from>
    <xdr:ext cx="469744" cy="259045"/>
    <xdr:sp macro="" textlink="">
      <xdr:nvSpPr>
        <xdr:cNvPr id="653" name="n_3mainValue【庁舎】&#10;一人当たり面積">
          <a:extLst>
            <a:ext uri="{FF2B5EF4-FFF2-40B4-BE49-F238E27FC236}">
              <a16:creationId xmlns:a16="http://schemas.microsoft.com/office/drawing/2014/main" id="{00000000-0008-0000-0F00-00008D020000}"/>
            </a:ext>
          </a:extLst>
        </xdr:cNvPr>
        <xdr:cNvSpPr txBox="1"/>
      </xdr:nvSpPr>
      <xdr:spPr>
        <a:xfrm>
          <a:off x="19310427" y="1846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126813</xdr:rowOff>
    </xdr:from>
    <xdr:ext cx="469744" cy="259045"/>
    <xdr:sp macro="" textlink="">
      <xdr:nvSpPr>
        <xdr:cNvPr id="654" name="n_4mainValue【庁舎】&#10;一人当たり面積">
          <a:extLst>
            <a:ext uri="{FF2B5EF4-FFF2-40B4-BE49-F238E27FC236}">
              <a16:creationId xmlns:a16="http://schemas.microsoft.com/office/drawing/2014/main" id="{00000000-0008-0000-0F00-00008E020000}"/>
            </a:ext>
          </a:extLst>
        </xdr:cNvPr>
        <xdr:cNvSpPr txBox="1"/>
      </xdr:nvSpPr>
      <xdr:spPr>
        <a:xfrm>
          <a:off x="18421427" y="18471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00000000-0008-0000-0F00-00008F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00000000-0008-0000-0F00-000090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類似団体と比較して有形固定資産減価償却率が高い施設は、体育館・プール、消防施設であり、低い施設は、図書館である。</a:t>
          </a:r>
        </a:p>
        <a:p>
          <a:r>
            <a:rPr kumimoji="1" lang="ja-JP" altLang="en-US" sz="1300">
              <a:latin typeface="ＭＳ Ｐゴシック" panose="020B0600070205080204" pitchFamily="50" charset="-128"/>
              <a:ea typeface="ＭＳ Ｐゴシック" panose="020B0600070205080204" pitchFamily="50" charset="-128"/>
            </a:rPr>
            <a:t>体育館・プールについては、町民体育館が昭和</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年の整備後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年以上、町民プールが平成</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年の整備後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年以上経過していることによる。なお、町民体育館については、平成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年度に耐震診断と耐震補強を実施しており使用に問題はない。</a:t>
          </a:r>
        </a:p>
        <a:p>
          <a:r>
            <a:rPr kumimoji="1" lang="ja-JP" altLang="en-US" sz="1300">
              <a:latin typeface="ＭＳ Ｐゴシック" panose="020B0600070205080204" pitchFamily="50" charset="-128"/>
              <a:ea typeface="ＭＳ Ｐゴシック" panose="020B0600070205080204" pitchFamily="50" charset="-128"/>
            </a:rPr>
            <a:t>図書館については、平成</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年に整備されており比較的新しいことから、類似団体内平均値と比較し低くなっている。</a:t>
          </a:r>
        </a:p>
        <a:p>
          <a:r>
            <a:rPr kumimoji="1" lang="ja-JP" altLang="en-US" sz="1300">
              <a:latin typeface="ＭＳ Ｐゴシック" panose="020B0600070205080204" pitchFamily="50" charset="-128"/>
              <a:ea typeface="ＭＳ Ｐゴシック" panose="020B0600070205080204" pitchFamily="50" charset="-128"/>
            </a:rPr>
            <a:t>消防施設及び一般廃棄物処理施設の有形固定資産減価償却率が類似団体平均値より大幅に高い状況だが、広域事務組合の所有する関連施設を計上しているためである。</a:t>
          </a:r>
        </a:p>
        <a:p>
          <a:r>
            <a:rPr kumimoji="1" lang="ja-JP" altLang="en-US" sz="1300">
              <a:latin typeface="ＭＳ Ｐゴシック" panose="020B0600070205080204" pitchFamily="50" charset="-128"/>
              <a:ea typeface="ＭＳ Ｐゴシック" panose="020B0600070205080204" pitchFamily="50" charset="-128"/>
            </a:rPr>
            <a:t>庁舎について有形固定資産減価償却率は令和５年度に大幅に低くなっているが、庁舎の改修により各種更新・改修工事を実施したことによる。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75"/>
      <c r="DK1" s="175"/>
      <c r="DL1" s="175"/>
      <c r="DM1" s="175"/>
      <c r="DN1" s="175"/>
      <c r="DO1" s="175"/>
    </row>
    <row r="2" spans="1:119" ht="24.75" thickBot="1" x14ac:dyDescent="0.2">
      <c r="B2" s="176" t="s">
        <v>77</v>
      </c>
      <c r="C2" s="176"/>
      <c r="D2" s="177"/>
    </row>
    <row r="3" spans="1:119" ht="18.75" customHeight="1" thickBot="1" x14ac:dyDescent="0.2">
      <c r="A3" s="175"/>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75"/>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6432082</v>
      </c>
      <c r="BO4" s="462"/>
      <c r="BP4" s="462"/>
      <c r="BQ4" s="462"/>
      <c r="BR4" s="462"/>
      <c r="BS4" s="462"/>
      <c r="BT4" s="462"/>
      <c r="BU4" s="463"/>
      <c r="BV4" s="461">
        <v>7045703</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12.8</v>
      </c>
      <c r="CU4" s="602"/>
      <c r="CV4" s="602"/>
      <c r="CW4" s="602"/>
      <c r="CX4" s="602"/>
      <c r="CY4" s="602"/>
      <c r="CZ4" s="602"/>
      <c r="DA4" s="603"/>
      <c r="DB4" s="601">
        <v>11.3</v>
      </c>
      <c r="DC4" s="602"/>
      <c r="DD4" s="602"/>
      <c r="DE4" s="602"/>
      <c r="DF4" s="602"/>
      <c r="DG4" s="602"/>
      <c r="DH4" s="602"/>
      <c r="DI4" s="603"/>
    </row>
    <row r="5" spans="1:119" ht="18.75" customHeight="1" x14ac:dyDescent="0.15">
      <c r="A5" s="175"/>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5943674</v>
      </c>
      <c r="BO5" s="433"/>
      <c r="BP5" s="433"/>
      <c r="BQ5" s="433"/>
      <c r="BR5" s="433"/>
      <c r="BS5" s="433"/>
      <c r="BT5" s="433"/>
      <c r="BU5" s="434"/>
      <c r="BV5" s="432">
        <v>6612525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96.3</v>
      </c>
      <c r="CU5" s="430"/>
      <c r="CV5" s="430"/>
      <c r="CW5" s="430"/>
      <c r="CX5" s="430"/>
      <c r="CY5" s="430"/>
      <c r="CZ5" s="430"/>
      <c r="DA5" s="431"/>
      <c r="DB5" s="429">
        <v>99.2</v>
      </c>
      <c r="DC5" s="430"/>
      <c r="DD5" s="430"/>
      <c r="DE5" s="430"/>
      <c r="DF5" s="430"/>
      <c r="DG5" s="430"/>
      <c r="DH5" s="430"/>
      <c r="DI5" s="431"/>
    </row>
    <row r="6" spans="1:119" ht="18.75" customHeight="1" x14ac:dyDescent="0.15">
      <c r="A6" s="175"/>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488408</v>
      </c>
      <c r="BO6" s="433"/>
      <c r="BP6" s="433"/>
      <c r="BQ6" s="433"/>
      <c r="BR6" s="433"/>
      <c r="BS6" s="433"/>
      <c r="BT6" s="433"/>
      <c r="BU6" s="434"/>
      <c r="BV6" s="432">
        <v>433178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96.7</v>
      </c>
      <c r="CU6" s="576"/>
      <c r="CV6" s="576"/>
      <c r="CW6" s="576"/>
      <c r="CX6" s="576"/>
      <c r="CY6" s="576"/>
      <c r="CZ6" s="576"/>
      <c r="DA6" s="577"/>
      <c r="DB6" s="575">
        <v>100</v>
      </c>
      <c r="DC6" s="576"/>
      <c r="DD6" s="576"/>
      <c r="DE6" s="576"/>
      <c r="DF6" s="576"/>
      <c r="DG6" s="576"/>
      <c r="DH6" s="576"/>
      <c r="DI6" s="577"/>
    </row>
    <row r="7" spans="1:119" ht="18.75" customHeight="1" x14ac:dyDescent="0.15">
      <c r="A7" s="175"/>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43734</v>
      </c>
      <c r="BO7" s="433"/>
      <c r="BP7" s="433"/>
      <c r="BQ7" s="433"/>
      <c r="BR7" s="433"/>
      <c r="BS7" s="433"/>
      <c r="BT7" s="433"/>
      <c r="BU7" s="434"/>
      <c r="BV7" s="432">
        <v>41655</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3472079</v>
      </c>
      <c r="CU7" s="433"/>
      <c r="CV7" s="433"/>
      <c r="CW7" s="433"/>
      <c r="CX7" s="433"/>
      <c r="CY7" s="433"/>
      <c r="CZ7" s="433"/>
      <c r="DA7" s="434"/>
      <c r="DB7" s="432">
        <v>3452767</v>
      </c>
      <c r="DC7" s="433"/>
      <c r="DD7" s="433"/>
      <c r="DE7" s="433"/>
      <c r="DF7" s="433"/>
      <c r="DG7" s="433"/>
      <c r="DH7" s="433"/>
      <c r="DI7" s="434"/>
    </row>
    <row r="8" spans="1:119" ht="18.75" customHeight="1" thickBot="1" x14ac:dyDescent="0.2">
      <c r="A8" s="175"/>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444674</v>
      </c>
      <c r="BO8" s="433"/>
      <c r="BP8" s="433"/>
      <c r="BQ8" s="433"/>
      <c r="BR8" s="433"/>
      <c r="BS8" s="433"/>
      <c r="BT8" s="433"/>
      <c r="BU8" s="434"/>
      <c r="BV8" s="432">
        <v>391523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0.19</v>
      </c>
      <c r="CU8" s="536"/>
      <c r="CV8" s="536"/>
      <c r="CW8" s="536"/>
      <c r="CX8" s="536"/>
      <c r="CY8" s="536"/>
      <c r="CZ8" s="536"/>
      <c r="DA8" s="537"/>
      <c r="DB8" s="535">
        <v>0.19</v>
      </c>
      <c r="DC8" s="536"/>
      <c r="DD8" s="536"/>
      <c r="DE8" s="536"/>
      <c r="DF8" s="536"/>
      <c r="DG8" s="536"/>
      <c r="DH8" s="536"/>
      <c r="DI8" s="537"/>
    </row>
    <row r="9" spans="1:119" ht="18.75" customHeight="1" thickBot="1" x14ac:dyDescent="0.2">
      <c r="A9" s="175"/>
      <c r="B9" s="564" t="s">
        <v>106</v>
      </c>
      <c r="C9" s="565"/>
      <c r="D9" s="565"/>
      <c r="E9" s="565"/>
      <c r="F9" s="565"/>
      <c r="G9" s="565"/>
      <c r="H9" s="565"/>
      <c r="I9" s="565"/>
      <c r="J9" s="565"/>
      <c r="K9" s="483"/>
      <c r="L9" s="566" t="s">
        <v>107</v>
      </c>
      <c r="M9" s="567"/>
      <c r="N9" s="567"/>
      <c r="O9" s="567"/>
      <c r="P9" s="567"/>
      <c r="Q9" s="568"/>
      <c r="R9" s="569">
        <v>6366</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53151</v>
      </c>
      <c r="BO9" s="433"/>
      <c r="BP9" s="433"/>
      <c r="BQ9" s="433"/>
      <c r="BR9" s="433"/>
      <c r="BS9" s="433"/>
      <c r="BT9" s="433"/>
      <c r="BU9" s="434"/>
      <c r="BV9" s="432">
        <v>-72019</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16.100000000000001</v>
      </c>
      <c r="CU9" s="430"/>
      <c r="CV9" s="430"/>
      <c r="CW9" s="430"/>
      <c r="CX9" s="430"/>
      <c r="CY9" s="430"/>
      <c r="CZ9" s="430"/>
      <c r="DA9" s="431"/>
      <c r="DB9" s="429">
        <v>16.899999999999999</v>
      </c>
      <c r="DC9" s="430"/>
      <c r="DD9" s="430"/>
      <c r="DE9" s="430"/>
      <c r="DF9" s="430"/>
      <c r="DG9" s="430"/>
      <c r="DH9" s="430"/>
      <c r="DI9" s="431"/>
    </row>
    <row r="10" spans="1:119" ht="18.75" customHeight="1" thickBot="1" x14ac:dyDescent="0.2">
      <c r="A10" s="175"/>
      <c r="B10" s="564"/>
      <c r="C10" s="565"/>
      <c r="D10" s="565"/>
      <c r="E10" s="565"/>
      <c r="F10" s="565"/>
      <c r="G10" s="565"/>
      <c r="H10" s="565"/>
      <c r="I10" s="565"/>
      <c r="J10" s="565"/>
      <c r="K10" s="483"/>
      <c r="L10" s="388" t="s">
        <v>112</v>
      </c>
      <c r="M10" s="389"/>
      <c r="N10" s="389"/>
      <c r="O10" s="389"/>
      <c r="P10" s="389"/>
      <c r="Q10" s="390"/>
      <c r="R10" s="385">
        <v>7119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136</v>
      </c>
      <c r="BO10" s="433"/>
      <c r="BP10" s="433"/>
      <c r="BQ10" s="433"/>
      <c r="BR10" s="433"/>
      <c r="BS10" s="433"/>
      <c r="BT10" s="433"/>
      <c r="BU10" s="434"/>
      <c r="BV10" s="432">
        <v>159</v>
      </c>
      <c r="BW10" s="433"/>
      <c r="BX10" s="433"/>
      <c r="BY10" s="433"/>
      <c r="BZ10" s="433"/>
      <c r="CA10" s="433"/>
      <c r="CB10" s="433"/>
      <c r="CC10" s="434"/>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
      <c r="A11" s="175"/>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75"/>
      <c r="B12" s="538" t="s">
        <v>123</v>
      </c>
      <c r="C12" s="539"/>
      <c r="D12" s="539"/>
      <c r="E12" s="539"/>
      <c r="F12" s="539"/>
      <c r="G12" s="539"/>
      <c r="H12" s="539"/>
      <c r="I12" s="539"/>
      <c r="J12" s="539"/>
      <c r="K12" s="540"/>
      <c r="L12" s="547" t="s">
        <v>124</v>
      </c>
      <c r="M12" s="548"/>
      <c r="N12" s="548"/>
      <c r="O12" s="548"/>
      <c r="P12" s="548"/>
      <c r="Q12" s="549"/>
      <c r="R12" s="550">
        <v>5999</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219685</v>
      </c>
      <c r="BO12" s="433"/>
      <c r="BP12" s="433"/>
      <c r="BQ12" s="433"/>
      <c r="BR12" s="433"/>
      <c r="BS12" s="433"/>
      <c r="BT12" s="433"/>
      <c r="BU12" s="434"/>
      <c r="BV12" s="432">
        <v>391861</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75"/>
      <c r="B13" s="541"/>
      <c r="C13" s="542"/>
      <c r="D13" s="542"/>
      <c r="E13" s="542"/>
      <c r="F13" s="542"/>
      <c r="G13" s="542"/>
      <c r="H13" s="542"/>
      <c r="I13" s="542"/>
      <c r="J13" s="542"/>
      <c r="K13" s="543"/>
      <c r="L13" s="184"/>
      <c r="M13" s="516" t="s">
        <v>130</v>
      </c>
      <c r="N13" s="517"/>
      <c r="O13" s="517"/>
      <c r="P13" s="517"/>
      <c r="Q13" s="518"/>
      <c r="R13" s="519">
        <v>5940</v>
      </c>
      <c r="S13" s="520"/>
      <c r="T13" s="520"/>
      <c r="U13" s="520"/>
      <c r="V13" s="521"/>
      <c r="W13" s="522" t="s">
        <v>131</v>
      </c>
      <c r="X13" s="418"/>
      <c r="Y13" s="418"/>
      <c r="Z13" s="418"/>
      <c r="AA13" s="418"/>
      <c r="AB13" s="419"/>
      <c r="AC13" s="385">
        <v>868</v>
      </c>
      <c r="AD13" s="386"/>
      <c r="AE13" s="386"/>
      <c r="AF13" s="386"/>
      <c r="AG13" s="387"/>
      <c r="AH13" s="385">
        <v>959</v>
      </c>
      <c r="AI13" s="386"/>
      <c r="AJ13" s="386"/>
      <c r="AK13" s="386"/>
      <c r="AL13" s="445"/>
      <c r="AM13" s="489" t="s">
        <v>132</v>
      </c>
      <c r="AN13" s="389"/>
      <c r="AO13" s="389"/>
      <c r="AP13" s="389"/>
      <c r="AQ13" s="389"/>
      <c r="AR13" s="389"/>
      <c r="AS13" s="389"/>
      <c r="AT13" s="390"/>
      <c r="AU13" s="490" t="s">
        <v>90</v>
      </c>
      <c r="AV13" s="491"/>
      <c r="AW13" s="491"/>
      <c r="AX13" s="491"/>
      <c r="AY13" s="446" t="s">
        <v>133</v>
      </c>
      <c r="AZ13" s="447"/>
      <c r="BA13" s="447"/>
      <c r="BB13" s="447"/>
      <c r="BC13" s="447"/>
      <c r="BD13" s="447"/>
      <c r="BE13" s="447"/>
      <c r="BF13" s="447"/>
      <c r="BG13" s="447"/>
      <c r="BH13" s="447"/>
      <c r="BI13" s="447"/>
      <c r="BJ13" s="447"/>
      <c r="BK13" s="447"/>
      <c r="BL13" s="447"/>
      <c r="BM13" s="448"/>
      <c r="BN13" s="432">
        <v>-166398</v>
      </c>
      <c r="BO13" s="433"/>
      <c r="BP13" s="433"/>
      <c r="BQ13" s="433"/>
      <c r="BR13" s="433"/>
      <c r="BS13" s="433"/>
      <c r="BT13" s="433"/>
      <c r="BU13" s="434"/>
      <c r="BV13" s="432">
        <v>-463721</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8.3000000000000007</v>
      </c>
      <c r="CU13" s="430"/>
      <c r="CV13" s="430"/>
      <c r="CW13" s="430"/>
      <c r="CX13" s="430"/>
      <c r="CY13" s="430"/>
      <c r="CZ13" s="430"/>
      <c r="DA13" s="431"/>
      <c r="DB13" s="429">
        <v>7.9</v>
      </c>
      <c r="DC13" s="430"/>
      <c r="DD13" s="430"/>
      <c r="DE13" s="430"/>
      <c r="DF13" s="430"/>
      <c r="DG13" s="430"/>
      <c r="DH13" s="430"/>
      <c r="DI13" s="431"/>
    </row>
    <row r="14" spans="1:119" ht="18.75" customHeight="1" thickBot="1" x14ac:dyDescent="0.2">
      <c r="A14" s="175"/>
      <c r="B14" s="541"/>
      <c r="C14" s="542"/>
      <c r="D14" s="542"/>
      <c r="E14" s="542"/>
      <c r="F14" s="542"/>
      <c r="G14" s="542"/>
      <c r="H14" s="542"/>
      <c r="I14" s="542"/>
      <c r="J14" s="542"/>
      <c r="K14" s="543"/>
      <c r="L14" s="506" t="s">
        <v>135</v>
      </c>
      <c r="M14" s="559"/>
      <c r="N14" s="559"/>
      <c r="O14" s="559"/>
      <c r="P14" s="559"/>
      <c r="Q14" s="560"/>
      <c r="R14" s="519">
        <v>6199</v>
      </c>
      <c r="S14" s="520"/>
      <c r="T14" s="520"/>
      <c r="U14" s="520"/>
      <c r="V14" s="521"/>
      <c r="W14" s="523"/>
      <c r="X14" s="421"/>
      <c r="Y14" s="421"/>
      <c r="Z14" s="421"/>
      <c r="AA14" s="421"/>
      <c r="AB14" s="422"/>
      <c r="AC14" s="512">
        <v>25.5</v>
      </c>
      <c r="AD14" s="513"/>
      <c r="AE14" s="513"/>
      <c r="AF14" s="513"/>
      <c r="AG14" s="514"/>
      <c r="AH14" s="512">
        <v>25.7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75"/>
      <c r="B15" s="541"/>
      <c r="C15" s="542"/>
      <c r="D15" s="542"/>
      <c r="E15" s="542"/>
      <c r="F15" s="542"/>
      <c r="G15" s="542"/>
      <c r="H15" s="542"/>
      <c r="I15" s="542"/>
      <c r="J15" s="542"/>
      <c r="K15" s="543"/>
      <c r="L15" s="184"/>
      <c r="M15" s="516" t="s">
        <v>130</v>
      </c>
      <c r="N15" s="517"/>
      <c r="O15" s="517"/>
      <c r="P15" s="517"/>
      <c r="Q15" s="518"/>
      <c r="R15" s="519">
        <v>6144</v>
      </c>
      <c r="S15" s="520"/>
      <c r="T15" s="520"/>
      <c r="U15" s="520"/>
      <c r="V15" s="521"/>
      <c r="W15" s="522" t="s">
        <v>137</v>
      </c>
      <c r="X15" s="418"/>
      <c r="Y15" s="418"/>
      <c r="Z15" s="418"/>
      <c r="AA15" s="418"/>
      <c r="AB15" s="419"/>
      <c r="AC15" s="385">
        <v>979</v>
      </c>
      <c r="AD15" s="386"/>
      <c r="AE15" s="386"/>
      <c r="AF15" s="386"/>
      <c r="AG15" s="387"/>
      <c r="AH15" s="385">
        <v>1101</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670891</v>
      </c>
      <c r="BO15" s="462"/>
      <c r="BP15" s="462"/>
      <c r="BQ15" s="462"/>
      <c r="BR15" s="462"/>
      <c r="BS15" s="462"/>
      <c r="BT15" s="462"/>
      <c r="BU15" s="463"/>
      <c r="BV15" s="461">
        <v>620071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85"/>
      <c r="CU15" s="186"/>
      <c r="CV15" s="186"/>
      <c r="CW15" s="186"/>
      <c r="CX15" s="186"/>
      <c r="CY15" s="186"/>
      <c r="CZ15" s="186"/>
      <c r="DA15" s="187"/>
      <c r="DB15" s="185"/>
      <c r="DC15" s="186"/>
      <c r="DD15" s="186"/>
      <c r="DE15" s="186"/>
      <c r="DF15" s="186"/>
      <c r="DG15" s="186"/>
      <c r="DH15" s="186"/>
      <c r="DI15" s="187"/>
    </row>
    <row r="16" spans="1:119" ht="18.75" customHeight="1" x14ac:dyDescent="0.15">
      <c r="A16" s="175"/>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28.7</v>
      </c>
      <c r="AD16" s="513"/>
      <c r="AE16" s="513"/>
      <c r="AF16" s="513"/>
      <c r="AG16" s="514"/>
      <c r="AH16" s="512">
        <v>29.5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3303136</v>
      </c>
      <c r="BO16" s="433"/>
      <c r="BP16" s="433"/>
      <c r="BQ16" s="433"/>
      <c r="BR16" s="433"/>
      <c r="BS16" s="433"/>
      <c r="BT16" s="433"/>
      <c r="BU16" s="434"/>
      <c r="BV16" s="432">
        <v>3281848</v>
      </c>
      <c r="BW16" s="433"/>
      <c r="BX16" s="433"/>
      <c r="BY16" s="433"/>
      <c r="BZ16" s="433"/>
      <c r="CA16" s="433"/>
      <c r="CB16" s="433"/>
      <c r="CC16" s="434"/>
      <c r="CD16" s="188"/>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75"/>
      <c r="B17" s="544"/>
      <c r="C17" s="545"/>
      <c r="D17" s="545"/>
      <c r="E17" s="545"/>
      <c r="F17" s="545"/>
      <c r="G17" s="545"/>
      <c r="H17" s="545"/>
      <c r="I17" s="545"/>
      <c r="J17" s="545"/>
      <c r="K17" s="546"/>
      <c r="L17" s="189"/>
      <c r="M17" s="525" t="s">
        <v>143</v>
      </c>
      <c r="N17" s="526"/>
      <c r="O17" s="526"/>
      <c r="P17" s="526"/>
      <c r="Q17" s="527"/>
      <c r="R17" s="509" t="s">
        <v>144</v>
      </c>
      <c r="S17" s="510"/>
      <c r="T17" s="510"/>
      <c r="U17" s="510"/>
      <c r="V17" s="511"/>
      <c r="W17" s="522" t="s">
        <v>145</v>
      </c>
      <c r="X17" s="418"/>
      <c r="Y17" s="418"/>
      <c r="Z17" s="418"/>
      <c r="AA17" s="418"/>
      <c r="AB17" s="419"/>
      <c r="AC17" s="385">
        <v>1563</v>
      </c>
      <c r="AD17" s="386"/>
      <c r="AE17" s="386"/>
      <c r="AF17" s="386"/>
      <c r="AG17" s="387"/>
      <c r="AH17" s="385">
        <v>1678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825707</v>
      </c>
      <c r="BO17" s="433"/>
      <c r="BP17" s="433"/>
      <c r="BQ17" s="433"/>
      <c r="BR17" s="433"/>
      <c r="BS17" s="433"/>
      <c r="BT17" s="433"/>
      <c r="BU17" s="434"/>
      <c r="BV17" s="432">
        <v>761296</v>
      </c>
      <c r="BW17" s="433"/>
      <c r="BX17" s="433"/>
      <c r="BY17" s="433"/>
      <c r="BZ17" s="433"/>
      <c r="CA17" s="433"/>
      <c r="CB17" s="433"/>
      <c r="CC17" s="434"/>
      <c r="CD17" s="188"/>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75"/>
      <c r="B18" s="482" t="s">
        <v>147</v>
      </c>
      <c r="C18" s="483"/>
      <c r="D18" s="483"/>
      <c r="E18" s="484"/>
      <c r="F18" s="484"/>
      <c r="G18" s="484"/>
      <c r="H18" s="484"/>
      <c r="I18" s="484"/>
      <c r="J18" s="484"/>
      <c r="K18" s="484"/>
      <c r="L18" s="485">
        <v>196.81</v>
      </c>
      <c r="M18" s="485"/>
      <c r="N18" s="485"/>
      <c r="O18" s="485"/>
      <c r="P18" s="485"/>
      <c r="Q18" s="485"/>
      <c r="R18" s="486"/>
      <c r="S18" s="486"/>
      <c r="T18" s="486"/>
      <c r="U18" s="486"/>
      <c r="V18" s="487"/>
      <c r="W18" s="503"/>
      <c r="X18" s="504"/>
      <c r="Y18" s="504"/>
      <c r="Z18" s="504"/>
      <c r="AA18" s="504"/>
      <c r="AB18" s="528"/>
      <c r="AC18" s="402">
        <v>45.8</v>
      </c>
      <c r="AD18" s="403"/>
      <c r="AE18" s="403"/>
      <c r="AF18" s="403"/>
      <c r="AG18" s="488"/>
      <c r="AH18" s="402">
        <v>44.9</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3376594</v>
      </c>
      <c r="BO18" s="433"/>
      <c r="BP18" s="433"/>
      <c r="BQ18" s="433"/>
      <c r="BR18" s="433"/>
      <c r="BS18" s="433"/>
      <c r="BT18" s="433"/>
      <c r="BU18" s="434"/>
      <c r="BV18" s="432">
        <v>3472080</v>
      </c>
      <c r="BW18" s="433"/>
      <c r="BX18" s="433"/>
      <c r="BY18" s="433"/>
      <c r="BZ18" s="433"/>
      <c r="CA18" s="433"/>
      <c r="CB18" s="433"/>
      <c r="CC18" s="434"/>
      <c r="CD18" s="188"/>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75"/>
      <c r="B19" s="482" t="s">
        <v>149</v>
      </c>
      <c r="C19" s="483"/>
      <c r="D19" s="483"/>
      <c r="E19" s="484"/>
      <c r="F19" s="484"/>
      <c r="G19" s="484"/>
      <c r="H19" s="484"/>
      <c r="I19" s="484"/>
      <c r="J19" s="484"/>
      <c r="K19" s="484"/>
      <c r="L19" s="492">
        <v>32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4652601</v>
      </c>
      <c r="BO19" s="433"/>
      <c r="BP19" s="433"/>
      <c r="BQ19" s="433"/>
      <c r="BR19" s="433"/>
      <c r="BS19" s="433"/>
      <c r="BT19" s="433"/>
      <c r="BU19" s="434"/>
      <c r="BV19" s="432">
        <v>4984807</v>
      </c>
      <c r="BW19" s="433"/>
      <c r="BX19" s="433"/>
      <c r="BY19" s="433"/>
      <c r="BZ19" s="433"/>
      <c r="CA19" s="433"/>
      <c r="CB19" s="433"/>
      <c r="CC19" s="434"/>
      <c r="CD19" s="188"/>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75"/>
      <c r="B20" s="482" t="s">
        <v>151</v>
      </c>
      <c r="C20" s="483"/>
      <c r="D20" s="483"/>
      <c r="E20" s="484"/>
      <c r="F20" s="484"/>
      <c r="G20" s="484"/>
      <c r="H20" s="484"/>
      <c r="I20" s="484"/>
      <c r="J20" s="484"/>
      <c r="K20" s="484"/>
      <c r="L20" s="492">
        <v>2150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88"/>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75"/>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88"/>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75"/>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5584809</v>
      </c>
      <c r="BO22" s="462"/>
      <c r="BP22" s="462"/>
      <c r="BQ22" s="462"/>
      <c r="BR22" s="462"/>
      <c r="BS22" s="462"/>
      <c r="BT22" s="462"/>
      <c r="BU22" s="463"/>
      <c r="BV22" s="461">
        <v>5832688</v>
      </c>
      <c r="BW22" s="462"/>
      <c r="BX22" s="462"/>
      <c r="BY22" s="462"/>
      <c r="BZ22" s="462"/>
      <c r="CA22" s="462"/>
      <c r="CB22" s="462"/>
      <c r="CC22" s="463"/>
      <c r="CD22" s="188"/>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75"/>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5452103</v>
      </c>
      <c r="BO23" s="433"/>
      <c r="BP23" s="433"/>
      <c r="BQ23" s="433"/>
      <c r="BR23" s="433"/>
      <c r="BS23" s="433"/>
      <c r="BT23" s="433"/>
      <c r="BU23" s="434"/>
      <c r="BV23" s="432">
        <v>5643296</v>
      </c>
      <c r="BW23" s="433"/>
      <c r="BX23" s="433"/>
      <c r="BY23" s="433"/>
      <c r="BZ23" s="433"/>
      <c r="CA23" s="433"/>
      <c r="CB23" s="433"/>
      <c r="CC23" s="434"/>
      <c r="CD23" s="188"/>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75"/>
      <c r="B24" s="411"/>
      <c r="C24" s="412"/>
      <c r="D24" s="413"/>
      <c r="E24" s="388" t="s">
        <v>161</v>
      </c>
      <c r="F24" s="389"/>
      <c r="G24" s="389"/>
      <c r="H24" s="389"/>
      <c r="I24" s="389"/>
      <c r="J24" s="389"/>
      <c r="K24" s="390"/>
      <c r="L24" s="385">
        <v>1</v>
      </c>
      <c r="M24" s="386"/>
      <c r="N24" s="386"/>
      <c r="O24" s="386"/>
      <c r="P24" s="387"/>
      <c r="Q24" s="385">
        <v>8200</v>
      </c>
      <c r="R24" s="386"/>
      <c r="S24" s="386"/>
      <c r="T24" s="386"/>
      <c r="U24" s="386"/>
      <c r="V24" s="387"/>
      <c r="W24" s="475"/>
      <c r="X24" s="412"/>
      <c r="Y24" s="413"/>
      <c r="Z24" s="388" t="s">
        <v>162</v>
      </c>
      <c r="AA24" s="389"/>
      <c r="AB24" s="389"/>
      <c r="AC24" s="389"/>
      <c r="AD24" s="389"/>
      <c r="AE24" s="389"/>
      <c r="AF24" s="389"/>
      <c r="AG24" s="390"/>
      <c r="AH24" s="385">
        <v>89</v>
      </c>
      <c r="AI24" s="386"/>
      <c r="AJ24" s="386"/>
      <c r="AK24" s="386"/>
      <c r="AL24" s="387"/>
      <c r="AM24" s="385">
        <v>256676</v>
      </c>
      <c r="AN24" s="386"/>
      <c r="AO24" s="386"/>
      <c r="AP24" s="386"/>
      <c r="AQ24" s="386"/>
      <c r="AR24" s="387"/>
      <c r="AS24" s="385">
        <v>2884</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4236039</v>
      </c>
      <c r="BO24" s="433"/>
      <c r="BP24" s="433"/>
      <c r="BQ24" s="433"/>
      <c r="BR24" s="433"/>
      <c r="BS24" s="433"/>
      <c r="BT24" s="433"/>
      <c r="BU24" s="434"/>
      <c r="BV24" s="432">
        <v>4346017</v>
      </c>
      <c r="BW24" s="433"/>
      <c r="BX24" s="433"/>
      <c r="BY24" s="433"/>
      <c r="BZ24" s="433"/>
      <c r="CA24" s="433"/>
      <c r="CB24" s="433"/>
      <c r="CC24" s="434"/>
      <c r="CD24" s="188"/>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75"/>
      <c r="B25" s="411"/>
      <c r="C25" s="412"/>
      <c r="D25" s="413"/>
      <c r="E25" s="388" t="s">
        <v>164</v>
      </c>
      <c r="F25" s="389"/>
      <c r="G25" s="389"/>
      <c r="H25" s="389"/>
      <c r="I25" s="389"/>
      <c r="J25" s="389"/>
      <c r="K25" s="390"/>
      <c r="L25" s="385">
        <v>1</v>
      </c>
      <c r="M25" s="386"/>
      <c r="N25" s="386"/>
      <c r="O25" s="386"/>
      <c r="P25" s="387"/>
      <c r="Q25" s="385">
        <v>6350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1857275</v>
      </c>
      <c r="BO25" s="462"/>
      <c r="BP25" s="462"/>
      <c r="BQ25" s="462"/>
      <c r="BR25" s="462"/>
      <c r="BS25" s="462"/>
      <c r="BT25" s="462"/>
      <c r="BU25" s="463"/>
      <c r="BV25" s="461">
        <v>2325905</v>
      </c>
      <c r="BW25" s="462"/>
      <c r="BX25" s="462"/>
      <c r="BY25" s="462"/>
      <c r="BZ25" s="462"/>
      <c r="CA25" s="462"/>
      <c r="CB25" s="462"/>
      <c r="CC25" s="463"/>
      <c r="CD25" s="188"/>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75"/>
      <c r="B26" s="411"/>
      <c r="C26" s="412"/>
      <c r="D26" s="413"/>
      <c r="E26" s="388" t="s">
        <v>167</v>
      </c>
      <c r="F26" s="389"/>
      <c r="G26" s="389"/>
      <c r="H26" s="389"/>
      <c r="I26" s="389"/>
      <c r="J26" s="389"/>
      <c r="K26" s="390"/>
      <c r="L26" s="385">
        <v>1</v>
      </c>
      <c r="M26" s="386"/>
      <c r="N26" s="386"/>
      <c r="O26" s="386"/>
      <c r="P26" s="387"/>
      <c r="Q26" s="385">
        <v>5750</v>
      </c>
      <c r="R26" s="386"/>
      <c r="S26" s="386"/>
      <c r="T26" s="386"/>
      <c r="U26" s="386"/>
      <c r="V26" s="387"/>
      <c r="W26" s="475"/>
      <c r="X26" s="412"/>
      <c r="Y26" s="413"/>
      <c r="Z26" s="388" t="s">
        <v>168</v>
      </c>
      <c r="AA26" s="443"/>
      <c r="AB26" s="443"/>
      <c r="AC26" s="443"/>
      <c r="AD26" s="443"/>
      <c r="AE26" s="443"/>
      <c r="AF26" s="443"/>
      <c r="AG26" s="444"/>
      <c r="AH26" s="385">
        <v>8</v>
      </c>
      <c r="AI26" s="386"/>
      <c r="AJ26" s="386"/>
      <c r="AK26" s="386"/>
      <c r="AL26" s="387"/>
      <c r="AM26" s="385">
        <v>23400</v>
      </c>
      <c r="AN26" s="386"/>
      <c r="AO26" s="386"/>
      <c r="AP26" s="386"/>
      <c r="AQ26" s="386"/>
      <c r="AR26" s="387"/>
      <c r="AS26" s="385">
        <v>2925</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88"/>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75"/>
      <c r="B27" s="411"/>
      <c r="C27" s="412"/>
      <c r="D27" s="413"/>
      <c r="E27" s="388" t="s">
        <v>170</v>
      </c>
      <c r="F27" s="389"/>
      <c r="G27" s="389"/>
      <c r="H27" s="389"/>
      <c r="I27" s="389"/>
      <c r="J27" s="389"/>
      <c r="K27" s="390"/>
      <c r="L27" s="385">
        <v>1</v>
      </c>
      <c r="M27" s="386"/>
      <c r="N27" s="386"/>
      <c r="O27" s="386"/>
      <c r="P27" s="387"/>
      <c r="Q27" s="385">
        <v>3100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82000</v>
      </c>
      <c r="BO27" s="467"/>
      <c r="BP27" s="467"/>
      <c r="BQ27" s="467"/>
      <c r="BR27" s="467"/>
      <c r="BS27" s="467"/>
      <c r="BT27" s="467"/>
      <c r="BU27" s="468"/>
      <c r="BV27" s="466">
        <v>82000</v>
      </c>
      <c r="BW27" s="467"/>
      <c r="BX27" s="467"/>
      <c r="BY27" s="467"/>
      <c r="BZ27" s="467"/>
      <c r="CA27" s="467"/>
      <c r="CB27" s="467"/>
      <c r="CC27" s="468"/>
      <c r="CD27" s="190"/>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75"/>
      <c r="B28" s="411"/>
      <c r="C28" s="412"/>
      <c r="D28" s="413"/>
      <c r="E28" s="388" t="s">
        <v>174</v>
      </c>
      <c r="F28" s="389"/>
      <c r="G28" s="389"/>
      <c r="H28" s="389"/>
      <c r="I28" s="389"/>
      <c r="J28" s="389"/>
      <c r="K28" s="390"/>
      <c r="L28" s="385">
        <v>1</v>
      </c>
      <c r="M28" s="386"/>
      <c r="N28" s="386"/>
      <c r="O28" s="386"/>
      <c r="P28" s="387"/>
      <c r="Q28" s="385">
        <v>2500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1029449</v>
      </c>
      <c r="BO28" s="462"/>
      <c r="BP28" s="462"/>
      <c r="BQ28" s="462"/>
      <c r="BR28" s="462"/>
      <c r="BS28" s="462"/>
      <c r="BT28" s="462"/>
      <c r="BU28" s="463"/>
      <c r="BV28" s="461">
        <v>998998</v>
      </c>
      <c r="BW28" s="462"/>
      <c r="BX28" s="462"/>
      <c r="BY28" s="462"/>
      <c r="BZ28" s="462"/>
      <c r="CA28" s="462"/>
      <c r="CB28" s="462"/>
      <c r="CC28" s="463"/>
      <c r="CD28" s="188"/>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75"/>
      <c r="B29" s="411"/>
      <c r="C29" s="412"/>
      <c r="D29" s="413"/>
      <c r="E29" s="388" t="s">
        <v>177</v>
      </c>
      <c r="F29" s="389"/>
      <c r="G29" s="389"/>
      <c r="H29" s="389"/>
      <c r="I29" s="389"/>
      <c r="J29" s="389"/>
      <c r="K29" s="390"/>
      <c r="L29" s="385">
        <v>10</v>
      </c>
      <c r="M29" s="386"/>
      <c r="N29" s="386"/>
      <c r="O29" s="386"/>
      <c r="P29" s="387"/>
      <c r="Q29" s="385">
        <v>2350</v>
      </c>
      <c r="R29" s="386"/>
      <c r="S29" s="386"/>
      <c r="T29" s="386"/>
      <c r="U29" s="386"/>
      <c r="V29" s="387"/>
      <c r="W29" s="476"/>
      <c r="X29" s="477"/>
      <c r="Y29" s="478"/>
      <c r="Z29" s="388" t="s">
        <v>178</v>
      </c>
      <c r="AA29" s="389"/>
      <c r="AB29" s="389"/>
      <c r="AC29" s="389"/>
      <c r="AD29" s="389"/>
      <c r="AE29" s="389"/>
      <c r="AF29" s="389"/>
      <c r="AG29" s="390"/>
      <c r="AH29" s="385">
        <v>91</v>
      </c>
      <c r="AI29" s="386"/>
      <c r="AJ29" s="386"/>
      <c r="AK29" s="386"/>
      <c r="AL29" s="387"/>
      <c r="AM29" s="385">
        <v>264258</v>
      </c>
      <c r="AN29" s="386"/>
      <c r="AO29" s="386"/>
      <c r="AP29" s="386"/>
      <c r="AQ29" s="386"/>
      <c r="AR29" s="387"/>
      <c r="AS29" s="385">
        <v>2904</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147263</v>
      </c>
      <c r="BO29" s="433"/>
      <c r="BP29" s="433"/>
      <c r="BQ29" s="433"/>
      <c r="BR29" s="433"/>
      <c r="BS29" s="433"/>
      <c r="BT29" s="433"/>
      <c r="BU29" s="434"/>
      <c r="BV29" s="432">
        <v>135390</v>
      </c>
      <c r="BW29" s="433"/>
      <c r="BX29" s="433"/>
      <c r="BY29" s="433"/>
      <c r="BZ29" s="433"/>
      <c r="CA29" s="433"/>
      <c r="CB29" s="433"/>
      <c r="CC29" s="434"/>
      <c r="CD29" s="190"/>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75"/>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100.3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1836938</v>
      </c>
      <c r="BO30" s="467"/>
      <c r="BP30" s="467"/>
      <c r="BQ30" s="467"/>
      <c r="BR30" s="467"/>
      <c r="BS30" s="467"/>
      <c r="BT30" s="467"/>
      <c r="BU30" s="468"/>
      <c r="BV30" s="466">
        <v>2071432</v>
      </c>
      <c r="BW30" s="467"/>
      <c r="BX30" s="467"/>
      <c r="BY30" s="467"/>
      <c r="BZ30" s="467"/>
      <c r="CA30" s="467"/>
      <c r="CB30" s="467"/>
      <c r="CC30" s="468"/>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5"/>
      <c r="B31" s="197"/>
      <c r="DI31" s="198"/>
    </row>
    <row r="32" spans="1:113" ht="13.5" customHeight="1" x14ac:dyDescent="0.15">
      <c r="A32" s="175"/>
      <c r="B32" s="199"/>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98"/>
    </row>
    <row r="33" spans="1:113" ht="13.5" customHeight="1" x14ac:dyDescent="0.15">
      <c r="A33" s="175"/>
      <c r="B33" s="199"/>
      <c r="C33" s="384" t="s">
        <v>187</v>
      </c>
      <c r="D33" s="384"/>
      <c r="E33" s="383" t="s">
        <v>188</v>
      </c>
      <c r="F33" s="383"/>
      <c r="G33" s="383"/>
      <c r="H33" s="383"/>
      <c r="I33" s="383"/>
      <c r="J33" s="383"/>
      <c r="K33" s="383"/>
      <c r="L33" s="383"/>
      <c r="M33" s="383"/>
      <c r="N33" s="383"/>
      <c r="O33" s="383"/>
      <c r="P33" s="383"/>
      <c r="Q33" s="383"/>
      <c r="R33" s="383"/>
      <c r="S33" s="383"/>
      <c r="T33" s="200"/>
      <c r="U33" s="384" t="s">
        <v>187</v>
      </c>
      <c r="V33" s="384"/>
      <c r="W33" s="383" t="s">
        <v>188</v>
      </c>
      <c r="X33" s="383"/>
      <c r="Y33" s="383"/>
      <c r="Z33" s="383"/>
      <c r="AA33" s="383"/>
      <c r="AB33" s="383"/>
      <c r="AC33" s="383"/>
      <c r="AD33" s="383"/>
      <c r="AE33" s="383"/>
      <c r="AF33" s="383"/>
      <c r="AG33" s="383"/>
      <c r="AH33" s="383"/>
      <c r="AI33" s="383"/>
      <c r="AJ33" s="383"/>
      <c r="AK33" s="383"/>
      <c r="AL33" s="200"/>
      <c r="AM33" s="384" t="s">
        <v>187</v>
      </c>
      <c r="AN33" s="384"/>
      <c r="AO33" s="383" t="s">
        <v>188</v>
      </c>
      <c r="AP33" s="383"/>
      <c r="AQ33" s="383"/>
      <c r="AR33" s="383"/>
      <c r="AS33" s="383"/>
      <c r="AT33" s="383"/>
      <c r="AU33" s="383"/>
      <c r="AV33" s="383"/>
      <c r="AW33" s="383"/>
      <c r="AX33" s="383"/>
      <c r="AY33" s="383"/>
      <c r="AZ33" s="383"/>
      <c r="BA33" s="383"/>
      <c r="BB33" s="383"/>
      <c r="BC33" s="383"/>
      <c r="BD33" s="201"/>
      <c r="BE33" s="383" t="s">
        <v>189</v>
      </c>
      <c r="BF33" s="383"/>
      <c r="BG33" s="383" t="s">
        <v>190</v>
      </c>
      <c r="BH33" s="383"/>
      <c r="BI33" s="383"/>
      <c r="BJ33" s="383"/>
      <c r="BK33" s="383"/>
      <c r="BL33" s="383"/>
      <c r="BM33" s="383"/>
      <c r="BN33" s="383"/>
      <c r="BO33" s="383"/>
      <c r="BP33" s="383"/>
      <c r="BQ33" s="383"/>
      <c r="BR33" s="383"/>
      <c r="BS33" s="383"/>
      <c r="BT33" s="383"/>
      <c r="BU33" s="383"/>
      <c r="BV33" s="201"/>
      <c r="BW33" s="384" t="s">
        <v>189</v>
      </c>
      <c r="BX33" s="384"/>
      <c r="BY33" s="383" t="s">
        <v>191</v>
      </c>
      <c r="BZ33" s="383"/>
      <c r="CA33" s="383"/>
      <c r="CB33" s="383"/>
      <c r="CC33" s="383"/>
      <c r="CD33" s="383"/>
      <c r="CE33" s="383"/>
      <c r="CF33" s="383"/>
      <c r="CG33" s="383"/>
      <c r="CH33" s="383"/>
      <c r="CI33" s="383"/>
      <c r="CJ33" s="383"/>
      <c r="CK33" s="383"/>
      <c r="CL33" s="383"/>
      <c r="CM33" s="383"/>
      <c r="CN33" s="200"/>
      <c r="CO33" s="384" t="s">
        <v>187</v>
      </c>
      <c r="CP33" s="384"/>
      <c r="CQ33" s="383" t="s">
        <v>192</v>
      </c>
      <c r="CR33" s="383"/>
      <c r="CS33" s="383"/>
      <c r="CT33" s="383"/>
      <c r="CU33" s="383"/>
      <c r="CV33" s="383"/>
      <c r="CW33" s="383"/>
      <c r="CX33" s="383"/>
      <c r="CY33" s="383"/>
      <c r="CZ33" s="383"/>
      <c r="DA33" s="383"/>
      <c r="DB33" s="383"/>
      <c r="DC33" s="383"/>
      <c r="DD33" s="383"/>
      <c r="DE33" s="383"/>
      <c r="DF33" s="200"/>
      <c r="DG33" s="382" t="s">
        <v>193</v>
      </c>
      <c r="DH33" s="382"/>
      <c r="DI33" s="202"/>
    </row>
    <row r="34" spans="1:113" ht="32.25" customHeight="1" x14ac:dyDescent="0.15">
      <c r="A34" s="175"/>
      <c r="B34" s="199"/>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75"/>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75"/>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75"/>
      <c r="BE34" s="380">
        <f>IF(BG34="","",MAX(C34:D43,U34:V43,AM34:AN43)+1)</f>
        <v>7</v>
      </c>
      <c r="BF34" s="380"/>
      <c r="BG34" s="381" t="str">
        <f>IF('各会計、関係団体の財政状況及び健全化判断比率'!B33="","",'各会計、関係団体の財政状況及び健全化判断比率'!B33)</f>
        <v>集落排水事業特別会計</v>
      </c>
      <c r="BH34" s="381"/>
      <c r="BI34" s="381"/>
      <c r="BJ34" s="381"/>
      <c r="BK34" s="381"/>
      <c r="BL34" s="381"/>
      <c r="BM34" s="381"/>
      <c r="BN34" s="381"/>
      <c r="BO34" s="381"/>
      <c r="BP34" s="381"/>
      <c r="BQ34" s="381"/>
      <c r="BR34" s="381"/>
      <c r="BS34" s="381"/>
      <c r="BT34" s="381"/>
      <c r="BU34" s="381"/>
      <c r="BV34" s="175"/>
      <c r="BW34" s="380">
        <f>IF(BY34="","",MAX(C34:D43,U34:V43,AM34:AN43,BE34:BF43)+1)</f>
        <v>8</v>
      </c>
      <c r="BX34" s="380"/>
      <c r="BY34" s="381" t="str">
        <f>IF('各会計、関係団体の財政状況及び健全化判断比率'!B68="","",'各会計、関係団体の財政状況及び健全化判断比率'!B68)</f>
        <v>西村山広域行政事務組合（普通会計分）</v>
      </c>
      <c r="BZ34" s="381"/>
      <c r="CA34" s="381"/>
      <c r="CB34" s="381"/>
      <c r="CC34" s="381"/>
      <c r="CD34" s="381"/>
      <c r="CE34" s="381"/>
      <c r="CF34" s="381"/>
      <c r="CG34" s="381"/>
      <c r="CH34" s="381"/>
      <c r="CI34" s="381"/>
      <c r="CJ34" s="381"/>
      <c r="CK34" s="381"/>
      <c r="CL34" s="381"/>
      <c r="CM34" s="381"/>
      <c r="CN34" s="175"/>
      <c r="CO34" s="380">
        <f>IF(CQ34="","",MAX(C34:D43,U34:V43,AM34:AN43,BE34:BF43,BW34:BX43)+1)</f>
        <v>14</v>
      </c>
      <c r="CP34" s="380"/>
      <c r="CQ34" s="381" t="str">
        <f>IF('各会計、関係団体の財政状況及び健全化判断比率'!BS7="","",'各会計、関係団体の財政状況及び健全化判断比率'!BS7)</f>
        <v>朝日町ワイン</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202"/>
    </row>
    <row r="35" spans="1:113" ht="32.25" customHeight="1" x14ac:dyDescent="0.15">
      <c r="A35" s="175"/>
      <c r="B35" s="199"/>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75"/>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75"/>
      <c r="AM35" s="380">
        <f t="shared" ref="AM35:AM43" si="0">IF(AO35="","",AM34+1)</f>
        <v>6</v>
      </c>
      <c r="AN35" s="380"/>
      <c r="AO35" s="381" t="str">
        <f>IF('各会計、関係団体の財政状況及び健全化判断比率'!B32="","",'各会計、関係団体の財政状況及び健全化判断比率'!B32)</f>
        <v>病院事業会計</v>
      </c>
      <c r="AP35" s="381"/>
      <c r="AQ35" s="381"/>
      <c r="AR35" s="381"/>
      <c r="AS35" s="381"/>
      <c r="AT35" s="381"/>
      <c r="AU35" s="381"/>
      <c r="AV35" s="381"/>
      <c r="AW35" s="381"/>
      <c r="AX35" s="381"/>
      <c r="AY35" s="381"/>
      <c r="AZ35" s="381"/>
      <c r="BA35" s="381"/>
      <c r="BB35" s="381"/>
      <c r="BC35" s="381"/>
      <c r="BD35" s="175"/>
      <c r="BE35" s="380" t="str">
        <f t="shared" ref="BE35:BE43" si="1">IF(BG35="","",BE34+1)</f>
        <v/>
      </c>
      <c r="BF35" s="380"/>
      <c r="BG35" s="381"/>
      <c r="BH35" s="381"/>
      <c r="BI35" s="381"/>
      <c r="BJ35" s="381"/>
      <c r="BK35" s="381"/>
      <c r="BL35" s="381"/>
      <c r="BM35" s="381"/>
      <c r="BN35" s="381"/>
      <c r="BO35" s="381"/>
      <c r="BP35" s="381"/>
      <c r="BQ35" s="381"/>
      <c r="BR35" s="381"/>
      <c r="BS35" s="381"/>
      <c r="BT35" s="381"/>
      <c r="BU35" s="381"/>
      <c r="BV35" s="175"/>
      <c r="BW35" s="380">
        <f t="shared" ref="BW35:BW43" si="2">IF(BY35="","",BW34+1)</f>
        <v>9</v>
      </c>
      <c r="BX35" s="380"/>
      <c r="BY35" s="381" t="str">
        <f>IF('各会計、関係団体の財政状況及び健全化判断比率'!B69="","",'各会計、関係団体の財政状況及び健全化判断比率'!B69)</f>
        <v>山形県消防補償等組合</v>
      </c>
      <c r="BZ35" s="381"/>
      <c r="CA35" s="381"/>
      <c r="CB35" s="381"/>
      <c r="CC35" s="381"/>
      <c r="CD35" s="381"/>
      <c r="CE35" s="381"/>
      <c r="CF35" s="381"/>
      <c r="CG35" s="381"/>
      <c r="CH35" s="381"/>
      <c r="CI35" s="381"/>
      <c r="CJ35" s="381"/>
      <c r="CK35" s="381"/>
      <c r="CL35" s="381"/>
      <c r="CM35" s="381"/>
      <c r="CN35" s="175"/>
      <c r="CO35" s="380">
        <f t="shared" ref="CO35:CO43" si="3">IF(CQ35="","",CO34+1)</f>
        <v>15</v>
      </c>
      <c r="CP35" s="380"/>
      <c r="CQ35" s="381" t="str">
        <f>IF('各会計、関係団体の財政状況及び健全化判断比率'!BS8="","",'各会計、関係団体の財政状況及び健全化判断比率'!BS8)</f>
        <v>朝日自然観</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202"/>
    </row>
    <row r="36" spans="1:113" ht="32.25" customHeight="1" x14ac:dyDescent="0.15">
      <c r="A36" s="175"/>
      <c r="B36" s="199"/>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75"/>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75"/>
      <c r="AM36" s="380" t="str">
        <f t="shared" si="0"/>
        <v/>
      </c>
      <c r="AN36" s="380"/>
      <c r="AO36" s="381"/>
      <c r="AP36" s="381"/>
      <c r="AQ36" s="381"/>
      <c r="AR36" s="381"/>
      <c r="AS36" s="381"/>
      <c r="AT36" s="381"/>
      <c r="AU36" s="381"/>
      <c r="AV36" s="381"/>
      <c r="AW36" s="381"/>
      <c r="AX36" s="381"/>
      <c r="AY36" s="381"/>
      <c r="AZ36" s="381"/>
      <c r="BA36" s="381"/>
      <c r="BB36" s="381"/>
      <c r="BC36" s="381"/>
      <c r="BD36" s="175"/>
      <c r="BE36" s="380" t="str">
        <f t="shared" si="1"/>
        <v/>
      </c>
      <c r="BF36" s="380"/>
      <c r="BG36" s="381"/>
      <c r="BH36" s="381"/>
      <c r="BI36" s="381"/>
      <c r="BJ36" s="381"/>
      <c r="BK36" s="381"/>
      <c r="BL36" s="381"/>
      <c r="BM36" s="381"/>
      <c r="BN36" s="381"/>
      <c r="BO36" s="381"/>
      <c r="BP36" s="381"/>
      <c r="BQ36" s="381"/>
      <c r="BR36" s="381"/>
      <c r="BS36" s="381"/>
      <c r="BT36" s="381"/>
      <c r="BU36" s="381"/>
      <c r="BV36" s="175"/>
      <c r="BW36" s="380">
        <f t="shared" si="2"/>
        <v>10</v>
      </c>
      <c r="BX36" s="380"/>
      <c r="BY36" s="381" t="str">
        <f>IF('各会計、関係団体の財政状況及び健全化判断比率'!B70="","",'各会計、関係団体の財政状況及び健全化判断比率'!B70)</f>
        <v xml:space="preserve">山形県自治会館管理組合 </v>
      </c>
      <c r="BZ36" s="381"/>
      <c r="CA36" s="381"/>
      <c r="CB36" s="381"/>
      <c r="CC36" s="381"/>
      <c r="CD36" s="381"/>
      <c r="CE36" s="381"/>
      <c r="CF36" s="381"/>
      <c r="CG36" s="381"/>
      <c r="CH36" s="381"/>
      <c r="CI36" s="381"/>
      <c r="CJ36" s="381"/>
      <c r="CK36" s="381"/>
      <c r="CL36" s="381"/>
      <c r="CM36" s="381"/>
      <c r="CN36" s="175"/>
      <c r="CO36" s="380">
        <f t="shared" si="3"/>
        <v>16</v>
      </c>
      <c r="CP36" s="380"/>
      <c r="CQ36" s="381" t="str">
        <f>IF('各会計、関係団体の財政状況及び健全化判断比率'!BS9="","",'各会計、関係団体の財政状況及び健全化判断比率'!BS9)</f>
        <v>りんごの森</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202"/>
    </row>
    <row r="37" spans="1:113" ht="32.25" customHeight="1" x14ac:dyDescent="0.15">
      <c r="A37" s="175"/>
      <c r="B37" s="199"/>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75"/>
      <c r="U37" s="380" t="str">
        <f t="shared" si="4"/>
        <v/>
      </c>
      <c r="V37" s="380"/>
      <c r="W37" s="381"/>
      <c r="X37" s="381"/>
      <c r="Y37" s="381"/>
      <c r="Z37" s="381"/>
      <c r="AA37" s="381"/>
      <c r="AB37" s="381"/>
      <c r="AC37" s="381"/>
      <c r="AD37" s="381"/>
      <c r="AE37" s="381"/>
      <c r="AF37" s="381"/>
      <c r="AG37" s="381"/>
      <c r="AH37" s="381"/>
      <c r="AI37" s="381"/>
      <c r="AJ37" s="381"/>
      <c r="AK37" s="381"/>
      <c r="AL37" s="175"/>
      <c r="AM37" s="380" t="str">
        <f t="shared" si="0"/>
        <v/>
      </c>
      <c r="AN37" s="380"/>
      <c r="AO37" s="381"/>
      <c r="AP37" s="381"/>
      <c r="AQ37" s="381"/>
      <c r="AR37" s="381"/>
      <c r="AS37" s="381"/>
      <c r="AT37" s="381"/>
      <c r="AU37" s="381"/>
      <c r="AV37" s="381"/>
      <c r="AW37" s="381"/>
      <c r="AX37" s="381"/>
      <c r="AY37" s="381"/>
      <c r="AZ37" s="381"/>
      <c r="BA37" s="381"/>
      <c r="BB37" s="381"/>
      <c r="BC37" s="381"/>
      <c r="BD37" s="175"/>
      <c r="BE37" s="380" t="str">
        <f t="shared" si="1"/>
        <v/>
      </c>
      <c r="BF37" s="380"/>
      <c r="BG37" s="381"/>
      <c r="BH37" s="381"/>
      <c r="BI37" s="381"/>
      <c r="BJ37" s="381"/>
      <c r="BK37" s="381"/>
      <c r="BL37" s="381"/>
      <c r="BM37" s="381"/>
      <c r="BN37" s="381"/>
      <c r="BO37" s="381"/>
      <c r="BP37" s="381"/>
      <c r="BQ37" s="381"/>
      <c r="BR37" s="381"/>
      <c r="BS37" s="381"/>
      <c r="BT37" s="381"/>
      <c r="BU37" s="381"/>
      <c r="BV37" s="175"/>
      <c r="BW37" s="380">
        <f t="shared" si="2"/>
        <v>11</v>
      </c>
      <c r="BX37" s="380"/>
      <c r="BY37" s="381" t="str">
        <f>IF('各会計、関係団体の財政状況及び健全化判断比率'!B71="","",'各会計、関係団体の財政状況及び健全化判断比率'!B71)</f>
        <v>山形県市町村職員退職手当組合</v>
      </c>
      <c r="BZ37" s="381"/>
      <c r="CA37" s="381"/>
      <c r="CB37" s="381"/>
      <c r="CC37" s="381"/>
      <c r="CD37" s="381"/>
      <c r="CE37" s="381"/>
      <c r="CF37" s="381"/>
      <c r="CG37" s="381"/>
      <c r="CH37" s="381"/>
      <c r="CI37" s="381"/>
      <c r="CJ37" s="381"/>
      <c r="CK37" s="381"/>
      <c r="CL37" s="381"/>
      <c r="CM37" s="381"/>
      <c r="CN37" s="175"/>
      <c r="CO37" s="380">
        <f t="shared" si="3"/>
        <v>17</v>
      </c>
      <c r="CP37" s="380"/>
      <c r="CQ37" s="381" t="str">
        <f>IF('各会計、関係団体の財政状況及び健全化判断比率'!BS10="","",'各会計、関係団体の財政状況及び健全化判断比率'!BS10)</f>
        <v>地球耕望</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202"/>
    </row>
    <row r="38" spans="1:113" ht="32.25" customHeight="1" x14ac:dyDescent="0.15">
      <c r="A38" s="175"/>
      <c r="B38" s="199"/>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75"/>
      <c r="U38" s="380" t="str">
        <f t="shared" si="4"/>
        <v/>
      </c>
      <c r="V38" s="380"/>
      <c r="W38" s="381"/>
      <c r="X38" s="381"/>
      <c r="Y38" s="381"/>
      <c r="Z38" s="381"/>
      <c r="AA38" s="381"/>
      <c r="AB38" s="381"/>
      <c r="AC38" s="381"/>
      <c r="AD38" s="381"/>
      <c r="AE38" s="381"/>
      <c r="AF38" s="381"/>
      <c r="AG38" s="381"/>
      <c r="AH38" s="381"/>
      <c r="AI38" s="381"/>
      <c r="AJ38" s="381"/>
      <c r="AK38" s="381"/>
      <c r="AL38" s="175"/>
      <c r="AM38" s="380" t="str">
        <f t="shared" si="0"/>
        <v/>
      </c>
      <c r="AN38" s="380"/>
      <c r="AO38" s="381"/>
      <c r="AP38" s="381"/>
      <c r="AQ38" s="381"/>
      <c r="AR38" s="381"/>
      <c r="AS38" s="381"/>
      <c r="AT38" s="381"/>
      <c r="AU38" s="381"/>
      <c r="AV38" s="381"/>
      <c r="AW38" s="381"/>
      <c r="AX38" s="381"/>
      <c r="AY38" s="381"/>
      <c r="AZ38" s="381"/>
      <c r="BA38" s="381"/>
      <c r="BB38" s="381"/>
      <c r="BC38" s="381"/>
      <c r="BD38" s="175"/>
      <c r="BE38" s="380" t="str">
        <f t="shared" si="1"/>
        <v/>
      </c>
      <c r="BF38" s="380"/>
      <c r="BG38" s="381"/>
      <c r="BH38" s="381"/>
      <c r="BI38" s="381"/>
      <c r="BJ38" s="381"/>
      <c r="BK38" s="381"/>
      <c r="BL38" s="381"/>
      <c r="BM38" s="381"/>
      <c r="BN38" s="381"/>
      <c r="BO38" s="381"/>
      <c r="BP38" s="381"/>
      <c r="BQ38" s="381"/>
      <c r="BR38" s="381"/>
      <c r="BS38" s="381"/>
      <c r="BT38" s="381"/>
      <c r="BU38" s="381"/>
      <c r="BV38" s="175"/>
      <c r="BW38" s="380">
        <f t="shared" si="2"/>
        <v>12</v>
      </c>
      <c r="BX38" s="380"/>
      <c r="BY38" s="381" t="str">
        <f>IF('各会計、関係団体の財政状況及び健全化判断比率'!B72="","",'各会計、関係団体の財政状況及び健全化判断比率'!B72)</f>
        <v>山形県後期高齢者医療広域連合（普通会計分）</v>
      </c>
      <c r="BZ38" s="381"/>
      <c r="CA38" s="381"/>
      <c r="CB38" s="381"/>
      <c r="CC38" s="381"/>
      <c r="CD38" s="381"/>
      <c r="CE38" s="381"/>
      <c r="CF38" s="381"/>
      <c r="CG38" s="381"/>
      <c r="CH38" s="381"/>
      <c r="CI38" s="381"/>
      <c r="CJ38" s="381"/>
      <c r="CK38" s="381"/>
      <c r="CL38" s="381"/>
      <c r="CM38" s="381"/>
      <c r="CN38" s="175"/>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202"/>
    </row>
    <row r="39" spans="1:113" ht="32.25" customHeight="1" x14ac:dyDescent="0.15">
      <c r="A39" s="175"/>
      <c r="B39" s="199"/>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75"/>
      <c r="U39" s="380" t="str">
        <f t="shared" si="4"/>
        <v/>
      </c>
      <c r="V39" s="380"/>
      <c r="W39" s="381"/>
      <c r="X39" s="381"/>
      <c r="Y39" s="381"/>
      <c r="Z39" s="381"/>
      <c r="AA39" s="381"/>
      <c r="AB39" s="381"/>
      <c r="AC39" s="381"/>
      <c r="AD39" s="381"/>
      <c r="AE39" s="381"/>
      <c r="AF39" s="381"/>
      <c r="AG39" s="381"/>
      <c r="AH39" s="381"/>
      <c r="AI39" s="381"/>
      <c r="AJ39" s="381"/>
      <c r="AK39" s="381"/>
      <c r="AL39" s="175"/>
      <c r="AM39" s="380" t="str">
        <f t="shared" si="0"/>
        <v/>
      </c>
      <c r="AN39" s="380"/>
      <c r="AO39" s="381"/>
      <c r="AP39" s="381"/>
      <c r="AQ39" s="381"/>
      <c r="AR39" s="381"/>
      <c r="AS39" s="381"/>
      <c r="AT39" s="381"/>
      <c r="AU39" s="381"/>
      <c r="AV39" s="381"/>
      <c r="AW39" s="381"/>
      <c r="AX39" s="381"/>
      <c r="AY39" s="381"/>
      <c r="AZ39" s="381"/>
      <c r="BA39" s="381"/>
      <c r="BB39" s="381"/>
      <c r="BC39" s="381"/>
      <c r="BD39" s="175"/>
      <c r="BE39" s="380" t="str">
        <f t="shared" si="1"/>
        <v/>
      </c>
      <c r="BF39" s="380"/>
      <c r="BG39" s="381"/>
      <c r="BH39" s="381"/>
      <c r="BI39" s="381"/>
      <c r="BJ39" s="381"/>
      <c r="BK39" s="381"/>
      <c r="BL39" s="381"/>
      <c r="BM39" s="381"/>
      <c r="BN39" s="381"/>
      <c r="BO39" s="381"/>
      <c r="BP39" s="381"/>
      <c r="BQ39" s="381"/>
      <c r="BR39" s="381"/>
      <c r="BS39" s="381"/>
      <c r="BT39" s="381"/>
      <c r="BU39" s="381"/>
      <c r="BV39" s="175"/>
      <c r="BW39" s="380">
        <f t="shared" si="2"/>
        <v>13</v>
      </c>
      <c r="BX39" s="380"/>
      <c r="BY39" s="381" t="str">
        <f>IF('各会計、関係団体の財政状況及び健全化判断比率'!B73="","",'各会計、関係団体の財政状況及び健全化判断比率'!B73)</f>
        <v>山形県後期高齢者医療広域連合（事業会計分）</v>
      </c>
      <c r="BZ39" s="381"/>
      <c r="CA39" s="381"/>
      <c r="CB39" s="381"/>
      <c r="CC39" s="381"/>
      <c r="CD39" s="381"/>
      <c r="CE39" s="381"/>
      <c r="CF39" s="381"/>
      <c r="CG39" s="381"/>
      <c r="CH39" s="381"/>
      <c r="CI39" s="381"/>
      <c r="CJ39" s="381"/>
      <c r="CK39" s="381"/>
      <c r="CL39" s="381"/>
      <c r="CM39" s="381"/>
      <c r="CN39" s="175"/>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202"/>
    </row>
    <row r="40" spans="1:113" ht="32.25" customHeight="1" x14ac:dyDescent="0.15">
      <c r="A40" s="175"/>
      <c r="B40" s="199"/>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75"/>
      <c r="U40" s="380" t="str">
        <f t="shared" si="4"/>
        <v/>
      </c>
      <c r="V40" s="380"/>
      <c r="W40" s="381"/>
      <c r="X40" s="381"/>
      <c r="Y40" s="381"/>
      <c r="Z40" s="381"/>
      <c r="AA40" s="381"/>
      <c r="AB40" s="381"/>
      <c r="AC40" s="381"/>
      <c r="AD40" s="381"/>
      <c r="AE40" s="381"/>
      <c r="AF40" s="381"/>
      <c r="AG40" s="381"/>
      <c r="AH40" s="381"/>
      <c r="AI40" s="381"/>
      <c r="AJ40" s="381"/>
      <c r="AK40" s="381"/>
      <c r="AL40" s="175"/>
      <c r="AM40" s="380" t="str">
        <f t="shared" si="0"/>
        <v/>
      </c>
      <c r="AN40" s="380"/>
      <c r="AO40" s="381"/>
      <c r="AP40" s="381"/>
      <c r="AQ40" s="381"/>
      <c r="AR40" s="381"/>
      <c r="AS40" s="381"/>
      <c r="AT40" s="381"/>
      <c r="AU40" s="381"/>
      <c r="AV40" s="381"/>
      <c r="AW40" s="381"/>
      <c r="AX40" s="381"/>
      <c r="AY40" s="381"/>
      <c r="AZ40" s="381"/>
      <c r="BA40" s="381"/>
      <c r="BB40" s="381"/>
      <c r="BC40" s="381"/>
      <c r="BD40" s="175"/>
      <c r="BE40" s="380" t="str">
        <f t="shared" si="1"/>
        <v/>
      </c>
      <c r="BF40" s="380"/>
      <c r="BG40" s="381"/>
      <c r="BH40" s="381"/>
      <c r="BI40" s="381"/>
      <c r="BJ40" s="381"/>
      <c r="BK40" s="381"/>
      <c r="BL40" s="381"/>
      <c r="BM40" s="381"/>
      <c r="BN40" s="381"/>
      <c r="BO40" s="381"/>
      <c r="BP40" s="381"/>
      <c r="BQ40" s="381"/>
      <c r="BR40" s="381"/>
      <c r="BS40" s="381"/>
      <c r="BT40" s="381"/>
      <c r="BU40" s="381"/>
      <c r="BV40" s="175"/>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75"/>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202"/>
    </row>
    <row r="41" spans="1:113" ht="32.25" customHeight="1" x14ac:dyDescent="0.15">
      <c r="A41" s="175"/>
      <c r="B41" s="199"/>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75"/>
      <c r="U41" s="380" t="str">
        <f t="shared" si="4"/>
        <v/>
      </c>
      <c r="V41" s="380"/>
      <c r="W41" s="381"/>
      <c r="X41" s="381"/>
      <c r="Y41" s="381"/>
      <c r="Z41" s="381"/>
      <c r="AA41" s="381"/>
      <c r="AB41" s="381"/>
      <c r="AC41" s="381"/>
      <c r="AD41" s="381"/>
      <c r="AE41" s="381"/>
      <c r="AF41" s="381"/>
      <c r="AG41" s="381"/>
      <c r="AH41" s="381"/>
      <c r="AI41" s="381"/>
      <c r="AJ41" s="381"/>
      <c r="AK41" s="381"/>
      <c r="AL41" s="175"/>
      <c r="AM41" s="380" t="str">
        <f t="shared" si="0"/>
        <v/>
      </c>
      <c r="AN41" s="380"/>
      <c r="AO41" s="381"/>
      <c r="AP41" s="381"/>
      <c r="AQ41" s="381"/>
      <c r="AR41" s="381"/>
      <c r="AS41" s="381"/>
      <c r="AT41" s="381"/>
      <c r="AU41" s="381"/>
      <c r="AV41" s="381"/>
      <c r="AW41" s="381"/>
      <c r="AX41" s="381"/>
      <c r="AY41" s="381"/>
      <c r="AZ41" s="381"/>
      <c r="BA41" s="381"/>
      <c r="BB41" s="381"/>
      <c r="BC41" s="381"/>
      <c r="BD41" s="175"/>
      <c r="BE41" s="380" t="str">
        <f t="shared" si="1"/>
        <v/>
      </c>
      <c r="BF41" s="380"/>
      <c r="BG41" s="381"/>
      <c r="BH41" s="381"/>
      <c r="BI41" s="381"/>
      <c r="BJ41" s="381"/>
      <c r="BK41" s="381"/>
      <c r="BL41" s="381"/>
      <c r="BM41" s="381"/>
      <c r="BN41" s="381"/>
      <c r="BO41" s="381"/>
      <c r="BP41" s="381"/>
      <c r="BQ41" s="381"/>
      <c r="BR41" s="381"/>
      <c r="BS41" s="381"/>
      <c r="BT41" s="381"/>
      <c r="BU41" s="381"/>
      <c r="BV41" s="175"/>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75"/>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202"/>
    </row>
    <row r="42" spans="1:113" ht="32.25" customHeight="1" x14ac:dyDescent="0.15">
      <c r="B42" s="199"/>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75"/>
      <c r="U42" s="380" t="str">
        <f t="shared" si="4"/>
        <v/>
      </c>
      <c r="V42" s="380"/>
      <c r="W42" s="381"/>
      <c r="X42" s="381"/>
      <c r="Y42" s="381"/>
      <c r="Z42" s="381"/>
      <c r="AA42" s="381"/>
      <c r="AB42" s="381"/>
      <c r="AC42" s="381"/>
      <c r="AD42" s="381"/>
      <c r="AE42" s="381"/>
      <c r="AF42" s="381"/>
      <c r="AG42" s="381"/>
      <c r="AH42" s="381"/>
      <c r="AI42" s="381"/>
      <c r="AJ42" s="381"/>
      <c r="AK42" s="381"/>
      <c r="AL42" s="175"/>
      <c r="AM42" s="380" t="str">
        <f t="shared" si="0"/>
        <v/>
      </c>
      <c r="AN42" s="380"/>
      <c r="AO42" s="381"/>
      <c r="AP42" s="381"/>
      <c r="AQ42" s="381"/>
      <c r="AR42" s="381"/>
      <c r="AS42" s="381"/>
      <c r="AT42" s="381"/>
      <c r="AU42" s="381"/>
      <c r="AV42" s="381"/>
      <c r="AW42" s="381"/>
      <c r="AX42" s="381"/>
      <c r="AY42" s="381"/>
      <c r="AZ42" s="381"/>
      <c r="BA42" s="381"/>
      <c r="BB42" s="381"/>
      <c r="BC42" s="381"/>
      <c r="BD42" s="175"/>
      <c r="BE42" s="380" t="str">
        <f t="shared" si="1"/>
        <v/>
      </c>
      <c r="BF42" s="380"/>
      <c r="BG42" s="381"/>
      <c r="BH42" s="381"/>
      <c r="BI42" s="381"/>
      <c r="BJ42" s="381"/>
      <c r="BK42" s="381"/>
      <c r="BL42" s="381"/>
      <c r="BM42" s="381"/>
      <c r="BN42" s="381"/>
      <c r="BO42" s="381"/>
      <c r="BP42" s="381"/>
      <c r="BQ42" s="381"/>
      <c r="BR42" s="381"/>
      <c r="BS42" s="381"/>
      <c r="BT42" s="381"/>
      <c r="BU42" s="381"/>
      <c r="BV42" s="175"/>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75"/>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202"/>
    </row>
    <row r="43" spans="1:113" ht="32.25" customHeight="1" x14ac:dyDescent="0.15">
      <c r="B43" s="199"/>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75"/>
      <c r="U43" s="380" t="str">
        <f t="shared" si="4"/>
        <v/>
      </c>
      <c r="V43" s="380"/>
      <c r="W43" s="381"/>
      <c r="X43" s="381"/>
      <c r="Y43" s="381"/>
      <c r="Z43" s="381"/>
      <c r="AA43" s="381"/>
      <c r="AB43" s="381"/>
      <c r="AC43" s="381"/>
      <c r="AD43" s="381"/>
      <c r="AE43" s="381"/>
      <c r="AF43" s="381"/>
      <c r="AG43" s="381"/>
      <c r="AH43" s="381"/>
      <c r="AI43" s="381"/>
      <c r="AJ43" s="381"/>
      <c r="AK43" s="381"/>
      <c r="AL43" s="175"/>
      <c r="AM43" s="380" t="str">
        <f t="shared" si="0"/>
        <v/>
      </c>
      <c r="AN43" s="380"/>
      <c r="AO43" s="381"/>
      <c r="AP43" s="381"/>
      <c r="AQ43" s="381"/>
      <c r="AR43" s="381"/>
      <c r="AS43" s="381"/>
      <c r="AT43" s="381"/>
      <c r="AU43" s="381"/>
      <c r="AV43" s="381"/>
      <c r="AW43" s="381"/>
      <c r="AX43" s="381"/>
      <c r="AY43" s="381"/>
      <c r="AZ43" s="381"/>
      <c r="BA43" s="381"/>
      <c r="BB43" s="381"/>
      <c r="BC43" s="381"/>
      <c r="BD43" s="175"/>
      <c r="BE43" s="380" t="str">
        <f t="shared" si="1"/>
        <v/>
      </c>
      <c r="BF43" s="380"/>
      <c r="BG43" s="381"/>
      <c r="BH43" s="381"/>
      <c r="BI43" s="381"/>
      <c r="BJ43" s="381"/>
      <c r="BK43" s="381"/>
      <c r="BL43" s="381"/>
      <c r="BM43" s="381"/>
      <c r="BN43" s="381"/>
      <c r="BO43" s="381"/>
      <c r="BP43" s="381"/>
      <c r="BQ43" s="381"/>
      <c r="BR43" s="381"/>
      <c r="BS43" s="381"/>
      <c r="BT43" s="381"/>
      <c r="BU43" s="381"/>
      <c r="BV43" s="175"/>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75"/>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202"/>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EUnETPOtlZ7mAYBkJku1eEpSI+t28n54jH2VUSR+tW0Vh7Sp1xUbVYAykP0T6lOOWcONvt5A+waYLubwANgwlQ==" saltValue="/crxcInt0TSnVONMdjhSl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30" t="s">
        <v>203</v>
      </c>
      <c r="DI1" s="731"/>
      <c r="DJ1" s="731"/>
      <c r="DK1" s="731"/>
      <c r="DL1" s="731"/>
      <c r="DM1" s="731"/>
      <c r="DN1" s="732"/>
      <c r="DO1" s="208"/>
      <c r="DP1" s="730" t="s">
        <v>204</v>
      </c>
      <c r="DQ1" s="731"/>
      <c r="DR1" s="731"/>
      <c r="DS1" s="731"/>
      <c r="DT1" s="731"/>
      <c r="DU1" s="731"/>
      <c r="DV1" s="731"/>
      <c r="DW1" s="731"/>
      <c r="DX1" s="731"/>
      <c r="DY1" s="731"/>
      <c r="DZ1" s="731"/>
      <c r="EA1" s="731"/>
      <c r="EB1" s="731"/>
      <c r="EC1" s="732"/>
      <c r="ED1" s="207"/>
      <c r="EE1" s="207"/>
      <c r="EF1" s="207"/>
      <c r="EG1" s="207"/>
      <c r="EH1" s="207"/>
      <c r="EI1" s="207"/>
      <c r="EJ1" s="207"/>
      <c r="EK1" s="207"/>
      <c r="EL1" s="207"/>
      <c r="EM1" s="207"/>
    </row>
    <row r="2" spans="2:143" ht="22.5" customHeight="1" x14ac:dyDescent="0.15">
      <c r="B2" s="209" t="s">
        <v>205</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626145</v>
      </c>
      <c r="S5" s="690"/>
      <c r="T5" s="690"/>
      <c r="U5" s="690"/>
      <c r="V5" s="690"/>
      <c r="W5" s="690"/>
      <c r="X5" s="690"/>
      <c r="Y5" s="715"/>
      <c r="Z5" s="728">
        <v>9.6999999999999993</v>
      </c>
      <c r="AA5" s="728"/>
      <c r="AB5" s="728"/>
      <c r="AC5" s="728"/>
      <c r="AD5" s="729">
        <v>626145</v>
      </c>
      <c r="AE5" s="729"/>
      <c r="AF5" s="729"/>
      <c r="AG5" s="729"/>
      <c r="AH5" s="729"/>
      <c r="AI5" s="729"/>
      <c r="AJ5" s="729"/>
      <c r="AK5" s="729"/>
      <c r="AL5" s="716">
        <v>17.899999999999999</v>
      </c>
      <c r="AM5" s="698"/>
      <c r="AN5" s="698"/>
      <c r="AO5" s="717"/>
      <c r="AP5" s="692" t="s">
        <v>217</v>
      </c>
      <c r="AQ5" s="693"/>
      <c r="AR5" s="693"/>
      <c r="AS5" s="693"/>
      <c r="AT5" s="693"/>
      <c r="AU5" s="693"/>
      <c r="AV5" s="693"/>
      <c r="AW5" s="693"/>
      <c r="AX5" s="693"/>
      <c r="AY5" s="693"/>
      <c r="AZ5" s="693"/>
      <c r="BA5" s="693"/>
      <c r="BB5" s="693"/>
      <c r="BC5" s="693"/>
      <c r="BD5" s="693"/>
      <c r="BE5" s="693"/>
      <c r="BF5" s="694"/>
      <c r="BG5" s="634">
        <v>626096</v>
      </c>
      <c r="BH5" s="635"/>
      <c r="BI5" s="635"/>
      <c r="BJ5" s="635"/>
      <c r="BK5" s="635"/>
      <c r="BL5" s="635"/>
      <c r="BM5" s="635"/>
      <c r="BN5" s="636"/>
      <c r="BO5" s="672">
        <v>100</v>
      </c>
      <c r="BP5" s="672"/>
      <c r="BQ5" s="672"/>
      <c r="BR5" s="672"/>
      <c r="BS5" s="673">
        <v>28908</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59660</v>
      </c>
      <c r="S6" s="635"/>
      <c r="T6" s="635"/>
      <c r="U6" s="635"/>
      <c r="V6" s="635"/>
      <c r="W6" s="635"/>
      <c r="X6" s="635"/>
      <c r="Y6" s="636"/>
      <c r="Z6" s="672">
        <v>0.9</v>
      </c>
      <c r="AA6" s="672"/>
      <c r="AB6" s="672"/>
      <c r="AC6" s="672"/>
      <c r="AD6" s="673">
        <v>59660</v>
      </c>
      <c r="AE6" s="673"/>
      <c r="AF6" s="673"/>
      <c r="AG6" s="673"/>
      <c r="AH6" s="673"/>
      <c r="AI6" s="673"/>
      <c r="AJ6" s="673"/>
      <c r="AK6" s="673"/>
      <c r="AL6" s="637">
        <v>1.7</v>
      </c>
      <c r="AM6" s="638"/>
      <c r="AN6" s="638"/>
      <c r="AO6" s="674"/>
      <c r="AP6" s="631" t="s">
        <v>222</v>
      </c>
      <c r="AQ6" s="632"/>
      <c r="AR6" s="632"/>
      <c r="AS6" s="632"/>
      <c r="AT6" s="632"/>
      <c r="AU6" s="632"/>
      <c r="AV6" s="632"/>
      <c r="AW6" s="632"/>
      <c r="AX6" s="632"/>
      <c r="AY6" s="632"/>
      <c r="AZ6" s="632"/>
      <c r="BA6" s="632"/>
      <c r="BB6" s="632"/>
      <c r="BC6" s="632"/>
      <c r="BD6" s="632"/>
      <c r="BE6" s="632"/>
      <c r="BF6" s="633"/>
      <c r="BG6" s="634">
        <v>626096</v>
      </c>
      <c r="BH6" s="635"/>
      <c r="BI6" s="635"/>
      <c r="BJ6" s="635"/>
      <c r="BK6" s="635"/>
      <c r="BL6" s="635"/>
      <c r="BM6" s="635"/>
      <c r="BN6" s="636"/>
      <c r="BO6" s="672">
        <v>100</v>
      </c>
      <c r="BP6" s="672"/>
      <c r="BQ6" s="672"/>
      <c r="BR6" s="672"/>
      <c r="BS6" s="673">
        <v>28908</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85896</v>
      </c>
      <c r="CS6" s="635"/>
      <c r="CT6" s="635"/>
      <c r="CU6" s="635"/>
      <c r="CV6" s="635"/>
      <c r="CW6" s="635"/>
      <c r="CX6" s="635"/>
      <c r="CY6" s="636"/>
      <c r="CZ6" s="716">
        <v>1.4</v>
      </c>
      <c r="DA6" s="698"/>
      <c r="DB6" s="698"/>
      <c r="DC6" s="718"/>
      <c r="DD6" s="640" t="s">
        <v>122</v>
      </c>
      <c r="DE6" s="635"/>
      <c r="DF6" s="635"/>
      <c r="DG6" s="635"/>
      <c r="DH6" s="635"/>
      <c r="DI6" s="635"/>
      <c r="DJ6" s="635"/>
      <c r="DK6" s="635"/>
      <c r="DL6" s="635"/>
      <c r="DM6" s="635"/>
      <c r="DN6" s="635"/>
      <c r="DO6" s="635"/>
      <c r="DP6" s="636"/>
      <c r="DQ6" s="640">
        <v>85886</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144</v>
      </c>
      <c r="S7" s="635"/>
      <c r="T7" s="635"/>
      <c r="U7" s="635"/>
      <c r="V7" s="635"/>
      <c r="W7" s="635"/>
      <c r="X7" s="635"/>
      <c r="Y7" s="636"/>
      <c r="Z7" s="672">
        <v>0</v>
      </c>
      <c r="AA7" s="672"/>
      <c r="AB7" s="672"/>
      <c r="AC7" s="672"/>
      <c r="AD7" s="673">
        <v>144</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221637</v>
      </c>
      <c r="BH7" s="635"/>
      <c r="BI7" s="635"/>
      <c r="BJ7" s="635"/>
      <c r="BK7" s="635"/>
      <c r="BL7" s="635"/>
      <c r="BM7" s="635"/>
      <c r="BN7" s="636"/>
      <c r="BO7" s="672">
        <v>35.4</v>
      </c>
      <c r="BP7" s="672"/>
      <c r="BQ7" s="672"/>
      <c r="BR7" s="672"/>
      <c r="BS7" s="673">
        <v>2242</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1201001</v>
      </c>
      <c r="CS7" s="635"/>
      <c r="CT7" s="635"/>
      <c r="CU7" s="635"/>
      <c r="CV7" s="635"/>
      <c r="CW7" s="635"/>
      <c r="CX7" s="635"/>
      <c r="CY7" s="636"/>
      <c r="CZ7" s="672">
        <v>20.2</v>
      </c>
      <c r="DA7" s="672"/>
      <c r="DB7" s="672"/>
      <c r="DC7" s="672"/>
      <c r="DD7" s="640">
        <v>233806</v>
      </c>
      <c r="DE7" s="635"/>
      <c r="DF7" s="635"/>
      <c r="DG7" s="635"/>
      <c r="DH7" s="635"/>
      <c r="DI7" s="635"/>
      <c r="DJ7" s="635"/>
      <c r="DK7" s="635"/>
      <c r="DL7" s="635"/>
      <c r="DM7" s="635"/>
      <c r="DN7" s="635"/>
      <c r="DO7" s="635"/>
      <c r="DP7" s="636"/>
      <c r="DQ7" s="640">
        <v>831532</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1752</v>
      </c>
      <c r="S8" s="635"/>
      <c r="T8" s="635"/>
      <c r="U8" s="635"/>
      <c r="V8" s="635"/>
      <c r="W8" s="635"/>
      <c r="X8" s="635"/>
      <c r="Y8" s="636"/>
      <c r="Z8" s="672">
        <v>0</v>
      </c>
      <c r="AA8" s="672"/>
      <c r="AB8" s="672"/>
      <c r="AC8" s="672"/>
      <c r="AD8" s="673">
        <v>1752</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10117</v>
      </c>
      <c r="BH8" s="635"/>
      <c r="BI8" s="635"/>
      <c r="BJ8" s="635"/>
      <c r="BK8" s="635"/>
      <c r="BL8" s="635"/>
      <c r="BM8" s="635"/>
      <c r="BN8" s="636"/>
      <c r="BO8" s="672">
        <v>1.6</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1266416</v>
      </c>
      <c r="CS8" s="635"/>
      <c r="CT8" s="635"/>
      <c r="CU8" s="635"/>
      <c r="CV8" s="635"/>
      <c r="CW8" s="635"/>
      <c r="CX8" s="635"/>
      <c r="CY8" s="636"/>
      <c r="CZ8" s="672">
        <v>21.3</v>
      </c>
      <c r="DA8" s="672"/>
      <c r="DB8" s="672"/>
      <c r="DC8" s="672"/>
      <c r="DD8" s="640">
        <v>90927</v>
      </c>
      <c r="DE8" s="635"/>
      <c r="DF8" s="635"/>
      <c r="DG8" s="635"/>
      <c r="DH8" s="635"/>
      <c r="DI8" s="635"/>
      <c r="DJ8" s="635"/>
      <c r="DK8" s="635"/>
      <c r="DL8" s="635"/>
      <c r="DM8" s="635"/>
      <c r="DN8" s="635"/>
      <c r="DO8" s="635"/>
      <c r="DP8" s="636"/>
      <c r="DQ8" s="640">
        <v>856034</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2109</v>
      </c>
      <c r="S9" s="635"/>
      <c r="T9" s="635"/>
      <c r="U9" s="635"/>
      <c r="V9" s="635"/>
      <c r="W9" s="635"/>
      <c r="X9" s="635"/>
      <c r="Y9" s="636"/>
      <c r="Z9" s="672">
        <v>0</v>
      </c>
      <c r="AA9" s="672"/>
      <c r="AB9" s="672"/>
      <c r="AC9" s="672"/>
      <c r="AD9" s="673">
        <v>2109</v>
      </c>
      <c r="AE9" s="673"/>
      <c r="AF9" s="673"/>
      <c r="AG9" s="673"/>
      <c r="AH9" s="673"/>
      <c r="AI9" s="673"/>
      <c r="AJ9" s="673"/>
      <c r="AK9" s="673"/>
      <c r="AL9" s="637">
        <v>0.1</v>
      </c>
      <c r="AM9" s="638"/>
      <c r="AN9" s="638"/>
      <c r="AO9" s="674"/>
      <c r="AP9" s="631" t="s">
        <v>231</v>
      </c>
      <c r="AQ9" s="632"/>
      <c r="AR9" s="632"/>
      <c r="AS9" s="632"/>
      <c r="AT9" s="632"/>
      <c r="AU9" s="632"/>
      <c r="AV9" s="632"/>
      <c r="AW9" s="632"/>
      <c r="AX9" s="632"/>
      <c r="AY9" s="632"/>
      <c r="AZ9" s="632"/>
      <c r="BA9" s="632"/>
      <c r="BB9" s="632"/>
      <c r="BC9" s="632"/>
      <c r="BD9" s="632"/>
      <c r="BE9" s="632"/>
      <c r="BF9" s="633"/>
      <c r="BG9" s="634">
        <v>193668</v>
      </c>
      <c r="BH9" s="635"/>
      <c r="BI9" s="635"/>
      <c r="BJ9" s="635"/>
      <c r="BK9" s="635"/>
      <c r="BL9" s="635"/>
      <c r="BM9" s="635"/>
      <c r="BN9" s="636"/>
      <c r="BO9" s="672">
        <v>30.9</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594928</v>
      </c>
      <c r="CS9" s="635"/>
      <c r="CT9" s="635"/>
      <c r="CU9" s="635"/>
      <c r="CV9" s="635"/>
      <c r="CW9" s="635"/>
      <c r="CX9" s="635"/>
      <c r="CY9" s="636"/>
      <c r="CZ9" s="672">
        <v>10</v>
      </c>
      <c r="DA9" s="672"/>
      <c r="DB9" s="672"/>
      <c r="DC9" s="672"/>
      <c r="DD9" s="640">
        <v>7109</v>
      </c>
      <c r="DE9" s="635"/>
      <c r="DF9" s="635"/>
      <c r="DG9" s="635"/>
      <c r="DH9" s="635"/>
      <c r="DI9" s="635"/>
      <c r="DJ9" s="635"/>
      <c r="DK9" s="635"/>
      <c r="DL9" s="635"/>
      <c r="DM9" s="635"/>
      <c r="DN9" s="635"/>
      <c r="DO9" s="635"/>
      <c r="DP9" s="636"/>
      <c r="DQ9" s="640">
        <v>538980</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9496</v>
      </c>
      <c r="BH10" s="635"/>
      <c r="BI10" s="635"/>
      <c r="BJ10" s="635"/>
      <c r="BK10" s="635"/>
      <c r="BL10" s="635"/>
      <c r="BM10" s="635"/>
      <c r="BN10" s="636"/>
      <c r="BO10" s="672">
        <v>1.5</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5115</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115</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150648</v>
      </c>
      <c r="S11" s="635"/>
      <c r="T11" s="635"/>
      <c r="U11" s="635"/>
      <c r="V11" s="635"/>
      <c r="W11" s="635"/>
      <c r="X11" s="635"/>
      <c r="Y11" s="636"/>
      <c r="Z11" s="637">
        <v>2.2999999999999998</v>
      </c>
      <c r="AA11" s="638"/>
      <c r="AB11" s="638"/>
      <c r="AC11" s="639"/>
      <c r="AD11" s="640">
        <v>150648</v>
      </c>
      <c r="AE11" s="635"/>
      <c r="AF11" s="635"/>
      <c r="AG11" s="635"/>
      <c r="AH11" s="635"/>
      <c r="AI11" s="635"/>
      <c r="AJ11" s="635"/>
      <c r="AK11" s="636"/>
      <c r="AL11" s="637">
        <v>4.3</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8356</v>
      </c>
      <c r="BH11" s="635"/>
      <c r="BI11" s="635"/>
      <c r="BJ11" s="635"/>
      <c r="BK11" s="635"/>
      <c r="BL11" s="635"/>
      <c r="BM11" s="635"/>
      <c r="BN11" s="636"/>
      <c r="BO11" s="672">
        <v>1.3</v>
      </c>
      <c r="BP11" s="672"/>
      <c r="BQ11" s="672"/>
      <c r="BR11" s="672"/>
      <c r="BS11" s="673">
        <v>2242</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226950</v>
      </c>
      <c r="CS11" s="635"/>
      <c r="CT11" s="635"/>
      <c r="CU11" s="635"/>
      <c r="CV11" s="635"/>
      <c r="CW11" s="635"/>
      <c r="CX11" s="635"/>
      <c r="CY11" s="636"/>
      <c r="CZ11" s="672">
        <v>3.8</v>
      </c>
      <c r="DA11" s="672"/>
      <c r="DB11" s="672"/>
      <c r="DC11" s="672"/>
      <c r="DD11" s="640">
        <v>5592</v>
      </c>
      <c r="DE11" s="635"/>
      <c r="DF11" s="635"/>
      <c r="DG11" s="635"/>
      <c r="DH11" s="635"/>
      <c r="DI11" s="635"/>
      <c r="DJ11" s="635"/>
      <c r="DK11" s="635"/>
      <c r="DL11" s="635"/>
      <c r="DM11" s="635"/>
      <c r="DN11" s="635"/>
      <c r="DO11" s="635"/>
      <c r="DP11" s="636"/>
      <c r="DQ11" s="640">
        <v>133155</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342102</v>
      </c>
      <c r="BH12" s="635"/>
      <c r="BI12" s="635"/>
      <c r="BJ12" s="635"/>
      <c r="BK12" s="635"/>
      <c r="BL12" s="635"/>
      <c r="BM12" s="635"/>
      <c r="BN12" s="636"/>
      <c r="BO12" s="672">
        <v>54.6</v>
      </c>
      <c r="BP12" s="672"/>
      <c r="BQ12" s="672"/>
      <c r="BR12" s="672"/>
      <c r="BS12" s="673">
        <v>26666</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306443</v>
      </c>
      <c r="CS12" s="635"/>
      <c r="CT12" s="635"/>
      <c r="CU12" s="635"/>
      <c r="CV12" s="635"/>
      <c r="CW12" s="635"/>
      <c r="CX12" s="635"/>
      <c r="CY12" s="636"/>
      <c r="CZ12" s="672">
        <v>5.2</v>
      </c>
      <c r="DA12" s="672"/>
      <c r="DB12" s="672"/>
      <c r="DC12" s="672"/>
      <c r="DD12" s="640">
        <v>63848</v>
      </c>
      <c r="DE12" s="635"/>
      <c r="DF12" s="635"/>
      <c r="DG12" s="635"/>
      <c r="DH12" s="635"/>
      <c r="DI12" s="635"/>
      <c r="DJ12" s="635"/>
      <c r="DK12" s="635"/>
      <c r="DL12" s="635"/>
      <c r="DM12" s="635"/>
      <c r="DN12" s="635"/>
      <c r="DO12" s="635"/>
      <c r="DP12" s="636"/>
      <c r="DQ12" s="640">
        <v>143996</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276556</v>
      </c>
      <c r="BH13" s="635"/>
      <c r="BI13" s="635"/>
      <c r="BJ13" s="635"/>
      <c r="BK13" s="635"/>
      <c r="BL13" s="635"/>
      <c r="BM13" s="635"/>
      <c r="BN13" s="636"/>
      <c r="BO13" s="672">
        <v>44.2</v>
      </c>
      <c r="BP13" s="672"/>
      <c r="BQ13" s="672"/>
      <c r="BR13" s="672"/>
      <c r="BS13" s="673">
        <v>26666</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445610</v>
      </c>
      <c r="CS13" s="635"/>
      <c r="CT13" s="635"/>
      <c r="CU13" s="635"/>
      <c r="CV13" s="635"/>
      <c r="CW13" s="635"/>
      <c r="CX13" s="635"/>
      <c r="CY13" s="636"/>
      <c r="CZ13" s="672">
        <v>7.5</v>
      </c>
      <c r="DA13" s="672"/>
      <c r="DB13" s="672"/>
      <c r="DC13" s="672"/>
      <c r="DD13" s="640">
        <v>296930</v>
      </c>
      <c r="DE13" s="635"/>
      <c r="DF13" s="635"/>
      <c r="DG13" s="635"/>
      <c r="DH13" s="635"/>
      <c r="DI13" s="635"/>
      <c r="DJ13" s="635"/>
      <c r="DK13" s="635"/>
      <c r="DL13" s="635"/>
      <c r="DM13" s="635"/>
      <c r="DN13" s="635"/>
      <c r="DO13" s="635"/>
      <c r="DP13" s="636"/>
      <c r="DQ13" s="640">
        <v>177787</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v>453</v>
      </c>
      <c r="S14" s="635"/>
      <c r="T14" s="635"/>
      <c r="U14" s="635"/>
      <c r="V14" s="635"/>
      <c r="W14" s="635"/>
      <c r="X14" s="635"/>
      <c r="Y14" s="636"/>
      <c r="Z14" s="672">
        <v>0</v>
      </c>
      <c r="AA14" s="672"/>
      <c r="AB14" s="672"/>
      <c r="AC14" s="672"/>
      <c r="AD14" s="673">
        <v>453</v>
      </c>
      <c r="AE14" s="673"/>
      <c r="AF14" s="673"/>
      <c r="AG14" s="673"/>
      <c r="AH14" s="673"/>
      <c r="AI14" s="673"/>
      <c r="AJ14" s="673"/>
      <c r="AK14" s="673"/>
      <c r="AL14" s="637">
        <v>0</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29591</v>
      </c>
      <c r="BH14" s="635"/>
      <c r="BI14" s="635"/>
      <c r="BJ14" s="635"/>
      <c r="BK14" s="635"/>
      <c r="BL14" s="635"/>
      <c r="BM14" s="635"/>
      <c r="BN14" s="636"/>
      <c r="BO14" s="672">
        <v>4.7</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231287</v>
      </c>
      <c r="CS14" s="635"/>
      <c r="CT14" s="635"/>
      <c r="CU14" s="635"/>
      <c r="CV14" s="635"/>
      <c r="CW14" s="635"/>
      <c r="CX14" s="635"/>
      <c r="CY14" s="636"/>
      <c r="CZ14" s="672">
        <v>3.9</v>
      </c>
      <c r="DA14" s="672"/>
      <c r="DB14" s="672"/>
      <c r="DC14" s="672"/>
      <c r="DD14" s="640">
        <v>24932</v>
      </c>
      <c r="DE14" s="635"/>
      <c r="DF14" s="635"/>
      <c r="DG14" s="635"/>
      <c r="DH14" s="635"/>
      <c r="DI14" s="635"/>
      <c r="DJ14" s="635"/>
      <c r="DK14" s="635"/>
      <c r="DL14" s="635"/>
      <c r="DM14" s="635"/>
      <c r="DN14" s="635"/>
      <c r="DO14" s="635"/>
      <c r="DP14" s="636"/>
      <c r="DQ14" s="640">
        <v>189712</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t="s">
        <v>122</v>
      </c>
      <c r="S15" s="635"/>
      <c r="T15" s="635"/>
      <c r="U15" s="635"/>
      <c r="V15" s="635"/>
      <c r="W15" s="635"/>
      <c r="X15" s="635"/>
      <c r="Y15" s="636"/>
      <c r="Z15" s="672" t="s">
        <v>122</v>
      </c>
      <c r="AA15" s="672"/>
      <c r="AB15" s="672"/>
      <c r="AC15" s="672"/>
      <c r="AD15" s="673" t="s">
        <v>122</v>
      </c>
      <c r="AE15" s="673"/>
      <c r="AF15" s="673"/>
      <c r="AG15" s="673"/>
      <c r="AH15" s="673"/>
      <c r="AI15" s="673"/>
      <c r="AJ15" s="673"/>
      <c r="AK15" s="673"/>
      <c r="AL15" s="637" t="s">
        <v>122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32766</v>
      </c>
      <c r="BH15" s="635"/>
      <c r="BI15" s="635"/>
      <c r="BJ15" s="635"/>
      <c r="BK15" s="635"/>
      <c r="BL15" s="635"/>
      <c r="BM15" s="635"/>
      <c r="BN15" s="636"/>
      <c r="BO15" s="672">
        <v>5.2</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479849</v>
      </c>
      <c r="CS15" s="635"/>
      <c r="CT15" s="635"/>
      <c r="CU15" s="635"/>
      <c r="CV15" s="635"/>
      <c r="CW15" s="635"/>
      <c r="CX15" s="635"/>
      <c r="CY15" s="636"/>
      <c r="CZ15" s="672">
        <v>8.1</v>
      </c>
      <c r="DA15" s="672"/>
      <c r="DB15" s="672"/>
      <c r="DC15" s="672"/>
      <c r="DD15" s="640">
        <v>45274</v>
      </c>
      <c r="DE15" s="635"/>
      <c r="DF15" s="635"/>
      <c r="DG15" s="635"/>
      <c r="DH15" s="635"/>
      <c r="DI15" s="635"/>
      <c r="DJ15" s="635"/>
      <c r="DK15" s="635"/>
      <c r="DL15" s="635"/>
      <c r="DM15" s="635"/>
      <c r="DN15" s="635"/>
      <c r="DO15" s="635"/>
      <c r="DP15" s="636"/>
      <c r="DQ15" s="640">
        <v>386384</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6008</v>
      </c>
      <c r="S16" s="635"/>
      <c r="T16" s="635"/>
      <c r="U16" s="635"/>
      <c r="V16" s="635"/>
      <c r="W16" s="635"/>
      <c r="X16" s="635"/>
      <c r="Y16" s="636"/>
      <c r="Z16" s="672">
        <v>0.1</v>
      </c>
      <c r="AA16" s="672"/>
      <c r="AB16" s="672"/>
      <c r="AC16" s="672"/>
      <c r="AD16" s="673">
        <v>6008</v>
      </c>
      <c r="AE16" s="673"/>
      <c r="AF16" s="673"/>
      <c r="AG16" s="673"/>
      <c r="AH16" s="673"/>
      <c r="AI16" s="673"/>
      <c r="AJ16" s="673"/>
      <c r="AK16" s="673"/>
      <c r="AL16" s="637">
        <v>0.2</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334119</v>
      </c>
      <c r="CS16" s="635"/>
      <c r="CT16" s="635"/>
      <c r="CU16" s="635"/>
      <c r="CV16" s="635"/>
      <c r="CW16" s="635"/>
      <c r="CX16" s="635"/>
      <c r="CY16" s="636"/>
      <c r="CZ16" s="672">
        <v>5.6</v>
      </c>
      <c r="DA16" s="672"/>
      <c r="DB16" s="672"/>
      <c r="DC16" s="672"/>
      <c r="DD16" s="640" t="s">
        <v>122</v>
      </c>
      <c r="DE16" s="635"/>
      <c r="DF16" s="635"/>
      <c r="DG16" s="635"/>
      <c r="DH16" s="635"/>
      <c r="DI16" s="635"/>
      <c r="DJ16" s="635"/>
      <c r="DK16" s="635"/>
      <c r="DL16" s="635"/>
      <c r="DM16" s="635"/>
      <c r="DN16" s="635"/>
      <c r="DO16" s="635"/>
      <c r="DP16" s="636"/>
      <c r="DQ16" s="640">
        <v>72509</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7429</v>
      </c>
      <c r="S17" s="635"/>
      <c r="T17" s="635"/>
      <c r="U17" s="635"/>
      <c r="V17" s="635"/>
      <c r="W17" s="635"/>
      <c r="X17" s="635"/>
      <c r="Y17" s="636"/>
      <c r="Z17" s="672">
        <v>0.1</v>
      </c>
      <c r="AA17" s="672"/>
      <c r="AB17" s="672"/>
      <c r="AC17" s="672"/>
      <c r="AD17" s="673">
        <v>7429</v>
      </c>
      <c r="AE17" s="673"/>
      <c r="AF17" s="673"/>
      <c r="AG17" s="673"/>
      <c r="AH17" s="673"/>
      <c r="AI17" s="673"/>
      <c r="AJ17" s="673"/>
      <c r="AK17" s="673"/>
      <c r="AL17" s="637">
        <v>0.2</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766060</v>
      </c>
      <c r="CS17" s="635"/>
      <c r="CT17" s="635"/>
      <c r="CU17" s="635"/>
      <c r="CV17" s="635"/>
      <c r="CW17" s="635"/>
      <c r="CX17" s="635"/>
      <c r="CY17" s="636"/>
      <c r="CZ17" s="672">
        <v>12.9</v>
      </c>
      <c r="DA17" s="672"/>
      <c r="DB17" s="672"/>
      <c r="DC17" s="672"/>
      <c r="DD17" s="640" t="s">
        <v>122</v>
      </c>
      <c r="DE17" s="635"/>
      <c r="DF17" s="635"/>
      <c r="DG17" s="635"/>
      <c r="DH17" s="635"/>
      <c r="DI17" s="635"/>
      <c r="DJ17" s="635"/>
      <c r="DK17" s="635"/>
      <c r="DL17" s="635"/>
      <c r="DM17" s="635"/>
      <c r="DN17" s="635"/>
      <c r="DO17" s="635"/>
      <c r="DP17" s="636"/>
      <c r="DQ17" s="640">
        <v>748103</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2460</v>
      </c>
      <c r="S18" s="635"/>
      <c r="T18" s="635"/>
      <c r="U18" s="635"/>
      <c r="V18" s="635"/>
      <c r="W18" s="635"/>
      <c r="X18" s="635"/>
      <c r="Y18" s="636"/>
      <c r="Z18" s="672">
        <v>0</v>
      </c>
      <c r="AA18" s="672"/>
      <c r="AB18" s="672"/>
      <c r="AC18" s="672"/>
      <c r="AD18" s="673">
        <v>2460</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2460</v>
      </c>
      <c r="S19" s="635"/>
      <c r="T19" s="635"/>
      <c r="U19" s="635"/>
      <c r="V19" s="635"/>
      <c r="W19" s="635"/>
      <c r="X19" s="635"/>
      <c r="Y19" s="636"/>
      <c r="Z19" s="672">
        <v>0</v>
      </c>
      <c r="AA19" s="672"/>
      <c r="AB19" s="672"/>
      <c r="AC19" s="672"/>
      <c r="AD19" s="673">
        <v>2460</v>
      </c>
      <c r="AE19" s="673"/>
      <c r="AF19" s="673"/>
      <c r="AG19" s="673"/>
      <c r="AH19" s="673"/>
      <c r="AI19" s="673"/>
      <c r="AJ19" s="673"/>
      <c r="AK19" s="673"/>
      <c r="AL19" s="637">
        <v>0.1</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49</v>
      </c>
      <c r="BH19" s="635"/>
      <c r="BI19" s="635"/>
      <c r="BJ19" s="635"/>
      <c r="BK19" s="635"/>
      <c r="BL19" s="635"/>
      <c r="BM19" s="635"/>
      <c r="BN19" s="636"/>
      <c r="BO19" s="672">
        <v>0</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49</v>
      </c>
      <c r="BH20" s="635"/>
      <c r="BI20" s="635"/>
      <c r="BJ20" s="635"/>
      <c r="BK20" s="635"/>
      <c r="BL20" s="635"/>
      <c r="BM20" s="635"/>
      <c r="BN20" s="636"/>
      <c r="BO20" s="672">
        <v>0</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5943674</v>
      </c>
      <c r="CS20" s="635"/>
      <c r="CT20" s="635"/>
      <c r="CU20" s="635"/>
      <c r="CV20" s="635"/>
      <c r="CW20" s="635"/>
      <c r="CX20" s="635"/>
      <c r="CY20" s="636"/>
      <c r="CZ20" s="672">
        <v>100</v>
      </c>
      <c r="DA20" s="672"/>
      <c r="DB20" s="672"/>
      <c r="DC20" s="672"/>
      <c r="DD20" s="640">
        <v>768418</v>
      </c>
      <c r="DE20" s="635"/>
      <c r="DF20" s="635"/>
      <c r="DG20" s="635"/>
      <c r="DH20" s="635"/>
      <c r="DI20" s="635"/>
      <c r="DJ20" s="635"/>
      <c r="DK20" s="635"/>
      <c r="DL20" s="635"/>
      <c r="DM20" s="635"/>
      <c r="DN20" s="635"/>
      <c r="DO20" s="635"/>
      <c r="DP20" s="636"/>
      <c r="DQ20" s="640">
        <v>4164193</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3040831</v>
      </c>
      <c r="S21" s="635"/>
      <c r="T21" s="635"/>
      <c r="U21" s="635"/>
      <c r="V21" s="635"/>
      <c r="W21" s="635"/>
      <c r="X21" s="635"/>
      <c r="Y21" s="636"/>
      <c r="Z21" s="672">
        <v>47.3</v>
      </c>
      <c r="AA21" s="672"/>
      <c r="AB21" s="672"/>
      <c r="AC21" s="672"/>
      <c r="AD21" s="673">
        <v>2633016</v>
      </c>
      <c r="AE21" s="673"/>
      <c r="AF21" s="673"/>
      <c r="AG21" s="673"/>
      <c r="AH21" s="673"/>
      <c r="AI21" s="673"/>
      <c r="AJ21" s="673"/>
      <c r="AK21" s="673"/>
      <c r="AL21" s="637">
        <v>75.400000000000006</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v>49</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2633016</v>
      </c>
      <c r="S22" s="635"/>
      <c r="T22" s="635"/>
      <c r="U22" s="635"/>
      <c r="V22" s="635"/>
      <c r="W22" s="635"/>
      <c r="X22" s="635"/>
      <c r="Y22" s="636"/>
      <c r="Z22" s="672">
        <v>40.9</v>
      </c>
      <c r="AA22" s="672"/>
      <c r="AB22" s="672"/>
      <c r="AC22" s="672"/>
      <c r="AD22" s="673">
        <v>2633016</v>
      </c>
      <c r="AE22" s="673"/>
      <c r="AF22" s="673"/>
      <c r="AG22" s="673"/>
      <c r="AH22" s="673"/>
      <c r="AI22" s="673"/>
      <c r="AJ22" s="673"/>
      <c r="AK22" s="673"/>
      <c r="AL22" s="637">
        <v>75.400000000000006</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407815</v>
      </c>
      <c r="S23" s="635"/>
      <c r="T23" s="635"/>
      <c r="U23" s="635"/>
      <c r="V23" s="635"/>
      <c r="W23" s="635"/>
      <c r="X23" s="635"/>
      <c r="Y23" s="636"/>
      <c r="Z23" s="672">
        <v>6.3</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2077390</v>
      </c>
      <c r="CS24" s="690"/>
      <c r="CT24" s="690"/>
      <c r="CU24" s="690"/>
      <c r="CV24" s="690"/>
      <c r="CW24" s="690"/>
      <c r="CX24" s="690"/>
      <c r="CY24" s="715"/>
      <c r="CZ24" s="716">
        <v>35</v>
      </c>
      <c r="DA24" s="698"/>
      <c r="DB24" s="698"/>
      <c r="DC24" s="718"/>
      <c r="DD24" s="714">
        <v>1784346</v>
      </c>
      <c r="DE24" s="690"/>
      <c r="DF24" s="690"/>
      <c r="DG24" s="690"/>
      <c r="DH24" s="690"/>
      <c r="DI24" s="690"/>
      <c r="DJ24" s="690"/>
      <c r="DK24" s="715"/>
      <c r="DL24" s="714">
        <v>1688099</v>
      </c>
      <c r="DM24" s="690"/>
      <c r="DN24" s="690"/>
      <c r="DO24" s="690"/>
      <c r="DP24" s="690"/>
      <c r="DQ24" s="690"/>
      <c r="DR24" s="690"/>
      <c r="DS24" s="690"/>
      <c r="DT24" s="690"/>
      <c r="DU24" s="690"/>
      <c r="DV24" s="715"/>
      <c r="DW24" s="716">
        <v>48.1</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3897639</v>
      </c>
      <c r="S25" s="635"/>
      <c r="T25" s="635"/>
      <c r="U25" s="635"/>
      <c r="V25" s="635"/>
      <c r="W25" s="635"/>
      <c r="X25" s="635"/>
      <c r="Y25" s="636"/>
      <c r="Z25" s="672">
        <v>60.6</v>
      </c>
      <c r="AA25" s="672"/>
      <c r="AB25" s="672"/>
      <c r="AC25" s="672"/>
      <c r="AD25" s="673">
        <v>3489824</v>
      </c>
      <c r="AE25" s="673"/>
      <c r="AF25" s="673"/>
      <c r="AG25" s="673"/>
      <c r="AH25" s="673"/>
      <c r="AI25" s="673"/>
      <c r="AJ25" s="673"/>
      <c r="AK25" s="673"/>
      <c r="AL25" s="637">
        <v>99.9</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909639</v>
      </c>
      <c r="CS25" s="647"/>
      <c r="CT25" s="647"/>
      <c r="CU25" s="647"/>
      <c r="CV25" s="647"/>
      <c r="CW25" s="647"/>
      <c r="CX25" s="647"/>
      <c r="CY25" s="648"/>
      <c r="CZ25" s="637">
        <v>15.3</v>
      </c>
      <c r="DA25" s="649"/>
      <c r="DB25" s="649"/>
      <c r="DC25" s="650"/>
      <c r="DD25" s="640">
        <v>853248</v>
      </c>
      <c r="DE25" s="647"/>
      <c r="DF25" s="647"/>
      <c r="DG25" s="647"/>
      <c r="DH25" s="647"/>
      <c r="DI25" s="647"/>
      <c r="DJ25" s="647"/>
      <c r="DK25" s="648"/>
      <c r="DL25" s="640">
        <v>839131</v>
      </c>
      <c r="DM25" s="647"/>
      <c r="DN25" s="647"/>
      <c r="DO25" s="647"/>
      <c r="DP25" s="647"/>
      <c r="DQ25" s="647"/>
      <c r="DR25" s="647"/>
      <c r="DS25" s="647"/>
      <c r="DT25" s="647"/>
      <c r="DU25" s="647"/>
      <c r="DV25" s="648"/>
      <c r="DW25" s="637">
        <v>23.9</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773</v>
      </c>
      <c r="S26" s="635"/>
      <c r="T26" s="635"/>
      <c r="U26" s="635"/>
      <c r="V26" s="635"/>
      <c r="W26" s="635"/>
      <c r="X26" s="635"/>
      <c r="Y26" s="636"/>
      <c r="Z26" s="672">
        <v>0</v>
      </c>
      <c r="AA26" s="672"/>
      <c r="AB26" s="672"/>
      <c r="AC26" s="672"/>
      <c r="AD26" s="673">
        <v>773</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508275</v>
      </c>
      <c r="CS26" s="635"/>
      <c r="CT26" s="635"/>
      <c r="CU26" s="635"/>
      <c r="CV26" s="635"/>
      <c r="CW26" s="635"/>
      <c r="CX26" s="635"/>
      <c r="CY26" s="636"/>
      <c r="CZ26" s="637">
        <v>8.6</v>
      </c>
      <c r="DA26" s="649"/>
      <c r="DB26" s="649"/>
      <c r="DC26" s="650"/>
      <c r="DD26" s="640">
        <v>484154</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13222</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626145</v>
      </c>
      <c r="BH27" s="635"/>
      <c r="BI27" s="635"/>
      <c r="BJ27" s="635"/>
      <c r="BK27" s="635"/>
      <c r="BL27" s="635"/>
      <c r="BM27" s="635"/>
      <c r="BN27" s="636"/>
      <c r="BO27" s="672">
        <v>100</v>
      </c>
      <c r="BP27" s="672"/>
      <c r="BQ27" s="672"/>
      <c r="BR27" s="672"/>
      <c r="BS27" s="673">
        <v>28908</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401691</v>
      </c>
      <c r="CS27" s="647"/>
      <c r="CT27" s="647"/>
      <c r="CU27" s="647"/>
      <c r="CV27" s="647"/>
      <c r="CW27" s="647"/>
      <c r="CX27" s="647"/>
      <c r="CY27" s="648"/>
      <c r="CZ27" s="637">
        <v>6.8</v>
      </c>
      <c r="DA27" s="649"/>
      <c r="DB27" s="649"/>
      <c r="DC27" s="650"/>
      <c r="DD27" s="640">
        <v>182995</v>
      </c>
      <c r="DE27" s="647"/>
      <c r="DF27" s="647"/>
      <c r="DG27" s="647"/>
      <c r="DH27" s="647"/>
      <c r="DI27" s="647"/>
      <c r="DJ27" s="647"/>
      <c r="DK27" s="648"/>
      <c r="DL27" s="640">
        <v>100865</v>
      </c>
      <c r="DM27" s="647"/>
      <c r="DN27" s="647"/>
      <c r="DO27" s="647"/>
      <c r="DP27" s="647"/>
      <c r="DQ27" s="647"/>
      <c r="DR27" s="647"/>
      <c r="DS27" s="647"/>
      <c r="DT27" s="647"/>
      <c r="DU27" s="647"/>
      <c r="DV27" s="648"/>
      <c r="DW27" s="637">
        <v>2.9</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48516</v>
      </c>
      <c r="S28" s="635"/>
      <c r="T28" s="635"/>
      <c r="U28" s="635"/>
      <c r="V28" s="635"/>
      <c r="W28" s="635"/>
      <c r="X28" s="635"/>
      <c r="Y28" s="636"/>
      <c r="Z28" s="672">
        <v>0.8</v>
      </c>
      <c r="AA28" s="672"/>
      <c r="AB28" s="672"/>
      <c r="AC28" s="672"/>
      <c r="AD28" s="673">
        <v>739</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766060</v>
      </c>
      <c r="CS28" s="635"/>
      <c r="CT28" s="635"/>
      <c r="CU28" s="635"/>
      <c r="CV28" s="635"/>
      <c r="CW28" s="635"/>
      <c r="CX28" s="635"/>
      <c r="CY28" s="636"/>
      <c r="CZ28" s="637">
        <v>12.9</v>
      </c>
      <c r="DA28" s="649"/>
      <c r="DB28" s="649"/>
      <c r="DC28" s="650"/>
      <c r="DD28" s="640">
        <v>748103</v>
      </c>
      <c r="DE28" s="635"/>
      <c r="DF28" s="635"/>
      <c r="DG28" s="635"/>
      <c r="DH28" s="635"/>
      <c r="DI28" s="635"/>
      <c r="DJ28" s="635"/>
      <c r="DK28" s="636"/>
      <c r="DL28" s="640">
        <v>748103</v>
      </c>
      <c r="DM28" s="635"/>
      <c r="DN28" s="635"/>
      <c r="DO28" s="635"/>
      <c r="DP28" s="635"/>
      <c r="DQ28" s="635"/>
      <c r="DR28" s="635"/>
      <c r="DS28" s="635"/>
      <c r="DT28" s="635"/>
      <c r="DU28" s="635"/>
      <c r="DV28" s="636"/>
      <c r="DW28" s="637">
        <v>21.3</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4748</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765902</v>
      </c>
      <c r="CS29" s="647"/>
      <c r="CT29" s="647"/>
      <c r="CU29" s="647"/>
      <c r="CV29" s="647"/>
      <c r="CW29" s="647"/>
      <c r="CX29" s="647"/>
      <c r="CY29" s="648"/>
      <c r="CZ29" s="637">
        <v>12.9</v>
      </c>
      <c r="DA29" s="649"/>
      <c r="DB29" s="649"/>
      <c r="DC29" s="650"/>
      <c r="DD29" s="640">
        <v>747945</v>
      </c>
      <c r="DE29" s="647"/>
      <c r="DF29" s="647"/>
      <c r="DG29" s="647"/>
      <c r="DH29" s="647"/>
      <c r="DI29" s="647"/>
      <c r="DJ29" s="647"/>
      <c r="DK29" s="648"/>
      <c r="DL29" s="640">
        <v>747945</v>
      </c>
      <c r="DM29" s="647"/>
      <c r="DN29" s="647"/>
      <c r="DO29" s="647"/>
      <c r="DP29" s="647"/>
      <c r="DQ29" s="647"/>
      <c r="DR29" s="647"/>
      <c r="DS29" s="647"/>
      <c r="DT29" s="647"/>
      <c r="DU29" s="647"/>
      <c r="DV29" s="648"/>
      <c r="DW29" s="637">
        <v>21.3</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675780</v>
      </c>
      <c r="S30" s="635"/>
      <c r="T30" s="635"/>
      <c r="U30" s="635"/>
      <c r="V30" s="635"/>
      <c r="W30" s="635"/>
      <c r="X30" s="635"/>
      <c r="Y30" s="636"/>
      <c r="Z30" s="672">
        <v>10.5</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753979</v>
      </c>
      <c r="CS30" s="635"/>
      <c r="CT30" s="635"/>
      <c r="CU30" s="635"/>
      <c r="CV30" s="635"/>
      <c r="CW30" s="635"/>
      <c r="CX30" s="635"/>
      <c r="CY30" s="636"/>
      <c r="CZ30" s="637">
        <v>12.7</v>
      </c>
      <c r="DA30" s="649"/>
      <c r="DB30" s="649"/>
      <c r="DC30" s="650"/>
      <c r="DD30" s="640">
        <v>736022</v>
      </c>
      <c r="DE30" s="635"/>
      <c r="DF30" s="635"/>
      <c r="DG30" s="635"/>
      <c r="DH30" s="635"/>
      <c r="DI30" s="635"/>
      <c r="DJ30" s="635"/>
      <c r="DK30" s="636"/>
      <c r="DL30" s="640">
        <v>736022</v>
      </c>
      <c r="DM30" s="635"/>
      <c r="DN30" s="635"/>
      <c r="DO30" s="635"/>
      <c r="DP30" s="635"/>
      <c r="DQ30" s="635"/>
      <c r="DR30" s="635"/>
      <c r="DS30" s="635"/>
      <c r="DT30" s="635"/>
      <c r="DU30" s="635"/>
      <c r="DV30" s="636"/>
      <c r="DW30" s="637">
        <v>21</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299</v>
      </c>
      <c r="AQ31" s="707"/>
      <c r="AR31" s="707"/>
      <c r="AS31" s="707"/>
      <c r="AT31" s="708" t="s">
        <v>300</v>
      </c>
      <c r="AU31" s="212"/>
      <c r="AV31" s="212"/>
      <c r="AW31" s="212"/>
      <c r="AX31" s="692" t="s">
        <v>178</v>
      </c>
      <c r="AY31" s="693"/>
      <c r="AZ31" s="693"/>
      <c r="BA31" s="693"/>
      <c r="BB31" s="693"/>
      <c r="BC31" s="693"/>
      <c r="BD31" s="693"/>
      <c r="BE31" s="693"/>
      <c r="BF31" s="694"/>
      <c r="BG31" s="696">
        <v>99.4</v>
      </c>
      <c r="BH31" s="697"/>
      <c r="BI31" s="697"/>
      <c r="BJ31" s="697"/>
      <c r="BK31" s="697"/>
      <c r="BL31" s="697"/>
      <c r="BM31" s="698">
        <v>97.8</v>
      </c>
      <c r="BN31" s="697"/>
      <c r="BO31" s="697"/>
      <c r="BP31" s="697"/>
      <c r="BQ31" s="699"/>
      <c r="BR31" s="696">
        <v>99.3</v>
      </c>
      <c r="BS31" s="697"/>
      <c r="BT31" s="697"/>
      <c r="BU31" s="697"/>
      <c r="BV31" s="697"/>
      <c r="BW31" s="697"/>
      <c r="BX31" s="698">
        <v>97.5</v>
      </c>
      <c r="BY31" s="697"/>
      <c r="BZ31" s="697"/>
      <c r="CA31" s="697"/>
      <c r="CB31" s="699"/>
      <c r="CD31" s="655"/>
      <c r="CE31" s="656"/>
      <c r="CF31" s="631" t="s">
        <v>301</v>
      </c>
      <c r="CG31" s="632"/>
      <c r="CH31" s="632"/>
      <c r="CI31" s="632"/>
      <c r="CJ31" s="632"/>
      <c r="CK31" s="632"/>
      <c r="CL31" s="632"/>
      <c r="CM31" s="632"/>
      <c r="CN31" s="632"/>
      <c r="CO31" s="632"/>
      <c r="CP31" s="632"/>
      <c r="CQ31" s="633"/>
      <c r="CR31" s="634">
        <v>11923</v>
      </c>
      <c r="CS31" s="647"/>
      <c r="CT31" s="647"/>
      <c r="CU31" s="647"/>
      <c r="CV31" s="647"/>
      <c r="CW31" s="647"/>
      <c r="CX31" s="647"/>
      <c r="CY31" s="648"/>
      <c r="CZ31" s="637">
        <v>0.2</v>
      </c>
      <c r="DA31" s="649"/>
      <c r="DB31" s="649"/>
      <c r="DC31" s="650"/>
      <c r="DD31" s="640">
        <v>11923</v>
      </c>
      <c r="DE31" s="647"/>
      <c r="DF31" s="647"/>
      <c r="DG31" s="647"/>
      <c r="DH31" s="647"/>
      <c r="DI31" s="647"/>
      <c r="DJ31" s="647"/>
      <c r="DK31" s="648"/>
      <c r="DL31" s="640">
        <v>11923</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252653</v>
      </c>
      <c r="S32" s="635"/>
      <c r="T32" s="635"/>
      <c r="U32" s="635"/>
      <c r="V32" s="635"/>
      <c r="W32" s="635"/>
      <c r="X32" s="635"/>
      <c r="Y32" s="636"/>
      <c r="Z32" s="672">
        <v>3.9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208" t="s">
        <v>303</v>
      </c>
      <c r="AX32" s="631" t="s">
        <v>304</v>
      </c>
      <c r="AY32" s="632"/>
      <c r="AZ32" s="632"/>
      <c r="BA32" s="632"/>
      <c r="BB32" s="632"/>
      <c r="BC32" s="632"/>
      <c r="BD32" s="632"/>
      <c r="BE32" s="632"/>
      <c r="BF32" s="633"/>
      <c r="BG32" s="700">
        <v>99.5</v>
      </c>
      <c r="BH32" s="647"/>
      <c r="BI32" s="647"/>
      <c r="BJ32" s="647"/>
      <c r="BK32" s="647"/>
      <c r="BL32" s="647"/>
      <c r="BM32" s="638">
        <v>98.9</v>
      </c>
      <c r="BN32" s="647"/>
      <c r="BO32" s="647"/>
      <c r="BP32" s="647"/>
      <c r="BQ32" s="670"/>
      <c r="BR32" s="700">
        <v>99.5</v>
      </c>
      <c r="BS32" s="647"/>
      <c r="BT32" s="647"/>
      <c r="BU32" s="647"/>
      <c r="BV32" s="647"/>
      <c r="BW32" s="647"/>
      <c r="BX32" s="638">
        <v>98.8</v>
      </c>
      <c r="BY32" s="647"/>
      <c r="BZ32" s="647"/>
      <c r="CA32" s="647"/>
      <c r="CB32" s="670"/>
      <c r="CD32" s="657"/>
      <c r="CE32" s="658"/>
      <c r="CF32" s="631" t="s">
        <v>305</v>
      </c>
      <c r="CG32" s="632"/>
      <c r="CH32" s="632"/>
      <c r="CI32" s="632"/>
      <c r="CJ32" s="632"/>
      <c r="CK32" s="632"/>
      <c r="CL32" s="632"/>
      <c r="CM32" s="632"/>
      <c r="CN32" s="632"/>
      <c r="CO32" s="632"/>
      <c r="CP32" s="632"/>
      <c r="CQ32" s="633"/>
      <c r="CR32" s="634">
        <v>158</v>
      </c>
      <c r="CS32" s="635"/>
      <c r="CT32" s="635"/>
      <c r="CU32" s="635"/>
      <c r="CV32" s="635"/>
      <c r="CW32" s="635"/>
      <c r="CX32" s="635"/>
      <c r="CY32" s="636"/>
      <c r="CZ32" s="637">
        <v>0</v>
      </c>
      <c r="DA32" s="649"/>
      <c r="DB32" s="649"/>
      <c r="DC32" s="650"/>
      <c r="DD32" s="640">
        <v>158</v>
      </c>
      <c r="DE32" s="635"/>
      <c r="DF32" s="635"/>
      <c r="DG32" s="635"/>
      <c r="DH32" s="635"/>
      <c r="DI32" s="635"/>
      <c r="DJ32" s="635"/>
      <c r="DK32" s="636"/>
      <c r="DL32" s="640">
        <v>158</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39237</v>
      </c>
      <c r="S33" s="635"/>
      <c r="T33" s="635"/>
      <c r="U33" s="635"/>
      <c r="V33" s="635"/>
      <c r="W33" s="635"/>
      <c r="X33" s="635"/>
      <c r="Y33" s="636"/>
      <c r="Z33" s="672">
        <v>0.6</v>
      </c>
      <c r="AA33" s="672"/>
      <c r="AB33" s="672"/>
      <c r="AC33" s="672"/>
      <c r="AD33" s="673">
        <v>1821</v>
      </c>
      <c r="AE33" s="673"/>
      <c r="AF33" s="673"/>
      <c r="AG33" s="673"/>
      <c r="AH33" s="673"/>
      <c r="AI33" s="673"/>
      <c r="AJ33" s="673"/>
      <c r="AK33" s="673"/>
      <c r="AL33" s="637">
        <v>0.1</v>
      </c>
      <c r="AM33" s="638"/>
      <c r="AN33" s="638"/>
      <c r="AO33" s="674"/>
      <c r="AP33" s="677"/>
      <c r="AQ33" s="678"/>
      <c r="AR33" s="678"/>
      <c r="AS33" s="678"/>
      <c r="AT33" s="710"/>
      <c r="AU33" s="213"/>
      <c r="AV33" s="213"/>
      <c r="AW33" s="213"/>
      <c r="AX33" s="615" t="s">
        <v>307</v>
      </c>
      <c r="AY33" s="616"/>
      <c r="AZ33" s="616"/>
      <c r="BA33" s="616"/>
      <c r="BB33" s="616"/>
      <c r="BC33" s="616"/>
      <c r="BD33" s="616"/>
      <c r="BE33" s="616"/>
      <c r="BF33" s="617"/>
      <c r="BG33" s="695">
        <v>99.2</v>
      </c>
      <c r="BH33" s="619"/>
      <c r="BI33" s="619"/>
      <c r="BJ33" s="619"/>
      <c r="BK33" s="619"/>
      <c r="BL33" s="619"/>
      <c r="BM33" s="665">
        <v>96.5</v>
      </c>
      <c r="BN33" s="619"/>
      <c r="BO33" s="619"/>
      <c r="BP33" s="619"/>
      <c r="BQ33" s="682"/>
      <c r="BR33" s="695">
        <v>99</v>
      </c>
      <c r="BS33" s="619"/>
      <c r="BT33" s="619"/>
      <c r="BU33" s="619"/>
      <c r="BV33" s="619"/>
      <c r="BW33" s="619"/>
      <c r="BX33" s="665">
        <v>96.4</v>
      </c>
      <c r="BY33" s="619"/>
      <c r="BZ33" s="619"/>
      <c r="CA33" s="619"/>
      <c r="CB33" s="682"/>
      <c r="CD33" s="631" t="s">
        <v>308</v>
      </c>
      <c r="CE33" s="632"/>
      <c r="CF33" s="632"/>
      <c r="CG33" s="632"/>
      <c r="CH33" s="632"/>
      <c r="CI33" s="632"/>
      <c r="CJ33" s="632"/>
      <c r="CK33" s="632"/>
      <c r="CL33" s="632"/>
      <c r="CM33" s="632"/>
      <c r="CN33" s="632"/>
      <c r="CO33" s="632"/>
      <c r="CP33" s="632"/>
      <c r="CQ33" s="633"/>
      <c r="CR33" s="634">
        <v>2763747</v>
      </c>
      <c r="CS33" s="647"/>
      <c r="CT33" s="647"/>
      <c r="CU33" s="647"/>
      <c r="CV33" s="647"/>
      <c r="CW33" s="647"/>
      <c r="CX33" s="647"/>
      <c r="CY33" s="648"/>
      <c r="CZ33" s="637">
        <v>46.5</v>
      </c>
      <c r="DA33" s="649"/>
      <c r="DB33" s="649"/>
      <c r="DC33" s="650"/>
      <c r="DD33" s="640">
        <v>2213156</v>
      </c>
      <c r="DE33" s="647"/>
      <c r="DF33" s="647"/>
      <c r="DG33" s="647"/>
      <c r="DH33" s="647"/>
      <c r="DI33" s="647"/>
      <c r="DJ33" s="647"/>
      <c r="DK33" s="648"/>
      <c r="DL33" s="640">
        <v>1688495</v>
      </c>
      <c r="DM33" s="647"/>
      <c r="DN33" s="647"/>
      <c r="DO33" s="647"/>
      <c r="DP33" s="647"/>
      <c r="DQ33" s="647"/>
      <c r="DR33" s="647"/>
      <c r="DS33" s="647"/>
      <c r="DT33" s="647"/>
      <c r="DU33" s="647"/>
      <c r="DV33" s="648"/>
      <c r="DW33" s="637">
        <v>48.1</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125945</v>
      </c>
      <c r="S34" s="635"/>
      <c r="T34" s="635"/>
      <c r="U34" s="635"/>
      <c r="V34" s="635"/>
      <c r="W34" s="635"/>
      <c r="X34" s="635"/>
      <c r="Y34" s="636"/>
      <c r="Z34" s="672">
        <v>2</v>
      </c>
      <c r="AA34" s="672"/>
      <c r="AB34" s="672"/>
      <c r="AC34" s="672"/>
      <c r="AD34" s="673" t="s">
        <v>122</v>
      </c>
      <c r="AE34" s="673"/>
      <c r="AF34" s="673"/>
      <c r="AG34" s="673"/>
      <c r="AH34" s="673"/>
      <c r="AI34" s="673"/>
      <c r="AJ34" s="673"/>
      <c r="AK34" s="673"/>
      <c r="AL34" s="637" t="s">
        <v>122</v>
      </c>
      <c r="AM34" s="638"/>
      <c r="AN34" s="638"/>
      <c r="AO34" s="674"/>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1" t="s">
        <v>310</v>
      </c>
      <c r="CE34" s="632"/>
      <c r="CF34" s="632"/>
      <c r="CG34" s="632"/>
      <c r="CH34" s="632"/>
      <c r="CI34" s="632"/>
      <c r="CJ34" s="632"/>
      <c r="CK34" s="632"/>
      <c r="CL34" s="632"/>
      <c r="CM34" s="632"/>
      <c r="CN34" s="632"/>
      <c r="CO34" s="632"/>
      <c r="CP34" s="632"/>
      <c r="CQ34" s="633"/>
      <c r="CR34" s="634">
        <v>999994</v>
      </c>
      <c r="CS34" s="635"/>
      <c r="CT34" s="635"/>
      <c r="CU34" s="635"/>
      <c r="CV34" s="635"/>
      <c r="CW34" s="635"/>
      <c r="CX34" s="635"/>
      <c r="CY34" s="636"/>
      <c r="CZ34" s="637">
        <v>16.8</v>
      </c>
      <c r="DA34" s="649"/>
      <c r="DB34" s="649"/>
      <c r="DC34" s="650"/>
      <c r="DD34" s="640">
        <v>763896</v>
      </c>
      <c r="DE34" s="635"/>
      <c r="DF34" s="635"/>
      <c r="DG34" s="635"/>
      <c r="DH34" s="635"/>
      <c r="DI34" s="635"/>
      <c r="DJ34" s="635"/>
      <c r="DK34" s="636"/>
      <c r="DL34" s="640">
        <v>583273</v>
      </c>
      <c r="DM34" s="635"/>
      <c r="DN34" s="635"/>
      <c r="DO34" s="635"/>
      <c r="DP34" s="635"/>
      <c r="DQ34" s="635"/>
      <c r="DR34" s="635"/>
      <c r="DS34" s="635"/>
      <c r="DT34" s="635"/>
      <c r="DU34" s="635"/>
      <c r="DV34" s="636"/>
      <c r="DW34" s="637">
        <v>16.600000000000001</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631780</v>
      </c>
      <c r="S35" s="635"/>
      <c r="T35" s="635"/>
      <c r="U35" s="635"/>
      <c r="V35" s="635"/>
      <c r="W35" s="635"/>
      <c r="X35" s="635"/>
      <c r="Y35" s="636"/>
      <c r="Z35" s="672">
        <v>9.8000000000000007</v>
      </c>
      <c r="AA35" s="672"/>
      <c r="AB35" s="672"/>
      <c r="AC35" s="672"/>
      <c r="AD35" s="673" t="s">
        <v>122</v>
      </c>
      <c r="AE35" s="673"/>
      <c r="AF35" s="673"/>
      <c r="AG35" s="673"/>
      <c r="AH35" s="673"/>
      <c r="AI35" s="673"/>
      <c r="AJ35" s="673"/>
      <c r="AK35" s="673"/>
      <c r="AL35" s="637" t="s">
        <v>122</v>
      </c>
      <c r="AM35" s="638"/>
      <c r="AN35" s="638"/>
      <c r="AO35" s="674"/>
      <c r="AP35" s="21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131148</v>
      </c>
      <c r="CS35" s="647"/>
      <c r="CT35" s="647"/>
      <c r="CU35" s="647"/>
      <c r="CV35" s="647"/>
      <c r="CW35" s="647"/>
      <c r="CX35" s="647"/>
      <c r="CY35" s="648"/>
      <c r="CZ35" s="637">
        <v>2.2000000000000002</v>
      </c>
      <c r="DA35" s="649"/>
      <c r="DB35" s="649"/>
      <c r="DC35" s="650"/>
      <c r="DD35" s="640">
        <v>106717</v>
      </c>
      <c r="DE35" s="647"/>
      <c r="DF35" s="647"/>
      <c r="DG35" s="647"/>
      <c r="DH35" s="647"/>
      <c r="DI35" s="647"/>
      <c r="DJ35" s="647"/>
      <c r="DK35" s="648"/>
      <c r="DL35" s="640">
        <v>102293</v>
      </c>
      <c r="DM35" s="647"/>
      <c r="DN35" s="647"/>
      <c r="DO35" s="647"/>
      <c r="DP35" s="647"/>
      <c r="DQ35" s="647"/>
      <c r="DR35" s="647"/>
      <c r="DS35" s="647"/>
      <c r="DT35" s="647"/>
      <c r="DU35" s="647"/>
      <c r="DV35" s="648"/>
      <c r="DW35" s="637">
        <v>2.9</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183178</v>
      </c>
      <c r="S36" s="635"/>
      <c r="T36" s="635"/>
      <c r="U36" s="635"/>
      <c r="V36" s="635"/>
      <c r="W36" s="635"/>
      <c r="X36" s="635"/>
      <c r="Y36" s="636"/>
      <c r="Z36" s="672">
        <v>2.8</v>
      </c>
      <c r="AA36" s="672"/>
      <c r="AB36" s="672"/>
      <c r="AC36" s="672"/>
      <c r="AD36" s="673" t="s">
        <v>122</v>
      </c>
      <c r="AE36" s="673"/>
      <c r="AF36" s="673"/>
      <c r="AG36" s="673"/>
      <c r="AH36" s="673"/>
      <c r="AI36" s="673"/>
      <c r="AJ36" s="673"/>
      <c r="AK36" s="673"/>
      <c r="AL36" s="637" t="s">
        <v>122</v>
      </c>
      <c r="AM36" s="638"/>
      <c r="AN36" s="638"/>
      <c r="AO36" s="674"/>
      <c r="AP36" s="216"/>
      <c r="AQ36" s="683" t="s">
        <v>316</v>
      </c>
      <c r="AR36" s="684"/>
      <c r="AS36" s="684"/>
      <c r="AT36" s="684"/>
      <c r="AU36" s="684"/>
      <c r="AV36" s="684"/>
      <c r="AW36" s="684"/>
      <c r="AX36" s="684"/>
      <c r="AY36" s="685"/>
      <c r="AZ36" s="689">
        <v>726716</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37216</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995326</v>
      </c>
      <c r="CS36" s="635"/>
      <c r="CT36" s="635"/>
      <c r="CU36" s="635"/>
      <c r="CV36" s="635"/>
      <c r="CW36" s="635"/>
      <c r="CX36" s="635"/>
      <c r="CY36" s="636"/>
      <c r="CZ36" s="637">
        <v>16.7</v>
      </c>
      <c r="DA36" s="649"/>
      <c r="DB36" s="649"/>
      <c r="DC36" s="650"/>
      <c r="DD36" s="640">
        <v>778082</v>
      </c>
      <c r="DE36" s="635"/>
      <c r="DF36" s="635"/>
      <c r="DG36" s="635"/>
      <c r="DH36" s="635"/>
      <c r="DI36" s="635"/>
      <c r="DJ36" s="635"/>
      <c r="DK36" s="636"/>
      <c r="DL36" s="640">
        <v>624906</v>
      </c>
      <c r="DM36" s="635"/>
      <c r="DN36" s="635"/>
      <c r="DO36" s="635"/>
      <c r="DP36" s="635"/>
      <c r="DQ36" s="635"/>
      <c r="DR36" s="635"/>
      <c r="DS36" s="635"/>
      <c r="DT36" s="635"/>
      <c r="DU36" s="635"/>
      <c r="DV36" s="636"/>
      <c r="DW36" s="637">
        <v>17.8</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52511</v>
      </c>
      <c r="S37" s="635"/>
      <c r="T37" s="635"/>
      <c r="U37" s="635"/>
      <c r="V37" s="635"/>
      <c r="W37" s="635"/>
      <c r="X37" s="635"/>
      <c r="Y37" s="636"/>
      <c r="Z37" s="672">
        <v>0.8</v>
      </c>
      <c r="AA37" s="672"/>
      <c r="AB37" s="672"/>
      <c r="AC37" s="672"/>
      <c r="AD37" s="673">
        <v>361</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310542</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34251</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277137</v>
      </c>
      <c r="CS37" s="647"/>
      <c r="CT37" s="647"/>
      <c r="CU37" s="647"/>
      <c r="CV37" s="647"/>
      <c r="CW37" s="647"/>
      <c r="CX37" s="647"/>
      <c r="CY37" s="648"/>
      <c r="CZ37" s="637">
        <v>4.7</v>
      </c>
      <c r="DA37" s="649"/>
      <c r="DB37" s="649"/>
      <c r="DC37" s="650"/>
      <c r="DD37" s="640">
        <v>260217</v>
      </c>
      <c r="DE37" s="647"/>
      <c r="DF37" s="647"/>
      <c r="DG37" s="647"/>
      <c r="DH37" s="647"/>
      <c r="DI37" s="647"/>
      <c r="DJ37" s="647"/>
      <c r="DK37" s="648"/>
      <c r="DL37" s="640">
        <v>257301</v>
      </c>
      <c r="DM37" s="647"/>
      <c r="DN37" s="647"/>
      <c r="DO37" s="647"/>
      <c r="DP37" s="647"/>
      <c r="DQ37" s="647"/>
      <c r="DR37" s="647"/>
      <c r="DS37" s="647"/>
      <c r="DT37" s="647"/>
      <c r="DU37" s="647"/>
      <c r="DV37" s="648"/>
      <c r="DW37" s="637">
        <v>7.3</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506100</v>
      </c>
      <c r="S38" s="635"/>
      <c r="T38" s="635"/>
      <c r="U38" s="635"/>
      <c r="V38" s="635"/>
      <c r="W38" s="635"/>
      <c r="X38" s="635"/>
      <c r="Y38" s="636"/>
      <c r="Z38" s="672">
        <v>7.9</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11113</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968</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405061</v>
      </c>
      <c r="CS38" s="635"/>
      <c r="CT38" s="635"/>
      <c r="CU38" s="635"/>
      <c r="CV38" s="635"/>
      <c r="CW38" s="635"/>
      <c r="CX38" s="635"/>
      <c r="CY38" s="636"/>
      <c r="CZ38" s="637">
        <v>6.8</v>
      </c>
      <c r="DA38" s="649"/>
      <c r="DB38" s="649"/>
      <c r="DC38" s="650"/>
      <c r="DD38" s="640">
        <v>351212</v>
      </c>
      <c r="DE38" s="635"/>
      <c r="DF38" s="635"/>
      <c r="DG38" s="635"/>
      <c r="DH38" s="635"/>
      <c r="DI38" s="635"/>
      <c r="DJ38" s="635"/>
      <c r="DK38" s="636"/>
      <c r="DL38" s="640">
        <v>347913</v>
      </c>
      <c r="DM38" s="635"/>
      <c r="DN38" s="635"/>
      <c r="DO38" s="635"/>
      <c r="DP38" s="635"/>
      <c r="DQ38" s="635"/>
      <c r="DR38" s="635"/>
      <c r="DS38" s="635"/>
      <c r="DT38" s="635"/>
      <c r="DU38" s="635"/>
      <c r="DV38" s="636"/>
      <c r="DW38" s="637">
        <v>9.9</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4599</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1606</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188753</v>
      </c>
      <c r="CS39" s="647"/>
      <c r="CT39" s="647"/>
      <c r="CU39" s="647"/>
      <c r="CV39" s="647"/>
      <c r="CW39" s="647"/>
      <c r="CX39" s="647"/>
      <c r="CY39" s="648"/>
      <c r="CZ39" s="637">
        <v>3.2</v>
      </c>
      <c r="DA39" s="649"/>
      <c r="DB39" s="649"/>
      <c r="DC39" s="650"/>
      <c r="DD39" s="640">
        <v>183139</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v>13300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17"/>
      <c r="BM40" s="632" t="s">
        <v>334</v>
      </c>
      <c r="BN40" s="632"/>
      <c r="BO40" s="632"/>
      <c r="BP40" s="632"/>
      <c r="BQ40" s="632"/>
      <c r="BR40" s="632"/>
      <c r="BS40" s="632"/>
      <c r="BT40" s="632"/>
      <c r="BU40" s="633"/>
      <c r="BV40" s="634">
        <v>92</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43465</v>
      </c>
      <c r="CS40" s="635"/>
      <c r="CT40" s="635"/>
      <c r="CU40" s="635"/>
      <c r="CV40" s="635"/>
      <c r="CW40" s="635"/>
      <c r="CX40" s="635"/>
      <c r="CY40" s="636"/>
      <c r="CZ40" s="637">
        <v>0.7</v>
      </c>
      <c r="DA40" s="649"/>
      <c r="DB40" s="649"/>
      <c r="DC40" s="650"/>
      <c r="DD40" s="640">
        <v>30110</v>
      </c>
      <c r="DE40" s="635"/>
      <c r="DF40" s="635"/>
      <c r="DG40" s="635"/>
      <c r="DH40" s="635"/>
      <c r="DI40" s="635"/>
      <c r="DJ40" s="635"/>
      <c r="DK40" s="636"/>
      <c r="DL40" s="640">
        <v>30110</v>
      </c>
      <c r="DM40" s="635"/>
      <c r="DN40" s="635"/>
      <c r="DO40" s="635"/>
      <c r="DP40" s="635"/>
      <c r="DQ40" s="635"/>
      <c r="DR40" s="635"/>
      <c r="DS40" s="635"/>
      <c r="DT40" s="635"/>
      <c r="DU40" s="635"/>
      <c r="DV40" s="636"/>
      <c r="DW40" s="637">
        <v>0.9</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6432082</v>
      </c>
      <c r="S41" s="659"/>
      <c r="T41" s="659"/>
      <c r="U41" s="659"/>
      <c r="V41" s="659"/>
      <c r="W41" s="659"/>
      <c r="X41" s="659"/>
      <c r="Y41" s="662"/>
      <c r="Z41" s="663">
        <v>100</v>
      </c>
      <c r="AA41" s="663"/>
      <c r="AB41" s="663"/>
      <c r="AC41" s="663"/>
      <c r="AD41" s="664">
        <v>3493518</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79732</v>
      </c>
      <c r="BA41" s="635"/>
      <c r="BB41" s="635"/>
      <c r="BC41" s="635"/>
      <c r="BD41" s="647"/>
      <c r="BE41" s="647"/>
      <c r="BF41" s="670"/>
      <c r="BG41" s="675"/>
      <c r="BH41" s="676"/>
      <c r="BI41" s="676"/>
      <c r="BJ41" s="676"/>
      <c r="BK41" s="676"/>
      <c r="BL41" s="217"/>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320730</v>
      </c>
      <c r="BA42" s="659"/>
      <c r="BB42" s="659"/>
      <c r="BC42" s="659"/>
      <c r="BD42" s="619"/>
      <c r="BE42" s="619"/>
      <c r="BF42" s="682"/>
      <c r="BG42" s="677"/>
      <c r="BH42" s="678"/>
      <c r="BI42" s="678"/>
      <c r="BJ42" s="678"/>
      <c r="BK42" s="678"/>
      <c r="BL42" s="218"/>
      <c r="BM42" s="616" t="s">
        <v>341</v>
      </c>
      <c r="BN42" s="616"/>
      <c r="BO42" s="616"/>
      <c r="BP42" s="616"/>
      <c r="BQ42" s="616"/>
      <c r="BR42" s="616"/>
      <c r="BS42" s="616"/>
      <c r="BT42" s="616"/>
      <c r="BU42" s="617"/>
      <c r="BV42" s="618">
        <v>362</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1102537</v>
      </c>
      <c r="CS42" s="647"/>
      <c r="CT42" s="647"/>
      <c r="CU42" s="647"/>
      <c r="CV42" s="647"/>
      <c r="CW42" s="647"/>
      <c r="CX42" s="647"/>
      <c r="CY42" s="648"/>
      <c r="CZ42" s="637">
        <v>18.5</v>
      </c>
      <c r="DA42" s="649"/>
      <c r="DB42" s="649"/>
      <c r="DC42" s="650"/>
      <c r="DD42" s="640">
        <v>166691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208" t="s">
        <v>343</v>
      </c>
      <c r="CD43" s="631" t="s">
        <v>344</v>
      </c>
      <c r="CE43" s="632"/>
      <c r="CF43" s="632"/>
      <c r="CG43" s="632"/>
      <c r="CH43" s="632"/>
      <c r="CI43" s="632"/>
      <c r="CJ43" s="632"/>
      <c r="CK43" s="632"/>
      <c r="CL43" s="632"/>
      <c r="CM43" s="632"/>
      <c r="CN43" s="632"/>
      <c r="CO43" s="632"/>
      <c r="CP43" s="632"/>
      <c r="CQ43" s="633"/>
      <c r="CR43" s="634">
        <v>11914</v>
      </c>
      <c r="CS43" s="647"/>
      <c r="CT43" s="647"/>
      <c r="CU43" s="647"/>
      <c r="CV43" s="647"/>
      <c r="CW43" s="647"/>
      <c r="CX43" s="647"/>
      <c r="CY43" s="648"/>
      <c r="CZ43" s="637">
        <v>0.2</v>
      </c>
      <c r="DA43" s="649"/>
      <c r="DB43" s="649"/>
      <c r="DC43" s="650"/>
      <c r="DD43" s="640">
        <v>11914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768418</v>
      </c>
      <c r="CS44" s="635"/>
      <c r="CT44" s="635"/>
      <c r="CU44" s="635"/>
      <c r="CV44" s="635"/>
      <c r="CW44" s="635"/>
      <c r="CX44" s="635"/>
      <c r="CY44" s="636"/>
      <c r="CZ44" s="637">
        <v>12.9</v>
      </c>
      <c r="DA44" s="638"/>
      <c r="DB44" s="638"/>
      <c r="DC44" s="639"/>
      <c r="DD44" s="640">
        <v>94182</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102650</v>
      </c>
      <c r="CS45" s="647"/>
      <c r="CT45" s="647"/>
      <c r="CU45" s="647"/>
      <c r="CV45" s="647"/>
      <c r="CW45" s="647"/>
      <c r="CX45" s="647"/>
      <c r="CY45" s="648"/>
      <c r="CZ45" s="637">
        <v>1.7</v>
      </c>
      <c r="DA45" s="649"/>
      <c r="DB45" s="649"/>
      <c r="DC45" s="650"/>
      <c r="DD45" s="640">
        <v>4908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19"/>
      <c r="CD46" s="655"/>
      <c r="CE46" s="656"/>
      <c r="CF46" s="631" t="s">
        <v>349</v>
      </c>
      <c r="CG46" s="632"/>
      <c r="CH46" s="632"/>
      <c r="CI46" s="632"/>
      <c r="CJ46" s="632"/>
      <c r="CK46" s="632"/>
      <c r="CL46" s="632"/>
      <c r="CM46" s="632"/>
      <c r="CN46" s="632"/>
      <c r="CO46" s="632"/>
      <c r="CP46" s="632"/>
      <c r="CQ46" s="633"/>
      <c r="CR46" s="634">
        <v>657966</v>
      </c>
      <c r="CS46" s="635"/>
      <c r="CT46" s="635"/>
      <c r="CU46" s="635"/>
      <c r="CV46" s="635"/>
      <c r="CW46" s="635"/>
      <c r="CX46" s="635"/>
      <c r="CY46" s="636"/>
      <c r="CZ46" s="637">
        <v>11.1</v>
      </c>
      <c r="DA46" s="638"/>
      <c r="DB46" s="638"/>
      <c r="DC46" s="639"/>
      <c r="DD46" s="640">
        <v>88572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19"/>
      <c r="CD47" s="655"/>
      <c r="CE47" s="656"/>
      <c r="CF47" s="631" t="s">
        <v>350</v>
      </c>
      <c r="CG47" s="632"/>
      <c r="CH47" s="632"/>
      <c r="CI47" s="632"/>
      <c r="CJ47" s="632"/>
      <c r="CK47" s="632"/>
      <c r="CL47" s="632"/>
      <c r="CM47" s="632"/>
      <c r="CN47" s="632"/>
      <c r="CO47" s="632"/>
      <c r="CP47" s="632"/>
      <c r="CQ47" s="633"/>
      <c r="CR47" s="634">
        <v>334119</v>
      </c>
      <c r="CS47" s="647"/>
      <c r="CT47" s="647"/>
      <c r="CU47" s="647"/>
      <c r="CV47" s="647"/>
      <c r="CW47" s="647"/>
      <c r="CX47" s="647"/>
      <c r="CY47" s="648"/>
      <c r="CZ47" s="637">
        <v>5.6</v>
      </c>
      <c r="DA47" s="649"/>
      <c r="DB47" s="649"/>
      <c r="DC47" s="650"/>
      <c r="DD47" s="640">
        <v>72509</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19"/>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19"/>
      <c r="CD49" s="615" t="s">
        <v>352</v>
      </c>
      <c r="CE49" s="616"/>
      <c r="CF49" s="616"/>
      <c r="CG49" s="616"/>
      <c r="CH49" s="616"/>
      <c r="CI49" s="616"/>
      <c r="CJ49" s="616"/>
      <c r="CK49" s="616"/>
      <c r="CL49" s="616"/>
      <c r="CM49" s="616"/>
      <c r="CN49" s="616"/>
      <c r="CO49" s="616"/>
      <c r="CP49" s="616"/>
      <c r="CQ49" s="617"/>
      <c r="CR49" s="618">
        <v>5943674</v>
      </c>
      <c r="CS49" s="619"/>
      <c r="CT49" s="619"/>
      <c r="CU49" s="619"/>
      <c r="CV49" s="619"/>
      <c r="CW49" s="619"/>
      <c r="CX49" s="619"/>
      <c r="CY49" s="620"/>
      <c r="CZ49" s="621">
        <v>100</v>
      </c>
      <c r="DA49" s="622"/>
      <c r="DB49" s="622"/>
      <c r="DC49" s="623"/>
      <c r="DD49" s="624">
        <v>4164193</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3OyewFzj3zb/kHk1O6sAbh4yznduePK+cv/Hvsest29c8g2VxeGS/3gg9pHKPMlo8TnqntvkRFibjivP8uykyQ==" saltValue="wGkT6ffHdENe5Kaat7npA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1102" t="s">
        <v>353</v>
      </c>
      <c r="B2" s="1102"/>
      <c r="C2" s="1102"/>
      <c r="D2" s="1102"/>
      <c r="E2" s="1102"/>
      <c r="F2" s="1102"/>
      <c r="G2" s="1102"/>
      <c r="H2" s="1102"/>
      <c r="I2" s="1102"/>
      <c r="J2" s="1102"/>
      <c r="K2" s="1102"/>
      <c r="L2" s="1102"/>
      <c r="M2" s="1102"/>
      <c r="N2" s="1102"/>
      <c r="O2" s="1102"/>
      <c r="P2" s="1102"/>
      <c r="Q2" s="1102"/>
      <c r="R2" s="1102"/>
      <c r="S2" s="1102"/>
      <c r="T2" s="1102"/>
      <c r="U2" s="1102"/>
      <c r="V2" s="1102"/>
      <c r="W2" s="1102"/>
      <c r="X2" s="1102"/>
      <c r="Y2" s="1102"/>
      <c r="Z2" s="1102"/>
      <c r="AA2" s="1102"/>
      <c r="AB2" s="1102"/>
      <c r="AC2" s="1102"/>
      <c r="AD2" s="1102"/>
      <c r="AE2" s="1102"/>
      <c r="AF2" s="1102"/>
      <c r="AG2" s="1102"/>
      <c r="AH2" s="1102"/>
      <c r="AI2" s="1102"/>
      <c r="AJ2" s="1102"/>
      <c r="AK2" s="1102"/>
      <c r="AL2" s="1102"/>
      <c r="AM2" s="1102"/>
      <c r="AN2" s="1102"/>
      <c r="AO2" s="1102"/>
      <c r="AP2" s="1102"/>
      <c r="AQ2" s="1102"/>
      <c r="AR2" s="1102"/>
      <c r="AS2" s="1102"/>
      <c r="AT2" s="1102"/>
      <c r="AU2" s="1102"/>
      <c r="AV2" s="1102"/>
      <c r="AW2" s="1102"/>
      <c r="AX2" s="1102"/>
      <c r="AY2" s="1102"/>
      <c r="AZ2" s="1102"/>
      <c r="BA2" s="1102"/>
      <c r="BB2" s="1102"/>
      <c r="BC2" s="1102"/>
      <c r="BD2" s="1102"/>
      <c r="BE2" s="1102"/>
      <c r="BF2" s="1102"/>
      <c r="BG2" s="1102"/>
      <c r="BH2" s="1102"/>
      <c r="BI2" s="1102"/>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03" t="s">
        <v>354</v>
      </c>
      <c r="DK2" s="1104"/>
      <c r="DL2" s="1104"/>
      <c r="DM2" s="1104"/>
      <c r="DN2" s="1104"/>
      <c r="DO2" s="1105"/>
      <c r="DP2" s="222"/>
      <c r="DQ2" s="1103" t="s">
        <v>355</v>
      </c>
      <c r="DR2" s="1104"/>
      <c r="DS2" s="1104"/>
      <c r="DT2" s="1104"/>
      <c r="DU2" s="1104"/>
      <c r="DV2" s="1104"/>
      <c r="DW2" s="1104"/>
      <c r="DX2" s="1104"/>
      <c r="DY2" s="1104"/>
      <c r="DZ2" s="1105"/>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
      <c r="A4" s="1071" t="s">
        <v>356</v>
      </c>
      <c r="B4" s="1071"/>
      <c r="C4" s="1071"/>
      <c r="D4" s="1071"/>
      <c r="E4" s="1071"/>
      <c r="F4" s="1071"/>
      <c r="G4" s="1071"/>
      <c r="H4" s="1071"/>
      <c r="I4" s="1071"/>
      <c r="J4" s="1071"/>
      <c r="K4" s="1071"/>
      <c r="L4" s="1071"/>
      <c r="M4" s="1071"/>
      <c r="N4" s="1071"/>
      <c r="O4" s="1071"/>
      <c r="P4" s="1071"/>
      <c r="Q4" s="1071"/>
      <c r="R4" s="1071"/>
      <c r="S4" s="1071"/>
      <c r="T4" s="1071"/>
      <c r="U4" s="1071"/>
      <c r="V4" s="1071"/>
      <c r="W4" s="1071"/>
      <c r="X4" s="1071"/>
      <c r="Y4" s="1071"/>
      <c r="Z4" s="1071"/>
      <c r="AA4" s="1071"/>
      <c r="AB4" s="1071"/>
      <c r="AC4" s="1071"/>
      <c r="AD4" s="1071"/>
      <c r="AE4" s="1071"/>
      <c r="AF4" s="1071"/>
      <c r="AG4" s="1071"/>
      <c r="AH4" s="1071"/>
      <c r="AI4" s="1071"/>
      <c r="AJ4" s="1071"/>
      <c r="AK4" s="1071"/>
      <c r="AL4" s="1071"/>
      <c r="AM4" s="1071"/>
      <c r="AN4" s="1071"/>
      <c r="AO4" s="1071"/>
      <c r="AP4" s="1071"/>
      <c r="AQ4" s="1071"/>
      <c r="AR4" s="1071"/>
      <c r="AS4" s="1071"/>
      <c r="AT4" s="1071"/>
      <c r="AU4" s="1071"/>
      <c r="AV4" s="1071"/>
      <c r="AW4" s="1071"/>
      <c r="AX4" s="1071"/>
      <c r="AY4" s="1071"/>
      <c r="AZ4" s="226"/>
      <c r="BA4" s="226"/>
      <c r="BB4" s="226"/>
      <c r="BC4" s="226"/>
      <c r="BD4" s="226"/>
      <c r="BE4" s="227"/>
      <c r="BF4" s="227"/>
      <c r="BG4" s="227"/>
      <c r="BH4" s="227"/>
      <c r="BI4" s="227"/>
      <c r="BJ4" s="227"/>
      <c r="BK4" s="227"/>
      <c r="BL4" s="227"/>
      <c r="BM4" s="227"/>
      <c r="BN4" s="227"/>
      <c r="BO4" s="227"/>
      <c r="BP4" s="227"/>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8"/>
    </row>
    <row r="5" spans="1:131" s="229" customFormat="1" ht="26.25" customHeight="1" x14ac:dyDescent="0.1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6"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26"/>
      <c r="BA5" s="226"/>
      <c r="BB5" s="226"/>
      <c r="BC5" s="226"/>
      <c r="BD5" s="226"/>
      <c r="BE5" s="227"/>
      <c r="BF5" s="227"/>
      <c r="BG5" s="227"/>
      <c r="BH5" s="227"/>
      <c r="BI5" s="227"/>
      <c r="BJ5" s="227"/>
      <c r="BK5" s="227"/>
      <c r="BL5" s="227"/>
      <c r="BM5" s="227"/>
      <c r="BN5" s="227"/>
      <c r="BO5" s="227"/>
      <c r="BP5" s="227"/>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6" t="s">
        <v>372</v>
      </c>
      <c r="DH5" s="1097"/>
      <c r="DI5" s="1097"/>
      <c r="DJ5" s="1097"/>
      <c r="DK5" s="1098"/>
      <c r="DL5" s="1096" t="s">
        <v>373</v>
      </c>
      <c r="DM5" s="1097"/>
      <c r="DN5" s="1097"/>
      <c r="DO5" s="1097"/>
      <c r="DP5" s="1098"/>
      <c r="DQ5" s="1014" t="s">
        <v>374</v>
      </c>
      <c r="DR5" s="1015"/>
      <c r="DS5" s="1015"/>
      <c r="DT5" s="1015"/>
      <c r="DU5" s="1016"/>
      <c r="DV5" s="1014" t="s">
        <v>365</v>
      </c>
      <c r="DW5" s="1015"/>
      <c r="DX5" s="1015"/>
      <c r="DY5" s="1015"/>
      <c r="DZ5" s="1028"/>
      <c r="EA5" s="228"/>
    </row>
    <row r="6" spans="1:131" s="229"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7"/>
      <c r="AG6" s="1018"/>
      <c r="AH6" s="1018"/>
      <c r="AI6" s="1018"/>
      <c r="AJ6" s="1029"/>
      <c r="AK6" s="1018"/>
      <c r="AL6" s="1018"/>
      <c r="AM6" s="1018"/>
      <c r="AN6" s="1018"/>
      <c r="AO6" s="1019"/>
      <c r="AP6" s="1017"/>
      <c r="AQ6" s="1018"/>
      <c r="AR6" s="1018"/>
      <c r="AS6" s="1018"/>
      <c r="AT6" s="1019"/>
      <c r="AU6" s="1017"/>
      <c r="AV6" s="1018"/>
      <c r="AW6" s="1018"/>
      <c r="AX6" s="1018"/>
      <c r="AY6" s="1029"/>
      <c r="AZ6" s="226"/>
      <c r="BA6" s="226"/>
      <c r="BB6" s="226"/>
      <c r="BC6" s="226"/>
      <c r="BD6" s="226"/>
      <c r="BE6" s="227"/>
      <c r="BF6" s="227"/>
      <c r="BG6" s="227"/>
      <c r="BH6" s="227"/>
      <c r="BI6" s="227"/>
      <c r="BJ6" s="227"/>
      <c r="BK6" s="227"/>
      <c r="BL6" s="227"/>
      <c r="BM6" s="227"/>
      <c r="BN6" s="227"/>
      <c r="BO6" s="227"/>
      <c r="BP6" s="227"/>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099"/>
      <c r="DH6" s="1100"/>
      <c r="DI6" s="1100"/>
      <c r="DJ6" s="1100"/>
      <c r="DK6" s="1101"/>
      <c r="DL6" s="1099"/>
      <c r="DM6" s="1100"/>
      <c r="DN6" s="1100"/>
      <c r="DO6" s="1100"/>
      <c r="DP6" s="1101"/>
      <c r="DQ6" s="1017"/>
      <c r="DR6" s="1018"/>
      <c r="DS6" s="1018"/>
      <c r="DT6" s="1018"/>
      <c r="DU6" s="1019"/>
      <c r="DV6" s="1017"/>
      <c r="DW6" s="1018"/>
      <c r="DX6" s="1018"/>
      <c r="DY6" s="1018"/>
      <c r="DZ6" s="1029"/>
      <c r="EA6" s="228"/>
    </row>
    <row r="7" spans="1:131" s="229" customFormat="1" ht="26.25" customHeight="1" thickTop="1" x14ac:dyDescent="0.15">
      <c r="A7" s="230">
        <v>1</v>
      </c>
      <c r="B7" s="1059" t="s">
        <v>375</v>
      </c>
      <c r="C7" s="1060"/>
      <c r="D7" s="1060"/>
      <c r="E7" s="1060"/>
      <c r="F7" s="1060"/>
      <c r="G7" s="1060"/>
      <c r="H7" s="1060"/>
      <c r="I7" s="1060"/>
      <c r="J7" s="1060"/>
      <c r="K7" s="1060"/>
      <c r="L7" s="1060"/>
      <c r="M7" s="1060"/>
      <c r="N7" s="1060"/>
      <c r="O7" s="1060"/>
      <c r="P7" s="1061"/>
      <c r="Q7" s="1114">
        <v>6432</v>
      </c>
      <c r="R7" s="1115"/>
      <c r="S7" s="1115"/>
      <c r="T7" s="1115"/>
      <c r="U7" s="1115"/>
      <c r="V7" s="1115">
        <v>5944</v>
      </c>
      <c r="W7" s="1115"/>
      <c r="X7" s="1115"/>
      <c r="Y7" s="1115"/>
      <c r="Z7" s="1115"/>
      <c r="AA7" s="1115">
        <v>488</v>
      </c>
      <c r="AB7" s="1115"/>
      <c r="AC7" s="1115"/>
      <c r="AD7" s="1115"/>
      <c r="AE7" s="1116"/>
      <c r="AF7" s="1117">
        <v>445</v>
      </c>
      <c r="AG7" s="1118"/>
      <c r="AH7" s="1118"/>
      <c r="AI7" s="1118"/>
      <c r="AJ7" s="1119"/>
      <c r="AK7" s="1120">
        <v>632</v>
      </c>
      <c r="AL7" s="1121"/>
      <c r="AM7" s="1121"/>
      <c r="AN7" s="1121"/>
      <c r="AO7" s="1121"/>
      <c r="AP7" s="1121">
        <v>5585</v>
      </c>
      <c r="AQ7" s="1121"/>
      <c r="AR7" s="1121"/>
      <c r="AS7" s="1121"/>
      <c r="AT7" s="1121"/>
      <c r="AU7" s="1122"/>
      <c r="AV7" s="1122"/>
      <c r="AW7" s="1122"/>
      <c r="AX7" s="1122"/>
      <c r="AY7" s="1123"/>
      <c r="AZ7" s="226"/>
      <c r="BA7" s="226"/>
      <c r="BB7" s="226"/>
      <c r="BC7" s="226"/>
      <c r="BD7" s="226"/>
      <c r="BE7" s="227"/>
      <c r="BF7" s="227"/>
      <c r="BG7" s="227"/>
      <c r="BH7" s="227"/>
      <c r="BI7" s="227"/>
      <c r="BJ7" s="227"/>
      <c r="BK7" s="227"/>
      <c r="BL7" s="227"/>
      <c r="BM7" s="227"/>
      <c r="BN7" s="227"/>
      <c r="BO7" s="227"/>
      <c r="BP7" s="227"/>
      <c r="BQ7" s="230">
        <v>1</v>
      </c>
      <c r="BR7" s="231"/>
      <c r="BS7" s="1111" t="s">
        <v>563</v>
      </c>
      <c r="BT7" s="1112"/>
      <c r="BU7" s="1112"/>
      <c r="BV7" s="1112"/>
      <c r="BW7" s="1112"/>
      <c r="BX7" s="1112"/>
      <c r="BY7" s="1112"/>
      <c r="BZ7" s="1112"/>
      <c r="CA7" s="1112"/>
      <c r="CB7" s="1112"/>
      <c r="CC7" s="1112"/>
      <c r="CD7" s="1112"/>
      <c r="CE7" s="1112"/>
      <c r="CF7" s="1112"/>
      <c r="CG7" s="1124"/>
      <c r="CH7" s="1108">
        <v>24</v>
      </c>
      <c r="CI7" s="1109"/>
      <c r="CJ7" s="1109"/>
      <c r="CK7" s="1109"/>
      <c r="CL7" s="1110"/>
      <c r="CM7" s="1108">
        <v>308</v>
      </c>
      <c r="CN7" s="1109"/>
      <c r="CO7" s="1109"/>
      <c r="CP7" s="1109"/>
      <c r="CQ7" s="1110"/>
      <c r="CR7" s="1108">
        <v>28</v>
      </c>
      <c r="CS7" s="1109"/>
      <c r="CT7" s="1109"/>
      <c r="CU7" s="1109"/>
      <c r="CV7" s="1110"/>
      <c r="CW7" s="1108">
        <v>2</v>
      </c>
      <c r="CX7" s="1109"/>
      <c r="CY7" s="1109"/>
      <c r="CZ7" s="1109"/>
      <c r="DA7" s="1110"/>
      <c r="DB7" s="1108" t="s">
        <v>489</v>
      </c>
      <c r="DC7" s="1109"/>
      <c r="DD7" s="1109"/>
      <c r="DE7" s="1109"/>
      <c r="DF7" s="1110"/>
      <c r="DG7" s="1108" t="s">
        <v>489</v>
      </c>
      <c r="DH7" s="1109"/>
      <c r="DI7" s="1109"/>
      <c r="DJ7" s="1109"/>
      <c r="DK7" s="1110"/>
      <c r="DL7" s="1108" t="s">
        <v>489</v>
      </c>
      <c r="DM7" s="1109"/>
      <c r="DN7" s="1109"/>
      <c r="DO7" s="1109"/>
      <c r="DP7" s="1110"/>
      <c r="DQ7" s="1108" t="s">
        <v>489</v>
      </c>
      <c r="DR7" s="1109"/>
      <c r="DS7" s="1109"/>
      <c r="DT7" s="1109"/>
      <c r="DU7" s="1110"/>
      <c r="DV7" s="1111"/>
      <c r="DW7" s="1112"/>
      <c r="DX7" s="1112"/>
      <c r="DY7" s="1112"/>
      <c r="DZ7" s="1113"/>
      <c r="EA7" s="228"/>
    </row>
    <row r="8" spans="1:131" s="229" customFormat="1" ht="26.25" customHeight="1" x14ac:dyDescent="0.15">
      <c r="A8" s="232">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2"/>
      <c r="AL8" s="1093"/>
      <c r="AM8" s="1093"/>
      <c r="AN8" s="1093"/>
      <c r="AO8" s="1093"/>
      <c r="AP8" s="1093"/>
      <c r="AQ8" s="1093"/>
      <c r="AR8" s="1093"/>
      <c r="AS8" s="1093"/>
      <c r="AT8" s="1093"/>
      <c r="AU8" s="1094"/>
      <c r="AV8" s="1094"/>
      <c r="AW8" s="1094"/>
      <c r="AX8" s="1094"/>
      <c r="AY8" s="1095"/>
      <c r="AZ8" s="226"/>
      <c r="BA8" s="226"/>
      <c r="BB8" s="226"/>
      <c r="BC8" s="226"/>
      <c r="BD8" s="226"/>
      <c r="BE8" s="227"/>
      <c r="BF8" s="227"/>
      <c r="BG8" s="227"/>
      <c r="BH8" s="227"/>
      <c r="BI8" s="227"/>
      <c r="BJ8" s="227"/>
      <c r="BK8" s="227"/>
      <c r="BL8" s="227"/>
      <c r="BM8" s="227"/>
      <c r="BN8" s="227"/>
      <c r="BO8" s="227"/>
      <c r="BP8" s="227"/>
      <c r="BQ8" s="232">
        <v>2</v>
      </c>
      <c r="BR8" s="233"/>
      <c r="BS8" s="1005" t="s">
        <v>564</v>
      </c>
      <c r="BT8" s="1006"/>
      <c r="BU8" s="1006"/>
      <c r="BV8" s="1006"/>
      <c r="BW8" s="1006"/>
      <c r="BX8" s="1006"/>
      <c r="BY8" s="1006"/>
      <c r="BZ8" s="1006"/>
      <c r="CA8" s="1006"/>
      <c r="CB8" s="1006"/>
      <c r="CC8" s="1006"/>
      <c r="CD8" s="1006"/>
      <c r="CE8" s="1006"/>
      <c r="CF8" s="1006"/>
      <c r="CG8" s="1027"/>
      <c r="CH8" s="1002">
        <v>1</v>
      </c>
      <c r="CI8" s="1003"/>
      <c r="CJ8" s="1003"/>
      <c r="CK8" s="1003"/>
      <c r="CL8" s="1004"/>
      <c r="CM8" s="1002">
        <v>15</v>
      </c>
      <c r="CN8" s="1003"/>
      <c r="CO8" s="1003"/>
      <c r="CP8" s="1003"/>
      <c r="CQ8" s="1004"/>
      <c r="CR8" s="1002">
        <v>33</v>
      </c>
      <c r="CS8" s="1003"/>
      <c r="CT8" s="1003"/>
      <c r="CU8" s="1003"/>
      <c r="CV8" s="1004"/>
      <c r="CW8" s="1002">
        <v>1</v>
      </c>
      <c r="CX8" s="1003"/>
      <c r="CY8" s="1003"/>
      <c r="CZ8" s="1003"/>
      <c r="DA8" s="1004"/>
      <c r="DB8" s="1002" t="s">
        <v>489</v>
      </c>
      <c r="DC8" s="1003"/>
      <c r="DD8" s="1003"/>
      <c r="DE8" s="1003"/>
      <c r="DF8" s="1004"/>
      <c r="DG8" s="1002" t="s">
        <v>489</v>
      </c>
      <c r="DH8" s="1003"/>
      <c r="DI8" s="1003"/>
      <c r="DJ8" s="1003"/>
      <c r="DK8" s="1004"/>
      <c r="DL8" s="1002" t="s">
        <v>489</v>
      </c>
      <c r="DM8" s="1003"/>
      <c r="DN8" s="1003"/>
      <c r="DO8" s="1003"/>
      <c r="DP8" s="1004"/>
      <c r="DQ8" s="1002" t="s">
        <v>489</v>
      </c>
      <c r="DR8" s="1003"/>
      <c r="DS8" s="1003"/>
      <c r="DT8" s="1003"/>
      <c r="DU8" s="1004"/>
      <c r="DV8" s="1005"/>
      <c r="DW8" s="1006"/>
      <c r="DX8" s="1006"/>
      <c r="DY8" s="1006"/>
      <c r="DZ8" s="1007"/>
      <c r="EA8" s="228"/>
    </row>
    <row r="9" spans="1:131" s="229" customFormat="1" ht="26.25" customHeight="1" x14ac:dyDescent="0.15">
      <c r="A9" s="232">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2"/>
      <c r="AL9" s="1093"/>
      <c r="AM9" s="1093"/>
      <c r="AN9" s="1093"/>
      <c r="AO9" s="1093"/>
      <c r="AP9" s="1093"/>
      <c r="AQ9" s="1093"/>
      <c r="AR9" s="1093"/>
      <c r="AS9" s="1093"/>
      <c r="AT9" s="1093"/>
      <c r="AU9" s="1094"/>
      <c r="AV9" s="1094"/>
      <c r="AW9" s="1094"/>
      <c r="AX9" s="1094"/>
      <c r="AY9" s="1095"/>
      <c r="AZ9" s="226"/>
      <c r="BA9" s="226"/>
      <c r="BB9" s="226"/>
      <c r="BC9" s="226"/>
      <c r="BD9" s="226"/>
      <c r="BE9" s="227"/>
      <c r="BF9" s="227"/>
      <c r="BG9" s="227"/>
      <c r="BH9" s="227"/>
      <c r="BI9" s="227"/>
      <c r="BJ9" s="227"/>
      <c r="BK9" s="227"/>
      <c r="BL9" s="227"/>
      <c r="BM9" s="227"/>
      <c r="BN9" s="227"/>
      <c r="BO9" s="227"/>
      <c r="BP9" s="227"/>
      <c r="BQ9" s="232">
        <v>3</v>
      </c>
      <c r="BR9" s="233"/>
      <c r="BS9" s="1005" t="s">
        <v>565</v>
      </c>
      <c r="BT9" s="1006"/>
      <c r="BU9" s="1006"/>
      <c r="BV9" s="1006"/>
      <c r="BW9" s="1006"/>
      <c r="BX9" s="1006"/>
      <c r="BY9" s="1006"/>
      <c r="BZ9" s="1006"/>
      <c r="CA9" s="1006"/>
      <c r="CB9" s="1006"/>
      <c r="CC9" s="1006"/>
      <c r="CD9" s="1006"/>
      <c r="CE9" s="1006"/>
      <c r="CF9" s="1006"/>
      <c r="CG9" s="1027"/>
      <c r="CH9" s="1002">
        <v>3</v>
      </c>
      <c r="CI9" s="1003"/>
      <c r="CJ9" s="1003"/>
      <c r="CK9" s="1003"/>
      <c r="CL9" s="1004"/>
      <c r="CM9" s="1002">
        <v>28</v>
      </c>
      <c r="CN9" s="1003"/>
      <c r="CO9" s="1003"/>
      <c r="CP9" s="1003"/>
      <c r="CQ9" s="1004"/>
      <c r="CR9" s="1002">
        <v>20</v>
      </c>
      <c r="CS9" s="1003"/>
      <c r="CT9" s="1003"/>
      <c r="CU9" s="1003"/>
      <c r="CV9" s="1004"/>
      <c r="CW9" s="1002">
        <v>1</v>
      </c>
      <c r="CX9" s="1003"/>
      <c r="CY9" s="1003"/>
      <c r="CZ9" s="1003"/>
      <c r="DA9" s="1004"/>
      <c r="DB9" s="1002" t="s">
        <v>489</v>
      </c>
      <c r="DC9" s="1003"/>
      <c r="DD9" s="1003"/>
      <c r="DE9" s="1003"/>
      <c r="DF9" s="1004"/>
      <c r="DG9" s="1002" t="s">
        <v>489</v>
      </c>
      <c r="DH9" s="1003"/>
      <c r="DI9" s="1003"/>
      <c r="DJ9" s="1003"/>
      <c r="DK9" s="1004"/>
      <c r="DL9" s="1002" t="s">
        <v>489</v>
      </c>
      <c r="DM9" s="1003"/>
      <c r="DN9" s="1003"/>
      <c r="DO9" s="1003"/>
      <c r="DP9" s="1004"/>
      <c r="DQ9" s="1002" t="s">
        <v>489</v>
      </c>
      <c r="DR9" s="1003"/>
      <c r="DS9" s="1003"/>
      <c r="DT9" s="1003"/>
      <c r="DU9" s="1004"/>
      <c r="DV9" s="1005"/>
      <c r="DW9" s="1006"/>
      <c r="DX9" s="1006"/>
      <c r="DY9" s="1006"/>
      <c r="DZ9" s="1007"/>
      <c r="EA9" s="228"/>
    </row>
    <row r="10" spans="1:131" s="229" customFormat="1" ht="26.25" customHeight="1" x14ac:dyDescent="0.15">
      <c r="A10" s="232">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2"/>
      <c r="AL10" s="1093"/>
      <c r="AM10" s="1093"/>
      <c r="AN10" s="1093"/>
      <c r="AO10" s="1093"/>
      <c r="AP10" s="1093"/>
      <c r="AQ10" s="1093"/>
      <c r="AR10" s="1093"/>
      <c r="AS10" s="1093"/>
      <c r="AT10" s="1093"/>
      <c r="AU10" s="1094"/>
      <c r="AV10" s="1094"/>
      <c r="AW10" s="1094"/>
      <c r="AX10" s="1094"/>
      <c r="AY10" s="1095"/>
      <c r="AZ10" s="226"/>
      <c r="BA10" s="226"/>
      <c r="BB10" s="226"/>
      <c r="BC10" s="226"/>
      <c r="BD10" s="226"/>
      <c r="BE10" s="227"/>
      <c r="BF10" s="227"/>
      <c r="BG10" s="227"/>
      <c r="BH10" s="227"/>
      <c r="BI10" s="227"/>
      <c r="BJ10" s="227"/>
      <c r="BK10" s="227"/>
      <c r="BL10" s="227"/>
      <c r="BM10" s="227"/>
      <c r="BN10" s="227"/>
      <c r="BO10" s="227"/>
      <c r="BP10" s="227"/>
      <c r="BQ10" s="232">
        <v>4</v>
      </c>
      <c r="BR10" s="233"/>
      <c r="BS10" s="1005" t="s">
        <v>566</v>
      </c>
      <c r="BT10" s="1006"/>
      <c r="BU10" s="1006"/>
      <c r="BV10" s="1006"/>
      <c r="BW10" s="1006"/>
      <c r="BX10" s="1006"/>
      <c r="BY10" s="1006"/>
      <c r="BZ10" s="1006"/>
      <c r="CA10" s="1006"/>
      <c r="CB10" s="1006"/>
      <c r="CC10" s="1006"/>
      <c r="CD10" s="1006"/>
      <c r="CE10" s="1006"/>
      <c r="CF10" s="1006"/>
      <c r="CG10" s="1027"/>
      <c r="CH10" s="1002">
        <v>-1</v>
      </c>
      <c r="CI10" s="1003"/>
      <c r="CJ10" s="1003"/>
      <c r="CK10" s="1003"/>
      <c r="CL10" s="1004"/>
      <c r="CM10" s="1002">
        <v>13</v>
      </c>
      <c r="CN10" s="1003"/>
      <c r="CO10" s="1003"/>
      <c r="CP10" s="1003"/>
      <c r="CQ10" s="1004"/>
      <c r="CR10" s="1002">
        <v>30</v>
      </c>
      <c r="CS10" s="1003"/>
      <c r="CT10" s="1003"/>
      <c r="CU10" s="1003"/>
      <c r="CV10" s="1004"/>
      <c r="CW10" s="1002">
        <v>4</v>
      </c>
      <c r="CX10" s="1003"/>
      <c r="CY10" s="1003"/>
      <c r="CZ10" s="1003"/>
      <c r="DA10" s="1004"/>
      <c r="DB10" s="1002" t="s">
        <v>489</v>
      </c>
      <c r="DC10" s="1003"/>
      <c r="DD10" s="1003"/>
      <c r="DE10" s="1003"/>
      <c r="DF10" s="1004"/>
      <c r="DG10" s="1002" t="s">
        <v>489</v>
      </c>
      <c r="DH10" s="1003"/>
      <c r="DI10" s="1003"/>
      <c r="DJ10" s="1003"/>
      <c r="DK10" s="1004"/>
      <c r="DL10" s="1002" t="s">
        <v>489</v>
      </c>
      <c r="DM10" s="1003"/>
      <c r="DN10" s="1003"/>
      <c r="DO10" s="1003"/>
      <c r="DP10" s="1004"/>
      <c r="DQ10" s="1002" t="s">
        <v>489</v>
      </c>
      <c r="DR10" s="1003"/>
      <c r="DS10" s="1003"/>
      <c r="DT10" s="1003"/>
      <c r="DU10" s="1004"/>
      <c r="DV10" s="1005"/>
      <c r="DW10" s="1006"/>
      <c r="DX10" s="1006"/>
      <c r="DY10" s="1006"/>
      <c r="DZ10" s="1007"/>
      <c r="EA10" s="228"/>
    </row>
    <row r="11" spans="1:131" s="229" customFormat="1" ht="26.25" customHeight="1" x14ac:dyDescent="0.15">
      <c r="A11" s="232">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2"/>
      <c r="AL11" s="1093"/>
      <c r="AM11" s="1093"/>
      <c r="AN11" s="1093"/>
      <c r="AO11" s="1093"/>
      <c r="AP11" s="1093"/>
      <c r="AQ11" s="1093"/>
      <c r="AR11" s="1093"/>
      <c r="AS11" s="1093"/>
      <c r="AT11" s="1093"/>
      <c r="AU11" s="1094"/>
      <c r="AV11" s="1094"/>
      <c r="AW11" s="1094"/>
      <c r="AX11" s="1094"/>
      <c r="AY11" s="1095"/>
      <c r="AZ11" s="226"/>
      <c r="BA11" s="226"/>
      <c r="BB11" s="226"/>
      <c r="BC11" s="226"/>
      <c r="BD11" s="226"/>
      <c r="BE11" s="227"/>
      <c r="BF11" s="227"/>
      <c r="BG11" s="227"/>
      <c r="BH11" s="227"/>
      <c r="BI11" s="227"/>
      <c r="BJ11" s="227"/>
      <c r="BK11" s="227"/>
      <c r="BL11" s="227"/>
      <c r="BM11" s="227"/>
      <c r="BN11" s="227"/>
      <c r="BO11" s="227"/>
      <c r="BP11" s="227"/>
      <c r="BQ11" s="232">
        <v>5</v>
      </c>
      <c r="BR11" s="233"/>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28"/>
    </row>
    <row r="12" spans="1:131" s="229" customFormat="1" ht="26.25" customHeight="1" x14ac:dyDescent="0.15">
      <c r="A12" s="232">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2"/>
      <c r="AL12" s="1093"/>
      <c r="AM12" s="1093"/>
      <c r="AN12" s="1093"/>
      <c r="AO12" s="1093"/>
      <c r="AP12" s="1093"/>
      <c r="AQ12" s="1093"/>
      <c r="AR12" s="1093"/>
      <c r="AS12" s="1093"/>
      <c r="AT12" s="1093"/>
      <c r="AU12" s="1094"/>
      <c r="AV12" s="1094"/>
      <c r="AW12" s="1094"/>
      <c r="AX12" s="1094"/>
      <c r="AY12" s="1095"/>
      <c r="AZ12" s="226"/>
      <c r="BA12" s="226"/>
      <c r="BB12" s="226"/>
      <c r="BC12" s="226"/>
      <c r="BD12" s="226"/>
      <c r="BE12" s="227"/>
      <c r="BF12" s="227"/>
      <c r="BG12" s="227"/>
      <c r="BH12" s="227"/>
      <c r="BI12" s="227"/>
      <c r="BJ12" s="227"/>
      <c r="BK12" s="227"/>
      <c r="BL12" s="227"/>
      <c r="BM12" s="227"/>
      <c r="BN12" s="227"/>
      <c r="BO12" s="227"/>
      <c r="BP12" s="227"/>
      <c r="BQ12" s="232">
        <v>6</v>
      </c>
      <c r="BR12" s="233"/>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28"/>
    </row>
    <row r="13" spans="1:131" s="229" customFormat="1" ht="26.25" customHeight="1" x14ac:dyDescent="0.15">
      <c r="A13" s="232">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2"/>
      <c r="AL13" s="1093"/>
      <c r="AM13" s="1093"/>
      <c r="AN13" s="1093"/>
      <c r="AO13" s="1093"/>
      <c r="AP13" s="1093"/>
      <c r="AQ13" s="1093"/>
      <c r="AR13" s="1093"/>
      <c r="AS13" s="1093"/>
      <c r="AT13" s="1093"/>
      <c r="AU13" s="1094"/>
      <c r="AV13" s="1094"/>
      <c r="AW13" s="1094"/>
      <c r="AX13" s="1094"/>
      <c r="AY13" s="1095"/>
      <c r="AZ13" s="226"/>
      <c r="BA13" s="226"/>
      <c r="BB13" s="226"/>
      <c r="BC13" s="226"/>
      <c r="BD13" s="226"/>
      <c r="BE13" s="227"/>
      <c r="BF13" s="227"/>
      <c r="BG13" s="227"/>
      <c r="BH13" s="227"/>
      <c r="BI13" s="227"/>
      <c r="BJ13" s="227"/>
      <c r="BK13" s="227"/>
      <c r="BL13" s="227"/>
      <c r="BM13" s="227"/>
      <c r="BN13" s="227"/>
      <c r="BO13" s="227"/>
      <c r="BP13" s="227"/>
      <c r="BQ13" s="232">
        <v>7</v>
      </c>
      <c r="BR13" s="233"/>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28"/>
    </row>
    <row r="14" spans="1:131" s="229" customFormat="1" ht="26.25" customHeight="1" x14ac:dyDescent="0.15">
      <c r="A14" s="232">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2"/>
      <c r="AL14" s="1093"/>
      <c r="AM14" s="1093"/>
      <c r="AN14" s="1093"/>
      <c r="AO14" s="1093"/>
      <c r="AP14" s="1093"/>
      <c r="AQ14" s="1093"/>
      <c r="AR14" s="1093"/>
      <c r="AS14" s="1093"/>
      <c r="AT14" s="1093"/>
      <c r="AU14" s="1094"/>
      <c r="AV14" s="1094"/>
      <c r="AW14" s="1094"/>
      <c r="AX14" s="1094"/>
      <c r="AY14" s="1095"/>
      <c r="AZ14" s="226"/>
      <c r="BA14" s="226"/>
      <c r="BB14" s="226"/>
      <c r="BC14" s="226"/>
      <c r="BD14" s="226"/>
      <c r="BE14" s="227"/>
      <c r="BF14" s="227"/>
      <c r="BG14" s="227"/>
      <c r="BH14" s="227"/>
      <c r="BI14" s="227"/>
      <c r="BJ14" s="227"/>
      <c r="BK14" s="227"/>
      <c r="BL14" s="227"/>
      <c r="BM14" s="227"/>
      <c r="BN14" s="227"/>
      <c r="BO14" s="227"/>
      <c r="BP14" s="227"/>
      <c r="BQ14" s="232">
        <v>8</v>
      </c>
      <c r="BR14" s="233"/>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28"/>
    </row>
    <row r="15" spans="1:131" s="229" customFormat="1" ht="26.25" customHeight="1" x14ac:dyDescent="0.15">
      <c r="A15" s="232">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2"/>
      <c r="AL15" s="1093"/>
      <c r="AM15" s="1093"/>
      <c r="AN15" s="1093"/>
      <c r="AO15" s="1093"/>
      <c r="AP15" s="1093"/>
      <c r="AQ15" s="1093"/>
      <c r="AR15" s="1093"/>
      <c r="AS15" s="1093"/>
      <c r="AT15" s="1093"/>
      <c r="AU15" s="1094"/>
      <c r="AV15" s="1094"/>
      <c r="AW15" s="1094"/>
      <c r="AX15" s="1094"/>
      <c r="AY15" s="1095"/>
      <c r="AZ15" s="226"/>
      <c r="BA15" s="226"/>
      <c r="BB15" s="226"/>
      <c r="BC15" s="226"/>
      <c r="BD15" s="226"/>
      <c r="BE15" s="227"/>
      <c r="BF15" s="227"/>
      <c r="BG15" s="227"/>
      <c r="BH15" s="227"/>
      <c r="BI15" s="227"/>
      <c r="BJ15" s="227"/>
      <c r="BK15" s="227"/>
      <c r="BL15" s="227"/>
      <c r="BM15" s="227"/>
      <c r="BN15" s="227"/>
      <c r="BO15" s="227"/>
      <c r="BP15" s="227"/>
      <c r="BQ15" s="232">
        <v>9</v>
      </c>
      <c r="BR15" s="233"/>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28"/>
    </row>
    <row r="16" spans="1:131" s="229" customFormat="1" ht="26.25" customHeight="1" x14ac:dyDescent="0.15">
      <c r="A16" s="232">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2"/>
      <c r="AL16" s="1093"/>
      <c r="AM16" s="1093"/>
      <c r="AN16" s="1093"/>
      <c r="AO16" s="1093"/>
      <c r="AP16" s="1093"/>
      <c r="AQ16" s="1093"/>
      <c r="AR16" s="1093"/>
      <c r="AS16" s="1093"/>
      <c r="AT16" s="1093"/>
      <c r="AU16" s="1094"/>
      <c r="AV16" s="1094"/>
      <c r="AW16" s="1094"/>
      <c r="AX16" s="1094"/>
      <c r="AY16" s="1095"/>
      <c r="AZ16" s="226"/>
      <c r="BA16" s="226"/>
      <c r="BB16" s="226"/>
      <c r="BC16" s="226"/>
      <c r="BD16" s="226"/>
      <c r="BE16" s="227"/>
      <c r="BF16" s="227"/>
      <c r="BG16" s="227"/>
      <c r="BH16" s="227"/>
      <c r="BI16" s="227"/>
      <c r="BJ16" s="227"/>
      <c r="BK16" s="227"/>
      <c r="BL16" s="227"/>
      <c r="BM16" s="227"/>
      <c r="BN16" s="227"/>
      <c r="BO16" s="227"/>
      <c r="BP16" s="227"/>
      <c r="BQ16" s="232">
        <v>10</v>
      </c>
      <c r="BR16" s="233"/>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28"/>
    </row>
    <row r="17" spans="1:131" s="229" customFormat="1" ht="26.25" customHeight="1" x14ac:dyDescent="0.15">
      <c r="A17" s="232">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2"/>
      <c r="AL17" s="1093"/>
      <c r="AM17" s="1093"/>
      <c r="AN17" s="1093"/>
      <c r="AO17" s="1093"/>
      <c r="AP17" s="1093"/>
      <c r="AQ17" s="1093"/>
      <c r="AR17" s="1093"/>
      <c r="AS17" s="1093"/>
      <c r="AT17" s="1093"/>
      <c r="AU17" s="1094"/>
      <c r="AV17" s="1094"/>
      <c r="AW17" s="1094"/>
      <c r="AX17" s="1094"/>
      <c r="AY17" s="1095"/>
      <c r="AZ17" s="226"/>
      <c r="BA17" s="226"/>
      <c r="BB17" s="226"/>
      <c r="BC17" s="226"/>
      <c r="BD17" s="226"/>
      <c r="BE17" s="227"/>
      <c r="BF17" s="227"/>
      <c r="BG17" s="227"/>
      <c r="BH17" s="227"/>
      <c r="BI17" s="227"/>
      <c r="BJ17" s="227"/>
      <c r="BK17" s="227"/>
      <c r="BL17" s="227"/>
      <c r="BM17" s="227"/>
      <c r="BN17" s="227"/>
      <c r="BO17" s="227"/>
      <c r="BP17" s="227"/>
      <c r="BQ17" s="232">
        <v>11</v>
      </c>
      <c r="BR17" s="233"/>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28"/>
    </row>
    <row r="18" spans="1:131" s="229" customFormat="1" ht="26.25" customHeight="1" x14ac:dyDescent="0.15">
      <c r="A18" s="232">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2"/>
      <c r="AL18" s="1093"/>
      <c r="AM18" s="1093"/>
      <c r="AN18" s="1093"/>
      <c r="AO18" s="1093"/>
      <c r="AP18" s="1093"/>
      <c r="AQ18" s="1093"/>
      <c r="AR18" s="1093"/>
      <c r="AS18" s="1093"/>
      <c r="AT18" s="1093"/>
      <c r="AU18" s="1094"/>
      <c r="AV18" s="1094"/>
      <c r="AW18" s="1094"/>
      <c r="AX18" s="1094"/>
      <c r="AY18" s="1095"/>
      <c r="AZ18" s="226"/>
      <c r="BA18" s="226"/>
      <c r="BB18" s="226"/>
      <c r="BC18" s="226"/>
      <c r="BD18" s="226"/>
      <c r="BE18" s="227"/>
      <c r="BF18" s="227"/>
      <c r="BG18" s="227"/>
      <c r="BH18" s="227"/>
      <c r="BI18" s="227"/>
      <c r="BJ18" s="227"/>
      <c r="BK18" s="227"/>
      <c r="BL18" s="227"/>
      <c r="BM18" s="227"/>
      <c r="BN18" s="227"/>
      <c r="BO18" s="227"/>
      <c r="BP18" s="227"/>
      <c r="BQ18" s="232">
        <v>12</v>
      </c>
      <c r="BR18" s="233"/>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28"/>
    </row>
    <row r="19" spans="1:131" s="229" customFormat="1" ht="26.25" customHeight="1" x14ac:dyDescent="0.15">
      <c r="A19" s="232">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2"/>
      <c r="AL19" s="1093"/>
      <c r="AM19" s="1093"/>
      <c r="AN19" s="1093"/>
      <c r="AO19" s="1093"/>
      <c r="AP19" s="1093"/>
      <c r="AQ19" s="1093"/>
      <c r="AR19" s="1093"/>
      <c r="AS19" s="1093"/>
      <c r="AT19" s="1093"/>
      <c r="AU19" s="1094"/>
      <c r="AV19" s="1094"/>
      <c r="AW19" s="1094"/>
      <c r="AX19" s="1094"/>
      <c r="AY19" s="1095"/>
      <c r="AZ19" s="226"/>
      <c r="BA19" s="226"/>
      <c r="BB19" s="226"/>
      <c r="BC19" s="226"/>
      <c r="BD19" s="226"/>
      <c r="BE19" s="227"/>
      <c r="BF19" s="227"/>
      <c r="BG19" s="227"/>
      <c r="BH19" s="227"/>
      <c r="BI19" s="227"/>
      <c r="BJ19" s="227"/>
      <c r="BK19" s="227"/>
      <c r="BL19" s="227"/>
      <c r="BM19" s="227"/>
      <c r="BN19" s="227"/>
      <c r="BO19" s="227"/>
      <c r="BP19" s="227"/>
      <c r="BQ19" s="232">
        <v>13</v>
      </c>
      <c r="BR19" s="233"/>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28"/>
    </row>
    <row r="20" spans="1:131" s="229" customFormat="1" ht="26.25" customHeight="1" x14ac:dyDescent="0.15">
      <c r="A20" s="232">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2"/>
      <c r="AL20" s="1093"/>
      <c r="AM20" s="1093"/>
      <c r="AN20" s="1093"/>
      <c r="AO20" s="1093"/>
      <c r="AP20" s="1093"/>
      <c r="AQ20" s="1093"/>
      <c r="AR20" s="1093"/>
      <c r="AS20" s="1093"/>
      <c r="AT20" s="1093"/>
      <c r="AU20" s="1094"/>
      <c r="AV20" s="1094"/>
      <c r="AW20" s="1094"/>
      <c r="AX20" s="1094"/>
      <c r="AY20" s="1095"/>
      <c r="AZ20" s="226"/>
      <c r="BA20" s="226"/>
      <c r="BB20" s="226"/>
      <c r="BC20" s="226"/>
      <c r="BD20" s="226"/>
      <c r="BE20" s="227"/>
      <c r="BF20" s="227"/>
      <c r="BG20" s="227"/>
      <c r="BH20" s="227"/>
      <c r="BI20" s="227"/>
      <c r="BJ20" s="227"/>
      <c r="BK20" s="227"/>
      <c r="BL20" s="227"/>
      <c r="BM20" s="227"/>
      <c r="BN20" s="227"/>
      <c r="BO20" s="227"/>
      <c r="BP20" s="227"/>
      <c r="BQ20" s="232">
        <v>14</v>
      </c>
      <c r="BR20" s="233"/>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28"/>
    </row>
    <row r="21" spans="1:131" s="229" customFormat="1" ht="26.25" customHeight="1" thickBot="1" x14ac:dyDescent="0.2">
      <c r="A21" s="232">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2"/>
      <c r="AL21" s="1093"/>
      <c r="AM21" s="1093"/>
      <c r="AN21" s="1093"/>
      <c r="AO21" s="1093"/>
      <c r="AP21" s="1093"/>
      <c r="AQ21" s="1093"/>
      <c r="AR21" s="1093"/>
      <c r="AS21" s="1093"/>
      <c r="AT21" s="1093"/>
      <c r="AU21" s="1094"/>
      <c r="AV21" s="1094"/>
      <c r="AW21" s="1094"/>
      <c r="AX21" s="1094"/>
      <c r="AY21" s="1095"/>
      <c r="AZ21" s="226"/>
      <c r="BA21" s="226"/>
      <c r="BB21" s="226"/>
      <c r="BC21" s="226"/>
      <c r="BD21" s="226"/>
      <c r="BE21" s="227"/>
      <c r="BF21" s="227"/>
      <c r="BG21" s="227"/>
      <c r="BH21" s="227"/>
      <c r="BI21" s="227"/>
      <c r="BJ21" s="227"/>
      <c r="BK21" s="227"/>
      <c r="BL21" s="227"/>
      <c r="BM21" s="227"/>
      <c r="BN21" s="227"/>
      <c r="BO21" s="227"/>
      <c r="BP21" s="227"/>
      <c r="BQ21" s="232">
        <v>15</v>
      </c>
      <c r="BR21" s="233"/>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28"/>
    </row>
    <row r="22" spans="1:131" s="229" customFormat="1" ht="26.25" customHeight="1" x14ac:dyDescent="0.15">
      <c r="A22" s="232">
        <v>16</v>
      </c>
      <c r="B22" s="1043"/>
      <c r="C22" s="1044"/>
      <c r="D22" s="1044"/>
      <c r="E22" s="1044"/>
      <c r="F22" s="1044"/>
      <c r="G22" s="1044"/>
      <c r="H22" s="1044"/>
      <c r="I22" s="1044"/>
      <c r="J22" s="1044"/>
      <c r="K22" s="1044"/>
      <c r="L22" s="1044"/>
      <c r="M22" s="1044"/>
      <c r="N22" s="1044"/>
      <c r="O22" s="1044"/>
      <c r="P22" s="1045"/>
      <c r="Q22" s="1085"/>
      <c r="R22" s="1086"/>
      <c r="S22" s="1086"/>
      <c r="T22" s="1086"/>
      <c r="U22" s="1086"/>
      <c r="V22" s="1086"/>
      <c r="W22" s="1086"/>
      <c r="X22" s="1086"/>
      <c r="Y22" s="1086"/>
      <c r="Z22" s="1086"/>
      <c r="AA22" s="1086"/>
      <c r="AB22" s="1086"/>
      <c r="AC22" s="1086"/>
      <c r="AD22" s="1086"/>
      <c r="AE22" s="1087"/>
      <c r="AF22" s="1048"/>
      <c r="AG22" s="1049"/>
      <c r="AH22" s="1049"/>
      <c r="AI22" s="1049"/>
      <c r="AJ22" s="1050"/>
      <c r="AK22" s="1088"/>
      <c r="AL22" s="1089"/>
      <c r="AM22" s="1089"/>
      <c r="AN22" s="1089"/>
      <c r="AO22" s="1089"/>
      <c r="AP22" s="1089"/>
      <c r="AQ22" s="1089"/>
      <c r="AR22" s="1089"/>
      <c r="AS22" s="1089"/>
      <c r="AT22" s="1089"/>
      <c r="AU22" s="1090"/>
      <c r="AV22" s="1090"/>
      <c r="AW22" s="1090"/>
      <c r="AX22" s="1090"/>
      <c r="AY22" s="1091"/>
      <c r="AZ22" s="1041" t="s">
        <v>376</v>
      </c>
      <c r="BA22" s="1041"/>
      <c r="BB22" s="1041"/>
      <c r="BC22" s="1041"/>
      <c r="BD22" s="1042"/>
      <c r="BE22" s="227"/>
      <c r="BF22" s="227"/>
      <c r="BG22" s="227"/>
      <c r="BH22" s="227"/>
      <c r="BI22" s="227"/>
      <c r="BJ22" s="227"/>
      <c r="BK22" s="227"/>
      <c r="BL22" s="227"/>
      <c r="BM22" s="227"/>
      <c r="BN22" s="227"/>
      <c r="BO22" s="227"/>
      <c r="BP22" s="227"/>
      <c r="BQ22" s="232">
        <v>16</v>
      </c>
      <c r="BR22" s="233"/>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28"/>
    </row>
    <row r="23" spans="1:131" s="229" customFormat="1" ht="26.25" customHeight="1" thickBot="1" x14ac:dyDescent="0.2">
      <c r="A23" s="234" t="s">
        <v>377</v>
      </c>
      <c r="B23" s="950" t="s">
        <v>378</v>
      </c>
      <c r="C23" s="951"/>
      <c r="D23" s="951"/>
      <c r="E23" s="951"/>
      <c r="F23" s="951"/>
      <c r="G23" s="951"/>
      <c r="H23" s="951"/>
      <c r="I23" s="951"/>
      <c r="J23" s="951"/>
      <c r="K23" s="951"/>
      <c r="L23" s="951"/>
      <c r="M23" s="951"/>
      <c r="N23" s="951"/>
      <c r="O23" s="951"/>
      <c r="P23" s="961"/>
      <c r="Q23" s="1079"/>
      <c r="R23" s="1073"/>
      <c r="S23" s="1073"/>
      <c r="T23" s="1073"/>
      <c r="U23" s="1073"/>
      <c r="V23" s="1073"/>
      <c r="W23" s="1073"/>
      <c r="X23" s="1073"/>
      <c r="Y23" s="1073"/>
      <c r="Z23" s="1073"/>
      <c r="AA23" s="1073"/>
      <c r="AB23" s="1073"/>
      <c r="AC23" s="1073"/>
      <c r="AD23" s="1073"/>
      <c r="AE23" s="1080"/>
      <c r="AF23" s="1081">
        <v>445</v>
      </c>
      <c r="AG23" s="1073"/>
      <c r="AH23" s="1073"/>
      <c r="AI23" s="1073"/>
      <c r="AJ23" s="1082"/>
      <c r="AK23" s="1083"/>
      <c r="AL23" s="1084"/>
      <c r="AM23" s="1084"/>
      <c r="AN23" s="1084"/>
      <c r="AO23" s="1084"/>
      <c r="AP23" s="1073"/>
      <c r="AQ23" s="1073"/>
      <c r="AR23" s="1073"/>
      <c r="AS23" s="1073"/>
      <c r="AT23" s="1073"/>
      <c r="AU23" s="1074"/>
      <c r="AV23" s="1074"/>
      <c r="AW23" s="1074"/>
      <c r="AX23" s="1074"/>
      <c r="AY23" s="1075"/>
      <c r="AZ23" s="1076" t="s">
        <v>122</v>
      </c>
      <c r="BA23" s="1077"/>
      <c r="BB23" s="1077"/>
      <c r="BC23" s="1077"/>
      <c r="BD23" s="1078"/>
      <c r="BE23" s="227"/>
      <c r="BF23" s="227"/>
      <c r="BG23" s="227"/>
      <c r="BH23" s="227"/>
      <c r="BI23" s="227"/>
      <c r="BJ23" s="227"/>
      <c r="BK23" s="227"/>
      <c r="BL23" s="227"/>
      <c r="BM23" s="227"/>
      <c r="BN23" s="227"/>
      <c r="BO23" s="227"/>
      <c r="BP23" s="227"/>
      <c r="BQ23" s="232">
        <v>17</v>
      </c>
      <c r="BR23" s="233"/>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28"/>
    </row>
    <row r="24" spans="1:131" s="229" customFormat="1" ht="26.25" customHeight="1" x14ac:dyDescent="0.15">
      <c r="A24" s="1072" t="s">
        <v>379</v>
      </c>
      <c r="B24" s="1072"/>
      <c r="C24" s="1072"/>
      <c r="D24" s="1072"/>
      <c r="E24" s="1072"/>
      <c r="F24" s="1072"/>
      <c r="G24" s="1072"/>
      <c r="H24" s="1072"/>
      <c r="I24" s="1072"/>
      <c r="J24" s="1072"/>
      <c r="K24" s="1072"/>
      <c r="L24" s="1072"/>
      <c r="M24" s="1072"/>
      <c r="N24" s="1072"/>
      <c r="O24" s="1072"/>
      <c r="P24" s="1072"/>
      <c r="Q24" s="1072"/>
      <c r="R24" s="1072"/>
      <c r="S24" s="1072"/>
      <c r="T24" s="1072"/>
      <c r="U24" s="1072"/>
      <c r="V24" s="1072"/>
      <c r="W24" s="1072"/>
      <c r="X24" s="1072"/>
      <c r="Y24" s="1072"/>
      <c r="Z24" s="1072"/>
      <c r="AA24" s="1072"/>
      <c r="AB24" s="1072"/>
      <c r="AC24" s="1072"/>
      <c r="AD24" s="1072"/>
      <c r="AE24" s="1072"/>
      <c r="AF24" s="1072"/>
      <c r="AG24" s="1072"/>
      <c r="AH24" s="1072"/>
      <c r="AI24" s="1072"/>
      <c r="AJ24" s="1072"/>
      <c r="AK24" s="1072"/>
      <c r="AL24" s="1072"/>
      <c r="AM24" s="1072"/>
      <c r="AN24" s="1072"/>
      <c r="AO24" s="1072"/>
      <c r="AP24" s="1072"/>
      <c r="AQ24" s="1072"/>
      <c r="AR24" s="1072"/>
      <c r="AS24" s="1072"/>
      <c r="AT24" s="1072"/>
      <c r="AU24" s="1072"/>
      <c r="AV24" s="1072"/>
      <c r="AW24" s="1072"/>
      <c r="AX24" s="1072"/>
      <c r="AY24" s="1072"/>
      <c r="AZ24" s="226"/>
      <c r="BA24" s="226"/>
      <c r="BB24" s="226"/>
      <c r="BC24" s="226"/>
      <c r="BD24" s="226"/>
      <c r="BE24" s="227"/>
      <c r="BF24" s="227"/>
      <c r="BG24" s="227"/>
      <c r="BH24" s="227"/>
      <c r="BI24" s="227"/>
      <c r="BJ24" s="227"/>
      <c r="BK24" s="227"/>
      <c r="BL24" s="227"/>
      <c r="BM24" s="227"/>
      <c r="BN24" s="227"/>
      <c r="BO24" s="227"/>
      <c r="BP24" s="227"/>
      <c r="BQ24" s="232">
        <v>18</v>
      </c>
      <c r="BR24" s="233"/>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28"/>
    </row>
    <row r="25" spans="1:131" ht="26.25" customHeight="1" thickBot="1" x14ac:dyDescent="0.2">
      <c r="A25" s="1071" t="s">
        <v>380</v>
      </c>
      <c r="B25" s="1071"/>
      <c r="C25" s="1071"/>
      <c r="D25" s="1071"/>
      <c r="E25" s="1071"/>
      <c r="F25" s="1071"/>
      <c r="G25" s="1071"/>
      <c r="H25" s="1071"/>
      <c r="I25" s="1071"/>
      <c r="J25" s="1071"/>
      <c r="K25" s="1071"/>
      <c r="L25" s="1071"/>
      <c r="M25" s="1071"/>
      <c r="N25" s="1071"/>
      <c r="O25" s="1071"/>
      <c r="P25" s="1071"/>
      <c r="Q25" s="1071"/>
      <c r="R25" s="1071"/>
      <c r="S25" s="1071"/>
      <c r="T25" s="1071"/>
      <c r="U25" s="1071"/>
      <c r="V25" s="1071"/>
      <c r="W25" s="1071"/>
      <c r="X25" s="1071"/>
      <c r="Y25" s="1071"/>
      <c r="Z25" s="1071"/>
      <c r="AA25" s="1071"/>
      <c r="AB25" s="1071"/>
      <c r="AC25" s="1071"/>
      <c r="AD25" s="1071"/>
      <c r="AE25" s="1071"/>
      <c r="AF25" s="1071"/>
      <c r="AG25" s="1071"/>
      <c r="AH25" s="1071"/>
      <c r="AI25" s="1071"/>
      <c r="AJ25" s="1071"/>
      <c r="AK25" s="1071"/>
      <c r="AL25" s="1071"/>
      <c r="AM25" s="1071"/>
      <c r="AN25" s="1071"/>
      <c r="AO25" s="1071"/>
      <c r="AP25" s="1071"/>
      <c r="AQ25" s="1071"/>
      <c r="AR25" s="1071"/>
      <c r="AS25" s="1071"/>
      <c r="AT25" s="1071"/>
      <c r="AU25" s="1071"/>
      <c r="AV25" s="1071"/>
      <c r="AW25" s="1071"/>
      <c r="AX25" s="1071"/>
      <c r="AY25" s="1071"/>
      <c r="AZ25" s="1071"/>
      <c r="BA25" s="1071"/>
      <c r="BB25" s="1071"/>
      <c r="BC25" s="1071"/>
      <c r="BD25" s="1071"/>
      <c r="BE25" s="1071"/>
      <c r="BF25" s="1071"/>
      <c r="BG25" s="1071"/>
      <c r="BH25" s="1071"/>
      <c r="BI25" s="1071"/>
      <c r="BJ25" s="226"/>
      <c r="BK25" s="226"/>
      <c r="BL25" s="226"/>
      <c r="BM25" s="226"/>
      <c r="BN25" s="226"/>
      <c r="BO25" s="235"/>
      <c r="BP25" s="235"/>
      <c r="BQ25" s="232">
        <v>19</v>
      </c>
      <c r="BR25" s="233"/>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24"/>
    </row>
    <row r="26" spans="1:131" ht="26.25" customHeight="1" x14ac:dyDescent="0.15">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7" t="s">
        <v>384</v>
      </c>
      <c r="AG26" s="1021"/>
      <c r="AH26" s="1021"/>
      <c r="AI26" s="1021"/>
      <c r="AJ26" s="1068"/>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26"/>
      <c r="BK26" s="226"/>
      <c r="BL26" s="226"/>
      <c r="BM26" s="226"/>
      <c r="BN26" s="226"/>
      <c r="BO26" s="235"/>
      <c r="BP26" s="235"/>
      <c r="BQ26" s="232">
        <v>20</v>
      </c>
      <c r="BR26" s="233"/>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24"/>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69"/>
      <c r="AG27" s="1024"/>
      <c r="AH27" s="1024"/>
      <c r="AI27" s="1024"/>
      <c r="AJ27" s="1070"/>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26"/>
      <c r="BK27" s="226"/>
      <c r="BL27" s="226"/>
      <c r="BM27" s="226"/>
      <c r="BN27" s="226"/>
      <c r="BO27" s="235"/>
      <c r="BP27" s="235"/>
      <c r="BQ27" s="232">
        <v>21</v>
      </c>
      <c r="BR27" s="233"/>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24"/>
    </row>
    <row r="28" spans="1:131" ht="26.25" customHeight="1" thickTop="1" x14ac:dyDescent="0.15">
      <c r="A28" s="236">
        <v>1</v>
      </c>
      <c r="B28" s="1059" t="s">
        <v>389</v>
      </c>
      <c r="C28" s="1060"/>
      <c r="D28" s="1060"/>
      <c r="E28" s="1060"/>
      <c r="F28" s="1060"/>
      <c r="G28" s="1060"/>
      <c r="H28" s="1060"/>
      <c r="I28" s="1060"/>
      <c r="J28" s="1060"/>
      <c r="K28" s="1060"/>
      <c r="L28" s="1060"/>
      <c r="M28" s="1060"/>
      <c r="N28" s="1060"/>
      <c r="O28" s="1060"/>
      <c r="P28" s="1061"/>
      <c r="Q28" s="1062">
        <v>850</v>
      </c>
      <c r="R28" s="1063"/>
      <c r="S28" s="1063"/>
      <c r="T28" s="1063"/>
      <c r="U28" s="1063"/>
      <c r="V28" s="1063">
        <v>810</v>
      </c>
      <c r="W28" s="1063"/>
      <c r="X28" s="1063"/>
      <c r="Y28" s="1063"/>
      <c r="Z28" s="1063"/>
      <c r="AA28" s="1063">
        <v>40</v>
      </c>
      <c r="AB28" s="1063"/>
      <c r="AC28" s="1063"/>
      <c r="AD28" s="1063"/>
      <c r="AE28" s="1064"/>
      <c r="AF28" s="1065">
        <v>40</v>
      </c>
      <c r="AG28" s="1063"/>
      <c r="AH28" s="1063"/>
      <c r="AI28" s="1063"/>
      <c r="AJ28" s="1066"/>
      <c r="AK28" s="1055">
        <v>83</v>
      </c>
      <c r="AL28" s="1056"/>
      <c r="AM28" s="1056"/>
      <c r="AN28" s="1056"/>
      <c r="AO28" s="1056"/>
      <c r="AP28" s="1056" t="s">
        <v>552</v>
      </c>
      <c r="AQ28" s="1056"/>
      <c r="AR28" s="1056"/>
      <c r="AS28" s="1056"/>
      <c r="AT28" s="1056"/>
      <c r="AU28" s="1056" t="s">
        <v>552</v>
      </c>
      <c r="AV28" s="1056"/>
      <c r="AW28" s="1056"/>
      <c r="AX28" s="1056"/>
      <c r="AY28" s="1056"/>
      <c r="AZ28" s="1056" t="s">
        <v>552</v>
      </c>
      <c r="BA28" s="1056"/>
      <c r="BB28" s="1056"/>
      <c r="BC28" s="1056"/>
      <c r="BD28" s="1056"/>
      <c r="BE28" s="1057"/>
      <c r="BF28" s="1057"/>
      <c r="BG28" s="1057"/>
      <c r="BH28" s="1057"/>
      <c r="BI28" s="1058"/>
      <c r="BJ28" s="226"/>
      <c r="BK28" s="226"/>
      <c r="BL28" s="226"/>
      <c r="BM28" s="226"/>
      <c r="BN28" s="226"/>
      <c r="BO28" s="235"/>
      <c r="BP28" s="235"/>
      <c r="BQ28" s="232">
        <v>22</v>
      </c>
      <c r="BR28" s="233"/>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24"/>
    </row>
    <row r="29" spans="1:131" ht="26.25" customHeight="1" x14ac:dyDescent="0.15">
      <c r="A29" s="236">
        <v>2</v>
      </c>
      <c r="B29" s="1043" t="s">
        <v>390</v>
      </c>
      <c r="C29" s="1044"/>
      <c r="D29" s="1044"/>
      <c r="E29" s="1044"/>
      <c r="F29" s="1044"/>
      <c r="G29" s="1044"/>
      <c r="H29" s="1044"/>
      <c r="I29" s="1044"/>
      <c r="J29" s="1044"/>
      <c r="K29" s="1044"/>
      <c r="L29" s="1044"/>
      <c r="M29" s="1044"/>
      <c r="N29" s="1044"/>
      <c r="O29" s="1044"/>
      <c r="P29" s="1045"/>
      <c r="Q29" s="1051">
        <v>1092</v>
      </c>
      <c r="R29" s="1052"/>
      <c r="S29" s="1052"/>
      <c r="T29" s="1052"/>
      <c r="U29" s="1052"/>
      <c r="V29" s="1052">
        <v>1047</v>
      </c>
      <c r="W29" s="1052"/>
      <c r="X29" s="1052"/>
      <c r="Y29" s="1052"/>
      <c r="Z29" s="1052"/>
      <c r="AA29" s="1052">
        <v>45</v>
      </c>
      <c r="AB29" s="1052"/>
      <c r="AC29" s="1052"/>
      <c r="AD29" s="1052"/>
      <c r="AE29" s="1053"/>
      <c r="AF29" s="1048">
        <v>45</v>
      </c>
      <c r="AG29" s="1049"/>
      <c r="AH29" s="1049"/>
      <c r="AI29" s="1049"/>
      <c r="AJ29" s="1050"/>
      <c r="AK29" s="993">
        <v>192</v>
      </c>
      <c r="AL29" s="984"/>
      <c r="AM29" s="984"/>
      <c r="AN29" s="984"/>
      <c r="AO29" s="984"/>
      <c r="AP29" s="984" t="s">
        <v>553</v>
      </c>
      <c r="AQ29" s="984"/>
      <c r="AR29" s="984"/>
      <c r="AS29" s="984"/>
      <c r="AT29" s="984"/>
      <c r="AU29" s="984" t="s">
        <v>553</v>
      </c>
      <c r="AV29" s="984"/>
      <c r="AW29" s="984"/>
      <c r="AX29" s="984"/>
      <c r="AY29" s="984"/>
      <c r="AZ29" s="984" t="s">
        <v>553</v>
      </c>
      <c r="BA29" s="984"/>
      <c r="BB29" s="984"/>
      <c r="BC29" s="984"/>
      <c r="BD29" s="984"/>
      <c r="BE29" s="985"/>
      <c r="BF29" s="985"/>
      <c r="BG29" s="985"/>
      <c r="BH29" s="985"/>
      <c r="BI29" s="986"/>
      <c r="BJ29" s="226"/>
      <c r="BK29" s="226"/>
      <c r="BL29" s="226"/>
      <c r="BM29" s="226"/>
      <c r="BN29" s="226"/>
      <c r="BO29" s="235"/>
      <c r="BP29" s="235"/>
      <c r="BQ29" s="232">
        <v>23</v>
      </c>
      <c r="BR29" s="233"/>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24"/>
    </row>
    <row r="30" spans="1:131" ht="26.25" customHeight="1" x14ac:dyDescent="0.15">
      <c r="A30" s="236">
        <v>3</v>
      </c>
      <c r="B30" s="1043" t="s">
        <v>391</v>
      </c>
      <c r="C30" s="1044"/>
      <c r="D30" s="1044"/>
      <c r="E30" s="1044"/>
      <c r="F30" s="1044"/>
      <c r="G30" s="1044"/>
      <c r="H30" s="1044"/>
      <c r="I30" s="1044"/>
      <c r="J30" s="1044"/>
      <c r="K30" s="1044"/>
      <c r="L30" s="1044"/>
      <c r="M30" s="1044"/>
      <c r="N30" s="1044"/>
      <c r="O30" s="1044"/>
      <c r="P30" s="1045"/>
      <c r="Q30" s="1051">
        <v>108</v>
      </c>
      <c r="R30" s="1052"/>
      <c r="S30" s="1052"/>
      <c r="T30" s="1052"/>
      <c r="U30" s="1052"/>
      <c r="V30" s="1052">
        <v>107</v>
      </c>
      <c r="W30" s="1052"/>
      <c r="X30" s="1052"/>
      <c r="Y30" s="1052"/>
      <c r="Z30" s="1052"/>
      <c r="AA30" s="1052">
        <v>1</v>
      </c>
      <c r="AB30" s="1052"/>
      <c r="AC30" s="1052"/>
      <c r="AD30" s="1052"/>
      <c r="AE30" s="1053"/>
      <c r="AF30" s="1048">
        <v>1</v>
      </c>
      <c r="AG30" s="1049"/>
      <c r="AH30" s="1049"/>
      <c r="AI30" s="1049"/>
      <c r="AJ30" s="1050"/>
      <c r="AK30" s="993">
        <v>33</v>
      </c>
      <c r="AL30" s="984"/>
      <c r="AM30" s="984"/>
      <c r="AN30" s="984"/>
      <c r="AO30" s="984"/>
      <c r="AP30" s="984" t="s">
        <v>552</v>
      </c>
      <c r="AQ30" s="984"/>
      <c r="AR30" s="984"/>
      <c r="AS30" s="984"/>
      <c r="AT30" s="984"/>
      <c r="AU30" s="984" t="s">
        <v>552</v>
      </c>
      <c r="AV30" s="984"/>
      <c r="AW30" s="984"/>
      <c r="AX30" s="984"/>
      <c r="AY30" s="984"/>
      <c r="AZ30" s="984" t="s">
        <v>552</v>
      </c>
      <c r="BA30" s="984"/>
      <c r="BB30" s="984"/>
      <c r="BC30" s="984"/>
      <c r="BD30" s="984"/>
      <c r="BE30" s="985"/>
      <c r="BF30" s="985"/>
      <c r="BG30" s="985"/>
      <c r="BH30" s="985"/>
      <c r="BI30" s="986"/>
      <c r="BJ30" s="226"/>
      <c r="BK30" s="226"/>
      <c r="BL30" s="226"/>
      <c r="BM30" s="226"/>
      <c r="BN30" s="226"/>
      <c r="BO30" s="235"/>
      <c r="BP30" s="235"/>
      <c r="BQ30" s="232">
        <v>24</v>
      </c>
      <c r="BR30" s="233"/>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24"/>
    </row>
    <row r="31" spans="1:131" ht="26.25" customHeight="1" x14ac:dyDescent="0.15">
      <c r="A31" s="236">
        <v>4</v>
      </c>
      <c r="B31" s="1043" t="s">
        <v>392</v>
      </c>
      <c r="C31" s="1044"/>
      <c r="D31" s="1044"/>
      <c r="E31" s="1044"/>
      <c r="F31" s="1044"/>
      <c r="G31" s="1044"/>
      <c r="H31" s="1044"/>
      <c r="I31" s="1044"/>
      <c r="J31" s="1044"/>
      <c r="K31" s="1044"/>
      <c r="L31" s="1044"/>
      <c r="M31" s="1044"/>
      <c r="N31" s="1044"/>
      <c r="O31" s="1044"/>
      <c r="P31" s="1045"/>
      <c r="Q31" s="1051">
        <v>155</v>
      </c>
      <c r="R31" s="1052"/>
      <c r="S31" s="1052"/>
      <c r="T31" s="1052"/>
      <c r="U31" s="1052"/>
      <c r="V31" s="1052">
        <v>127</v>
      </c>
      <c r="W31" s="1052"/>
      <c r="X31" s="1052"/>
      <c r="Y31" s="1052"/>
      <c r="Z31" s="1052"/>
      <c r="AA31" s="1052">
        <v>28</v>
      </c>
      <c r="AB31" s="1052"/>
      <c r="AC31" s="1052"/>
      <c r="AD31" s="1052"/>
      <c r="AE31" s="1053"/>
      <c r="AF31" s="1048">
        <v>377</v>
      </c>
      <c r="AG31" s="1049"/>
      <c r="AH31" s="1049"/>
      <c r="AI31" s="1049"/>
      <c r="AJ31" s="1050"/>
      <c r="AK31" s="993">
        <v>11</v>
      </c>
      <c r="AL31" s="984"/>
      <c r="AM31" s="984"/>
      <c r="AN31" s="984"/>
      <c r="AO31" s="984"/>
      <c r="AP31" s="984">
        <v>18</v>
      </c>
      <c r="AQ31" s="984"/>
      <c r="AR31" s="984"/>
      <c r="AS31" s="984"/>
      <c r="AT31" s="984"/>
      <c r="AU31" s="984">
        <v>9</v>
      </c>
      <c r="AV31" s="984"/>
      <c r="AW31" s="984"/>
      <c r="AX31" s="984"/>
      <c r="AY31" s="984"/>
      <c r="AZ31" s="984" t="s">
        <v>552</v>
      </c>
      <c r="BA31" s="984"/>
      <c r="BB31" s="984"/>
      <c r="BC31" s="984"/>
      <c r="BD31" s="984"/>
      <c r="BE31" s="985" t="s">
        <v>393</v>
      </c>
      <c r="BF31" s="985"/>
      <c r="BG31" s="985"/>
      <c r="BH31" s="985"/>
      <c r="BI31" s="986"/>
      <c r="BJ31" s="226"/>
      <c r="BK31" s="226"/>
      <c r="BL31" s="226"/>
      <c r="BM31" s="226"/>
      <c r="BN31" s="226"/>
      <c r="BO31" s="235"/>
      <c r="BP31" s="235"/>
      <c r="BQ31" s="232">
        <v>25</v>
      </c>
      <c r="BR31" s="233"/>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24"/>
    </row>
    <row r="32" spans="1:131" ht="26.25" customHeight="1" x14ac:dyDescent="0.15">
      <c r="A32" s="236">
        <v>5</v>
      </c>
      <c r="B32" s="1043" t="s">
        <v>394</v>
      </c>
      <c r="C32" s="1044"/>
      <c r="D32" s="1044"/>
      <c r="E32" s="1044"/>
      <c r="F32" s="1044"/>
      <c r="G32" s="1044"/>
      <c r="H32" s="1044"/>
      <c r="I32" s="1044"/>
      <c r="J32" s="1044"/>
      <c r="K32" s="1044"/>
      <c r="L32" s="1044"/>
      <c r="M32" s="1044"/>
      <c r="N32" s="1044"/>
      <c r="O32" s="1044"/>
      <c r="P32" s="1045"/>
      <c r="Q32" s="1051">
        <v>728</v>
      </c>
      <c r="R32" s="1052"/>
      <c r="S32" s="1052"/>
      <c r="T32" s="1052"/>
      <c r="U32" s="1052"/>
      <c r="V32" s="1052">
        <v>782</v>
      </c>
      <c r="W32" s="1052"/>
      <c r="X32" s="1052"/>
      <c r="Y32" s="1052"/>
      <c r="Z32" s="1052"/>
      <c r="AA32" s="1052">
        <v>-54</v>
      </c>
      <c r="AB32" s="1052"/>
      <c r="AC32" s="1052"/>
      <c r="AD32" s="1052"/>
      <c r="AE32" s="1053"/>
      <c r="AF32" s="1048">
        <v>356</v>
      </c>
      <c r="AG32" s="1049"/>
      <c r="AH32" s="1049"/>
      <c r="AI32" s="1049"/>
      <c r="AJ32" s="1050"/>
      <c r="AK32" s="993">
        <v>311</v>
      </c>
      <c r="AL32" s="984"/>
      <c r="AM32" s="984"/>
      <c r="AN32" s="984"/>
      <c r="AO32" s="984"/>
      <c r="AP32" s="984">
        <v>353</v>
      </c>
      <c r="AQ32" s="984"/>
      <c r="AR32" s="984"/>
      <c r="AS32" s="984"/>
      <c r="AT32" s="984"/>
      <c r="AU32" s="984">
        <v>262</v>
      </c>
      <c r="AV32" s="984"/>
      <c r="AW32" s="984"/>
      <c r="AX32" s="984"/>
      <c r="AY32" s="984"/>
      <c r="AZ32" s="984" t="s">
        <v>552</v>
      </c>
      <c r="BA32" s="984"/>
      <c r="BB32" s="984"/>
      <c r="BC32" s="984"/>
      <c r="BD32" s="984"/>
      <c r="BE32" s="985" t="s">
        <v>393</v>
      </c>
      <c r="BF32" s="985"/>
      <c r="BG32" s="985"/>
      <c r="BH32" s="985"/>
      <c r="BI32" s="986"/>
      <c r="BJ32" s="226"/>
      <c r="BK32" s="226"/>
      <c r="BL32" s="226"/>
      <c r="BM32" s="226"/>
      <c r="BN32" s="226"/>
      <c r="BO32" s="235"/>
      <c r="BP32" s="235"/>
      <c r="BQ32" s="232">
        <v>26</v>
      </c>
      <c r="BR32" s="233"/>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24"/>
    </row>
    <row r="33" spans="1:131" ht="26.25" customHeight="1" x14ac:dyDescent="0.15">
      <c r="A33" s="236">
        <v>6</v>
      </c>
      <c r="B33" s="1043" t="s">
        <v>395</v>
      </c>
      <c r="C33" s="1044"/>
      <c r="D33" s="1044"/>
      <c r="E33" s="1044"/>
      <c r="F33" s="1044"/>
      <c r="G33" s="1044"/>
      <c r="H33" s="1044"/>
      <c r="I33" s="1044"/>
      <c r="J33" s="1044"/>
      <c r="K33" s="1044"/>
      <c r="L33" s="1044"/>
      <c r="M33" s="1044"/>
      <c r="N33" s="1044"/>
      <c r="O33" s="1044"/>
      <c r="P33" s="1045"/>
      <c r="Q33" s="1051">
        <v>36</v>
      </c>
      <c r="R33" s="1052"/>
      <c r="S33" s="1052"/>
      <c r="T33" s="1052"/>
      <c r="U33" s="1052"/>
      <c r="V33" s="1052">
        <v>36</v>
      </c>
      <c r="W33" s="1052"/>
      <c r="X33" s="1052"/>
      <c r="Y33" s="1052"/>
      <c r="Z33" s="1052"/>
      <c r="AA33" s="1052" t="s">
        <v>551</v>
      </c>
      <c r="AB33" s="1052"/>
      <c r="AC33" s="1052"/>
      <c r="AD33" s="1052"/>
      <c r="AE33" s="1053"/>
      <c r="AF33" s="1048" t="s">
        <v>122</v>
      </c>
      <c r="AG33" s="1049"/>
      <c r="AH33" s="1049"/>
      <c r="AI33" s="1049"/>
      <c r="AJ33" s="1050"/>
      <c r="AK33" s="993">
        <v>9</v>
      </c>
      <c r="AL33" s="984"/>
      <c r="AM33" s="984"/>
      <c r="AN33" s="984"/>
      <c r="AO33" s="984"/>
      <c r="AP33" s="984">
        <v>83</v>
      </c>
      <c r="AQ33" s="984"/>
      <c r="AR33" s="984"/>
      <c r="AS33" s="984"/>
      <c r="AT33" s="984"/>
      <c r="AU33" s="984">
        <v>18</v>
      </c>
      <c r="AV33" s="984"/>
      <c r="AW33" s="984"/>
      <c r="AX33" s="984"/>
      <c r="AY33" s="984"/>
      <c r="AZ33" s="984" t="s">
        <v>552</v>
      </c>
      <c r="BA33" s="984"/>
      <c r="BB33" s="984"/>
      <c r="BC33" s="984"/>
      <c r="BD33" s="984"/>
      <c r="BE33" s="985" t="s">
        <v>396</v>
      </c>
      <c r="BF33" s="985"/>
      <c r="BG33" s="985"/>
      <c r="BH33" s="985"/>
      <c r="BI33" s="986"/>
      <c r="BJ33" s="226"/>
      <c r="BK33" s="226"/>
      <c r="BL33" s="226"/>
      <c r="BM33" s="226"/>
      <c r="BN33" s="226"/>
      <c r="BO33" s="235"/>
      <c r="BP33" s="235"/>
      <c r="BQ33" s="232">
        <v>27</v>
      </c>
      <c r="BR33" s="233"/>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24"/>
    </row>
    <row r="34" spans="1:131" ht="26.25" customHeight="1" x14ac:dyDescent="0.15">
      <c r="A34" s="236">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26"/>
      <c r="BK34" s="226"/>
      <c r="BL34" s="226"/>
      <c r="BM34" s="226"/>
      <c r="BN34" s="226"/>
      <c r="BO34" s="235"/>
      <c r="BP34" s="235"/>
      <c r="BQ34" s="232">
        <v>28</v>
      </c>
      <c r="BR34" s="233"/>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24"/>
    </row>
    <row r="35" spans="1:131" ht="26.25" customHeight="1" x14ac:dyDescent="0.15">
      <c r="A35" s="236">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26"/>
      <c r="BK35" s="226"/>
      <c r="BL35" s="226"/>
      <c r="BM35" s="226"/>
      <c r="BN35" s="226"/>
      <c r="BO35" s="235"/>
      <c r="BP35" s="235"/>
      <c r="BQ35" s="232">
        <v>29</v>
      </c>
      <c r="BR35" s="233"/>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24"/>
    </row>
    <row r="36" spans="1:131" ht="26.25" customHeight="1" x14ac:dyDescent="0.15">
      <c r="A36" s="236">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26"/>
      <c r="BK36" s="226"/>
      <c r="BL36" s="226"/>
      <c r="BM36" s="226"/>
      <c r="BN36" s="226"/>
      <c r="BO36" s="235"/>
      <c r="BP36" s="235"/>
      <c r="BQ36" s="232">
        <v>30</v>
      </c>
      <c r="BR36" s="233"/>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24"/>
    </row>
    <row r="37" spans="1:131" ht="26.25" customHeight="1" x14ac:dyDescent="0.15">
      <c r="A37" s="236">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26"/>
      <c r="BK37" s="226"/>
      <c r="BL37" s="226"/>
      <c r="BM37" s="226"/>
      <c r="BN37" s="226"/>
      <c r="BO37" s="235"/>
      <c r="BP37" s="235"/>
      <c r="BQ37" s="232">
        <v>31</v>
      </c>
      <c r="BR37" s="233"/>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24"/>
    </row>
    <row r="38" spans="1:131" ht="26.25" customHeight="1" x14ac:dyDescent="0.15">
      <c r="A38" s="236">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26"/>
      <c r="BK38" s="226"/>
      <c r="BL38" s="226"/>
      <c r="BM38" s="226"/>
      <c r="BN38" s="226"/>
      <c r="BO38" s="235"/>
      <c r="BP38" s="235"/>
      <c r="BQ38" s="232">
        <v>32</v>
      </c>
      <c r="BR38" s="233"/>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24"/>
    </row>
    <row r="39" spans="1:131" ht="26.25" customHeight="1" x14ac:dyDescent="0.15">
      <c r="A39" s="236">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26"/>
      <c r="BK39" s="226"/>
      <c r="BL39" s="226"/>
      <c r="BM39" s="226"/>
      <c r="BN39" s="226"/>
      <c r="BO39" s="235"/>
      <c r="BP39" s="235"/>
      <c r="BQ39" s="232">
        <v>33</v>
      </c>
      <c r="BR39" s="233"/>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24"/>
    </row>
    <row r="40" spans="1:131" ht="26.25" customHeight="1" x14ac:dyDescent="0.15">
      <c r="A40" s="232">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26"/>
      <c r="BK40" s="226"/>
      <c r="BL40" s="226"/>
      <c r="BM40" s="226"/>
      <c r="BN40" s="226"/>
      <c r="BO40" s="235"/>
      <c r="BP40" s="235"/>
      <c r="BQ40" s="232">
        <v>34</v>
      </c>
      <c r="BR40" s="233"/>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24"/>
    </row>
    <row r="41" spans="1:131" ht="26.25" customHeight="1" x14ac:dyDescent="0.15">
      <c r="A41" s="232">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26"/>
      <c r="BK41" s="226"/>
      <c r="BL41" s="226"/>
      <c r="BM41" s="226"/>
      <c r="BN41" s="226"/>
      <c r="BO41" s="235"/>
      <c r="BP41" s="235"/>
      <c r="BQ41" s="232">
        <v>35</v>
      </c>
      <c r="BR41" s="233"/>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24"/>
    </row>
    <row r="42" spans="1:131" ht="26.25" customHeight="1" x14ac:dyDescent="0.15">
      <c r="A42" s="232">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26"/>
      <c r="BK42" s="226"/>
      <c r="BL42" s="226"/>
      <c r="BM42" s="226"/>
      <c r="BN42" s="226"/>
      <c r="BO42" s="235"/>
      <c r="BP42" s="235"/>
      <c r="BQ42" s="232">
        <v>36</v>
      </c>
      <c r="BR42" s="233"/>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24"/>
    </row>
    <row r="43" spans="1:131" ht="26.25" customHeight="1" x14ac:dyDescent="0.15">
      <c r="A43" s="232">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26"/>
      <c r="BK43" s="226"/>
      <c r="BL43" s="226"/>
      <c r="BM43" s="226"/>
      <c r="BN43" s="226"/>
      <c r="BO43" s="235"/>
      <c r="BP43" s="235"/>
      <c r="BQ43" s="232">
        <v>37</v>
      </c>
      <c r="BR43" s="233"/>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24"/>
    </row>
    <row r="44" spans="1:131" ht="26.25" customHeight="1" x14ac:dyDescent="0.15">
      <c r="A44" s="232">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26"/>
      <c r="BK44" s="226"/>
      <c r="BL44" s="226"/>
      <c r="BM44" s="226"/>
      <c r="BN44" s="226"/>
      <c r="BO44" s="235"/>
      <c r="BP44" s="235"/>
      <c r="BQ44" s="232">
        <v>38</v>
      </c>
      <c r="BR44" s="233"/>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24"/>
    </row>
    <row r="45" spans="1:131" ht="26.25" customHeight="1" x14ac:dyDescent="0.15">
      <c r="A45" s="232">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26"/>
      <c r="BK45" s="226"/>
      <c r="BL45" s="226"/>
      <c r="BM45" s="226"/>
      <c r="BN45" s="226"/>
      <c r="BO45" s="235"/>
      <c r="BP45" s="235"/>
      <c r="BQ45" s="232">
        <v>39</v>
      </c>
      <c r="BR45" s="233"/>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24"/>
    </row>
    <row r="46" spans="1:131" ht="26.25" customHeight="1" x14ac:dyDescent="0.15">
      <c r="A46" s="232">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26"/>
      <c r="BK46" s="226"/>
      <c r="BL46" s="226"/>
      <c r="BM46" s="226"/>
      <c r="BN46" s="226"/>
      <c r="BO46" s="235"/>
      <c r="BP46" s="235"/>
      <c r="BQ46" s="232">
        <v>40</v>
      </c>
      <c r="BR46" s="233"/>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24"/>
    </row>
    <row r="47" spans="1:131" ht="26.25" customHeight="1" x14ac:dyDescent="0.15">
      <c r="A47" s="232">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26"/>
      <c r="BK47" s="226"/>
      <c r="BL47" s="226"/>
      <c r="BM47" s="226"/>
      <c r="BN47" s="226"/>
      <c r="BO47" s="235"/>
      <c r="BP47" s="235"/>
      <c r="BQ47" s="232">
        <v>41</v>
      </c>
      <c r="BR47" s="233"/>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24"/>
    </row>
    <row r="48" spans="1:131" ht="26.25" customHeight="1" x14ac:dyDescent="0.15">
      <c r="A48" s="232">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26"/>
      <c r="BK48" s="226"/>
      <c r="BL48" s="226"/>
      <c r="BM48" s="226"/>
      <c r="BN48" s="226"/>
      <c r="BO48" s="235"/>
      <c r="BP48" s="235"/>
      <c r="BQ48" s="232">
        <v>42</v>
      </c>
      <c r="BR48" s="233"/>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24"/>
    </row>
    <row r="49" spans="1:131" ht="26.25" customHeight="1" x14ac:dyDescent="0.15">
      <c r="A49" s="232">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26"/>
      <c r="BK49" s="226"/>
      <c r="BL49" s="226"/>
      <c r="BM49" s="226"/>
      <c r="BN49" s="226"/>
      <c r="BO49" s="235"/>
      <c r="BP49" s="235"/>
      <c r="BQ49" s="232">
        <v>43</v>
      </c>
      <c r="BR49" s="233"/>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24"/>
    </row>
    <row r="50" spans="1:131" ht="26.25" customHeight="1" x14ac:dyDescent="0.15">
      <c r="A50" s="232">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26"/>
      <c r="BK50" s="226"/>
      <c r="BL50" s="226"/>
      <c r="BM50" s="226"/>
      <c r="BN50" s="226"/>
      <c r="BO50" s="235"/>
      <c r="BP50" s="235"/>
      <c r="BQ50" s="232">
        <v>44</v>
      </c>
      <c r="BR50" s="233"/>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24"/>
    </row>
    <row r="51" spans="1:131" ht="26.25" customHeight="1" x14ac:dyDescent="0.15">
      <c r="A51" s="232">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26"/>
      <c r="BK51" s="226"/>
      <c r="BL51" s="226"/>
      <c r="BM51" s="226"/>
      <c r="BN51" s="226"/>
      <c r="BO51" s="235"/>
      <c r="BP51" s="235"/>
      <c r="BQ51" s="232">
        <v>45</v>
      </c>
      <c r="BR51" s="233"/>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24"/>
    </row>
    <row r="52" spans="1:131" ht="26.25" customHeight="1" x14ac:dyDescent="0.15">
      <c r="A52" s="232">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26"/>
      <c r="BK52" s="226"/>
      <c r="BL52" s="226"/>
      <c r="BM52" s="226"/>
      <c r="BN52" s="226"/>
      <c r="BO52" s="235"/>
      <c r="BP52" s="235"/>
      <c r="BQ52" s="232">
        <v>46</v>
      </c>
      <c r="BR52" s="233"/>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24"/>
    </row>
    <row r="53" spans="1:131" ht="26.25" customHeight="1" x14ac:dyDescent="0.15">
      <c r="A53" s="232">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26"/>
      <c r="BK53" s="226"/>
      <c r="BL53" s="226"/>
      <c r="BM53" s="226"/>
      <c r="BN53" s="226"/>
      <c r="BO53" s="235"/>
      <c r="BP53" s="235"/>
      <c r="BQ53" s="232">
        <v>47</v>
      </c>
      <c r="BR53" s="233"/>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24"/>
    </row>
    <row r="54" spans="1:131" ht="26.25" customHeight="1" x14ac:dyDescent="0.15">
      <c r="A54" s="232">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26"/>
      <c r="BK54" s="226"/>
      <c r="BL54" s="226"/>
      <c r="BM54" s="226"/>
      <c r="BN54" s="226"/>
      <c r="BO54" s="235"/>
      <c r="BP54" s="235"/>
      <c r="BQ54" s="232">
        <v>48</v>
      </c>
      <c r="BR54" s="233"/>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24"/>
    </row>
    <row r="55" spans="1:131" ht="26.25" customHeight="1" x14ac:dyDescent="0.15">
      <c r="A55" s="232">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26"/>
      <c r="BK55" s="226"/>
      <c r="BL55" s="226"/>
      <c r="BM55" s="226"/>
      <c r="BN55" s="226"/>
      <c r="BO55" s="235"/>
      <c r="BP55" s="235"/>
      <c r="BQ55" s="232">
        <v>49</v>
      </c>
      <c r="BR55" s="233"/>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24"/>
    </row>
    <row r="56" spans="1:131" ht="26.25" customHeight="1" x14ac:dyDescent="0.15">
      <c r="A56" s="232">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26"/>
      <c r="BK56" s="226"/>
      <c r="BL56" s="226"/>
      <c r="BM56" s="226"/>
      <c r="BN56" s="226"/>
      <c r="BO56" s="235"/>
      <c r="BP56" s="235"/>
      <c r="BQ56" s="232">
        <v>50</v>
      </c>
      <c r="BR56" s="233"/>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24"/>
    </row>
    <row r="57" spans="1:131" ht="26.25" customHeight="1" x14ac:dyDescent="0.15">
      <c r="A57" s="232">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26"/>
      <c r="BK57" s="226"/>
      <c r="BL57" s="226"/>
      <c r="BM57" s="226"/>
      <c r="BN57" s="226"/>
      <c r="BO57" s="235"/>
      <c r="BP57" s="235"/>
      <c r="BQ57" s="232">
        <v>51</v>
      </c>
      <c r="BR57" s="233"/>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24"/>
    </row>
    <row r="58" spans="1:131" ht="26.25" customHeight="1" x14ac:dyDescent="0.15">
      <c r="A58" s="232">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26"/>
      <c r="BK58" s="226"/>
      <c r="BL58" s="226"/>
      <c r="BM58" s="226"/>
      <c r="BN58" s="226"/>
      <c r="BO58" s="235"/>
      <c r="BP58" s="235"/>
      <c r="BQ58" s="232">
        <v>52</v>
      </c>
      <c r="BR58" s="233"/>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24"/>
    </row>
    <row r="59" spans="1:131" ht="26.25" customHeight="1" x14ac:dyDescent="0.15">
      <c r="A59" s="232">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26"/>
      <c r="BK59" s="226"/>
      <c r="BL59" s="226"/>
      <c r="BM59" s="226"/>
      <c r="BN59" s="226"/>
      <c r="BO59" s="235"/>
      <c r="BP59" s="235"/>
      <c r="BQ59" s="232">
        <v>53</v>
      </c>
      <c r="BR59" s="233"/>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24"/>
    </row>
    <row r="60" spans="1:131" ht="26.25" customHeight="1" x14ac:dyDescent="0.15">
      <c r="A60" s="232">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26"/>
      <c r="BK60" s="226"/>
      <c r="BL60" s="226"/>
      <c r="BM60" s="226"/>
      <c r="BN60" s="226"/>
      <c r="BO60" s="235"/>
      <c r="BP60" s="235"/>
      <c r="BQ60" s="232">
        <v>54</v>
      </c>
      <c r="BR60" s="233"/>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24"/>
    </row>
    <row r="61" spans="1:131" ht="26.25" customHeight="1" thickBot="1" x14ac:dyDescent="0.2">
      <c r="A61" s="232">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26"/>
      <c r="BK61" s="226"/>
      <c r="BL61" s="226"/>
      <c r="BM61" s="226"/>
      <c r="BN61" s="226"/>
      <c r="BO61" s="235"/>
      <c r="BP61" s="235"/>
      <c r="BQ61" s="232">
        <v>55</v>
      </c>
      <c r="BR61" s="233"/>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24"/>
    </row>
    <row r="62" spans="1:131" ht="26.25" customHeight="1" x14ac:dyDescent="0.15">
      <c r="A62" s="232">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35"/>
      <c r="BP62" s="235"/>
      <c r="BQ62" s="232">
        <v>56</v>
      </c>
      <c r="BR62" s="233"/>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24"/>
    </row>
    <row r="63" spans="1:131" ht="26.25" customHeight="1" thickBot="1" x14ac:dyDescent="0.2">
      <c r="A63" s="234" t="s">
        <v>377</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818</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35"/>
      <c r="BP63" s="235"/>
      <c r="BQ63" s="232">
        <v>57</v>
      </c>
      <c r="BR63" s="233"/>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24"/>
    </row>
    <row r="64" spans="1:131" ht="26.25" customHeight="1" x14ac:dyDescent="0.15">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24"/>
    </row>
    <row r="65" spans="1:131" ht="26.25" customHeight="1" thickBot="1" x14ac:dyDescent="0.2">
      <c r="A65" s="226" t="s">
        <v>399</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24"/>
    </row>
    <row r="66" spans="1:131" ht="26.25" customHeight="1" x14ac:dyDescent="0.15">
      <c r="A66" s="1008" t="s">
        <v>400</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401</v>
      </c>
      <c r="AV66" s="1015"/>
      <c r="AW66" s="1015"/>
      <c r="AX66" s="1015"/>
      <c r="AY66" s="1016"/>
      <c r="AZ66" s="1014" t="s">
        <v>365</v>
      </c>
      <c r="BA66" s="1015"/>
      <c r="BB66" s="1015"/>
      <c r="BC66" s="1015"/>
      <c r="BD66" s="1028"/>
      <c r="BE66" s="235"/>
      <c r="BF66" s="235"/>
      <c r="BG66" s="235"/>
      <c r="BH66" s="235"/>
      <c r="BI66" s="235"/>
      <c r="BJ66" s="235"/>
      <c r="BK66" s="235"/>
      <c r="BL66" s="235"/>
      <c r="BM66" s="235"/>
      <c r="BN66" s="235"/>
      <c r="BO66" s="235"/>
      <c r="BP66" s="235"/>
      <c r="BQ66" s="232">
        <v>60</v>
      </c>
      <c r="BR66" s="237"/>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24"/>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35"/>
      <c r="BF67" s="235"/>
      <c r="BG67" s="235"/>
      <c r="BH67" s="235"/>
      <c r="BI67" s="235"/>
      <c r="BJ67" s="235"/>
      <c r="BK67" s="235"/>
      <c r="BL67" s="235"/>
      <c r="BM67" s="235"/>
      <c r="BN67" s="235"/>
      <c r="BO67" s="235"/>
      <c r="BP67" s="235"/>
      <c r="BQ67" s="232">
        <v>61</v>
      </c>
      <c r="BR67" s="237"/>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24"/>
    </row>
    <row r="68" spans="1:131" ht="26.25" customHeight="1" thickTop="1" x14ac:dyDescent="0.15">
      <c r="A68" s="230">
        <v>1</v>
      </c>
      <c r="B68" s="998" t="s">
        <v>562</v>
      </c>
      <c r="C68" s="999"/>
      <c r="D68" s="999"/>
      <c r="E68" s="999"/>
      <c r="F68" s="999"/>
      <c r="G68" s="999"/>
      <c r="H68" s="999"/>
      <c r="I68" s="999"/>
      <c r="J68" s="999"/>
      <c r="K68" s="999"/>
      <c r="L68" s="999"/>
      <c r="M68" s="999"/>
      <c r="N68" s="999"/>
      <c r="O68" s="999"/>
      <c r="P68" s="1000"/>
      <c r="Q68" s="1001">
        <v>2689</v>
      </c>
      <c r="R68" s="995"/>
      <c r="S68" s="995"/>
      <c r="T68" s="995"/>
      <c r="U68" s="995"/>
      <c r="V68" s="995">
        <v>2622</v>
      </c>
      <c r="W68" s="995"/>
      <c r="X68" s="995"/>
      <c r="Y68" s="995"/>
      <c r="Z68" s="995"/>
      <c r="AA68" s="995">
        <v>67</v>
      </c>
      <c r="AB68" s="995"/>
      <c r="AC68" s="995"/>
      <c r="AD68" s="995"/>
      <c r="AE68" s="995"/>
      <c r="AF68" s="995">
        <v>67</v>
      </c>
      <c r="AG68" s="995"/>
      <c r="AH68" s="995"/>
      <c r="AI68" s="995"/>
      <c r="AJ68" s="995"/>
      <c r="AK68" s="995">
        <v>80</v>
      </c>
      <c r="AL68" s="995"/>
      <c r="AM68" s="995"/>
      <c r="AN68" s="995"/>
      <c r="AO68" s="995"/>
      <c r="AP68" s="995">
        <v>1274</v>
      </c>
      <c r="AQ68" s="995"/>
      <c r="AR68" s="995"/>
      <c r="AS68" s="995"/>
      <c r="AT68" s="995"/>
      <c r="AU68" s="995">
        <v>-3</v>
      </c>
      <c r="AV68" s="995"/>
      <c r="AW68" s="995"/>
      <c r="AX68" s="995"/>
      <c r="AY68" s="995"/>
      <c r="AZ68" s="996"/>
      <c r="BA68" s="996"/>
      <c r="BB68" s="996"/>
      <c r="BC68" s="996"/>
      <c r="BD68" s="997"/>
      <c r="BE68" s="235"/>
      <c r="BF68" s="235"/>
      <c r="BG68" s="235"/>
      <c r="BH68" s="235"/>
      <c r="BI68" s="235"/>
      <c r="BJ68" s="235"/>
      <c r="BK68" s="235"/>
      <c r="BL68" s="235"/>
      <c r="BM68" s="235"/>
      <c r="BN68" s="235"/>
      <c r="BO68" s="235"/>
      <c r="BP68" s="235"/>
      <c r="BQ68" s="232">
        <v>62</v>
      </c>
      <c r="BR68" s="237"/>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24"/>
    </row>
    <row r="69" spans="1:131" ht="26.25" customHeight="1" x14ac:dyDescent="0.15">
      <c r="A69" s="232">
        <v>2</v>
      </c>
      <c r="B69" s="987" t="s">
        <v>554</v>
      </c>
      <c r="C69" s="988"/>
      <c r="D69" s="988"/>
      <c r="E69" s="988"/>
      <c r="F69" s="988"/>
      <c r="G69" s="988"/>
      <c r="H69" s="988"/>
      <c r="I69" s="988"/>
      <c r="J69" s="988"/>
      <c r="K69" s="988"/>
      <c r="L69" s="988"/>
      <c r="M69" s="988"/>
      <c r="N69" s="988"/>
      <c r="O69" s="988"/>
      <c r="P69" s="989"/>
      <c r="Q69" s="990">
        <v>1103</v>
      </c>
      <c r="R69" s="984"/>
      <c r="S69" s="984"/>
      <c r="T69" s="984"/>
      <c r="U69" s="984"/>
      <c r="V69" s="984">
        <v>1100</v>
      </c>
      <c r="W69" s="984"/>
      <c r="X69" s="984"/>
      <c r="Y69" s="984"/>
      <c r="Z69" s="984"/>
      <c r="AA69" s="984">
        <v>3</v>
      </c>
      <c r="AB69" s="984"/>
      <c r="AC69" s="984"/>
      <c r="AD69" s="984"/>
      <c r="AE69" s="984"/>
      <c r="AF69" s="984">
        <v>3</v>
      </c>
      <c r="AG69" s="984"/>
      <c r="AH69" s="984"/>
      <c r="AI69" s="984"/>
      <c r="AJ69" s="984"/>
      <c r="AK69" s="984" t="s">
        <v>552</v>
      </c>
      <c r="AL69" s="984"/>
      <c r="AM69" s="984"/>
      <c r="AN69" s="984"/>
      <c r="AO69" s="984"/>
      <c r="AP69" s="984" t="s">
        <v>560</v>
      </c>
      <c r="AQ69" s="984"/>
      <c r="AR69" s="984"/>
      <c r="AS69" s="984"/>
      <c r="AT69" s="984"/>
      <c r="AU69" s="984" t="s">
        <v>560</v>
      </c>
      <c r="AV69" s="984"/>
      <c r="AW69" s="984"/>
      <c r="AX69" s="984"/>
      <c r="AY69" s="984"/>
      <c r="AZ69" s="985"/>
      <c r="BA69" s="985"/>
      <c r="BB69" s="985"/>
      <c r="BC69" s="985"/>
      <c r="BD69" s="986"/>
      <c r="BE69" s="235"/>
      <c r="BF69" s="235"/>
      <c r="BG69" s="235"/>
      <c r="BH69" s="235"/>
      <c r="BI69" s="235"/>
      <c r="BJ69" s="235"/>
      <c r="BK69" s="235"/>
      <c r="BL69" s="235"/>
      <c r="BM69" s="235"/>
      <c r="BN69" s="235"/>
      <c r="BO69" s="235"/>
      <c r="BP69" s="235"/>
      <c r="BQ69" s="232">
        <v>63</v>
      </c>
      <c r="BR69" s="237"/>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24"/>
    </row>
    <row r="70" spans="1:131" ht="26.25" customHeight="1" x14ac:dyDescent="0.15">
      <c r="A70" s="232">
        <v>3</v>
      </c>
      <c r="B70" s="987" t="s">
        <v>555</v>
      </c>
      <c r="C70" s="988"/>
      <c r="D70" s="988"/>
      <c r="E70" s="988"/>
      <c r="F70" s="988"/>
      <c r="G70" s="988"/>
      <c r="H70" s="988"/>
      <c r="I70" s="988"/>
      <c r="J70" s="988"/>
      <c r="K70" s="988"/>
      <c r="L70" s="988"/>
      <c r="M70" s="988"/>
      <c r="N70" s="988"/>
      <c r="O70" s="988"/>
      <c r="P70" s="989"/>
      <c r="Q70" s="990">
        <v>83</v>
      </c>
      <c r="R70" s="984"/>
      <c r="S70" s="984"/>
      <c r="T70" s="984"/>
      <c r="U70" s="984"/>
      <c r="V70" s="984">
        <v>69</v>
      </c>
      <c r="W70" s="984"/>
      <c r="X70" s="984"/>
      <c r="Y70" s="984"/>
      <c r="Z70" s="984"/>
      <c r="AA70" s="984">
        <v>14</v>
      </c>
      <c r="AB70" s="984"/>
      <c r="AC70" s="984"/>
      <c r="AD70" s="984"/>
      <c r="AE70" s="984"/>
      <c r="AF70" s="984">
        <v>14</v>
      </c>
      <c r="AG70" s="984"/>
      <c r="AH70" s="984"/>
      <c r="AI70" s="984"/>
      <c r="AJ70" s="984"/>
      <c r="AK70" s="984" t="s">
        <v>552</v>
      </c>
      <c r="AL70" s="984"/>
      <c r="AM70" s="984"/>
      <c r="AN70" s="984"/>
      <c r="AO70" s="984"/>
      <c r="AP70" s="984" t="s">
        <v>560</v>
      </c>
      <c r="AQ70" s="984"/>
      <c r="AR70" s="984"/>
      <c r="AS70" s="984"/>
      <c r="AT70" s="984"/>
      <c r="AU70" s="984" t="s">
        <v>560</v>
      </c>
      <c r="AV70" s="984"/>
      <c r="AW70" s="984"/>
      <c r="AX70" s="984"/>
      <c r="AY70" s="984"/>
      <c r="AZ70" s="985"/>
      <c r="BA70" s="985"/>
      <c r="BB70" s="985"/>
      <c r="BC70" s="985"/>
      <c r="BD70" s="986"/>
      <c r="BE70" s="235"/>
      <c r="BF70" s="235"/>
      <c r="BG70" s="235"/>
      <c r="BH70" s="235"/>
      <c r="BI70" s="235"/>
      <c r="BJ70" s="235"/>
      <c r="BK70" s="235"/>
      <c r="BL70" s="235"/>
      <c r="BM70" s="235"/>
      <c r="BN70" s="235"/>
      <c r="BO70" s="235"/>
      <c r="BP70" s="235"/>
      <c r="BQ70" s="232">
        <v>64</v>
      </c>
      <c r="BR70" s="237"/>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24"/>
    </row>
    <row r="71" spans="1:131" ht="26.25" customHeight="1" x14ac:dyDescent="0.15">
      <c r="A71" s="232">
        <v>4</v>
      </c>
      <c r="B71" s="987" t="s">
        <v>556</v>
      </c>
      <c r="C71" s="988"/>
      <c r="D71" s="988"/>
      <c r="E71" s="988"/>
      <c r="F71" s="988"/>
      <c r="G71" s="988"/>
      <c r="H71" s="988"/>
      <c r="I71" s="988"/>
      <c r="J71" s="988"/>
      <c r="K71" s="988"/>
      <c r="L71" s="988"/>
      <c r="M71" s="988"/>
      <c r="N71" s="988"/>
      <c r="O71" s="988"/>
      <c r="P71" s="989"/>
      <c r="Q71" s="990">
        <v>6431</v>
      </c>
      <c r="R71" s="984"/>
      <c r="S71" s="984"/>
      <c r="T71" s="984"/>
      <c r="U71" s="984"/>
      <c r="V71" s="984">
        <v>6234</v>
      </c>
      <c r="W71" s="984"/>
      <c r="X71" s="984"/>
      <c r="Y71" s="984"/>
      <c r="Z71" s="984"/>
      <c r="AA71" s="984">
        <v>197</v>
      </c>
      <c r="AB71" s="984"/>
      <c r="AC71" s="984"/>
      <c r="AD71" s="984"/>
      <c r="AE71" s="984"/>
      <c r="AF71" s="984">
        <v>197</v>
      </c>
      <c r="AG71" s="984"/>
      <c r="AH71" s="984"/>
      <c r="AI71" s="984"/>
      <c r="AJ71" s="984"/>
      <c r="AK71" s="984" t="s">
        <v>559</v>
      </c>
      <c r="AL71" s="984"/>
      <c r="AM71" s="984"/>
      <c r="AN71" s="984"/>
      <c r="AO71" s="984"/>
      <c r="AP71" s="984" t="s">
        <v>561</v>
      </c>
      <c r="AQ71" s="984"/>
      <c r="AR71" s="984"/>
      <c r="AS71" s="984"/>
      <c r="AT71" s="984"/>
      <c r="AU71" s="984" t="s">
        <v>561</v>
      </c>
      <c r="AV71" s="984"/>
      <c r="AW71" s="984"/>
      <c r="AX71" s="984"/>
      <c r="AY71" s="984"/>
      <c r="AZ71" s="985"/>
      <c r="BA71" s="985"/>
      <c r="BB71" s="985"/>
      <c r="BC71" s="985"/>
      <c r="BD71" s="986"/>
      <c r="BE71" s="235"/>
      <c r="BF71" s="235"/>
      <c r="BG71" s="235"/>
      <c r="BH71" s="235"/>
      <c r="BI71" s="235"/>
      <c r="BJ71" s="235"/>
      <c r="BK71" s="235"/>
      <c r="BL71" s="235"/>
      <c r="BM71" s="235"/>
      <c r="BN71" s="235"/>
      <c r="BO71" s="235"/>
      <c r="BP71" s="235"/>
      <c r="BQ71" s="232">
        <v>65</v>
      </c>
      <c r="BR71" s="237"/>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24"/>
    </row>
    <row r="72" spans="1:131" ht="26.25" customHeight="1" x14ac:dyDescent="0.15">
      <c r="A72" s="232">
        <v>5</v>
      </c>
      <c r="B72" s="987" t="s">
        <v>557</v>
      </c>
      <c r="C72" s="988"/>
      <c r="D72" s="988"/>
      <c r="E72" s="988"/>
      <c r="F72" s="988"/>
      <c r="G72" s="988"/>
      <c r="H72" s="988"/>
      <c r="I72" s="988"/>
      <c r="J72" s="988"/>
      <c r="K72" s="988"/>
      <c r="L72" s="988"/>
      <c r="M72" s="988"/>
      <c r="N72" s="988"/>
      <c r="O72" s="988"/>
      <c r="P72" s="989"/>
      <c r="Q72" s="990">
        <v>406</v>
      </c>
      <c r="R72" s="984"/>
      <c r="S72" s="984"/>
      <c r="T72" s="984"/>
      <c r="U72" s="984"/>
      <c r="V72" s="984">
        <v>324</v>
      </c>
      <c r="W72" s="984"/>
      <c r="X72" s="984"/>
      <c r="Y72" s="984"/>
      <c r="Z72" s="984"/>
      <c r="AA72" s="984">
        <v>82</v>
      </c>
      <c r="AB72" s="984"/>
      <c r="AC72" s="984"/>
      <c r="AD72" s="984"/>
      <c r="AE72" s="984"/>
      <c r="AF72" s="984">
        <v>82</v>
      </c>
      <c r="AG72" s="984"/>
      <c r="AH72" s="984"/>
      <c r="AI72" s="984"/>
      <c r="AJ72" s="984"/>
      <c r="AK72" s="984" t="s">
        <v>553</v>
      </c>
      <c r="AL72" s="984"/>
      <c r="AM72" s="984"/>
      <c r="AN72" s="984"/>
      <c r="AO72" s="984"/>
      <c r="AP72" s="984" t="s">
        <v>560</v>
      </c>
      <c r="AQ72" s="984"/>
      <c r="AR72" s="984"/>
      <c r="AS72" s="984"/>
      <c r="AT72" s="984"/>
      <c r="AU72" s="984" t="s">
        <v>561</v>
      </c>
      <c r="AV72" s="984"/>
      <c r="AW72" s="984"/>
      <c r="AX72" s="984"/>
      <c r="AY72" s="984"/>
      <c r="AZ72" s="985"/>
      <c r="BA72" s="985"/>
      <c r="BB72" s="985"/>
      <c r="BC72" s="985"/>
      <c r="BD72" s="986"/>
      <c r="BE72" s="235"/>
      <c r="BF72" s="235"/>
      <c r="BG72" s="235"/>
      <c r="BH72" s="235"/>
      <c r="BI72" s="235"/>
      <c r="BJ72" s="235"/>
      <c r="BK72" s="235"/>
      <c r="BL72" s="235"/>
      <c r="BM72" s="235"/>
      <c r="BN72" s="235"/>
      <c r="BO72" s="235"/>
      <c r="BP72" s="235"/>
      <c r="BQ72" s="232">
        <v>66</v>
      </c>
      <c r="BR72" s="237"/>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24"/>
    </row>
    <row r="73" spans="1:131" ht="26.25" customHeight="1" x14ac:dyDescent="0.15">
      <c r="A73" s="232">
        <v>6</v>
      </c>
      <c r="B73" s="987" t="s">
        <v>558</v>
      </c>
      <c r="C73" s="988"/>
      <c r="D73" s="988"/>
      <c r="E73" s="988"/>
      <c r="F73" s="988"/>
      <c r="G73" s="988"/>
      <c r="H73" s="988"/>
      <c r="I73" s="988"/>
      <c r="J73" s="988"/>
      <c r="K73" s="988"/>
      <c r="L73" s="988"/>
      <c r="M73" s="988"/>
      <c r="N73" s="988"/>
      <c r="O73" s="988"/>
      <c r="P73" s="989"/>
      <c r="Q73" s="990">
        <v>161934</v>
      </c>
      <c r="R73" s="984"/>
      <c r="S73" s="984"/>
      <c r="T73" s="984"/>
      <c r="U73" s="984"/>
      <c r="V73" s="984">
        <v>158460</v>
      </c>
      <c r="W73" s="984"/>
      <c r="X73" s="984"/>
      <c r="Y73" s="984"/>
      <c r="Z73" s="984"/>
      <c r="AA73" s="984">
        <v>3473</v>
      </c>
      <c r="AB73" s="984"/>
      <c r="AC73" s="984"/>
      <c r="AD73" s="984"/>
      <c r="AE73" s="984"/>
      <c r="AF73" s="984">
        <v>3473</v>
      </c>
      <c r="AG73" s="984"/>
      <c r="AH73" s="984"/>
      <c r="AI73" s="984"/>
      <c r="AJ73" s="984"/>
      <c r="AK73" s="984">
        <v>1726</v>
      </c>
      <c r="AL73" s="984"/>
      <c r="AM73" s="984"/>
      <c r="AN73" s="984"/>
      <c r="AO73" s="984"/>
      <c r="AP73" s="984" t="s">
        <v>560</v>
      </c>
      <c r="AQ73" s="984"/>
      <c r="AR73" s="984"/>
      <c r="AS73" s="984"/>
      <c r="AT73" s="984"/>
      <c r="AU73" s="984" t="s">
        <v>561</v>
      </c>
      <c r="AV73" s="984"/>
      <c r="AW73" s="984"/>
      <c r="AX73" s="984"/>
      <c r="AY73" s="984"/>
      <c r="AZ73" s="985"/>
      <c r="BA73" s="985"/>
      <c r="BB73" s="985"/>
      <c r="BC73" s="985"/>
      <c r="BD73" s="986"/>
      <c r="BE73" s="235"/>
      <c r="BF73" s="235"/>
      <c r="BG73" s="235"/>
      <c r="BH73" s="235"/>
      <c r="BI73" s="235"/>
      <c r="BJ73" s="235"/>
      <c r="BK73" s="235"/>
      <c r="BL73" s="235"/>
      <c r="BM73" s="235"/>
      <c r="BN73" s="235"/>
      <c r="BO73" s="235"/>
      <c r="BP73" s="235"/>
      <c r="BQ73" s="232">
        <v>67</v>
      </c>
      <c r="BR73" s="237"/>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24"/>
    </row>
    <row r="74" spans="1:131" ht="26.25" customHeight="1" x14ac:dyDescent="0.15">
      <c r="A74" s="232">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35"/>
      <c r="BF74" s="235"/>
      <c r="BG74" s="235"/>
      <c r="BH74" s="235"/>
      <c r="BI74" s="235"/>
      <c r="BJ74" s="235"/>
      <c r="BK74" s="235"/>
      <c r="BL74" s="235"/>
      <c r="BM74" s="235"/>
      <c r="BN74" s="235"/>
      <c r="BO74" s="235"/>
      <c r="BP74" s="235"/>
      <c r="BQ74" s="232">
        <v>68</v>
      </c>
      <c r="BR74" s="237"/>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24"/>
    </row>
    <row r="75" spans="1:131" ht="26.25" customHeight="1" x14ac:dyDescent="0.15">
      <c r="A75" s="232">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35"/>
      <c r="BF75" s="235"/>
      <c r="BG75" s="235"/>
      <c r="BH75" s="235"/>
      <c r="BI75" s="235"/>
      <c r="BJ75" s="235"/>
      <c r="BK75" s="235"/>
      <c r="BL75" s="235"/>
      <c r="BM75" s="235"/>
      <c r="BN75" s="235"/>
      <c r="BO75" s="235"/>
      <c r="BP75" s="235"/>
      <c r="BQ75" s="232">
        <v>69</v>
      </c>
      <c r="BR75" s="237"/>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24"/>
    </row>
    <row r="76" spans="1:131" ht="26.25" customHeight="1" x14ac:dyDescent="0.15">
      <c r="A76" s="232">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35"/>
      <c r="BF76" s="235"/>
      <c r="BG76" s="235"/>
      <c r="BH76" s="235"/>
      <c r="BI76" s="235"/>
      <c r="BJ76" s="235"/>
      <c r="BK76" s="235"/>
      <c r="BL76" s="235"/>
      <c r="BM76" s="235"/>
      <c r="BN76" s="235"/>
      <c r="BO76" s="235"/>
      <c r="BP76" s="235"/>
      <c r="BQ76" s="232">
        <v>70</v>
      </c>
      <c r="BR76" s="237"/>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24"/>
    </row>
    <row r="77" spans="1:131" ht="26.25" customHeight="1" x14ac:dyDescent="0.15">
      <c r="A77" s="232">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35"/>
      <c r="BF77" s="235"/>
      <c r="BG77" s="235"/>
      <c r="BH77" s="235"/>
      <c r="BI77" s="235"/>
      <c r="BJ77" s="235"/>
      <c r="BK77" s="235"/>
      <c r="BL77" s="235"/>
      <c r="BM77" s="235"/>
      <c r="BN77" s="235"/>
      <c r="BO77" s="235"/>
      <c r="BP77" s="235"/>
      <c r="BQ77" s="232">
        <v>71</v>
      </c>
      <c r="BR77" s="237"/>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24"/>
    </row>
    <row r="78" spans="1:131" ht="26.25" customHeight="1" x14ac:dyDescent="0.15">
      <c r="A78" s="232">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35"/>
      <c r="BF78" s="235"/>
      <c r="BG78" s="235"/>
      <c r="BH78" s="235"/>
      <c r="BI78" s="235"/>
      <c r="BJ78" s="224"/>
      <c r="BK78" s="224"/>
      <c r="BL78" s="224"/>
      <c r="BM78" s="224"/>
      <c r="BN78" s="224"/>
      <c r="BO78" s="235"/>
      <c r="BP78" s="235"/>
      <c r="BQ78" s="232">
        <v>72</v>
      </c>
      <c r="BR78" s="237"/>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24"/>
    </row>
    <row r="79" spans="1:131" ht="26.25" customHeight="1" x14ac:dyDescent="0.15">
      <c r="A79" s="232">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35"/>
      <c r="BF79" s="235"/>
      <c r="BG79" s="235"/>
      <c r="BH79" s="235"/>
      <c r="BI79" s="235"/>
      <c r="BJ79" s="224"/>
      <c r="BK79" s="224"/>
      <c r="BL79" s="224"/>
      <c r="BM79" s="224"/>
      <c r="BN79" s="224"/>
      <c r="BO79" s="235"/>
      <c r="BP79" s="235"/>
      <c r="BQ79" s="232">
        <v>73</v>
      </c>
      <c r="BR79" s="237"/>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24"/>
    </row>
    <row r="80" spans="1:131" ht="26.25" customHeight="1" x14ac:dyDescent="0.15">
      <c r="A80" s="232">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35"/>
      <c r="BF80" s="235"/>
      <c r="BG80" s="235"/>
      <c r="BH80" s="235"/>
      <c r="BI80" s="235"/>
      <c r="BJ80" s="235"/>
      <c r="BK80" s="235"/>
      <c r="BL80" s="235"/>
      <c r="BM80" s="235"/>
      <c r="BN80" s="235"/>
      <c r="BO80" s="235"/>
      <c r="BP80" s="235"/>
      <c r="BQ80" s="232">
        <v>74</v>
      </c>
      <c r="BR80" s="237"/>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24"/>
    </row>
    <row r="81" spans="1:131" ht="26.25" customHeight="1" x14ac:dyDescent="0.15">
      <c r="A81" s="232">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35"/>
      <c r="BF81" s="235"/>
      <c r="BG81" s="235"/>
      <c r="BH81" s="235"/>
      <c r="BI81" s="235"/>
      <c r="BJ81" s="235"/>
      <c r="BK81" s="235"/>
      <c r="BL81" s="235"/>
      <c r="BM81" s="235"/>
      <c r="BN81" s="235"/>
      <c r="BO81" s="235"/>
      <c r="BP81" s="235"/>
      <c r="BQ81" s="232">
        <v>75</v>
      </c>
      <c r="BR81" s="237"/>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24"/>
    </row>
    <row r="82" spans="1:131" ht="26.25" customHeight="1" x14ac:dyDescent="0.15">
      <c r="A82" s="232">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35"/>
      <c r="BF82" s="235"/>
      <c r="BG82" s="235"/>
      <c r="BH82" s="235"/>
      <c r="BI82" s="235"/>
      <c r="BJ82" s="235"/>
      <c r="BK82" s="235"/>
      <c r="BL82" s="235"/>
      <c r="BM82" s="235"/>
      <c r="BN82" s="235"/>
      <c r="BO82" s="235"/>
      <c r="BP82" s="235"/>
      <c r="BQ82" s="232">
        <v>76</v>
      </c>
      <c r="BR82" s="237"/>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24"/>
    </row>
    <row r="83" spans="1:131" ht="26.25" customHeight="1" x14ac:dyDescent="0.15">
      <c r="A83" s="232">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35"/>
      <c r="BF83" s="235"/>
      <c r="BG83" s="235"/>
      <c r="BH83" s="235"/>
      <c r="BI83" s="235"/>
      <c r="BJ83" s="235"/>
      <c r="BK83" s="235"/>
      <c r="BL83" s="235"/>
      <c r="BM83" s="235"/>
      <c r="BN83" s="235"/>
      <c r="BO83" s="235"/>
      <c r="BP83" s="235"/>
      <c r="BQ83" s="232">
        <v>77</v>
      </c>
      <c r="BR83" s="237"/>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24"/>
    </row>
    <row r="84" spans="1:131" ht="26.25" customHeight="1" x14ac:dyDescent="0.15">
      <c r="A84" s="232">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35"/>
      <c r="BF84" s="235"/>
      <c r="BG84" s="235"/>
      <c r="BH84" s="235"/>
      <c r="BI84" s="235"/>
      <c r="BJ84" s="235"/>
      <c r="BK84" s="235"/>
      <c r="BL84" s="235"/>
      <c r="BM84" s="235"/>
      <c r="BN84" s="235"/>
      <c r="BO84" s="235"/>
      <c r="BP84" s="235"/>
      <c r="BQ84" s="232">
        <v>78</v>
      </c>
      <c r="BR84" s="237"/>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24"/>
    </row>
    <row r="85" spans="1:131" ht="26.25" customHeight="1" x14ac:dyDescent="0.15">
      <c r="A85" s="232">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35"/>
      <c r="BF85" s="235"/>
      <c r="BG85" s="235"/>
      <c r="BH85" s="235"/>
      <c r="BI85" s="235"/>
      <c r="BJ85" s="235"/>
      <c r="BK85" s="235"/>
      <c r="BL85" s="235"/>
      <c r="BM85" s="235"/>
      <c r="BN85" s="235"/>
      <c r="BO85" s="235"/>
      <c r="BP85" s="235"/>
      <c r="BQ85" s="232">
        <v>79</v>
      </c>
      <c r="BR85" s="237"/>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24"/>
    </row>
    <row r="86" spans="1:131" ht="26.25" customHeight="1" x14ac:dyDescent="0.15">
      <c r="A86" s="232">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35"/>
      <c r="BF86" s="235"/>
      <c r="BG86" s="235"/>
      <c r="BH86" s="235"/>
      <c r="BI86" s="235"/>
      <c r="BJ86" s="235"/>
      <c r="BK86" s="235"/>
      <c r="BL86" s="235"/>
      <c r="BM86" s="235"/>
      <c r="BN86" s="235"/>
      <c r="BO86" s="235"/>
      <c r="BP86" s="235"/>
      <c r="BQ86" s="232">
        <v>80</v>
      </c>
      <c r="BR86" s="237"/>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24"/>
    </row>
    <row r="87" spans="1:131" ht="26.25" customHeight="1" x14ac:dyDescent="0.15">
      <c r="A87" s="238">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35"/>
      <c r="BF87" s="235"/>
      <c r="BG87" s="235"/>
      <c r="BH87" s="235"/>
      <c r="BI87" s="235"/>
      <c r="BJ87" s="235"/>
      <c r="BK87" s="235"/>
      <c r="BL87" s="235"/>
      <c r="BM87" s="235"/>
      <c r="BN87" s="235"/>
      <c r="BO87" s="235"/>
      <c r="BP87" s="235"/>
      <c r="BQ87" s="232">
        <v>81</v>
      </c>
      <c r="BR87" s="237"/>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24"/>
    </row>
    <row r="88" spans="1:131" ht="26.25" customHeight="1" thickBot="1" x14ac:dyDescent="0.2">
      <c r="A88" s="234" t="s">
        <v>377</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35"/>
      <c r="BF88" s="235"/>
      <c r="BG88" s="235"/>
      <c r="BH88" s="235"/>
      <c r="BI88" s="235"/>
      <c r="BJ88" s="235"/>
      <c r="BK88" s="235"/>
      <c r="BL88" s="235"/>
      <c r="BM88" s="235"/>
      <c r="BN88" s="235"/>
      <c r="BO88" s="235"/>
      <c r="BP88" s="235"/>
      <c r="BQ88" s="232">
        <v>82</v>
      </c>
      <c r="BR88" s="237"/>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24"/>
    </row>
    <row r="89" spans="1:131" ht="26.25" hidden="1" customHeight="1" x14ac:dyDescent="0.15">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24"/>
    </row>
    <row r="90" spans="1:131" ht="26.25" hidden="1" customHeight="1" x14ac:dyDescent="0.15">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24"/>
    </row>
    <row r="91" spans="1:131" ht="26.25" hidden="1" customHeight="1" x14ac:dyDescent="0.15">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24"/>
    </row>
    <row r="92" spans="1:131" ht="26.25" hidden="1" customHeight="1" x14ac:dyDescent="0.15">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24"/>
    </row>
    <row r="93" spans="1:131" ht="26.25" hidden="1" customHeight="1" x14ac:dyDescent="0.15">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24"/>
    </row>
    <row r="94" spans="1:131" ht="26.25" hidden="1" customHeight="1" x14ac:dyDescent="0.15">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24"/>
    </row>
    <row r="95" spans="1:131" ht="26.25" hidden="1" customHeight="1" x14ac:dyDescent="0.15">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24"/>
    </row>
    <row r="96" spans="1:131" ht="26.25" hidden="1" customHeight="1" x14ac:dyDescent="0.15">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24"/>
    </row>
    <row r="97" spans="1:131" ht="26.25" hidden="1" customHeight="1" x14ac:dyDescent="0.15">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24"/>
    </row>
    <row r="98" spans="1:131" ht="26.25" hidden="1" customHeight="1" x14ac:dyDescent="0.15">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24"/>
    </row>
    <row r="99" spans="1:131" ht="26.25" hidden="1" customHeight="1" x14ac:dyDescent="0.15">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24"/>
    </row>
    <row r="100" spans="1:131" ht="26.25" hidden="1" customHeight="1" x14ac:dyDescent="0.15">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24"/>
    </row>
    <row r="101" spans="1:131" ht="26.25" hidden="1" customHeight="1" x14ac:dyDescent="0.15">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24"/>
    </row>
    <row r="102" spans="1:131" ht="26.25" customHeight="1" thickBot="1" x14ac:dyDescent="0.2">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377</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24"/>
    </row>
    <row r="103" spans="1:131" ht="26.25" customHeight="1" x14ac:dyDescent="0.15">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24"/>
    </row>
    <row r="104" spans="1:131" ht="26.25" customHeight="1" x14ac:dyDescent="0.15">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24"/>
    </row>
    <row r="105" spans="1:131" ht="11.25" customHeight="1" x14ac:dyDescent="0.15">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43" t="s">
        <v>406</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407</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24" customFormat="1" ht="26.25" customHeight="1" x14ac:dyDescent="0.15">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295</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295</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295</v>
      </c>
      <c r="DR109" s="909"/>
      <c r="DS109" s="909"/>
      <c r="DT109" s="909"/>
      <c r="DU109" s="910"/>
      <c r="DV109" s="911" t="s">
        <v>413</v>
      </c>
      <c r="DW109" s="909"/>
      <c r="DX109" s="909"/>
      <c r="DY109" s="909"/>
      <c r="DZ109" s="942"/>
    </row>
    <row r="110" spans="1:131" s="224" customFormat="1" ht="26.25" customHeight="1" x14ac:dyDescent="0.15">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803459</v>
      </c>
      <c r="AB110" s="902"/>
      <c r="AC110" s="902"/>
      <c r="AD110" s="902"/>
      <c r="AE110" s="903"/>
      <c r="AF110" s="904">
        <v>860363</v>
      </c>
      <c r="AG110" s="902"/>
      <c r="AH110" s="902"/>
      <c r="AI110" s="902"/>
      <c r="AJ110" s="903"/>
      <c r="AK110" s="904">
        <v>765902</v>
      </c>
      <c r="AL110" s="902"/>
      <c r="AM110" s="902"/>
      <c r="AN110" s="902"/>
      <c r="AO110" s="903"/>
      <c r="AP110" s="905">
        <v>26.6</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6205759</v>
      </c>
      <c r="BR110" s="855"/>
      <c r="BS110" s="855"/>
      <c r="BT110" s="855"/>
      <c r="BU110" s="855"/>
      <c r="BV110" s="855">
        <v>5832688</v>
      </c>
      <c r="BW110" s="855"/>
      <c r="BX110" s="855"/>
      <c r="BY110" s="855"/>
      <c r="BZ110" s="855"/>
      <c r="CA110" s="855">
        <v>5584809</v>
      </c>
      <c r="CB110" s="855"/>
      <c r="CC110" s="855"/>
      <c r="CD110" s="855"/>
      <c r="CE110" s="855"/>
      <c r="CF110" s="879">
        <v>193.8</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24" customFormat="1" ht="26.25" customHeight="1" x14ac:dyDescent="0.15">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114408</v>
      </c>
      <c r="BR111" s="830"/>
      <c r="BS111" s="830"/>
      <c r="BT111" s="830"/>
      <c r="BU111" s="830"/>
      <c r="BV111" s="830">
        <v>98065</v>
      </c>
      <c r="BW111" s="830"/>
      <c r="BX111" s="830"/>
      <c r="BY111" s="830"/>
      <c r="BZ111" s="830"/>
      <c r="CA111" s="830">
        <v>81722</v>
      </c>
      <c r="CB111" s="830"/>
      <c r="CC111" s="830"/>
      <c r="CD111" s="830"/>
      <c r="CE111" s="830"/>
      <c r="CF111" s="888">
        <v>2.8</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24" customFormat="1" ht="26.25" customHeight="1" x14ac:dyDescent="0.15">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279526</v>
      </c>
      <c r="BR112" s="830"/>
      <c r="BS112" s="830"/>
      <c r="BT112" s="830"/>
      <c r="BU112" s="830"/>
      <c r="BV112" s="830">
        <v>251378</v>
      </c>
      <c r="BW112" s="830"/>
      <c r="BX112" s="830"/>
      <c r="BY112" s="830"/>
      <c r="BZ112" s="830"/>
      <c r="CA112" s="830">
        <v>288785</v>
      </c>
      <c r="CB112" s="830"/>
      <c r="CC112" s="830"/>
      <c r="CD112" s="830"/>
      <c r="CE112" s="830"/>
      <c r="CF112" s="888">
        <v>10</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24" customFormat="1" ht="26.25" customHeight="1" x14ac:dyDescent="0.15">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50636</v>
      </c>
      <c r="AB113" s="932"/>
      <c r="AC113" s="932"/>
      <c r="AD113" s="932"/>
      <c r="AE113" s="933"/>
      <c r="AF113" s="934">
        <v>55490</v>
      </c>
      <c r="AG113" s="932"/>
      <c r="AH113" s="932"/>
      <c r="AI113" s="932"/>
      <c r="AJ113" s="933"/>
      <c r="AK113" s="934">
        <v>55337</v>
      </c>
      <c r="AL113" s="932"/>
      <c r="AM113" s="932"/>
      <c r="AN113" s="932"/>
      <c r="AO113" s="933"/>
      <c r="AP113" s="935">
        <v>1.9</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13987</v>
      </c>
      <c r="BR113" s="830"/>
      <c r="BS113" s="830"/>
      <c r="BT113" s="830"/>
      <c r="BU113" s="830"/>
      <c r="BV113" s="830">
        <v>4652</v>
      </c>
      <c r="BW113" s="830"/>
      <c r="BX113" s="830"/>
      <c r="BY113" s="830"/>
      <c r="BZ113" s="830"/>
      <c r="CA113" s="830">
        <v>-2892</v>
      </c>
      <c r="CB113" s="830"/>
      <c r="CC113" s="830"/>
      <c r="CD113" s="830"/>
      <c r="CE113" s="830"/>
      <c r="CF113" s="888">
        <v>-0.1</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24" customFormat="1" ht="26.25" customHeight="1" x14ac:dyDescent="0.15">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9470</v>
      </c>
      <c r="AB114" s="793"/>
      <c r="AC114" s="793"/>
      <c r="AD114" s="793"/>
      <c r="AE114" s="794"/>
      <c r="AF114" s="795">
        <v>10319</v>
      </c>
      <c r="AG114" s="793"/>
      <c r="AH114" s="793"/>
      <c r="AI114" s="793"/>
      <c r="AJ114" s="794"/>
      <c r="AK114" s="795">
        <v>9513</v>
      </c>
      <c r="AL114" s="793"/>
      <c r="AM114" s="793"/>
      <c r="AN114" s="793"/>
      <c r="AO114" s="794"/>
      <c r="AP114" s="837">
        <v>0.3</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438016</v>
      </c>
      <c r="BR114" s="830"/>
      <c r="BS114" s="830"/>
      <c r="BT114" s="830"/>
      <c r="BU114" s="830"/>
      <c r="BV114" s="830">
        <v>395021</v>
      </c>
      <c r="BW114" s="830"/>
      <c r="BX114" s="830"/>
      <c r="BY114" s="830"/>
      <c r="BZ114" s="830"/>
      <c r="CA114" s="830">
        <v>387352</v>
      </c>
      <c r="CB114" s="830"/>
      <c r="CC114" s="830"/>
      <c r="CD114" s="830"/>
      <c r="CE114" s="830"/>
      <c r="CF114" s="888">
        <v>13.4</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24" customFormat="1" ht="26.25" customHeight="1" x14ac:dyDescent="0.15">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24" customFormat="1" ht="26.25" customHeight="1" x14ac:dyDescent="0.15">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82</v>
      </c>
      <c r="AB116" s="793"/>
      <c r="AC116" s="793"/>
      <c r="AD116" s="793"/>
      <c r="AE116" s="794"/>
      <c r="AF116" s="795">
        <v>158</v>
      </c>
      <c r="AG116" s="793"/>
      <c r="AH116" s="793"/>
      <c r="AI116" s="793"/>
      <c r="AJ116" s="794"/>
      <c r="AK116" s="795">
        <v>158</v>
      </c>
      <c r="AL116" s="793"/>
      <c r="AM116" s="793"/>
      <c r="AN116" s="793"/>
      <c r="AO116" s="794"/>
      <c r="AP116" s="837">
        <v>0</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24"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863647</v>
      </c>
      <c r="AB117" s="916"/>
      <c r="AC117" s="916"/>
      <c r="AD117" s="916"/>
      <c r="AE117" s="917"/>
      <c r="AF117" s="918">
        <v>926330</v>
      </c>
      <c r="AG117" s="916"/>
      <c r="AH117" s="916"/>
      <c r="AI117" s="916"/>
      <c r="AJ117" s="917"/>
      <c r="AK117" s="918">
        <v>830910</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24" customFormat="1" ht="26.25" customHeight="1" x14ac:dyDescent="0.15">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295</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24" customFormat="1" ht="26.25" customHeight="1" x14ac:dyDescent="0.15">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45" t="s">
        <v>178</v>
      </c>
      <c r="BA119" s="245"/>
      <c r="BB119" s="245"/>
      <c r="BC119" s="245"/>
      <c r="BD119" s="245"/>
      <c r="BE119" s="245"/>
      <c r="BF119" s="245"/>
      <c r="BG119" s="245"/>
      <c r="BH119" s="245"/>
      <c r="BI119" s="245"/>
      <c r="BJ119" s="245"/>
      <c r="BK119" s="245"/>
      <c r="BL119" s="245"/>
      <c r="BM119" s="245"/>
      <c r="BN119" s="245"/>
      <c r="BO119" s="890" t="s">
        <v>443</v>
      </c>
      <c r="BP119" s="891"/>
      <c r="BQ119" s="892">
        <v>7051696</v>
      </c>
      <c r="BR119" s="858"/>
      <c r="BS119" s="858"/>
      <c r="BT119" s="858"/>
      <c r="BU119" s="858"/>
      <c r="BV119" s="858">
        <v>6581804</v>
      </c>
      <c r="BW119" s="858"/>
      <c r="BX119" s="858"/>
      <c r="BY119" s="858"/>
      <c r="BZ119" s="858"/>
      <c r="CA119" s="858">
        <v>6339776</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114408</v>
      </c>
      <c r="DH119" s="777"/>
      <c r="DI119" s="777"/>
      <c r="DJ119" s="777"/>
      <c r="DK119" s="778"/>
      <c r="DL119" s="779">
        <v>98065</v>
      </c>
      <c r="DM119" s="777"/>
      <c r="DN119" s="777"/>
      <c r="DO119" s="777"/>
      <c r="DP119" s="778"/>
      <c r="DQ119" s="779">
        <v>81722</v>
      </c>
      <c r="DR119" s="777"/>
      <c r="DS119" s="777"/>
      <c r="DT119" s="777"/>
      <c r="DU119" s="778"/>
      <c r="DV119" s="861">
        <v>2.8</v>
      </c>
      <c r="DW119" s="862"/>
      <c r="DX119" s="862"/>
      <c r="DY119" s="862"/>
      <c r="DZ119" s="863"/>
    </row>
    <row r="120" spans="1:130" s="224" customFormat="1" ht="26.25" customHeight="1" x14ac:dyDescent="0.15">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3565286</v>
      </c>
      <c r="BR120" s="855"/>
      <c r="BS120" s="855"/>
      <c r="BT120" s="855"/>
      <c r="BU120" s="855"/>
      <c r="BV120" s="855">
        <v>3581965</v>
      </c>
      <c r="BW120" s="855"/>
      <c r="BX120" s="855"/>
      <c r="BY120" s="855"/>
      <c r="BZ120" s="855"/>
      <c r="CA120" s="855">
        <v>3400605</v>
      </c>
      <c r="CB120" s="855"/>
      <c r="CC120" s="855"/>
      <c r="CD120" s="855"/>
      <c r="CE120" s="855"/>
      <c r="CF120" s="879">
        <v>118</v>
      </c>
      <c r="CG120" s="880"/>
      <c r="CH120" s="880"/>
      <c r="CI120" s="880"/>
      <c r="CJ120" s="880"/>
      <c r="CK120" s="881" t="s">
        <v>447</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269690</v>
      </c>
      <c r="DH120" s="855"/>
      <c r="DI120" s="855"/>
      <c r="DJ120" s="855"/>
      <c r="DK120" s="855"/>
      <c r="DL120" s="855">
        <v>232455</v>
      </c>
      <c r="DM120" s="855"/>
      <c r="DN120" s="855"/>
      <c r="DO120" s="855"/>
      <c r="DP120" s="855"/>
      <c r="DQ120" s="855">
        <v>261897</v>
      </c>
      <c r="DR120" s="855"/>
      <c r="DS120" s="855"/>
      <c r="DT120" s="855"/>
      <c r="DU120" s="855"/>
      <c r="DV120" s="856">
        <v>9.1</v>
      </c>
      <c r="DW120" s="856"/>
      <c r="DX120" s="856"/>
      <c r="DY120" s="856"/>
      <c r="DZ120" s="857"/>
    </row>
    <row r="121" spans="1:130" s="224" customFormat="1" ht="26.25" customHeight="1" x14ac:dyDescent="0.15">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35580</v>
      </c>
      <c r="BR121" s="830"/>
      <c r="BS121" s="830"/>
      <c r="BT121" s="830"/>
      <c r="BU121" s="830"/>
      <c r="BV121" s="830">
        <v>39025</v>
      </c>
      <c r="BW121" s="830"/>
      <c r="BX121" s="830"/>
      <c r="BY121" s="830"/>
      <c r="BZ121" s="830"/>
      <c r="CA121" s="830">
        <v>31768</v>
      </c>
      <c r="CB121" s="830"/>
      <c r="CC121" s="830"/>
      <c r="CD121" s="830"/>
      <c r="CE121" s="830"/>
      <c r="CF121" s="888">
        <v>1.1000000000000001</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v>7225</v>
      </c>
      <c r="DH121" s="830"/>
      <c r="DI121" s="830"/>
      <c r="DJ121" s="830"/>
      <c r="DK121" s="830"/>
      <c r="DL121" s="830">
        <v>11670</v>
      </c>
      <c r="DM121" s="830"/>
      <c r="DN121" s="830"/>
      <c r="DO121" s="830"/>
      <c r="DP121" s="830"/>
      <c r="DQ121" s="830">
        <v>18270</v>
      </c>
      <c r="DR121" s="830"/>
      <c r="DS121" s="830"/>
      <c r="DT121" s="830"/>
      <c r="DU121" s="830"/>
      <c r="DV121" s="807">
        <v>0.6</v>
      </c>
      <c r="DW121" s="807"/>
      <c r="DX121" s="807"/>
      <c r="DY121" s="807"/>
      <c r="DZ121" s="808"/>
    </row>
    <row r="122" spans="1:130" s="224" customFormat="1" ht="26.25" customHeight="1" x14ac:dyDescent="0.15">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5275756</v>
      </c>
      <c r="BR122" s="858"/>
      <c r="BS122" s="858"/>
      <c r="BT122" s="858"/>
      <c r="BU122" s="858"/>
      <c r="BV122" s="858">
        <v>5011905</v>
      </c>
      <c r="BW122" s="858"/>
      <c r="BX122" s="858"/>
      <c r="BY122" s="858"/>
      <c r="BZ122" s="858"/>
      <c r="CA122" s="858">
        <v>4928071</v>
      </c>
      <c r="CB122" s="858"/>
      <c r="CC122" s="858"/>
      <c r="CD122" s="858"/>
      <c r="CE122" s="858"/>
      <c r="CF122" s="859">
        <v>171</v>
      </c>
      <c r="CG122" s="860"/>
      <c r="CH122" s="860"/>
      <c r="CI122" s="860"/>
      <c r="CJ122" s="860"/>
      <c r="CK122" s="882"/>
      <c r="CL122" s="868"/>
      <c r="CM122" s="868"/>
      <c r="CN122" s="868"/>
      <c r="CO122" s="869"/>
      <c r="CP122" s="848" t="s">
        <v>392</v>
      </c>
      <c r="CQ122" s="849"/>
      <c r="CR122" s="849"/>
      <c r="CS122" s="849"/>
      <c r="CT122" s="849"/>
      <c r="CU122" s="849"/>
      <c r="CV122" s="849"/>
      <c r="CW122" s="849"/>
      <c r="CX122" s="849"/>
      <c r="CY122" s="849"/>
      <c r="CZ122" s="849"/>
      <c r="DA122" s="849"/>
      <c r="DB122" s="849"/>
      <c r="DC122" s="849"/>
      <c r="DD122" s="849"/>
      <c r="DE122" s="849"/>
      <c r="DF122" s="850"/>
      <c r="DG122" s="829">
        <v>2611</v>
      </c>
      <c r="DH122" s="830"/>
      <c r="DI122" s="830"/>
      <c r="DJ122" s="830"/>
      <c r="DK122" s="830"/>
      <c r="DL122" s="830">
        <v>7253</v>
      </c>
      <c r="DM122" s="830"/>
      <c r="DN122" s="830"/>
      <c r="DO122" s="830"/>
      <c r="DP122" s="830"/>
      <c r="DQ122" s="830">
        <v>8618</v>
      </c>
      <c r="DR122" s="830"/>
      <c r="DS122" s="830"/>
      <c r="DT122" s="830"/>
      <c r="DU122" s="830"/>
      <c r="DV122" s="807">
        <v>0.3</v>
      </c>
      <c r="DW122" s="807"/>
      <c r="DX122" s="807"/>
      <c r="DY122" s="807"/>
      <c r="DZ122" s="808"/>
    </row>
    <row r="123" spans="1:130" s="224" customFormat="1" ht="26.25" customHeight="1" x14ac:dyDescent="0.15">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45" t="s">
        <v>178</v>
      </c>
      <c r="BA123" s="245"/>
      <c r="BB123" s="245"/>
      <c r="BC123" s="245"/>
      <c r="BD123" s="245"/>
      <c r="BE123" s="245"/>
      <c r="BF123" s="245"/>
      <c r="BG123" s="245"/>
      <c r="BH123" s="245"/>
      <c r="BI123" s="245"/>
      <c r="BJ123" s="245"/>
      <c r="BK123" s="245"/>
      <c r="BL123" s="245"/>
      <c r="BM123" s="245"/>
      <c r="BN123" s="245"/>
      <c r="BO123" s="890" t="s">
        <v>451</v>
      </c>
      <c r="BP123" s="891"/>
      <c r="BQ123" s="845">
        <v>8876622</v>
      </c>
      <c r="BR123" s="846"/>
      <c r="BS123" s="846"/>
      <c r="BT123" s="846"/>
      <c r="BU123" s="846"/>
      <c r="BV123" s="846">
        <v>8632895</v>
      </c>
      <c r="BW123" s="846"/>
      <c r="BX123" s="846"/>
      <c r="BY123" s="846"/>
      <c r="BZ123" s="846"/>
      <c r="CA123" s="846">
        <v>8360444</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24" customFormat="1" ht="26.25" customHeight="1" thickBot="1" x14ac:dyDescent="0.2">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24" customFormat="1" ht="26.25" customHeight="1" x14ac:dyDescent="0.15">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24" customFormat="1" ht="26.25" customHeight="1" thickBot="1" x14ac:dyDescent="0.2">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24" customFormat="1" ht="26.25" customHeight="1" x14ac:dyDescent="0.15">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26"/>
      <c r="AV127" s="226"/>
      <c r="AW127" s="226"/>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26"/>
      <c r="CB127" s="226"/>
      <c r="CC127" s="226"/>
      <c r="CD127" s="249"/>
      <c r="CE127" s="249"/>
      <c r="CF127" s="249"/>
      <c r="CG127" s="226"/>
      <c r="CH127" s="226"/>
      <c r="CI127" s="226"/>
      <c r="CJ127" s="248"/>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24" customFormat="1" ht="26.25" customHeight="1" thickBot="1" x14ac:dyDescent="0.2">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21424</v>
      </c>
      <c r="AB128" s="814"/>
      <c r="AC128" s="814"/>
      <c r="AD128" s="814"/>
      <c r="AE128" s="815"/>
      <c r="AF128" s="816">
        <v>17957</v>
      </c>
      <c r="AG128" s="814"/>
      <c r="AH128" s="814"/>
      <c r="AI128" s="814"/>
      <c r="AJ128" s="815"/>
      <c r="AK128" s="816">
        <v>17957</v>
      </c>
      <c r="AL128" s="814"/>
      <c r="AM128" s="814"/>
      <c r="AN128" s="814"/>
      <c r="AO128" s="815"/>
      <c r="AP128" s="817"/>
      <c r="AQ128" s="818"/>
      <c r="AR128" s="818"/>
      <c r="AS128" s="818"/>
      <c r="AT128" s="819"/>
      <c r="AU128" s="226"/>
      <c r="AV128" s="226"/>
      <c r="AW128" s="226"/>
      <c r="AX128" s="820" t="s">
        <v>465</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49"/>
      <c r="CB128" s="249"/>
      <c r="CC128" s="249"/>
      <c r="CD128" s="249"/>
      <c r="CE128" s="249"/>
      <c r="CF128" s="249"/>
      <c r="CG128" s="226"/>
      <c r="CH128" s="226"/>
      <c r="CI128" s="226"/>
      <c r="CJ128" s="248"/>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24"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3578924</v>
      </c>
      <c r="AB129" s="793"/>
      <c r="AC129" s="793"/>
      <c r="AD129" s="793"/>
      <c r="AE129" s="794"/>
      <c r="AF129" s="795">
        <v>3452767</v>
      </c>
      <c r="AG129" s="793"/>
      <c r="AH129" s="793"/>
      <c r="AI129" s="793"/>
      <c r="AJ129" s="794"/>
      <c r="AK129" s="795">
        <v>3472079</v>
      </c>
      <c r="AL129" s="793"/>
      <c r="AM129" s="793"/>
      <c r="AN129" s="793"/>
      <c r="AO129" s="794"/>
      <c r="AP129" s="796"/>
      <c r="AQ129" s="797"/>
      <c r="AR129" s="797"/>
      <c r="AS129" s="797"/>
      <c r="AT129" s="798"/>
      <c r="AU129" s="227"/>
      <c r="AV129" s="227"/>
      <c r="AW129" s="227"/>
      <c r="AX129" s="764" t="s">
        <v>468</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638758</v>
      </c>
      <c r="AB130" s="793"/>
      <c r="AC130" s="793"/>
      <c r="AD130" s="793"/>
      <c r="AE130" s="794"/>
      <c r="AF130" s="795">
        <v>613682</v>
      </c>
      <c r="AG130" s="793"/>
      <c r="AH130" s="793"/>
      <c r="AI130" s="793"/>
      <c r="AJ130" s="794"/>
      <c r="AK130" s="795">
        <v>589731</v>
      </c>
      <c r="AL130" s="793"/>
      <c r="AM130" s="793"/>
      <c r="AN130" s="793"/>
      <c r="AO130" s="794"/>
      <c r="AP130" s="796"/>
      <c r="AQ130" s="797"/>
      <c r="AR130" s="797"/>
      <c r="AS130" s="797"/>
      <c r="AT130" s="798"/>
      <c r="AU130" s="227"/>
      <c r="AV130" s="227"/>
      <c r="AW130" s="227"/>
      <c r="AX130" s="764" t="s">
        <v>471</v>
      </c>
      <c r="AY130" s="765"/>
      <c r="AZ130" s="765"/>
      <c r="BA130" s="765"/>
      <c r="BB130" s="765"/>
      <c r="BC130" s="765"/>
      <c r="BD130" s="765"/>
      <c r="BE130" s="766"/>
      <c r="BF130" s="767">
        <v>8.3000000000000007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2940166</v>
      </c>
      <c r="AB131" s="777"/>
      <c r="AC131" s="777"/>
      <c r="AD131" s="777"/>
      <c r="AE131" s="778"/>
      <c r="AF131" s="779">
        <v>2839085</v>
      </c>
      <c r="AG131" s="777"/>
      <c r="AH131" s="777"/>
      <c r="AI131" s="777"/>
      <c r="AJ131" s="778"/>
      <c r="AK131" s="779">
        <v>2882348</v>
      </c>
      <c r="AL131" s="777"/>
      <c r="AM131" s="777"/>
      <c r="AN131" s="777"/>
      <c r="AO131" s="778"/>
      <c r="AP131" s="780"/>
      <c r="AQ131" s="781"/>
      <c r="AR131" s="781"/>
      <c r="AS131" s="781"/>
      <c r="AT131" s="782"/>
      <c r="AU131" s="227"/>
      <c r="AV131" s="227"/>
      <c r="AW131" s="227"/>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6.9201874999999999</v>
      </c>
      <c r="AB132" s="758"/>
      <c r="AC132" s="758"/>
      <c r="AD132" s="758"/>
      <c r="AE132" s="759"/>
      <c r="AF132" s="760">
        <v>10.37978785</v>
      </c>
      <c r="AG132" s="758"/>
      <c r="AH132" s="758"/>
      <c r="AI132" s="758"/>
      <c r="AJ132" s="759"/>
      <c r="AK132" s="760">
        <v>7.7444500109999996</v>
      </c>
      <c r="AL132" s="758"/>
      <c r="AM132" s="758"/>
      <c r="AN132" s="758"/>
      <c r="AO132" s="759"/>
      <c r="AP132" s="761"/>
      <c r="AQ132" s="762"/>
      <c r="AR132" s="762"/>
      <c r="AS132" s="762"/>
      <c r="AT132" s="76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6.4</v>
      </c>
      <c r="AB133" s="737"/>
      <c r="AC133" s="737"/>
      <c r="AD133" s="737"/>
      <c r="AE133" s="738"/>
      <c r="AF133" s="736">
        <v>7.9</v>
      </c>
      <c r="AG133" s="737"/>
      <c r="AH133" s="737"/>
      <c r="AI133" s="737"/>
      <c r="AJ133" s="738"/>
      <c r="AK133" s="736">
        <v>8.3000000000000007</v>
      </c>
      <c r="AL133" s="737"/>
      <c r="AM133" s="737"/>
      <c r="AN133" s="737"/>
      <c r="AO133" s="738"/>
      <c r="AP133" s="739"/>
      <c r="AQ133" s="740"/>
      <c r="AR133" s="740"/>
      <c r="AS133" s="740"/>
      <c r="AT133" s="74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kZmspYTbOsm1qfmPuBtLfDjw/OPvZHdIDPSx6jE6RfM14oif6CYmWZ8di3d64Q23hV50okhKWZ8z87s6jgtDIg==" saltValue="ElaMFwXvM2k4lWovW5qJc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477</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Sx1M60YIBbF5SZMjHlr1uGGfYj6vSURiaddnn10MBupv4E+bBtcUef2ZRyQmCVeE3z/oxebuod/ZklNjQsvMtg==" saltValue="WdfZQVclMLgbYiTQb13MP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nJkAIKRp8Rx10b0P5ACOuIbN7lQFsMM3l++ibXzbUgMdkUmO+jejWmSTytfJztryWWpnr2oXMctgzVCB4Gy1Vg==" saltValue="BQF/fFxfdks7J26/WUQz7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478</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479</v>
      </c>
      <c r="AL6" s="260"/>
      <c r="AM6" s="260"/>
      <c r="AN6" s="260"/>
    </row>
    <row r="7" spans="1:46" ht="13.5" customHeight="1" x14ac:dyDescent="0.15">
      <c r="A7" s="259"/>
      <c r="AK7" s="262"/>
      <c r="AL7" s="263"/>
      <c r="AM7" s="263"/>
      <c r="AN7" s="264"/>
      <c r="AO7" s="1130" t="s">
        <v>480</v>
      </c>
      <c r="AP7" s="265"/>
      <c r="AQ7" s="266" t="s">
        <v>481</v>
      </c>
      <c r="AR7" s="267"/>
    </row>
    <row r="8" spans="1:46" x14ac:dyDescent="0.15">
      <c r="A8" s="259"/>
      <c r="AK8" s="268"/>
      <c r="AL8" s="269"/>
      <c r="AM8" s="269"/>
      <c r="AN8" s="270"/>
      <c r="AO8" s="1131"/>
      <c r="AP8" s="271" t="s">
        <v>482</v>
      </c>
      <c r="AQ8" s="272" t="s">
        <v>483</v>
      </c>
      <c r="AR8" s="273" t="s">
        <v>484</v>
      </c>
    </row>
    <row r="9" spans="1:46" x14ac:dyDescent="0.15">
      <c r="A9" s="259"/>
      <c r="AK9" s="1142" t="s">
        <v>485</v>
      </c>
      <c r="AL9" s="1143"/>
      <c r="AM9" s="1143"/>
      <c r="AN9" s="1144"/>
      <c r="AO9" s="274">
        <v>909639</v>
      </c>
      <c r="AP9" s="274">
        <v>151632</v>
      </c>
      <c r="AQ9" s="275">
        <v>171003</v>
      </c>
      <c r="AR9" s="276">
        <v>-11.3</v>
      </c>
    </row>
    <row r="10" spans="1:46" ht="13.5" customHeight="1" x14ac:dyDescent="0.15">
      <c r="A10" s="259"/>
      <c r="AK10" s="1142" t="s">
        <v>486</v>
      </c>
      <c r="AL10" s="1143"/>
      <c r="AM10" s="1143"/>
      <c r="AN10" s="1144"/>
      <c r="AO10" s="277">
        <v>163984</v>
      </c>
      <c r="AP10" s="277">
        <v>27335</v>
      </c>
      <c r="AQ10" s="278">
        <v>27322</v>
      </c>
      <c r="AR10" s="279">
        <v>0</v>
      </c>
    </row>
    <row r="11" spans="1:46" ht="13.5" customHeight="1" x14ac:dyDescent="0.15">
      <c r="A11" s="259"/>
      <c r="AK11" s="1142" t="s">
        <v>487</v>
      </c>
      <c r="AL11" s="1143"/>
      <c r="AM11" s="1143"/>
      <c r="AN11" s="1144"/>
      <c r="AO11" s="277">
        <v>12272</v>
      </c>
      <c r="AP11" s="277">
        <v>2046</v>
      </c>
      <c r="AQ11" s="278">
        <v>5560</v>
      </c>
      <c r="AR11" s="279">
        <v>-63.2</v>
      </c>
    </row>
    <row r="12" spans="1:46" ht="13.5" customHeight="1" x14ac:dyDescent="0.15">
      <c r="A12" s="259"/>
      <c r="AK12" s="1142" t="s">
        <v>488</v>
      </c>
      <c r="AL12" s="1143"/>
      <c r="AM12" s="1143"/>
      <c r="AN12" s="1144"/>
      <c r="AO12" s="277" t="s">
        <v>489</v>
      </c>
      <c r="AP12" s="277" t="s">
        <v>489</v>
      </c>
      <c r="AQ12" s="278">
        <v>49</v>
      </c>
      <c r="AR12" s="279" t="s">
        <v>489</v>
      </c>
    </row>
    <row r="13" spans="1:46" ht="13.5" customHeight="1" x14ac:dyDescent="0.15">
      <c r="A13" s="259"/>
      <c r="AK13" s="1142" t="s">
        <v>490</v>
      </c>
      <c r="AL13" s="1143"/>
      <c r="AM13" s="1143"/>
      <c r="AN13" s="1144"/>
      <c r="AO13" s="277">
        <v>69415</v>
      </c>
      <c r="AP13" s="277">
        <v>11571</v>
      </c>
      <c r="AQ13" s="278">
        <v>6397</v>
      </c>
      <c r="AR13" s="279">
        <v>80.900000000000006</v>
      </c>
    </row>
    <row r="14" spans="1:46" ht="13.5" customHeight="1" x14ac:dyDescent="0.15">
      <c r="A14" s="259"/>
      <c r="AK14" s="1142" t="s">
        <v>491</v>
      </c>
      <c r="AL14" s="1143"/>
      <c r="AM14" s="1143"/>
      <c r="AN14" s="1144"/>
      <c r="AO14" s="277">
        <v>11914</v>
      </c>
      <c r="AP14" s="277">
        <v>1986</v>
      </c>
      <c r="AQ14" s="278">
        <v>3603</v>
      </c>
      <c r="AR14" s="279">
        <v>-44.9</v>
      </c>
    </row>
    <row r="15" spans="1:46" ht="13.5" customHeight="1" x14ac:dyDescent="0.15">
      <c r="A15" s="259"/>
      <c r="AK15" s="1145" t="s">
        <v>492</v>
      </c>
      <c r="AL15" s="1146"/>
      <c r="AM15" s="1146"/>
      <c r="AN15" s="1147"/>
      <c r="AO15" s="277">
        <v>-57294</v>
      </c>
      <c r="AP15" s="277">
        <v>-9551</v>
      </c>
      <c r="AQ15" s="278">
        <v>-9266</v>
      </c>
      <c r="AR15" s="279">
        <v>3.1</v>
      </c>
    </row>
    <row r="16" spans="1:46" x14ac:dyDescent="0.15">
      <c r="A16" s="259"/>
      <c r="AK16" s="1145" t="s">
        <v>178</v>
      </c>
      <c r="AL16" s="1146"/>
      <c r="AM16" s="1146"/>
      <c r="AN16" s="1147"/>
      <c r="AO16" s="277">
        <v>1109930</v>
      </c>
      <c r="AP16" s="277">
        <v>185019</v>
      </c>
      <c r="AQ16" s="278">
        <v>204668</v>
      </c>
      <c r="AR16" s="279">
        <v>-9.6</v>
      </c>
    </row>
    <row r="17" spans="1:46" x14ac:dyDescent="0.15">
      <c r="A17" s="259"/>
    </row>
    <row r="18" spans="1:46" x14ac:dyDescent="0.15">
      <c r="A18" s="259"/>
      <c r="AQ18" s="280"/>
      <c r="AR18" s="280"/>
    </row>
    <row r="19" spans="1:46" x14ac:dyDescent="0.15">
      <c r="A19" s="259"/>
      <c r="AK19" s="255" t="s">
        <v>493</v>
      </c>
    </row>
    <row r="20" spans="1:46" x14ac:dyDescent="0.15">
      <c r="A20" s="259"/>
      <c r="AK20" s="281"/>
      <c r="AL20" s="282"/>
      <c r="AM20" s="282"/>
      <c r="AN20" s="283"/>
      <c r="AO20" s="284" t="s">
        <v>494</v>
      </c>
      <c r="AP20" s="285" t="s">
        <v>495</v>
      </c>
      <c r="AQ20" s="286" t="s">
        <v>496</v>
      </c>
      <c r="AR20" s="287"/>
    </row>
    <row r="21" spans="1:46" s="260" customFormat="1" x14ac:dyDescent="0.15">
      <c r="A21" s="288"/>
      <c r="AK21" s="1148" t="s">
        <v>497</v>
      </c>
      <c r="AL21" s="1149"/>
      <c r="AM21" s="1149"/>
      <c r="AN21" s="1150"/>
      <c r="AO21" s="289">
        <v>15.17</v>
      </c>
      <c r="AP21" s="290">
        <v>17.07</v>
      </c>
      <c r="AQ21" s="291">
        <v>-1.9</v>
      </c>
      <c r="AS21" s="292"/>
      <c r="AT21" s="288"/>
    </row>
    <row r="22" spans="1:46" s="260" customFormat="1" x14ac:dyDescent="0.15">
      <c r="A22" s="288"/>
      <c r="AK22" s="1148" t="s">
        <v>498</v>
      </c>
      <c r="AL22" s="1149"/>
      <c r="AM22" s="1149"/>
      <c r="AN22" s="1150"/>
      <c r="AO22" s="293">
        <v>100.3</v>
      </c>
      <c r="AP22" s="294">
        <v>95.6</v>
      </c>
      <c r="AQ22" s="295">
        <v>4.7</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41" t="s">
        <v>499</v>
      </c>
      <c r="B26" s="1141"/>
      <c r="C26" s="1141"/>
      <c r="D26" s="1141"/>
      <c r="E26" s="1141"/>
      <c r="F26" s="1141"/>
      <c r="G26" s="1141"/>
      <c r="H26" s="1141"/>
      <c r="I26" s="1141"/>
      <c r="J26" s="1141"/>
      <c r="K26" s="1141"/>
      <c r="L26" s="1141"/>
      <c r="M26" s="1141"/>
      <c r="N26" s="1141"/>
      <c r="O26" s="1141"/>
      <c r="P26" s="1141"/>
      <c r="Q26" s="1141"/>
      <c r="R26" s="1141"/>
      <c r="S26" s="1141"/>
      <c r="T26" s="1141"/>
      <c r="U26" s="1141"/>
      <c r="V26" s="1141"/>
      <c r="W26" s="1141"/>
      <c r="X26" s="1141"/>
      <c r="Y26" s="1141"/>
      <c r="Z26" s="1141"/>
      <c r="AA26" s="1141"/>
      <c r="AB26" s="1141"/>
      <c r="AC26" s="1141"/>
      <c r="AD26" s="1141"/>
      <c r="AE26" s="1141"/>
      <c r="AF26" s="1141"/>
      <c r="AG26" s="1141"/>
      <c r="AH26" s="1141"/>
      <c r="AI26" s="1141"/>
      <c r="AJ26" s="1141"/>
      <c r="AK26" s="1141"/>
      <c r="AL26" s="1141"/>
      <c r="AM26" s="1141"/>
      <c r="AN26" s="1141"/>
      <c r="AO26" s="1141"/>
      <c r="AP26" s="1141"/>
      <c r="AQ26" s="1141"/>
      <c r="AR26" s="1141"/>
      <c r="AS26" s="1141"/>
    </row>
    <row r="27" spans="1:46" x14ac:dyDescent="0.15">
      <c r="A27" s="300"/>
      <c r="AS27" s="255"/>
      <c r="AT27" s="255"/>
    </row>
    <row r="28" spans="1:46" ht="17.25" x14ac:dyDescent="0.15">
      <c r="A28" s="256" t="s">
        <v>500</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501</v>
      </c>
      <c r="AL29" s="260"/>
      <c r="AM29" s="260"/>
      <c r="AN29" s="260"/>
      <c r="AS29" s="302"/>
    </row>
    <row r="30" spans="1:46" ht="13.5" customHeight="1" x14ac:dyDescent="0.15">
      <c r="A30" s="259"/>
      <c r="AK30" s="262"/>
      <c r="AL30" s="263"/>
      <c r="AM30" s="263"/>
      <c r="AN30" s="264"/>
      <c r="AO30" s="1130" t="s">
        <v>480</v>
      </c>
      <c r="AP30" s="265"/>
      <c r="AQ30" s="266" t="s">
        <v>481</v>
      </c>
      <c r="AR30" s="267"/>
    </row>
    <row r="31" spans="1:46" x14ac:dyDescent="0.15">
      <c r="A31" s="259"/>
      <c r="AK31" s="268"/>
      <c r="AL31" s="269"/>
      <c r="AM31" s="269"/>
      <c r="AN31" s="270"/>
      <c r="AO31" s="1131"/>
      <c r="AP31" s="271" t="s">
        <v>482</v>
      </c>
      <c r="AQ31" s="272" t="s">
        <v>483</v>
      </c>
      <c r="AR31" s="273" t="s">
        <v>484</v>
      </c>
    </row>
    <row r="32" spans="1:46" ht="27" customHeight="1" x14ac:dyDescent="0.15">
      <c r="A32" s="259"/>
      <c r="AK32" s="1132" t="s">
        <v>502</v>
      </c>
      <c r="AL32" s="1133"/>
      <c r="AM32" s="1133"/>
      <c r="AN32" s="1134"/>
      <c r="AO32" s="303">
        <v>765902</v>
      </c>
      <c r="AP32" s="303">
        <v>127672</v>
      </c>
      <c r="AQ32" s="304">
        <v>121688</v>
      </c>
      <c r="AR32" s="305">
        <v>4.9000000000000004</v>
      </c>
    </row>
    <row r="33" spans="1:46" ht="13.5" customHeight="1" x14ac:dyDescent="0.15">
      <c r="A33" s="259"/>
      <c r="AK33" s="1132" t="s">
        <v>503</v>
      </c>
      <c r="AL33" s="1133"/>
      <c r="AM33" s="1133"/>
      <c r="AN33" s="1134"/>
      <c r="AO33" s="303" t="s">
        <v>489</v>
      </c>
      <c r="AP33" s="303" t="s">
        <v>489</v>
      </c>
      <c r="AQ33" s="304">
        <v>42</v>
      </c>
      <c r="AR33" s="305" t="s">
        <v>489</v>
      </c>
    </row>
    <row r="34" spans="1:46" ht="27" customHeight="1" x14ac:dyDescent="0.15">
      <c r="A34" s="259"/>
      <c r="AK34" s="1132" t="s">
        <v>504</v>
      </c>
      <c r="AL34" s="1133"/>
      <c r="AM34" s="1133"/>
      <c r="AN34" s="1134"/>
      <c r="AO34" s="303" t="s">
        <v>489</v>
      </c>
      <c r="AP34" s="303" t="s">
        <v>489</v>
      </c>
      <c r="AQ34" s="304">
        <v>167</v>
      </c>
      <c r="AR34" s="305" t="s">
        <v>489</v>
      </c>
    </row>
    <row r="35" spans="1:46" ht="27" customHeight="1" x14ac:dyDescent="0.15">
      <c r="A35" s="259"/>
      <c r="AK35" s="1132" t="s">
        <v>505</v>
      </c>
      <c r="AL35" s="1133"/>
      <c r="AM35" s="1133"/>
      <c r="AN35" s="1134"/>
      <c r="AO35" s="303">
        <v>55337</v>
      </c>
      <c r="AP35" s="303">
        <v>9224</v>
      </c>
      <c r="AQ35" s="304">
        <v>24481</v>
      </c>
      <c r="AR35" s="305">
        <v>-62.3</v>
      </c>
    </row>
    <row r="36" spans="1:46" ht="27" customHeight="1" x14ac:dyDescent="0.15">
      <c r="A36" s="259"/>
      <c r="AK36" s="1132" t="s">
        <v>506</v>
      </c>
      <c r="AL36" s="1133"/>
      <c r="AM36" s="1133"/>
      <c r="AN36" s="1134"/>
      <c r="AO36" s="303">
        <v>9513</v>
      </c>
      <c r="AP36" s="303">
        <v>1586</v>
      </c>
      <c r="AQ36" s="304">
        <v>4187</v>
      </c>
      <c r="AR36" s="305">
        <v>-62.1</v>
      </c>
    </row>
    <row r="37" spans="1:46" ht="13.5" customHeight="1" x14ac:dyDescent="0.15">
      <c r="A37" s="259"/>
      <c r="AK37" s="1132" t="s">
        <v>507</v>
      </c>
      <c r="AL37" s="1133"/>
      <c r="AM37" s="1133"/>
      <c r="AN37" s="1134"/>
      <c r="AO37" s="303" t="s">
        <v>489</v>
      </c>
      <c r="AP37" s="303" t="s">
        <v>489</v>
      </c>
      <c r="AQ37" s="304">
        <v>813</v>
      </c>
      <c r="AR37" s="305" t="s">
        <v>489</v>
      </c>
    </row>
    <row r="38" spans="1:46" ht="27" customHeight="1" x14ac:dyDescent="0.15">
      <c r="A38" s="259"/>
      <c r="AK38" s="1135" t="s">
        <v>508</v>
      </c>
      <c r="AL38" s="1136"/>
      <c r="AM38" s="1136"/>
      <c r="AN38" s="1137"/>
      <c r="AO38" s="306">
        <v>158</v>
      </c>
      <c r="AP38" s="306">
        <v>26</v>
      </c>
      <c r="AQ38" s="307">
        <v>19</v>
      </c>
      <c r="AR38" s="295">
        <v>36.799999999999997</v>
      </c>
      <c r="AS38" s="302"/>
    </row>
    <row r="39" spans="1:46" x14ac:dyDescent="0.15">
      <c r="A39" s="259"/>
      <c r="AK39" s="1135" t="s">
        <v>509</v>
      </c>
      <c r="AL39" s="1136"/>
      <c r="AM39" s="1136"/>
      <c r="AN39" s="1137"/>
      <c r="AO39" s="303">
        <v>-17957</v>
      </c>
      <c r="AP39" s="303">
        <v>-2993</v>
      </c>
      <c r="AQ39" s="304">
        <v>-4925</v>
      </c>
      <c r="AR39" s="305">
        <v>-39.200000000000003</v>
      </c>
      <c r="AS39" s="302"/>
    </row>
    <row r="40" spans="1:46" ht="27" customHeight="1" x14ac:dyDescent="0.15">
      <c r="A40" s="259"/>
      <c r="AK40" s="1132" t="s">
        <v>510</v>
      </c>
      <c r="AL40" s="1133"/>
      <c r="AM40" s="1133"/>
      <c r="AN40" s="1134"/>
      <c r="AO40" s="303">
        <v>-589731</v>
      </c>
      <c r="AP40" s="303">
        <v>-98305</v>
      </c>
      <c r="AQ40" s="304">
        <v>-96916</v>
      </c>
      <c r="AR40" s="305">
        <v>1.4</v>
      </c>
      <c r="AS40" s="302"/>
    </row>
    <row r="41" spans="1:46" x14ac:dyDescent="0.15">
      <c r="A41" s="259"/>
      <c r="AK41" s="1138" t="s">
        <v>288</v>
      </c>
      <c r="AL41" s="1139"/>
      <c r="AM41" s="1139"/>
      <c r="AN41" s="1140"/>
      <c r="AO41" s="303">
        <v>223222</v>
      </c>
      <c r="AP41" s="303">
        <v>37210</v>
      </c>
      <c r="AQ41" s="304">
        <v>49555</v>
      </c>
      <c r="AR41" s="305">
        <v>-24.9</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511</v>
      </c>
    </row>
    <row r="48" spans="1:46" x14ac:dyDescent="0.15">
      <c r="A48" s="259"/>
      <c r="AK48" s="313" t="s">
        <v>512</v>
      </c>
      <c r="AL48" s="313"/>
      <c r="AM48" s="313"/>
      <c r="AN48" s="313"/>
      <c r="AO48" s="313"/>
      <c r="AP48" s="313"/>
      <c r="AQ48" s="314"/>
      <c r="AR48" s="313"/>
    </row>
    <row r="49" spans="1:44" ht="13.5" customHeight="1" x14ac:dyDescent="0.15">
      <c r="A49" s="259"/>
      <c r="AK49" s="315"/>
      <c r="AL49" s="316"/>
      <c r="AM49" s="1125" t="s">
        <v>480</v>
      </c>
      <c r="AN49" s="1127" t="s">
        <v>513</v>
      </c>
      <c r="AO49" s="1128"/>
      <c r="AP49" s="1128"/>
      <c r="AQ49" s="1128"/>
      <c r="AR49" s="1129"/>
    </row>
    <row r="50" spans="1:44" x14ac:dyDescent="0.15">
      <c r="A50" s="259"/>
      <c r="AK50" s="317"/>
      <c r="AL50" s="318"/>
      <c r="AM50" s="1126"/>
      <c r="AN50" s="319" t="s">
        <v>514</v>
      </c>
      <c r="AO50" s="320" t="s">
        <v>515</v>
      </c>
      <c r="AP50" s="321" t="s">
        <v>516</v>
      </c>
      <c r="AQ50" s="322" t="s">
        <v>517</v>
      </c>
      <c r="AR50" s="323" t="s">
        <v>518</v>
      </c>
    </row>
    <row r="51" spans="1:44" x14ac:dyDescent="0.15">
      <c r="A51" s="259"/>
      <c r="AK51" s="315" t="s">
        <v>519</v>
      </c>
      <c r="AL51" s="316"/>
      <c r="AM51" s="324">
        <v>1171330</v>
      </c>
      <c r="AN51" s="325">
        <v>174461</v>
      </c>
      <c r="AO51" s="326">
        <v>70.400000000000006</v>
      </c>
      <c r="AP51" s="327">
        <v>190274</v>
      </c>
      <c r="AQ51" s="328">
        <v>13.6</v>
      </c>
      <c r="AR51" s="329">
        <v>56.8</v>
      </c>
    </row>
    <row r="52" spans="1:44" x14ac:dyDescent="0.15">
      <c r="A52" s="259"/>
      <c r="AK52" s="330"/>
      <c r="AL52" s="331" t="s">
        <v>520</v>
      </c>
      <c r="AM52" s="332">
        <v>683106</v>
      </c>
      <c r="AN52" s="333">
        <v>101744</v>
      </c>
      <c r="AO52" s="334">
        <v>70.900000000000006</v>
      </c>
      <c r="AP52" s="335">
        <v>88584</v>
      </c>
      <c r="AQ52" s="336">
        <v>7.3</v>
      </c>
      <c r="AR52" s="337">
        <v>63.6</v>
      </c>
    </row>
    <row r="53" spans="1:44" x14ac:dyDescent="0.15">
      <c r="A53" s="259"/>
      <c r="AK53" s="315" t="s">
        <v>521</v>
      </c>
      <c r="AL53" s="316"/>
      <c r="AM53" s="324">
        <v>860126</v>
      </c>
      <c r="AN53" s="325">
        <v>131197</v>
      </c>
      <c r="AO53" s="326">
        <v>-24.8</v>
      </c>
      <c r="AP53" s="327">
        <v>200194</v>
      </c>
      <c r="AQ53" s="328">
        <v>5.2</v>
      </c>
      <c r="AR53" s="329">
        <v>-30</v>
      </c>
    </row>
    <row r="54" spans="1:44" x14ac:dyDescent="0.15">
      <c r="A54" s="259"/>
      <c r="AK54" s="330"/>
      <c r="AL54" s="331" t="s">
        <v>520</v>
      </c>
      <c r="AM54" s="332">
        <v>425264</v>
      </c>
      <c r="AN54" s="333">
        <v>64866</v>
      </c>
      <c r="AO54" s="334">
        <v>-36.200000000000003</v>
      </c>
      <c r="AP54" s="335">
        <v>106422</v>
      </c>
      <c r="AQ54" s="336">
        <v>20.100000000000001</v>
      </c>
      <c r="AR54" s="337">
        <v>-56.3</v>
      </c>
    </row>
    <row r="55" spans="1:44" x14ac:dyDescent="0.15">
      <c r="A55" s="259"/>
      <c r="AK55" s="315" t="s">
        <v>522</v>
      </c>
      <c r="AL55" s="316"/>
      <c r="AM55" s="324">
        <v>551010</v>
      </c>
      <c r="AN55" s="325">
        <v>86623</v>
      </c>
      <c r="AO55" s="326">
        <v>-34</v>
      </c>
      <c r="AP55" s="327">
        <v>196914</v>
      </c>
      <c r="AQ55" s="328">
        <v>-1.6</v>
      </c>
      <c r="AR55" s="329">
        <v>-32.4</v>
      </c>
    </row>
    <row r="56" spans="1:44" x14ac:dyDescent="0.15">
      <c r="A56" s="259"/>
      <c r="AK56" s="330"/>
      <c r="AL56" s="331" t="s">
        <v>520</v>
      </c>
      <c r="AM56" s="332">
        <v>380085</v>
      </c>
      <c r="AN56" s="333">
        <v>59752</v>
      </c>
      <c r="AO56" s="334">
        <v>-7.9</v>
      </c>
      <c r="AP56" s="335">
        <v>98966</v>
      </c>
      <c r="AQ56" s="336">
        <v>-7</v>
      </c>
      <c r="AR56" s="337">
        <v>-0.9</v>
      </c>
    </row>
    <row r="57" spans="1:44" x14ac:dyDescent="0.15">
      <c r="A57" s="259"/>
      <c r="AK57" s="315" t="s">
        <v>523</v>
      </c>
      <c r="AL57" s="316"/>
      <c r="AM57" s="324">
        <v>1216450</v>
      </c>
      <c r="AN57" s="325">
        <v>196233</v>
      </c>
      <c r="AO57" s="326">
        <v>126.5</v>
      </c>
      <c r="AP57" s="327">
        <v>204757</v>
      </c>
      <c r="AQ57" s="328">
        <v>4</v>
      </c>
      <c r="AR57" s="329">
        <v>122.5</v>
      </c>
    </row>
    <row r="58" spans="1:44" x14ac:dyDescent="0.15">
      <c r="A58" s="259"/>
      <c r="AK58" s="330"/>
      <c r="AL58" s="331" t="s">
        <v>520</v>
      </c>
      <c r="AM58" s="332">
        <v>488091</v>
      </c>
      <c r="AN58" s="333">
        <v>78737</v>
      </c>
      <c r="AO58" s="334">
        <v>31.8</v>
      </c>
      <c r="AP58" s="335">
        <v>106071</v>
      </c>
      <c r="AQ58" s="336">
        <v>7.2</v>
      </c>
      <c r="AR58" s="337">
        <v>24.6</v>
      </c>
    </row>
    <row r="59" spans="1:44" x14ac:dyDescent="0.15">
      <c r="A59" s="259"/>
      <c r="AK59" s="315" t="s">
        <v>524</v>
      </c>
      <c r="AL59" s="316"/>
      <c r="AM59" s="324">
        <v>768418</v>
      </c>
      <c r="AN59" s="325">
        <v>128091</v>
      </c>
      <c r="AO59" s="326">
        <v>-34.700000000000003</v>
      </c>
      <c r="AP59" s="327">
        <v>194971</v>
      </c>
      <c r="AQ59" s="328">
        <v>-4.8</v>
      </c>
      <c r="AR59" s="329">
        <v>-29.9</v>
      </c>
    </row>
    <row r="60" spans="1:44" x14ac:dyDescent="0.15">
      <c r="A60" s="259"/>
      <c r="AK60" s="330"/>
      <c r="AL60" s="331" t="s">
        <v>520</v>
      </c>
      <c r="AM60" s="332">
        <v>657966</v>
      </c>
      <c r="AN60" s="333">
        <v>109679</v>
      </c>
      <c r="AO60" s="334">
        <v>39.299999999999997</v>
      </c>
      <c r="AP60" s="335">
        <v>105966</v>
      </c>
      <c r="AQ60" s="336">
        <v>-0.1</v>
      </c>
      <c r="AR60" s="337">
        <v>39.4</v>
      </c>
    </row>
    <row r="61" spans="1:44" x14ac:dyDescent="0.15">
      <c r="A61" s="259"/>
      <c r="AK61" s="315" t="s">
        <v>525</v>
      </c>
      <c r="AL61" s="338"/>
      <c r="AM61" s="324">
        <v>913467</v>
      </c>
      <c r="AN61" s="325">
        <v>143321</v>
      </c>
      <c r="AO61" s="326">
        <v>20.7</v>
      </c>
      <c r="AP61" s="327">
        <v>197422</v>
      </c>
      <c r="AQ61" s="339">
        <v>3.3</v>
      </c>
      <c r="AR61" s="329">
        <v>17.399999999999999</v>
      </c>
    </row>
    <row r="62" spans="1:44" x14ac:dyDescent="0.15">
      <c r="A62" s="259"/>
      <c r="AK62" s="330"/>
      <c r="AL62" s="331" t="s">
        <v>520</v>
      </c>
      <c r="AM62" s="332">
        <v>526902</v>
      </c>
      <c r="AN62" s="333">
        <v>82956</v>
      </c>
      <c r="AO62" s="334">
        <v>19.600000000000001</v>
      </c>
      <c r="AP62" s="335">
        <v>101202</v>
      </c>
      <c r="AQ62" s="336">
        <v>5.5</v>
      </c>
      <c r="AR62" s="337">
        <v>14.1</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OGZnDKfhTbnCTXphdR7uvgIAx8iv9XsG0p3/93usE6Gd39vSoO3HYvcQeRm3U5/JVZl5uLCkgXIKYRj4z9h2Kw==" saltValue="JrUEzdiFPzKdmnp5T5z+5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477</v>
      </c>
    </row>
    <row r="121" spans="125:125" ht="13.5" hidden="1" customHeight="1" x14ac:dyDescent="0.15">
      <c r="DU121" s="253"/>
    </row>
  </sheetData>
  <sheetProtection algorithmName="SHA-512" hashValue="R+63s15q6hrLQGiGVWd67NDMa1O1dQ5v1DJEacGb+IRM6/nwgJIAMUzMoFp+IbaoG0AjpL+GzjZzKDhiLVVw7g==" saltValue="bJBnXKIhKtkYzLE4z4sYM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477</v>
      </c>
    </row>
  </sheetData>
  <sheetProtection algorithmName="SHA-512" hashValue="OPLYLFhLt+gGa/LFsNZaxeF5LgFlk5ReVpZ7pDpDzsA6a9DOobh4yFwg4CKSmV032ZrT4Ex+siyDeZcR9hNuJg==" saltValue="R1G99KcKR4BbRb2SCNzX7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51" t="s">
        <v>3</v>
      </c>
      <c r="D47" s="1151"/>
      <c r="E47" s="1152"/>
      <c r="F47" s="11">
        <v>32.119999999999997</v>
      </c>
      <c r="G47" s="12">
        <v>27.69</v>
      </c>
      <c r="H47" s="12">
        <v>30.53</v>
      </c>
      <c r="I47" s="12">
        <v>28.93</v>
      </c>
      <c r="J47" s="13">
        <v>29.65</v>
      </c>
    </row>
    <row r="48" spans="2:10" ht="57.75" customHeight="1" x14ac:dyDescent="0.15">
      <c r="B48" s="14"/>
      <c r="C48" s="1153" t="s">
        <v>4</v>
      </c>
      <c r="D48" s="1153"/>
      <c r="E48" s="1154"/>
      <c r="F48" s="15">
        <v>11.69</v>
      </c>
      <c r="G48" s="16">
        <v>14.59</v>
      </c>
      <c r="H48" s="16">
        <v>12.95</v>
      </c>
      <c r="I48" s="16">
        <v>11.34</v>
      </c>
      <c r="J48" s="17">
        <v>12.81</v>
      </c>
    </row>
    <row r="49" spans="2:10" ht="57.75" customHeight="1" thickBot="1" x14ac:dyDescent="0.2">
      <c r="B49" s="18"/>
      <c r="C49" s="1155" t="s">
        <v>5</v>
      </c>
      <c r="D49" s="1155"/>
      <c r="E49" s="1156"/>
      <c r="F49" s="19" t="s">
        <v>532</v>
      </c>
      <c r="G49" s="20" t="s">
        <v>533</v>
      </c>
      <c r="H49" s="20" t="s">
        <v>534</v>
      </c>
      <c r="I49" s="20" t="s">
        <v>535</v>
      </c>
      <c r="J49" s="21" t="s">
        <v>536</v>
      </c>
    </row>
    <row r="50" spans="2:10" x14ac:dyDescent="0.15"/>
  </sheetData>
  <sheetProtection algorithmName="SHA-512" hashValue="+je5YSQqbEXXGVhNzOFmBhO/dascdKJ0I5KtYNpR+tP2jT7VPdQP1P8AHXqyUHNu6rPkOv0rr7GcmaxWfXjm7g==" saltValue="RvhIE3yWACWAKe3P3Ah5/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61" t="s">
        <v>537</v>
      </c>
      <c r="D34" s="1161"/>
      <c r="E34" s="1162"/>
      <c r="F34" s="32">
        <v>11.68</v>
      </c>
      <c r="G34" s="33">
        <v>14.58</v>
      </c>
      <c r="H34" s="33">
        <v>12.95</v>
      </c>
      <c r="I34" s="33">
        <v>11.33</v>
      </c>
      <c r="J34" s="34">
        <v>12.8</v>
      </c>
      <c r="K34" s="22"/>
      <c r="L34" s="22"/>
      <c r="M34" s="22"/>
      <c r="N34" s="22"/>
      <c r="O34" s="22"/>
      <c r="P34" s="22"/>
    </row>
    <row r="35" spans="1:16" ht="39" customHeight="1" x14ac:dyDescent="0.15">
      <c r="A35" s="22"/>
      <c r="B35" s="35"/>
      <c r="C35" s="1157" t="s">
        <v>538</v>
      </c>
      <c r="D35" s="1157"/>
      <c r="E35" s="1158"/>
      <c r="F35" s="36">
        <v>11.91</v>
      </c>
      <c r="G35" s="37">
        <v>10.4</v>
      </c>
      <c r="H35" s="37">
        <v>10.3</v>
      </c>
      <c r="I35" s="37">
        <v>11.22</v>
      </c>
      <c r="J35" s="38">
        <v>10.84</v>
      </c>
      <c r="K35" s="22"/>
      <c r="L35" s="22"/>
      <c r="M35" s="22"/>
      <c r="N35" s="22"/>
      <c r="O35" s="22"/>
      <c r="P35" s="22"/>
    </row>
    <row r="36" spans="1:16" ht="39" customHeight="1" x14ac:dyDescent="0.15">
      <c r="A36" s="22"/>
      <c r="B36" s="35"/>
      <c r="C36" s="1157" t="s">
        <v>539</v>
      </c>
      <c r="D36" s="1157"/>
      <c r="E36" s="1158"/>
      <c r="F36" s="36">
        <v>9.16</v>
      </c>
      <c r="G36" s="37">
        <v>8.82</v>
      </c>
      <c r="H36" s="37">
        <v>10.7</v>
      </c>
      <c r="I36" s="37">
        <v>11.63</v>
      </c>
      <c r="J36" s="38">
        <v>10.24</v>
      </c>
      <c r="K36" s="22"/>
      <c r="L36" s="22"/>
      <c r="M36" s="22"/>
      <c r="N36" s="22"/>
      <c r="O36" s="22"/>
      <c r="P36" s="22"/>
    </row>
    <row r="37" spans="1:16" ht="39" customHeight="1" x14ac:dyDescent="0.15">
      <c r="A37" s="22"/>
      <c r="B37" s="35"/>
      <c r="C37" s="1157" t="s">
        <v>540</v>
      </c>
      <c r="D37" s="1157"/>
      <c r="E37" s="1158"/>
      <c r="F37" s="36">
        <v>0.78</v>
      </c>
      <c r="G37" s="37">
        <v>0.6</v>
      </c>
      <c r="H37" s="37">
        <v>0.93</v>
      </c>
      <c r="I37" s="37">
        <v>0.91</v>
      </c>
      <c r="J37" s="38">
        <v>1.28</v>
      </c>
      <c r="K37" s="22"/>
      <c r="L37" s="22"/>
      <c r="M37" s="22"/>
      <c r="N37" s="22"/>
      <c r="O37" s="22"/>
      <c r="P37" s="22"/>
    </row>
    <row r="38" spans="1:16" ht="39" customHeight="1" x14ac:dyDescent="0.15">
      <c r="A38" s="22"/>
      <c r="B38" s="35"/>
      <c r="C38" s="1157" t="s">
        <v>541</v>
      </c>
      <c r="D38" s="1157"/>
      <c r="E38" s="1158"/>
      <c r="F38" s="36">
        <v>1.48</v>
      </c>
      <c r="G38" s="37">
        <v>1.28</v>
      </c>
      <c r="H38" s="37">
        <v>1.01</v>
      </c>
      <c r="I38" s="37">
        <v>0.74</v>
      </c>
      <c r="J38" s="38">
        <v>1.1399999999999999</v>
      </c>
      <c r="K38" s="22"/>
      <c r="L38" s="22"/>
      <c r="M38" s="22"/>
      <c r="N38" s="22"/>
      <c r="O38" s="22"/>
      <c r="P38" s="22"/>
    </row>
    <row r="39" spans="1:16" ht="39" customHeight="1" x14ac:dyDescent="0.15">
      <c r="A39" s="22"/>
      <c r="B39" s="35"/>
      <c r="C39" s="1157" t="s">
        <v>542</v>
      </c>
      <c r="D39" s="1157"/>
      <c r="E39" s="1158"/>
      <c r="F39" s="36">
        <v>0.01</v>
      </c>
      <c r="G39" s="37">
        <v>0</v>
      </c>
      <c r="H39" s="37">
        <v>0.03</v>
      </c>
      <c r="I39" s="37">
        <v>0.02</v>
      </c>
      <c r="J39" s="38">
        <v>0.04</v>
      </c>
      <c r="K39" s="22"/>
      <c r="L39" s="22"/>
      <c r="M39" s="22"/>
      <c r="N39" s="22"/>
      <c r="O39" s="22"/>
      <c r="P39" s="22"/>
    </row>
    <row r="40" spans="1:16" ht="39" customHeight="1" x14ac:dyDescent="0.15">
      <c r="A40" s="22"/>
      <c r="B40" s="35"/>
      <c r="C40" s="1157" t="s">
        <v>543</v>
      </c>
      <c r="D40" s="1157"/>
      <c r="E40" s="1158"/>
      <c r="F40" s="36">
        <v>0</v>
      </c>
      <c r="G40" s="37">
        <v>0</v>
      </c>
      <c r="H40" s="37">
        <v>0</v>
      </c>
      <c r="I40" s="37">
        <v>0</v>
      </c>
      <c r="J40" s="38">
        <v>0</v>
      </c>
      <c r="K40" s="22"/>
      <c r="L40" s="22"/>
      <c r="M40" s="22"/>
      <c r="N40" s="22"/>
      <c r="O40" s="22"/>
      <c r="P40" s="22"/>
    </row>
    <row r="41" spans="1:16" ht="39" customHeight="1" x14ac:dyDescent="0.15">
      <c r="A41" s="22"/>
      <c r="B41" s="35"/>
      <c r="C41" s="1157"/>
      <c r="D41" s="1157"/>
      <c r="E41" s="1158"/>
      <c r="F41" s="36"/>
      <c r="G41" s="37"/>
      <c r="H41" s="37"/>
      <c r="I41" s="37"/>
      <c r="J41" s="38"/>
      <c r="K41" s="22"/>
      <c r="L41" s="22"/>
      <c r="M41" s="22"/>
      <c r="N41" s="22"/>
      <c r="O41" s="22"/>
      <c r="P41" s="22"/>
    </row>
    <row r="42" spans="1:16" ht="39" customHeight="1" x14ac:dyDescent="0.15">
      <c r="A42" s="22"/>
      <c r="B42" s="39"/>
      <c r="C42" s="1157" t="s">
        <v>544</v>
      </c>
      <c r="D42" s="1157"/>
      <c r="E42" s="1158"/>
      <c r="F42" s="36" t="s">
        <v>489</v>
      </c>
      <c r="G42" s="37" t="s">
        <v>489</v>
      </c>
      <c r="H42" s="37" t="s">
        <v>489</v>
      </c>
      <c r="I42" s="37" t="s">
        <v>489</v>
      </c>
      <c r="J42" s="38" t="s">
        <v>489</v>
      </c>
      <c r="K42" s="22"/>
      <c r="L42" s="22"/>
      <c r="M42" s="22"/>
      <c r="N42" s="22"/>
      <c r="O42" s="22"/>
      <c r="P42" s="22"/>
    </row>
    <row r="43" spans="1:16" ht="39" customHeight="1" thickBot="1" x14ac:dyDescent="0.2">
      <c r="A43" s="22"/>
      <c r="B43" s="40"/>
      <c r="C43" s="1159" t="s">
        <v>545</v>
      </c>
      <c r="D43" s="1159"/>
      <c r="E43" s="1160"/>
      <c r="F43" s="41" t="s">
        <v>489</v>
      </c>
      <c r="G43" s="42" t="s">
        <v>489</v>
      </c>
      <c r="H43" s="42" t="s">
        <v>489</v>
      </c>
      <c r="I43" s="42" t="s">
        <v>489</v>
      </c>
      <c r="J43" s="43" t="s">
        <v>489</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eB+Tohv2T5U6lDL6Xrsxn23FAOyCVAGwKrfe+GtaO54UtO13y9WaQxX9FtwtXndNcwDDsMBVfS6IgcWkxpV9XQ==" saltValue="+dAMuU+AUtm/nBH+D4DP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86" t="s">
        <v>9</v>
      </c>
      <c r="C45" s="1187"/>
      <c r="D45" s="56"/>
      <c r="E45" s="1192" t="s">
        <v>10</v>
      </c>
      <c r="F45" s="1192"/>
      <c r="G45" s="1192"/>
      <c r="H45" s="1192"/>
      <c r="I45" s="1192"/>
      <c r="J45" s="1193"/>
      <c r="K45" s="57">
        <v>745</v>
      </c>
      <c r="L45" s="58">
        <v>771</v>
      </c>
      <c r="M45" s="58">
        <v>803</v>
      </c>
      <c r="N45" s="58">
        <v>860</v>
      </c>
      <c r="O45" s="59">
        <v>766</v>
      </c>
      <c r="P45" s="46"/>
      <c r="Q45" s="46"/>
      <c r="R45" s="46"/>
      <c r="S45" s="46"/>
      <c r="T45" s="46"/>
      <c r="U45" s="46"/>
    </row>
    <row r="46" spans="1:21" ht="30.75" customHeight="1" x14ac:dyDescent="0.15">
      <c r="A46" s="46"/>
      <c r="B46" s="1188"/>
      <c r="C46" s="1189"/>
      <c r="D46" s="60"/>
      <c r="E46" s="1165" t="s">
        <v>11</v>
      </c>
      <c r="F46" s="1165"/>
      <c r="G46" s="1165"/>
      <c r="H46" s="1165"/>
      <c r="I46" s="1165"/>
      <c r="J46" s="1166"/>
      <c r="K46" s="61" t="s">
        <v>489</v>
      </c>
      <c r="L46" s="62" t="s">
        <v>489</v>
      </c>
      <c r="M46" s="62" t="s">
        <v>489</v>
      </c>
      <c r="N46" s="62" t="s">
        <v>489</v>
      </c>
      <c r="O46" s="63" t="s">
        <v>489</v>
      </c>
      <c r="P46" s="46"/>
      <c r="Q46" s="46"/>
      <c r="R46" s="46"/>
      <c r="S46" s="46"/>
      <c r="T46" s="46"/>
      <c r="U46" s="46"/>
    </row>
    <row r="47" spans="1:21" ht="30.75" customHeight="1" x14ac:dyDescent="0.15">
      <c r="A47" s="46"/>
      <c r="B47" s="1188"/>
      <c r="C47" s="1189"/>
      <c r="D47" s="60"/>
      <c r="E47" s="1165" t="s">
        <v>12</v>
      </c>
      <c r="F47" s="1165"/>
      <c r="G47" s="1165"/>
      <c r="H47" s="1165"/>
      <c r="I47" s="1165"/>
      <c r="J47" s="1166"/>
      <c r="K47" s="61" t="s">
        <v>489</v>
      </c>
      <c r="L47" s="62" t="s">
        <v>489</v>
      </c>
      <c r="M47" s="62" t="s">
        <v>489</v>
      </c>
      <c r="N47" s="62" t="s">
        <v>489</v>
      </c>
      <c r="O47" s="63" t="s">
        <v>489</v>
      </c>
      <c r="P47" s="46"/>
      <c r="Q47" s="46"/>
      <c r="R47" s="46"/>
      <c r="S47" s="46"/>
      <c r="T47" s="46"/>
      <c r="U47" s="46"/>
    </row>
    <row r="48" spans="1:21" ht="30.75" customHeight="1" x14ac:dyDescent="0.15">
      <c r="A48" s="46"/>
      <c r="B48" s="1188"/>
      <c r="C48" s="1189"/>
      <c r="D48" s="60"/>
      <c r="E48" s="1165" t="s">
        <v>13</v>
      </c>
      <c r="F48" s="1165"/>
      <c r="G48" s="1165"/>
      <c r="H48" s="1165"/>
      <c r="I48" s="1165"/>
      <c r="J48" s="1166"/>
      <c r="K48" s="61">
        <v>40</v>
      </c>
      <c r="L48" s="62">
        <v>42</v>
      </c>
      <c r="M48" s="62">
        <v>51</v>
      </c>
      <c r="N48" s="62">
        <v>55</v>
      </c>
      <c r="O48" s="63">
        <v>55</v>
      </c>
      <c r="P48" s="46"/>
      <c r="Q48" s="46"/>
      <c r="R48" s="46"/>
      <c r="S48" s="46"/>
      <c r="T48" s="46"/>
      <c r="U48" s="46"/>
    </row>
    <row r="49" spans="1:21" ht="30.75" customHeight="1" x14ac:dyDescent="0.15">
      <c r="A49" s="46"/>
      <c r="B49" s="1188"/>
      <c r="C49" s="1189"/>
      <c r="D49" s="60"/>
      <c r="E49" s="1165" t="s">
        <v>14</v>
      </c>
      <c r="F49" s="1165"/>
      <c r="G49" s="1165"/>
      <c r="H49" s="1165"/>
      <c r="I49" s="1165"/>
      <c r="J49" s="1166"/>
      <c r="K49" s="61">
        <v>8</v>
      </c>
      <c r="L49" s="62">
        <v>9</v>
      </c>
      <c r="M49" s="62">
        <v>9</v>
      </c>
      <c r="N49" s="62">
        <v>10</v>
      </c>
      <c r="O49" s="63">
        <v>10</v>
      </c>
      <c r="P49" s="46"/>
      <c r="Q49" s="46"/>
      <c r="R49" s="46"/>
      <c r="S49" s="46"/>
      <c r="T49" s="46"/>
      <c r="U49" s="46"/>
    </row>
    <row r="50" spans="1:21" ht="30.75" customHeight="1" x14ac:dyDescent="0.15">
      <c r="A50" s="46"/>
      <c r="B50" s="1188"/>
      <c r="C50" s="1189"/>
      <c r="D50" s="60"/>
      <c r="E50" s="1165" t="s">
        <v>15</v>
      </c>
      <c r="F50" s="1165"/>
      <c r="G50" s="1165"/>
      <c r="H50" s="1165"/>
      <c r="I50" s="1165"/>
      <c r="J50" s="1166"/>
      <c r="K50" s="61" t="s">
        <v>489</v>
      </c>
      <c r="L50" s="62" t="s">
        <v>489</v>
      </c>
      <c r="M50" s="62" t="s">
        <v>489</v>
      </c>
      <c r="N50" s="62" t="s">
        <v>489</v>
      </c>
      <c r="O50" s="63" t="s">
        <v>489</v>
      </c>
      <c r="P50" s="46"/>
      <c r="Q50" s="46"/>
      <c r="R50" s="46"/>
      <c r="S50" s="46"/>
      <c r="T50" s="46"/>
      <c r="U50" s="46"/>
    </row>
    <row r="51" spans="1:21" ht="30.75" customHeight="1" x14ac:dyDescent="0.15">
      <c r="A51" s="46"/>
      <c r="B51" s="1190"/>
      <c r="C51" s="1191"/>
      <c r="D51" s="64"/>
      <c r="E51" s="1165" t="s">
        <v>16</v>
      </c>
      <c r="F51" s="1165"/>
      <c r="G51" s="1165"/>
      <c r="H51" s="1165"/>
      <c r="I51" s="1165"/>
      <c r="J51" s="1166"/>
      <c r="K51" s="61">
        <v>0</v>
      </c>
      <c r="L51" s="62">
        <v>0</v>
      </c>
      <c r="M51" s="62">
        <v>0</v>
      </c>
      <c r="N51" s="62">
        <v>0</v>
      </c>
      <c r="O51" s="63">
        <v>0</v>
      </c>
      <c r="P51" s="46"/>
      <c r="Q51" s="46"/>
      <c r="R51" s="46"/>
      <c r="S51" s="46"/>
      <c r="T51" s="46"/>
      <c r="U51" s="46"/>
    </row>
    <row r="52" spans="1:21" ht="30.75" customHeight="1" x14ac:dyDescent="0.15">
      <c r="A52" s="46"/>
      <c r="B52" s="1163" t="s">
        <v>17</v>
      </c>
      <c r="C52" s="1164"/>
      <c r="D52" s="64"/>
      <c r="E52" s="1165" t="s">
        <v>18</v>
      </c>
      <c r="F52" s="1165"/>
      <c r="G52" s="1165"/>
      <c r="H52" s="1165"/>
      <c r="I52" s="1165"/>
      <c r="J52" s="1166"/>
      <c r="K52" s="61">
        <v>630</v>
      </c>
      <c r="L52" s="62">
        <v>651</v>
      </c>
      <c r="M52" s="62">
        <v>666</v>
      </c>
      <c r="N52" s="62">
        <v>632</v>
      </c>
      <c r="O52" s="63">
        <v>608</v>
      </c>
      <c r="P52" s="46"/>
      <c r="Q52" s="46"/>
      <c r="R52" s="46"/>
      <c r="S52" s="46"/>
      <c r="T52" s="46"/>
      <c r="U52" s="46"/>
    </row>
    <row r="53" spans="1:21" ht="30.75" customHeight="1" thickBot="1" x14ac:dyDescent="0.2">
      <c r="A53" s="46"/>
      <c r="B53" s="1167" t="s">
        <v>19</v>
      </c>
      <c r="C53" s="1168"/>
      <c r="D53" s="65"/>
      <c r="E53" s="1169" t="s">
        <v>20</v>
      </c>
      <c r="F53" s="1169"/>
      <c r="G53" s="1169"/>
      <c r="H53" s="1169"/>
      <c r="I53" s="1169"/>
      <c r="J53" s="1170"/>
      <c r="K53" s="66">
        <v>163</v>
      </c>
      <c r="L53" s="67">
        <v>171</v>
      </c>
      <c r="M53" s="67">
        <v>197</v>
      </c>
      <c r="N53" s="67">
        <v>293</v>
      </c>
      <c r="O53" s="68">
        <v>223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71" t="s">
        <v>24</v>
      </c>
      <c r="C58" s="1172"/>
      <c r="D58" s="1177" t="s">
        <v>25</v>
      </c>
      <c r="E58" s="1178"/>
      <c r="F58" s="1178"/>
      <c r="G58" s="1178"/>
      <c r="H58" s="1178"/>
      <c r="I58" s="1178"/>
      <c r="J58" s="1179"/>
      <c r="K58" s="81"/>
      <c r="L58" s="82"/>
      <c r="M58" s="82"/>
      <c r="N58" s="82"/>
      <c r="O58" s="83"/>
    </row>
    <row r="59" spans="1:21" ht="31.5" customHeight="1" x14ac:dyDescent="0.15">
      <c r="B59" s="1173"/>
      <c r="C59" s="1174"/>
      <c r="D59" s="1180" t="s">
        <v>26</v>
      </c>
      <c r="E59" s="1181"/>
      <c r="F59" s="1181"/>
      <c r="G59" s="1181"/>
      <c r="H59" s="1181"/>
      <c r="I59" s="1181"/>
      <c r="J59" s="1182"/>
      <c r="K59" s="84"/>
      <c r="L59" s="85"/>
      <c r="M59" s="85"/>
      <c r="N59" s="85"/>
      <c r="O59" s="86"/>
    </row>
    <row r="60" spans="1:21" ht="31.5" customHeight="1" thickBot="1" x14ac:dyDescent="0.2">
      <c r="B60" s="1175"/>
      <c r="C60" s="1176"/>
      <c r="D60" s="1183" t="s">
        <v>27</v>
      </c>
      <c r="E60" s="1184"/>
      <c r="F60" s="1184"/>
      <c r="G60" s="1184"/>
      <c r="H60" s="1184"/>
      <c r="I60" s="1184"/>
      <c r="J60" s="1185"/>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BYrdmt76sn9fa/L8+Nhqq2+P8C0M+8bEmM/ZQw1+QYW+0tV1RbGjNC/9RPeG7rAeHoVyMJz9B4JwZbEYZMHtZQ==" saltValue="i9bvf9z/o8lP6kNPmMPDS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206" t="s">
        <v>30</v>
      </c>
      <c r="C41" s="1207"/>
      <c r="D41" s="103"/>
      <c r="E41" s="1208" t="s">
        <v>31</v>
      </c>
      <c r="F41" s="1208"/>
      <c r="G41" s="1208"/>
      <c r="H41" s="1209"/>
      <c r="I41" s="342">
        <v>6593</v>
      </c>
      <c r="J41" s="343">
        <v>6421</v>
      </c>
      <c r="K41" s="343">
        <v>6206</v>
      </c>
      <c r="L41" s="343">
        <v>5833</v>
      </c>
      <c r="M41" s="344">
        <v>5585</v>
      </c>
    </row>
    <row r="42" spans="2:13" ht="27.75" customHeight="1" x14ac:dyDescent="0.15">
      <c r="B42" s="1196"/>
      <c r="C42" s="1197"/>
      <c r="D42" s="104"/>
      <c r="E42" s="1200" t="s">
        <v>32</v>
      </c>
      <c r="F42" s="1200"/>
      <c r="G42" s="1200"/>
      <c r="H42" s="1201"/>
      <c r="I42" s="345">
        <v>163</v>
      </c>
      <c r="J42" s="346">
        <v>131</v>
      </c>
      <c r="K42" s="346">
        <v>114</v>
      </c>
      <c r="L42" s="346">
        <v>98</v>
      </c>
      <c r="M42" s="347">
        <v>82</v>
      </c>
    </row>
    <row r="43" spans="2:13" ht="27.75" customHeight="1" x14ac:dyDescent="0.15">
      <c r="B43" s="1196"/>
      <c r="C43" s="1197"/>
      <c r="D43" s="104"/>
      <c r="E43" s="1200" t="s">
        <v>33</v>
      </c>
      <c r="F43" s="1200"/>
      <c r="G43" s="1200"/>
      <c r="H43" s="1201"/>
      <c r="I43" s="345">
        <v>344</v>
      </c>
      <c r="J43" s="346">
        <v>328</v>
      </c>
      <c r="K43" s="346">
        <v>280</v>
      </c>
      <c r="L43" s="346">
        <v>251</v>
      </c>
      <c r="M43" s="347">
        <v>289</v>
      </c>
    </row>
    <row r="44" spans="2:13" ht="27.75" customHeight="1" x14ac:dyDescent="0.15">
      <c r="B44" s="1196"/>
      <c r="C44" s="1197"/>
      <c r="D44" s="104"/>
      <c r="E44" s="1200" t="s">
        <v>34</v>
      </c>
      <c r="F44" s="1200"/>
      <c r="G44" s="1200"/>
      <c r="H44" s="1201"/>
      <c r="I44" s="345">
        <v>33</v>
      </c>
      <c r="J44" s="346">
        <v>25</v>
      </c>
      <c r="K44" s="346">
        <v>14</v>
      </c>
      <c r="L44" s="346">
        <v>5</v>
      </c>
      <c r="M44" s="347">
        <v>-3</v>
      </c>
    </row>
    <row r="45" spans="2:13" ht="27.75" customHeight="1" x14ac:dyDescent="0.15">
      <c r="B45" s="1196"/>
      <c r="C45" s="1197"/>
      <c r="D45" s="104"/>
      <c r="E45" s="1200" t="s">
        <v>35</v>
      </c>
      <c r="F45" s="1200"/>
      <c r="G45" s="1200"/>
      <c r="H45" s="1201"/>
      <c r="I45" s="345">
        <v>499</v>
      </c>
      <c r="J45" s="346">
        <v>489</v>
      </c>
      <c r="K45" s="346">
        <v>438</v>
      </c>
      <c r="L45" s="346">
        <v>395</v>
      </c>
      <c r="M45" s="347">
        <v>387</v>
      </c>
    </row>
    <row r="46" spans="2:13" ht="27.75" customHeight="1" x14ac:dyDescent="0.15">
      <c r="B46" s="1196"/>
      <c r="C46" s="1197"/>
      <c r="D46" s="105"/>
      <c r="E46" s="1200" t="s">
        <v>36</v>
      </c>
      <c r="F46" s="1200"/>
      <c r="G46" s="1200"/>
      <c r="H46" s="1201"/>
      <c r="I46" s="345" t="s">
        <v>489</v>
      </c>
      <c r="J46" s="346" t="s">
        <v>489</v>
      </c>
      <c r="K46" s="346" t="s">
        <v>489</v>
      </c>
      <c r="L46" s="346" t="s">
        <v>489</v>
      </c>
      <c r="M46" s="347" t="s">
        <v>489</v>
      </c>
    </row>
    <row r="47" spans="2:13" ht="27.75" customHeight="1" x14ac:dyDescent="0.15">
      <c r="B47" s="1196"/>
      <c r="C47" s="1197"/>
      <c r="D47" s="106"/>
      <c r="E47" s="1210" t="s">
        <v>37</v>
      </c>
      <c r="F47" s="1211"/>
      <c r="G47" s="1211"/>
      <c r="H47" s="1212"/>
      <c r="I47" s="345" t="s">
        <v>489</v>
      </c>
      <c r="J47" s="346" t="s">
        <v>489</v>
      </c>
      <c r="K47" s="346" t="s">
        <v>489</v>
      </c>
      <c r="L47" s="346" t="s">
        <v>489</v>
      </c>
      <c r="M47" s="347" t="s">
        <v>489</v>
      </c>
    </row>
    <row r="48" spans="2:13" ht="27.75" customHeight="1" x14ac:dyDescent="0.15">
      <c r="B48" s="1196"/>
      <c r="C48" s="1197"/>
      <c r="D48" s="104"/>
      <c r="E48" s="1200" t="s">
        <v>38</v>
      </c>
      <c r="F48" s="1200"/>
      <c r="G48" s="1200"/>
      <c r="H48" s="1201"/>
      <c r="I48" s="345" t="s">
        <v>489</v>
      </c>
      <c r="J48" s="346" t="s">
        <v>489</v>
      </c>
      <c r="K48" s="346" t="s">
        <v>489</v>
      </c>
      <c r="L48" s="346" t="s">
        <v>489</v>
      </c>
      <c r="M48" s="347" t="s">
        <v>489</v>
      </c>
    </row>
    <row r="49" spans="2:13" ht="27.75" customHeight="1" x14ac:dyDescent="0.15">
      <c r="B49" s="1198"/>
      <c r="C49" s="1199"/>
      <c r="D49" s="104"/>
      <c r="E49" s="1200" t="s">
        <v>39</v>
      </c>
      <c r="F49" s="1200"/>
      <c r="G49" s="1200"/>
      <c r="H49" s="1201"/>
      <c r="I49" s="345" t="s">
        <v>489</v>
      </c>
      <c r="J49" s="346" t="s">
        <v>489</v>
      </c>
      <c r="K49" s="346" t="s">
        <v>489</v>
      </c>
      <c r="L49" s="346" t="s">
        <v>489</v>
      </c>
      <c r="M49" s="347" t="s">
        <v>489</v>
      </c>
    </row>
    <row r="50" spans="2:13" ht="27.75" customHeight="1" x14ac:dyDescent="0.15">
      <c r="B50" s="1194" t="s">
        <v>40</v>
      </c>
      <c r="C50" s="1195"/>
      <c r="D50" s="107"/>
      <c r="E50" s="1200" t="s">
        <v>41</v>
      </c>
      <c r="F50" s="1200"/>
      <c r="G50" s="1200"/>
      <c r="H50" s="1201"/>
      <c r="I50" s="345">
        <v>3304</v>
      </c>
      <c r="J50" s="346">
        <v>3114</v>
      </c>
      <c r="K50" s="346">
        <v>3565</v>
      </c>
      <c r="L50" s="346">
        <v>3582</v>
      </c>
      <c r="M50" s="347">
        <v>3401</v>
      </c>
    </row>
    <row r="51" spans="2:13" ht="27.75" customHeight="1" x14ac:dyDescent="0.15">
      <c r="B51" s="1196"/>
      <c r="C51" s="1197"/>
      <c r="D51" s="104"/>
      <c r="E51" s="1200" t="s">
        <v>42</v>
      </c>
      <c r="F51" s="1200"/>
      <c r="G51" s="1200"/>
      <c r="H51" s="1201"/>
      <c r="I51" s="345">
        <v>44</v>
      </c>
      <c r="J51" s="346">
        <v>39</v>
      </c>
      <c r="K51" s="346">
        <v>36</v>
      </c>
      <c r="L51" s="346">
        <v>39</v>
      </c>
      <c r="M51" s="347">
        <v>32</v>
      </c>
    </row>
    <row r="52" spans="2:13" ht="27.75" customHeight="1" x14ac:dyDescent="0.15">
      <c r="B52" s="1198"/>
      <c r="C52" s="1199"/>
      <c r="D52" s="104"/>
      <c r="E52" s="1200" t="s">
        <v>43</v>
      </c>
      <c r="F52" s="1200"/>
      <c r="G52" s="1200"/>
      <c r="H52" s="1201"/>
      <c r="I52" s="345">
        <v>5648</v>
      </c>
      <c r="J52" s="346">
        <v>5515</v>
      </c>
      <c r="K52" s="346">
        <v>5276</v>
      </c>
      <c r="L52" s="346">
        <v>5012</v>
      </c>
      <c r="M52" s="347">
        <v>4928</v>
      </c>
    </row>
    <row r="53" spans="2:13" ht="27.75" customHeight="1" thickBot="1" x14ac:dyDescent="0.2">
      <c r="B53" s="1202" t="s">
        <v>19</v>
      </c>
      <c r="C53" s="1203"/>
      <c r="D53" s="108"/>
      <c r="E53" s="1204" t="s">
        <v>44</v>
      </c>
      <c r="F53" s="1204"/>
      <c r="G53" s="1204"/>
      <c r="H53" s="1205"/>
      <c r="I53" s="348">
        <v>-1362</v>
      </c>
      <c r="J53" s="349">
        <v>-1273</v>
      </c>
      <c r="K53" s="349">
        <v>-1825</v>
      </c>
      <c r="L53" s="349">
        <v>-2051</v>
      </c>
      <c r="M53" s="350">
        <v>-2021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3adm4pZe2nI0f0jiYTRWr/TYB6elcSDwKvIGeZR2QjoI7uAM1JIwV5kZe+kUqh7wNfc+HGeV7Xm0QCFhJ6XEEQ==" saltValue="fzLyNNYZBBLhLv6vJy+gq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221" t="s">
        <v>46</v>
      </c>
      <c r="D55" s="1221"/>
      <c r="E55" s="1222"/>
      <c r="F55" s="120">
        <v>1093</v>
      </c>
      <c r="G55" s="120">
        <v>999</v>
      </c>
      <c r="H55" s="121">
        <v>1029</v>
      </c>
    </row>
    <row r="56" spans="2:8" ht="52.5" customHeight="1" x14ac:dyDescent="0.15">
      <c r="B56" s="122"/>
      <c r="C56" s="1223" t="s">
        <v>47</v>
      </c>
      <c r="D56" s="1223"/>
      <c r="E56" s="1224"/>
      <c r="F56" s="123">
        <v>136</v>
      </c>
      <c r="G56" s="123">
        <v>135</v>
      </c>
      <c r="H56" s="124">
        <v>147</v>
      </c>
    </row>
    <row r="57" spans="2:8" ht="53.25" customHeight="1" x14ac:dyDescent="0.15">
      <c r="B57" s="122"/>
      <c r="C57" s="1225" t="s">
        <v>48</v>
      </c>
      <c r="D57" s="1225"/>
      <c r="E57" s="1226"/>
      <c r="F57" s="125">
        <v>1946</v>
      </c>
      <c r="G57" s="125">
        <v>2071</v>
      </c>
      <c r="H57" s="126">
        <v>1837</v>
      </c>
    </row>
    <row r="58" spans="2:8" ht="45.75" customHeight="1" x14ac:dyDescent="0.15">
      <c r="B58" s="127"/>
      <c r="C58" s="1213" t="s">
        <v>567</v>
      </c>
      <c r="D58" s="1214"/>
      <c r="E58" s="1215"/>
      <c r="F58" s="128">
        <v>1376</v>
      </c>
      <c r="G58" s="128">
        <v>1496</v>
      </c>
      <c r="H58" s="129">
        <v>1284</v>
      </c>
    </row>
    <row r="59" spans="2:8" ht="45.75" customHeight="1" x14ac:dyDescent="0.15">
      <c r="B59" s="127"/>
      <c r="C59" s="1213" t="s">
        <v>568</v>
      </c>
      <c r="D59" s="1214"/>
      <c r="E59" s="1215"/>
      <c r="F59" s="128">
        <v>161</v>
      </c>
      <c r="G59" s="128">
        <v>163</v>
      </c>
      <c r="H59" s="129">
        <v>146</v>
      </c>
    </row>
    <row r="60" spans="2:8" ht="45.75" customHeight="1" x14ac:dyDescent="0.15">
      <c r="B60" s="127"/>
      <c r="C60" s="1213" t="s">
        <v>569</v>
      </c>
      <c r="D60" s="1214"/>
      <c r="E60" s="1215"/>
      <c r="F60" s="128">
        <v>115</v>
      </c>
      <c r="G60" s="128">
        <v>115</v>
      </c>
      <c r="H60" s="129">
        <v>107</v>
      </c>
    </row>
    <row r="61" spans="2:8" ht="45.75" customHeight="1" x14ac:dyDescent="0.15">
      <c r="B61" s="127"/>
      <c r="C61" s="1213" t="s">
        <v>570</v>
      </c>
      <c r="D61" s="1214"/>
      <c r="E61" s="1215"/>
      <c r="F61" s="128">
        <v>101</v>
      </c>
      <c r="G61" s="128">
        <v>101</v>
      </c>
      <c r="H61" s="129">
        <v>101</v>
      </c>
    </row>
    <row r="62" spans="2:8" ht="45.75" customHeight="1" thickBot="1" x14ac:dyDescent="0.2">
      <c r="B62" s="130"/>
      <c r="C62" s="1216" t="s">
        <v>571</v>
      </c>
      <c r="D62" s="1217"/>
      <c r="E62" s="1218"/>
      <c r="F62" s="131">
        <v>58</v>
      </c>
      <c r="G62" s="131">
        <v>58</v>
      </c>
      <c r="H62" s="132">
        <v>58</v>
      </c>
    </row>
    <row r="63" spans="2:8" ht="52.5" customHeight="1" thickBot="1" x14ac:dyDescent="0.2">
      <c r="B63" s="133"/>
      <c r="C63" s="1219" t="s">
        <v>49</v>
      </c>
      <c r="D63" s="1219"/>
      <c r="E63" s="1220"/>
      <c r="F63" s="134">
        <v>3175</v>
      </c>
      <c r="G63" s="134">
        <v>3206</v>
      </c>
      <c r="H63" s="135">
        <v>3014</v>
      </c>
    </row>
    <row r="64" spans="2:8" x14ac:dyDescent="0.15"/>
  </sheetData>
  <sheetProtection algorithmName="SHA-512" hashValue="2qJSvx70hEJ14KHQYNMmDa9UQ6Y/TB1A3LPWCTPl6HGBsfew/dokk3yBWWH11oxknBGTuc9vdjqqsv2cIRy4Wg==" saltValue="DxhiacU1tR9N9fmHHEpHL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topLeftCell="A26" zoomScale="85" zoomScaleNormal="85" zoomScaleSheetLayoutView="55" workbookViewId="0">
      <selection activeCell="AN73" sqref="AN73:BA76"/>
    </sheetView>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572</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573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28" t="s">
        <v>583</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59"/>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59"/>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59"/>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59"/>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574</v>
      </c>
    </row>
    <row r="50" spans="1:109" x14ac:dyDescent="0.15">
      <c r="B50" s="259"/>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15">
      <c r="B51" s="259"/>
      <c r="G51" s="1242"/>
      <c r="H51" s="1242"/>
      <c r="I51" s="1245"/>
      <c r="J51" s="1245"/>
      <c r="K51" s="1243"/>
      <c r="L51" s="1243"/>
      <c r="M51" s="1243"/>
      <c r="N51" s="1243"/>
      <c r="AM51" s="359"/>
      <c r="AN51" s="1244" t="s">
        <v>575</v>
      </c>
      <c r="AO51" s="1244"/>
      <c r="AP51" s="1244"/>
      <c r="AQ51" s="1244"/>
      <c r="AR51" s="1244"/>
      <c r="AS51" s="1244"/>
      <c r="AT51" s="1244"/>
      <c r="AU51" s="1244"/>
      <c r="AV51" s="1244"/>
      <c r="AW51" s="1244"/>
      <c r="AX51" s="1244"/>
      <c r="AY51" s="1244"/>
      <c r="AZ51" s="1244"/>
      <c r="BA51" s="1244"/>
      <c r="BB51" s="1244" t="s">
        <v>577</v>
      </c>
      <c r="BC51" s="1244"/>
      <c r="BD51" s="1244"/>
      <c r="BE51" s="1244"/>
      <c r="BF51" s="1244"/>
      <c r="BG51" s="1244"/>
      <c r="BH51" s="1244"/>
      <c r="BI51" s="1244"/>
      <c r="BJ51" s="1244"/>
      <c r="BK51" s="1244"/>
      <c r="BL51" s="1244"/>
      <c r="BM51" s="1244"/>
      <c r="BN51" s="1244"/>
      <c r="BO51" s="1244"/>
      <c r="BP51" s="1227"/>
      <c r="BQ51" s="1227"/>
      <c r="BR51" s="1227"/>
      <c r="BS51" s="1227"/>
      <c r="BT51" s="1227"/>
      <c r="BU51" s="1227"/>
      <c r="BV51" s="1227"/>
      <c r="BW51" s="1227"/>
      <c r="BX51" s="1227"/>
      <c r="BY51" s="1227"/>
      <c r="BZ51" s="1227"/>
      <c r="CA51" s="1227"/>
      <c r="CB51" s="1227"/>
      <c r="CC51" s="1227"/>
      <c r="CD51" s="1227"/>
      <c r="CE51" s="1227"/>
      <c r="CF51" s="1227"/>
      <c r="CG51" s="1227"/>
      <c r="CH51" s="1227"/>
      <c r="CI51" s="1227"/>
      <c r="CJ51" s="1227"/>
      <c r="CK51" s="1227"/>
      <c r="CL51" s="1227"/>
      <c r="CM51" s="1227"/>
      <c r="CN51" s="1227"/>
      <c r="CO51" s="1227"/>
      <c r="CP51" s="1227"/>
      <c r="CQ51" s="1227"/>
      <c r="CR51" s="1227"/>
      <c r="CS51" s="1227"/>
      <c r="CT51" s="1227"/>
      <c r="CU51" s="1227"/>
      <c r="CV51" s="1227"/>
      <c r="CW51" s="1227"/>
      <c r="CX51" s="1227"/>
      <c r="CY51" s="1227"/>
      <c r="CZ51" s="1227"/>
      <c r="DA51" s="1227"/>
      <c r="DB51" s="1227"/>
      <c r="DC51" s="1227"/>
    </row>
    <row r="52" spans="1:109" x14ac:dyDescent="0.15">
      <c r="B52" s="259"/>
      <c r="G52" s="1242"/>
      <c r="H52" s="1242"/>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27"/>
      <c r="BQ52" s="1227"/>
      <c r="BR52" s="1227"/>
      <c r="BS52" s="1227"/>
      <c r="BT52" s="1227"/>
      <c r="BU52" s="1227"/>
      <c r="BV52" s="1227"/>
      <c r="BW52" s="1227"/>
      <c r="BX52" s="1227"/>
      <c r="BY52" s="1227"/>
      <c r="BZ52" s="1227"/>
      <c r="CA52" s="1227"/>
      <c r="CB52" s="1227"/>
      <c r="CC52" s="1227"/>
      <c r="CD52" s="1227"/>
      <c r="CE52" s="1227"/>
      <c r="CF52" s="1227"/>
      <c r="CG52" s="1227"/>
      <c r="CH52" s="1227"/>
      <c r="CI52" s="1227"/>
      <c r="CJ52" s="1227"/>
      <c r="CK52" s="1227"/>
      <c r="CL52" s="1227"/>
      <c r="CM52" s="1227"/>
      <c r="CN52" s="1227"/>
      <c r="CO52" s="1227"/>
      <c r="CP52" s="1227"/>
      <c r="CQ52" s="1227"/>
      <c r="CR52" s="1227"/>
      <c r="CS52" s="1227"/>
      <c r="CT52" s="1227"/>
      <c r="CU52" s="1227"/>
      <c r="CV52" s="1227"/>
      <c r="CW52" s="1227"/>
      <c r="CX52" s="1227"/>
      <c r="CY52" s="1227"/>
      <c r="CZ52" s="1227"/>
      <c r="DA52" s="1227"/>
      <c r="DB52" s="1227"/>
      <c r="DC52" s="1227"/>
    </row>
    <row r="53" spans="1:109" x14ac:dyDescent="0.15">
      <c r="A53" s="358"/>
      <c r="B53" s="259"/>
      <c r="G53" s="1242"/>
      <c r="H53" s="1242"/>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578</v>
      </c>
      <c r="BC53" s="1244"/>
      <c r="BD53" s="1244"/>
      <c r="BE53" s="1244"/>
      <c r="BF53" s="1244"/>
      <c r="BG53" s="1244"/>
      <c r="BH53" s="1244"/>
      <c r="BI53" s="1244"/>
      <c r="BJ53" s="1244"/>
      <c r="BK53" s="1244"/>
      <c r="BL53" s="1244"/>
      <c r="BM53" s="1244"/>
      <c r="BN53" s="1244"/>
      <c r="BO53" s="1244"/>
      <c r="BP53" s="1227">
        <v>56.2</v>
      </c>
      <c r="BQ53" s="1227"/>
      <c r="BR53" s="1227"/>
      <c r="BS53" s="1227"/>
      <c r="BT53" s="1227"/>
      <c r="BU53" s="1227"/>
      <c r="BV53" s="1227"/>
      <c r="BW53" s="1227"/>
      <c r="BX53" s="1227">
        <v>59.1</v>
      </c>
      <c r="BY53" s="1227"/>
      <c r="BZ53" s="1227"/>
      <c r="CA53" s="1227"/>
      <c r="CB53" s="1227"/>
      <c r="CC53" s="1227"/>
      <c r="CD53" s="1227"/>
      <c r="CE53" s="1227"/>
      <c r="CF53" s="1227">
        <v>59.5</v>
      </c>
      <c r="CG53" s="1227"/>
      <c r="CH53" s="1227"/>
      <c r="CI53" s="1227"/>
      <c r="CJ53" s="1227"/>
      <c r="CK53" s="1227"/>
      <c r="CL53" s="1227"/>
      <c r="CM53" s="1227"/>
      <c r="CN53" s="1227">
        <v>61.6</v>
      </c>
      <c r="CO53" s="1227"/>
      <c r="CP53" s="1227"/>
      <c r="CQ53" s="1227"/>
      <c r="CR53" s="1227"/>
      <c r="CS53" s="1227"/>
      <c r="CT53" s="1227"/>
      <c r="CU53" s="1227"/>
      <c r="CV53" s="1227">
        <v>63.1</v>
      </c>
      <c r="CW53" s="1227"/>
      <c r="CX53" s="1227"/>
      <c r="CY53" s="1227"/>
      <c r="CZ53" s="1227"/>
      <c r="DA53" s="1227"/>
      <c r="DB53" s="1227"/>
      <c r="DC53" s="1227"/>
    </row>
    <row r="54" spans="1:109" x14ac:dyDescent="0.15">
      <c r="A54" s="358"/>
      <c r="B54" s="259"/>
      <c r="G54" s="1242"/>
      <c r="H54" s="1242"/>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27"/>
      <c r="BQ54" s="1227"/>
      <c r="BR54" s="1227"/>
      <c r="BS54" s="1227"/>
      <c r="BT54" s="1227"/>
      <c r="BU54" s="1227"/>
      <c r="BV54" s="1227"/>
      <c r="BW54" s="1227"/>
      <c r="BX54" s="1227"/>
      <c r="BY54" s="1227"/>
      <c r="BZ54" s="1227"/>
      <c r="CA54" s="1227"/>
      <c r="CB54" s="1227"/>
      <c r="CC54" s="1227"/>
      <c r="CD54" s="1227"/>
      <c r="CE54" s="1227"/>
      <c r="CF54" s="1227"/>
      <c r="CG54" s="1227"/>
      <c r="CH54" s="1227"/>
      <c r="CI54" s="1227"/>
      <c r="CJ54" s="1227"/>
      <c r="CK54" s="1227"/>
      <c r="CL54" s="1227"/>
      <c r="CM54" s="1227"/>
      <c r="CN54" s="1227"/>
      <c r="CO54" s="1227"/>
      <c r="CP54" s="1227"/>
      <c r="CQ54" s="1227"/>
      <c r="CR54" s="1227"/>
      <c r="CS54" s="1227"/>
      <c r="CT54" s="1227"/>
      <c r="CU54" s="1227"/>
      <c r="CV54" s="1227"/>
      <c r="CW54" s="1227"/>
      <c r="CX54" s="1227"/>
      <c r="CY54" s="1227"/>
      <c r="CZ54" s="1227"/>
      <c r="DA54" s="1227"/>
      <c r="DB54" s="1227"/>
      <c r="DC54" s="1227"/>
    </row>
    <row r="55" spans="1:109" x14ac:dyDescent="0.15">
      <c r="A55" s="358"/>
      <c r="B55" s="259"/>
      <c r="G55" s="1237"/>
      <c r="H55" s="1237"/>
      <c r="I55" s="1237"/>
      <c r="J55" s="1237"/>
      <c r="K55" s="1243"/>
      <c r="L55" s="1243"/>
      <c r="M55" s="1243"/>
      <c r="N55" s="1243"/>
      <c r="AN55" s="1241" t="s">
        <v>579</v>
      </c>
      <c r="AO55" s="1241"/>
      <c r="AP55" s="1241"/>
      <c r="AQ55" s="1241"/>
      <c r="AR55" s="1241"/>
      <c r="AS55" s="1241"/>
      <c r="AT55" s="1241"/>
      <c r="AU55" s="1241"/>
      <c r="AV55" s="1241"/>
      <c r="AW55" s="1241"/>
      <c r="AX55" s="1241"/>
      <c r="AY55" s="1241"/>
      <c r="AZ55" s="1241"/>
      <c r="BA55" s="1241"/>
      <c r="BB55" s="1244" t="s">
        <v>577</v>
      </c>
      <c r="BC55" s="1244"/>
      <c r="BD55" s="1244"/>
      <c r="BE55" s="1244"/>
      <c r="BF55" s="1244"/>
      <c r="BG55" s="1244"/>
      <c r="BH55" s="1244"/>
      <c r="BI55" s="1244"/>
      <c r="BJ55" s="1244"/>
      <c r="BK55" s="1244"/>
      <c r="BL55" s="1244"/>
      <c r="BM55" s="1244"/>
      <c r="BN55" s="1244"/>
      <c r="BO55" s="1244"/>
      <c r="BP55" s="1227">
        <v>0</v>
      </c>
      <c r="BQ55" s="1227"/>
      <c r="BR55" s="1227"/>
      <c r="BS55" s="1227"/>
      <c r="BT55" s="1227"/>
      <c r="BU55" s="1227"/>
      <c r="BV55" s="1227"/>
      <c r="BW55" s="1227"/>
      <c r="BX55" s="1227">
        <v>0</v>
      </c>
      <c r="BY55" s="1227"/>
      <c r="BZ55" s="1227"/>
      <c r="CA55" s="1227"/>
      <c r="CB55" s="1227"/>
      <c r="CC55" s="1227"/>
      <c r="CD55" s="1227"/>
      <c r="CE55" s="1227"/>
      <c r="CF55" s="1227">
        <v>0</v>
      </c>
      <c r="CG55" s="1227"/>
      <c r="CH55" s="1227"/>
      <c r="CI55" s="1227"/>
      <c r="CJ55" s="1227"/>
      <c r="CK55" s="1227"/>
      <c r="CL55" s="1227"/>
      <c r="CM55" s="1227"/>
      <c r="CN55" s="1227">
        <v>0</v>
      </c>
      <c r="CO55" s="1227"/>
      <c r="CP55" s="1227"/>
      <c r="CQ55" s="1227"/>
      <c r="CR55" s="1227"/>
      <c r="CS55" s="1227"/>
      <c r="CT55" s="1227"/>
      <c r="CU55" s="1227"/>
      <c r="CV55" s="1227">
        <v>0</v>
      </c>
      <c r="CW55" s="1227"/>
      <c r="CX55" s="1227"/>
      <c r="CY55" s="1227"/>
      <c r="CZ55" s="1227"/>
      <c r="DA55" s="1227"/>
      <c r="DB55" s="1227"/>
      <c r="DC55" s="1227"/>
    </row>
    <row r="56" spans="1:109" x14ac:dyDescent="0.15">
      <c r="A56" s="358"/>
      <c r="B56" s="259"/>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27"/>
      <c r="BQ56" s="1227"/>
      <c r="BR56" s="1227"/>
      <c r="BS56" s="1227"/>
      <c r="BT56" s="1227"/>
      <c r="BU56" s="1227"/>
      <c r="BV56" s="1227"/>
      <c r="BW56" s="1227"/>
      <c r="BX56" s="1227"/>
      <c r="BY56" s="1227"/>
      <c r="BZ56" s="1227"/>
      <c r="CA56" s="1227"/>
      <c r="CB56" s="1227"/>
      <c r="CC56" s="1227"/>
      <c r="CD56" s="1227"/>
      <c r="CE56" s="1227"/>
      <c r="CF56" s="1227"/>
      <c r="CG56" s="1227"/>
      <c r="CH56" s="1227"/>
      <c r="CI56" s="1227"/>
      <c r="CJ56" s="1227"/>
      <c r="CK56" s="1227"/>
      <c r="CL56" s="1227"/>
      <c r="CM56" s="1227"/>
      <c r="CN56" s="1227"/>
      <c r="CO56" s="1227"/>
      <c r="CP56" s="1227"/>
      <c r="CQ56" s="1227"/>
      <c r="CR56" s="1227"/>
      <c r="CS56" s="1227"/>
      <c r="CT56" s="1227"/>
      <c r="CU56" s="1227"/>
      <c r="CV56" s="1227"/>
      <c r="CW56" s="1227"/>
      <c r="CX56" s="1227"/>
      <c r="CY56" s="1227"/>
      <c r="CZ56" s="1227"/>
      <c r="DA56" s="1227"/>
      <c r="DB56" s="1227"/>
      <c r="DC56" s="1227"/>
    </row>
    <row r="57" spans="1:109" s="358" customFormat="1" x14ac:dyDescent="0.15">
      <c r="B57" s="362"/>
      <c r="G57" s="1237"/>
      <c r="H57" s="1237"/>
      <c r="I57" s="1246"/>
      <c r="J57" s="1246"/>
      <c r="K57" s="1243"/>
      <c r="L57" s="1243"/>
      <c r="M57" s="1243"/>
      <c r="N57" s="1243"/>
      <c r="AM57" s="255"/>
      <c r="AN57" s="1241"/>
      <c r="AO57" s="1241"/>
      <c r="AP57" s="1241"/>
      <c r="AQ57" s="1241"/>
      <c r="AR57" s="1241"/>
      <c r="AS57" s="1241"/>
      <c r="AT57" s="1241"/>
      <c r="AU57" s="1241"/>
      <c r="AV57" s="1241"/>
      <c r="AW57" s="1241"/>
      <c r="AX57" s="1241"/>
      <c r="AY57" s="1241"/>
      <c r="AZ57" s="1241"/>
      <c r="BA57" s="1241"/>
      <c r="BB57" s="1244" t="s">
        <v>578</v>
      </c>
      <c r="BC57" s="1244"/>
      <c r="BD57" s="1244"/>
      <c r="BE57" s="1244"/>
      <c r="BF57" s="1244"/>
      <c r="BG57" s="1244"/>
      <c r="BH57" s="1244"/>
      <c r="BI57" s="1244"/>
      <c r="BJ57" s="1244"/>
      <c r="BK57" s="1244"/>
      <c r="BL57" s="1244"/>
      <c r="BM57" s="1244"/>
      <c r="BN57" s="1244"/>
      <c r="BO57" s="1244"/>
      <c r="BP57" s="1227">
        <v>61.6</v>
      </c>
      <c r="BQ57" s="1227"/>
      <c r="BR57" s="1227"/>
      <c r="BS57" s="1227"/>
      <c r="BT57" s="1227"/>
      <c r="BU57" s="1227"/>
      <c r="BV57" s="1227"/>
      <c r="BW57" s="1227"/>
      <c r="BX57" s="1227">
        <v>64.400000000000006</v>
      </c>
      <c r="BY57" s="1227"/>
      <c r="BZ57" s="1227"/>
      <c r="CA57" s="1227"/>
      <c r="CB57" s="1227"/>
      <c r="CC57" s="1227"/>
      <c r="CD57" s="1227"/>
      <c r="CE57" s="1227"/>
      <c r="CF57" s="1227">
        <v>65.3</v>
      </c>
      <c r="CG57" s="1227"/>
      <c r="CH57" s="1227"/>
      <c r="CI57" s="1227"/>
      <c r="CJ57" s="1227"/>
      <c r="CK57" s="1227"/>
      <c r="CL57" s="1227"/>
      <c r="CM57" s="1227"/>
      <c r="CN57" s="1227">
        <v>66.7</v>
      </c>
      <c r="CO57" s="1227"/>
      <c r="CP57" s="1227"/>
      <c r="CQ57" s="1227"/>
      <c r="CR57" s="1227"/>
      <c r="CS57" s="1227"/>
      <c r="CT57" s="1227"/>
      <c r="CU57" s="1227"/>
      <c r="CV57" s="1227">
        <v>67.2</v>
      </c>
      <c r="CW57" s="1227"/>
      <c r="CX57" s="1227"/>
      <c r="CY57" s="1227"/>
      <c r="CZ57" s="1227"/>
      <c r="DA57" s="1227"/>
      <c r="DB57" s="1227"/>
      <c r="DC57" s="1227"/>
      <c r="DD57" s="363"/>
      <c r="DE57" s="362"/>
    </row>
    <row r="58" spans="1:109" s="358" customFormat="1" x14ac:dyDescent="0.15">
      <c r="A58" s="255"/>
      <c r="B58" s="362"/>
      <c r="G58" s="1237"/>
      <c r="H58" s="1237"/>
      <c r="I58" s="1246"/>
      <c r="J58" s="1246"/>
      <c r="K58" s="1243"/>
      <c r="L58" s="1243"/>
      <c r="M58" s="1243"/>
      <c r="N58" s="1243"/>
      <c r="AM58" s="255"/>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27"/>
      <c r="BQ58" s="1227"/>
      <c r="BR58" s="1227"/>
      <c r="BS58" s="1227"/>
      <c r="BT58" s="1227"/>
      <c r="BU58" s="1227"/>
      <c r="BV58" s="1227"/>
      <c r="BW58" s="1227"/>
      <c r="BX58" s="1227"/>
      <c r="BY58" s="1227"/>
      <c r="BZ58" s="1227"/>
      <c r="CA58" s="1227"/>
      <c r="CB58" s="1227"/>
      <c r="CC58" s="1227"/>
      <c r="CD58" s="1227"/>
      <c r="CE58" s="1227"/>
      <c r="CF58" s="1227"/>
      <c r="CG58" s="1227"/>
      <c r="CH58" s="1227"/>
      <c r="CI58" s="1227"/>
      <c r="CJ58" s="1227"/>
      <c r="CK58" s="1227"/>
      <c r="CL58" s="1227"/>
      <c r="CM58" s="1227"/>
      <c r="CN58" s="1227"/>
      <c r="CO58" s="1227"/>
      <c r="CP58" s="1227"/>
      <c r="CQ58" s="1227"/>
      <c r="CR58" s="1227"/>
      <c r="CS58" s="1227"/>
      <c r="CT58" s="1227"/>
      <c r="CU58" s="1227"/>
      <c r="CV58" s="1227"/>
      <c r="CW58" s="1227"/>
      <c r="CX58" s="1227"/>
      <c r="CY58" s="1227"/>
      <c r="CZ58" s="1227"/>
      <c r="DA58" s="1227"/>
      <c r="DB58" s="1227"/>
      <c r="DC58" s="1227"/>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580</v>
      </c>
    </row>
    <row r="64" spans="1:109" x14ac:dyDescent="0.15">
      <c r="B64" s="259"/>
      <c r="G64" s="357"/>
      <c r="I64" s="369"/>
      <c r="J64" s="369"/>
      <c r="K64" s="369"/>
      <c r="L64" s="369"/>
      <c r="M64" s="369"/>
      <c r="N64" s="370"/>
      <c r="AM64" s="357"/>
      <c r="AN64" s="357" t="s">
        <v>573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28" t="s">
        <v>584</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59"/>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59"/>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59"/>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59"/>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574</v>
      </c>
    </row>
    <row r="72" spans="2:107" x14ac:dyDescent="0.15">
      <c r="B72" s="259"/>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x14ac:dyDescent="0.15">
      <c r="B73" s="259"/>
      <c r="G73" s="1242"/>
      <c r="H73" s="1242"/>
      <c r="I73" s="1242"/>
      <c r="J73" s="1242"/>
      <c r="K73" s="1247"/>
      <c r="L73" s="1247"/>
      <c r="M73" s="1247"/>
      <c r="N73" s="1247"/>
      <c r="AM73" s="359"/>
      <c r="AN73" s="1244" t="s">
        <v>575</v>
      </c>
      <c r="AO73" s="1244"/>
      <c r="AP73" s="1244"/>
      <c r="AQ73" s="1244"/>
      <c r="AR73" s="1244"/>
      <c r="AS73" s="1244"/>
      <c r="AT73" s="1244"/>
      <c r="AU73" s="1244"/>
      <c r="AV73" s="1244"/>
      <c r="AW73" s="1244"/>
      <c r="AX73" s="1244"/>
      <c r="AY73" s="1244"/>
      <c r="AZ73" s="1244"/>
      <c r="BA73" s="1244"/>
      <c r="BB73" s="1244" t="s">
        <v>576</v>
      </c>
      <c r="BC73" s="1244"/>
      <c r="BD73" s="1244"/>
      <c r="BE73" s="1244"/>
      <c r="BF73" s="1244"/>
      <c r="BG73" s="1244"/>
      <c r="BH73" s="1244"/>
      <c r="BI73" s="1244"/>
      <c r="BJ73" s="1244"/>
      <c r="BK73" s="1244"/>
      <c r="BL73" s="1244"/>
      <c r="BM73" s="1244"/>
      <c r="BN73" s="1244"/>
      <c r="BO73" s="1244"/>
      <c r="BP73" s="1227"/>
      <c r="BQ73" s="1227"/>
      <c r="BR73" s="1227"/>
      <c r="BS73" s="1227"/>
      <c r="BT73" s="1227"/>
      <c r="BU73" s="1227"/>
      <c r="BV73" s="1227"/>
      <c r="BW73" s="1227"/>
      <c r="BX73" s="1227"/>
      <c r="BY73" s="1227"/>
      <c r="BZ73" s="1227"/>
      <c r="CA73" s="1227"/>
      <c r="CB73" s="1227"/>
      <c r="CC73" s="1227"/>
      <c r="CD73" s="1227"/>
      <c r="CE73" s="1227"/>
      <c r="CF73" s="1227"/>
      <c r="CG73" s="1227"/>
      <c r="CH73" s="1227"/>
      <c r="CI73" s="1227"/>
      <c r="CJ73" s="1227"/>
      <c r="CK73" s="1227"/>
      <c r="CL73" s="1227"/>
      <c r="CM73" s="1227"/>
      <c r="CN73" s="1227"/>
      <c r="CO73" s="1227"/>
      <c r="CP73" s="1227"/>
      <c r="CQ73" s="1227"/>
      <c r="CR73" s="1227"/>
      <c r="CS73" s="1227"/>
      <c r="CT73" s="1227"/>
      <c r="CU73" s="1227"/>
      <c r="CV73" s="1227"/>
      <c r="CW73" s="1227"/>
      <c r="CX73" s="1227"/>
      <c r="CY73" s="1227"/>
      <c r="CZ73" s="1227"/>
      <c r="DA73" s="1227"/>
      <c r="DB73" s="1227"/>
      <c r="DC73" s="1227"/>
    </row>
    <row r="74" spans="2:107" x14ac:dyDescent="0.15">
      <c r="B74" s="259"/>
      <c r="G74" s="1242"/>
      <c r="H74" s="1242"/>
      <c r="I74" s="1242"/>
      <c r="J74" s="1242"/>
      <c r="K74" s="1247"/>
      <c r="L74" s="1247"/>
      <c r="M74" s="1247"/>
      <c r="N74" s="1247"/>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27"/>
      <c r="BQ74" s="1227"/>
      <c r="BR74" s="1227"/>
      <c r="BS74" s="1227"/>
      <c r="BT74" s="1227"/>
      <c r="BU74" s="1227"/>
      <c r="BV74" s="1227"/>
      <c r="BW74" s="1227"/>
      <c r="BX74" s="1227"/>
      <c r="BY74" s="1227"/>
      <c r="BZ74" s="1227"/>
      <c r="CA74" s="1227"/>
      <c r="CB74" s="1227"/>
      <c r="CC74" s="1227"/>
      <c r="CD74" s="1227"/>
      <c r="CE74" s="1227"/>
      <c r="CF74" s="1227"/>
      <c r="CG74" s="1227"/>
      <c r="CH74" s="1227"/>
      <c r="CI74" s="1227"/>
      <c r="CJ74" s="1227"/>
      <c r="CK74" s="1227"/>
      <c r="CL74" s="1227"/>
      <c r="CM74" s="1227"/>
      <c r="CN74" s="1227"/>
      <c r="CO74" s="1227"/>
      <c r="CP74" s="1227"/>
      <c r="CQ74" s="1227"/>
      <c r="CR74" s="1227"/>
      <c r="CS74" s="1227"/>
      <c r="CT74" s="1227"/>
      <c r="CU74" s="1227"/>
      <c r="CV74" s="1227"/>
      <c r="CW74" s="1227"/>
      <c r="CX74" s="1227"/>
      <c r="CY74" s="1227"/>
      <c r="CZ74" s="1227"/>
      <c r="DA74" s="1227"/>
      <c r="DB74" s="1227"/>
      <c r="DC74" s="1227"/>
    </row>
    <row r="75" spans="2:107" x14ac:dyDescent="0.15">
      <c r="B75" s="259"/>
      <c r="G75" s="1242"/>
      <c r="H75" s="1242"/>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581</v>
      </c>
      <c r="BC75" s="1244"/>
      <c r="BD75" s="1244"/>
      <c r="BE75" s="1244"/>
      <c r="BF75" s="1244"/>
      <c r="BG75" s="1244"/>
      <c r="BH75" s="1244"/>
      <c r="BI75" s="1244"/>
      <c r="BJ75" s="1244"/>
      <c r="BK75" s="1244"/>
      <c r="BL75" s="1244"/>
      <c r="BM75" s="1244"/>
      <c r="BN75" s="1244"/>
      <c r="BO75" s="1244"/>
      <c r="BP75" s="1227">
        <v>5.5</v>
      </c>
      <c r="BQ75" s="1227"/>
      <c r="BR75" s="1227"/>
      <c r="BS75" s="1227"/>
      <c r="BT75" s="1227"/>
      <c r="BU75" s="1227"/>
      <c r="BV75" s="1227"/>
      <c r="BW75" s="1227"/>
      <c r="BX75" s="1227">
        <v>6</v>
      </c>
      <c r="BY75" s="1227"/>
      <c r="BZ75" s="1227"/>
      <c r="CA75" s="1227"/>
      <c r="CB75" s="1227"/>
      <c r="CC75" s="1227"/>
      <c r="CD75" s="1227"/>
      <c r="CE75" s="1227"/>
      <c r="CF75" s="1227">
        <v>6.4</v>
      </c>
      <c r="CG75" s="1227"/>
      <c r="CH75" s="1227"/>
      <c r="CI75" s="1227"/>
      <c r="CJ75" s="1227"/>
      <c r="CK75" s="1227"/>
      <c r="CL75" s="1227"/>
      <c r="CM75" s="1227"/>
      <c r="CN75" s="1227">
        <v>7.9</v>
      </c>
      <c r="CO75" s="1227"/>
      <c r="CP75" s="1227"/>
      <c r="CQ75" s="1227"/>
      <c r="CR75" s="1227"/>
      <c r="CS75" s="1227"/>
      <c r="CT75" s="1227"/>
      <c r="CU75" s="1227"/>
      <c r="CV75" s="1227">
        <v>8.3000000000000007</v>
      </c>
      <c r="CW75" s="1227"/>
      <c r="CX75" s="1227"/>
      <c r="CY75" s="1227"/>
      <c r="CZ75" s="1227"/>
      <c r="DA75" s="1227"/>
      <c r="DB75" s="1227"/>
      <c r="DC75" s="1227"/>
    </row>
    <row r="76" spans="2:107" x14ac:dyDescent="0.15">
      <c r="B76" s="259"/>
      <c r="G76" s="1242"/>
      <c r="H76" s="1242"/>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27"/>
      <c r="BQ76" s="1227"/>
      <c r="BR76" s="1227"/>
      <c r="BS76" s="1227"/>
      <c r="BT76" s="1227"/>
      <c r="BU76" s="1227"/>
      <c r="BV76" s="1227"/>
      <c r="BW76" s="1227"/>
      <c r="BX76" s="1227"/>
      <c r="BY76" s="1227"/>
      <c r="BZ76" s="1227"/>
      <c r="CA76" s="1227"/>
      <c r="CB76" s="1227"/>
      <c r="CC76" s="1227"/>
      <c r="CD76" s="1227"/>
      <c r="CE76" s="1227"/>
      <c r="CF76" s="1227"/>
      <c r="CG76" s="1227"/>
      <c r="CH76" s="1227"/>
      <c r="CI76" s="1227"/>
      <c r="CJ76" s="1227"/>
      <c r="CK76" s="1227"/>
      <c r="CL76" s="1227"/>
      <c r="CM76" s="1227"/>
      <c r="CN76" s="1227"/>
      <c r="CO76" s="1227"/>
      <c r="CP76" s="1227"/>
      <c r="CQ76" s="1227"/>
      <c r="CR76" s="1227"/>
      <c r="CS76" s="1227"/>
      <c r="CT76" s="1227"/>
      <c r="CU76" s="1227"/>
      <c r="CV76" s="1227"/>
      <c r="CW76" s="1227"/>
      <c r="CX76" s="1227"/>
      <c r="CY76" s="1227"/>
      <c r="CZ76" s="1227"/>
      <c r="DA76" s="1227"/>
      <c r="DB76" s="1227"/>
      <c r="DC76" s="1227"/>
    </row>
    <row r="77" spans="2:107" x14ac:dyDescent="0.15">
      <c r="B77" s="259"/>
      <c r="G77" s="1237"/>
      <c r="H77" s="1237"/>
      <c r="I77" s="1237"/>
      <c r="J77" s="1237"/>
      <c r="K77" s="1247"/>
      <c r="L77" s="1247"/>
      <c r="M77" s="1247"/>
      <c r="N77" s="1247"/>
      <c r="AN77" s="1241" t="s">
        <v>579</v>
      </c>
      <c r="AO77" s="1241"/>
      <c r="AP77" s="1241"/>
      <c r="AQ77" s="1241"/>
      <c r="AR77" s="1241"/>
      <c r="AS77" s="1241"/>
      <c r="AT77" s="1241"/>
      <c r="AU77" s="1241"/>
      <c r="AV77" s="1241"/>
      <c r="AW77" s="1241"/>
      <c r="AX77" s="1241"/>
      <c r="AY77" s="1241"/>
      <c r="AZ77" s="1241"/>
      <c r="BA77" s="1241"/>
      <c r="BB77" s="1244" t="s">
        <v>576</v>
      </c>
      <c r="BC77" s="1244"/>
      <c r="BD77" s="1244"/>
      <c r="BE77" s="1244"/>
      <c r="BF77" s="1244"/>
      <c r="BG77" s="1244"/>
      <c r="BH77" s="1244"/>
      <c r="BI77" s="1244"/>
      <c r="BJ77" s="1244"/>
      <c r="BK77" s="1244"/>
      <c r="BL77" s="1244"/>
      <c r="BM77" s="1244"/>
      <c r="BN77" s="1244"/>
      <c r="BO77" s="1244"/>
      <c r="BP77" s="1227">
        <v>0</v>
      </c>
      <c r="BQ77" s="1227"/>
      <c r="BR77" s="1227"/>
      <c r="BS77" s="1227"/>
      <c r="BT77" s="1227"/>
      <c r="BU77" s="1227"/>
      <c r="BV77" s="1227"/>
      <c r="BW77" s="1227"/>
      <c r="BX77" s="1227">
        <v>0</v>
      </c>
      <c r="BY77" s="1227"/>
      <c r="BZ77" s="1227"/>
      <c r="CA77" s="1227"/>
      <c r="CB77" s="1227"/>
      <c r="CC77" s="1227"/>
      <c r="CD77" s="1227"/>
      <c r="CE77" s="1227"/>
      <c r="CF77" s="1227">
        <v>0</v>
      </c>
      <c r="CG77" s="1227"/>
      <c r="CH77" s="1227"/>
      <c r="CI77" s="1227"/>
      <c r="CJ77" s="1227"/>
      <c r="CK77" s="1227"/>
      <c r="CL77" s="1227"/>
      <c r="CM77" s="1227"/>
      <c r="CN77" s="1227">
        <v>0</v>
      </c>
      <c r="CO77" s="1227"/>
      <c r="CP77" s="1227"/>
      <c r="CQ77" s="1227"/>
      <c r="CR77" s="1227"/>
      <c r="CS77" s="1227"/>
      <c r="CT77" s="1227"/>
      <c r="CU77" s="1227"/>
      <c r="CV77" s="1227">
        <v>0</v>
      </c>
      <c r="CW77" s="1227"/>
      <c r="CX77" s="1227"/>
      <c r="CY77" s="1227"/>
      <c r="CZ77" s="1227"/>
      <c r="DA77" s="1227"/>
      <c r="DB77" s="1227"/>
      <c r="DC77" s="1227"/>
    </row>
    <row r="78" spans="2:107" x14ac:dyDescent="0.15">
      <c r="B78" s="259"/>
      <c r="G78" s="1237"/>
      <c r="H78" s="1237"/>
      <c r="I78" s="1237"/>
      <c r="J78" s="1237"/>
      <c r="K78" s="1247"/>
      <c r="L78" s="1247"/>
      <c r="M78" s="1247"/>
      <c r="N78" s="1247"/>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27"/>
      <c r="BQ78" s="1227"/>
      <c r="BR78" s="1227"/>
      <c r="BS78" s="1227"/>
      <c r="BT78" s="1227"/>
      <c r="BU78" s="1227"/>
      <c r="BV78" s="1227"/>
      <c r="BW78" s="1227"/>
      <c r="BX78" s="1227"/>
      <c r="BY78" s="1227"/>
      <c r="BZ78" s="1227"/>
      <c r="CA78" s="1227"/>
      <c r="CB78" s="1227"/>
      <c r="CC78" s="1227"/>
      <c r="CD78" s="1227"/>
      <c r="CE78" s="1227"/>
      <c r="CF78" s="1227"/>
      <c r="CG78" s="1227"/>
      <c r="CH78" s="1227"/>
      <c r="CI78" s="1227"/>
      <c r="CJ78" s="1227"/>
      <c r="CK78" s="1227"/>
      <c r="CL78" s="1227"/>
      <c r="CM78" s="1227"/>
      <c r="CN78" s="1227"/>
      <c r="CO78" s="1227"/>
      <c r="CP78" s="1227"/>
      <c r="CQ78" s="1227"/>
      <c r="CR78" s="1227"/>
      <c r="CS78" s="1227"/>
      <c r="CT78" s="1227"/>
      <c r="CU78" s="1227"/>
      <c r="CV78" s="1227"/>
      <c r="CW78" s="1227"/>
      <c r="CX78" s="1227"/>
      <c r="CY78" s="1227"/>
      <c r="CZ78" s="1227"/>
      <c r="DA78" s="1227"/>
      <c r="DB78" s="1227"/>
      <c r="DC78" s="1227"/>
    </row>
    <row r="79" spans="2:107" x14ac:dyDescent="0.15">
      <c r="B79" s="259"/>
      <c r="G79" s="1237"/>
      <c r="H79" s="1237"/>
      <c r="I79" s="1246"/>
      <c r="J79" s="1246"/>
      <c r="K79" s="1248"/>
      <c r="L79" s="1248"/>
      <c r="M79" s="1248"/>
      <c r="N79" s="1248"/>
      <c r="AN79" s="1241"/>
      <c r="AO79" s="1241"/>
      <c r="AP79" s="1241"/>
      <c r="AQ79" s="1241"/>
      <c r="AR79" s="1241"/>
      <c r="AS79" s="1241"/>
      <c r="AT79" s="1241"/>
      <c r="AU79" s="1241"/>
      <c r="AV79" s="1241"/>
      <c r="AW79" s="1241"/>
      <c r="AX79" s="1241"/>
      <c r="AY79" s="1241"/>
      <c r="AZ79" s="1241"/>
      <c r="BA79" s="1241"/>
      <c r="BB79" s="1244" t="s">
        <v>581</v>
      </c>
      <c r="BC79" s="1244"/>
      <c r="BD79" s="1244"/>
      <c r="BE79" s="1244"/>
      <c r="BF79" s="1244"/>
      <c r="BG79" s="1244"/>
      <c r="BH79" s="1244"/>
      <c r="BI79" s="1244"/>
      <c r="BJ79" s="1244"/>
      <c r="BK79" s="1244"/>
      <c r="BL79" s="1244"/>
      <c r="BM79" s="1244"/>
      <c r="BN79" s="1244"/>
      <c r="BO79" s="1244"/>
      <c r="BP79" s="1227">
        <v>8.6</v>
      </c>
      <c r="BQ79" s="1227"/>
      <c r="BR79" s="1227"/>
      <c r="BS79" s="1227"/>
      <c r="BT79" s="1227"/>
      <c r="BU79" s="1227"/>
      <c r="BV79" s="1227"/>
      <c r="BW79" s="1227"/>
      <c r="BX79" s="1227">
        <v>8.9</v>
      </c>
      <c r="BY79" s="1227"/>
      <c r="BZ79" s="1227"/>
      <c r="CA79" s="1227"/>
      <c r="CB79" s="1227"/>
      <c r="CC79" s="1227"/>
      <c r="CD79" s="1227"/>
      <c r="CE79" s="1227"/>
      <c r="CF79" s="1227">
        <v>8.9</v>
      </c>
      <c r="CG79" s="1227"/>
      <c r="CH79" s="1227"/>
      <c r="CI79" s="1227"/>
      <c r="CJ79" s="1227"/>
      <c r="CK79" s="1227"/>
      <c r="CL79" s="1227"/>
      <c r="CM79" s="1227"/>
      <c r="CN79" s="1227">
        <v>9.1</v>
      </c>
      <c r="CO79" s="1227"/>
      <c r="CP79" s="1227"/>
      <c r="CQ79" s="1227"/>
      <c r="CR79" s="1227"/>
      <c r="CS79" s="1227"/>
      <c r="CT79" s="1227"/>
      <c r="CU79" s="1227"/>
      <c r="CV79" s="1227">
        <v>9.3000000000000007</v>
      </c>
      <c r="CW79" s="1227"/>
      <c r="CX79" s="1227"/>
      <c r="CY79" s="1227"/>
      <c r="CZ79" s="1227"/>
      <c r="DA79" s="1227"/>
      <c r="DB79" s="1227"/>
      <c r="DC79" s="1227"/>
    </row>
    <row r="80" spans="2:107" x14ac:dyDescent="0.15">
      <c r="B80" s="259"/>
      <c r="G80" s="1237"/>
      <c r="H80" s="1237"/>
      <c r="I80" s="1246"/>
      <c r="J80" s="1246"/>
      <c r="K80" s="1248"/>
      <c r="L80" s="1248"/>
      <c r="M80" s="1248"/>
      <c r="N80" s="1248"/>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27"/>
      <c r="BQ80" s="1227"/>
      <c r="BR80" s="1227"/>
      <c r="BS80" s="1227"/>
      <c r="BT80" s="1227"/>
      <c r="BU80" s="1227"/>
      <c r="BV80" s="1227"/>
      <c r="BW80" s="1227"/>
      <c r="BX80" s="1227"/>
      <c r="BY80" s="1227"/>
      <c r="BZ80" s="1227"/>
      <c r="CA80" s="1227"/>
      <c r="CB80" s="1227"/>
      <c r="CC80" s="1227"/>
      <c r="CD80" s="1227"/>
      <c r="CE80" s="1227"/>
      <c r="CF80" s="1227"/>
      <c r="CG80" s="1227"/>
      <c r="CH80" s="1227"/>
      <c r="CI80" s="1227"/>
      <c r="CJ80" s="1227"/>
      <c r="CK80" s="1227"/>
      <c r="CL80" s="1227"/>
      <c r="CM80" s="1227"/>
      <c r="CN80" s="1227"/>
      <c r="CO80" s="1227"/>
      <c r="CP80" s="1227"/>
      <c r="CQ80" s="1227"/>
      <c r="CR80" s="1227"/>
      <c r="CS80" s="1227"/>
      <c r="CT80" s="1227"/>
      <c r="CU80" s="1227"/>
      <c r="CV80" s="1227"/>
      <c r="CW80" s="1227"/>
      <c r="CX80" s="1227"/>
      <c r="CY80" s="1227"/>
      <c r="CZ80" s="1227"/>
      <c r="DA80" s="1227"/>
      <c r="DB80" s="1227"/>
      <c r="DC80" s="1227"/>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cMYTC55uhuxsbPN1+J72tasUZmjDYKHzB04KPUFuwP5i1Vjdp0t5arbsI9IJsOYk0lzHDZUlVi2qPRPFsGbYQ==" saltValue="Dgw3JiAp+F4qGE1JXyu5Y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582</v>
      </c>
    </row>
  </sheetData>
  <sheetProtection algorithmName="SHA-512" hashValue="gh5YtxHwxivcB/+PPO9sLO2wytPznmeqJ6doF6zOilbyO7dBmfxyg5UOs4BpEbqApDKDTy1yQYoJVuu/tleGdw==" saltValue="rrWQrAhtOl3RSp+AD1PVh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582</v>
      </c>
    </row>
  </sheetData>
  <sheetProtection algorithmName="SHA-512" hashValue="mCYoEIZkpBhgTopTdwWZvMPtHYDB1eolMDpkiufORB6Xtwqqaytt4v/KjHIerDY7corCvlGOR5mlsUE3LAMxHg==" saltValue="Ome7U86CsH5GT6VOB1zN4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526</v>
      </c>
      <c r="G2" s="149"/>
      <c r="H2" s="150"/>
    </row>
    <row r="3" spans="1:8" x14ac:dyDescent="0.15">
      <c r="A3" s="146" t="s">
        <v>519</v>
      </c>
      <c r="B3" s="151"/>
      <c r="C3" s="152"/>
      <c r="D3" s="153">
        <v>174461</v>
      </c>
      <c r="E3" s="154"/>
      <c r="F3" s="155">
        <v>190274</v>
      </c>
      <c r="G3" s="156"/>
      <c r="H3" s="157"/>
    </row>
    <row r="4" spans="1:8" x14ac:dyDescent="0.15">
      <c r="A4" s="158"/>
      <c r="B4" s="159"/>
      <c r="C4" s="160"/>
      <c r="D4" s="161">
        <v>101744</v>
      </c>
      <c r="E4" s="162"/>
      <c r="F4" s="163">
        <v>88584</v>
      </c>
      <c r="G4" s="164"/>
      <c r="H4" s="165"/>
    </row>
    <row r="5" spans="1:8" x14ac:dyDescent="0.15">
      <c r="A5" s="146" t="s">
        <v>521</v>
      </c>
      <c r="B5" s="151"/>
      <c r="C5" s="152"/>
      <c r="D5" s="153">
        <v>131197</v>
      </c>
      <c r="E5" s="154"/>
      <c r="F5" s="155">
        <v>200194</v>
      </c>
      <c r="G5" s="156"/>
      <c r="H5" s="157"/>
    </row>
    <row r="6" spans="1:8" x14ac:dyDescent="0.15">
      <c r="A6" s="158"/>
      <c r="B6" s="159"/>
      <c r="C6" s="160"/>
      <c r="D6" s="161">
        <v>64866</v>
      </c>
      <c r="E6" s="162"/>
      <c r="F6" s="163">
        <v>106422</v>
      </c>
      <c r="G6" s="164"/>
      <c r="H6" s="165"/>
    </row>
    <row r="7" spans="1:8" x14ac:dyDescent="0.15">
      <c r="A7" s="146" t="s">
        <v>522</v>
      </c>
      <c r="B7" s="151"/>
      <c r="C7" s="152"/>
      <c r="D7" s="153">
        <v>86623</v>
      </c>
      <c r="E7" s="154"/>
      <c r="F7" s="155">
        <v>196914</v>
      </c>
      <c r="G7" s="156"/>
      <c r="H7" s="157"/>
    </row>
    <row r="8" spans="1:8" x14ac:dyDescent="0.15">
      <c r="A8" s="158"/>
      <c r="B8" s="159"/>
      <c r="C8" s="160"/>
      <c r="D8" s="161">
        <v>59752</v>
      </c>
      <c r="E8" s="162"/>
      <c r="F8" s="163">
        <v>98966</v>
      </c>
      <c r="G8" s="164"/>
      <c r="H8" s="165"/>
    </row>
    <row r="9" spans="1:8" x14ac:dyDescent="0.15">
      <c r="A9" s="146" t="s">
        <v>523</v>
      </c>
      <c r="B9" s="151"/>
      <c r="C9" s="152"/>
      <c r="D9" s="153">
        <v>196233</v>
      </c>
      <c r="E9" s="154"/>
      <c r="F9" s="155">
        <v>204757</v>
      </c>
      <c r="G9" s="156"/>
      <c r="H9" s="157"/>
    </row>
    <row r="10" spans="1:8" x14ac:dyDescent="0.15">
      <c r="A10" s="158"/>
      <c r="B10" s="159"/>
      <c r="C10" s="160"/>
      <c r="D10" s="161">
        <v>78737</v>
      </c>
      <c r="E10" s="162"/>
      <c r="F10" s="163">
        <v>106071</v>
      </c>
      <c r="G10" s="164"/>
      <c r="H10" s="165"/>
    </row>
    <row r="11" spans="1:8" x14ac:dyDescent="0.15">
      <c r="A11" s="146" t="s">
        <v>524</v>
      </c>
      <c r="B11" s="151"/>
      <c r="C11" s="152"/>
      <c r="D11" s="153">
        <v>128091</v>
      </c>
      <c r="E11" s="154"/>
      <c r="F11" s="155">
        <v>194971</v>
      </c>
      <c r="G11" s="156"/>
      <c r="H11" s="157"/>
    </row>
    <row r="12" spans="1:8" x14ac:dyDescent="0.15">
      <c r="A12" s="158"/>
      <c r="B12" s="159"/>
      <c r="C12" s="166"/>
      <c r="D12" s="161">
        <v>109679</v>
      </c>
      <c r="E12" s="162"/>
      <c r="F12" s="163">
        <v>105966</v>
      </c>
      <c r="G12" s="164"/>
      <c r="H12" s="165"/>
    </row>
    <row r="13" spans="1:8" x14ac:dyDescent="0.15">
      <c r="A13" s="146"/>
      <c r="B13" s="151"/>
      <c r="C13" s="152"/>
      <c r="D13" s="153">
        <v>143321</v>
      </c>
      <c r="E13" s="154"/>
      <c r="F13" s="155">
        <v>197422</v>
      </c>
      <c r="G13" s="167"/>
      <c r="H13" s="157"/>
    </row>
    <row r="14" spans="1:8" x14ac:dyDescent="0.15">
      <c r="A14" s="158"/>
      <c r="B14" s="159"/>
      <c r="C14" s="160"/>
      <c r="D14" s="161">
        <v>82956</v>
      </c>
      <c r="E14" s="162"/>
      <c r="F14" s="163">
        <v>101202</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11.69</v>
      </c>
      <c r="C19" s="168">
        <f>ROUND(VALUE(SUBSTITUTE(実質収支比率等に係る経年分析!G$48,"▲","-")),2)</f>
        <v>14.59</v>
      </c>
      <c r="D19" s="168">
        <f>ROUND(VALUE(SUBSTITUTE(実質収支比率等に係る経年分析!H$48,"▲","-")),2)</f>
        <v>12.95</v>
      </c>
      <c r="E19" s="168">
        <f>ROUND(VALUE(SUBSTITUTE(実質収支比率等に係る経年分析!I$48,"▲","-")),2)</f>
        <v>11.34</v>
      </c>
      <c r="F19" s="168">
        <f>ROUND(VALUE(SUBSTITUTE(実質収支比率等に係る経年分析!J$48,"▲","-")),2)</f>
        <v>12.81</v>
      </c>
    </row>
    <row r="20" spans="1:11" x14ac:dyDescent="0.15">
      <c r="A20" s="168" t="s">
        <v>53</v>
      </c>
      <c r="B20" s="168">
        <f>ROUND(VALUE(SUBSTITUTE(実質収支比率等に係る経年分析!F$47,"▲","-")),2)</f>
        <v>32.119999999999997</v>
      </c>
      <c r="C20" s="168">
        <f>ROUND(VALUE(SUBSTITUTE(実質収支比率等に係る経年分析!G$47,"▲","-")),2)</f>
        <v>27.69</v>
      </c>
      <c r="D20" s="168">
        <f>ROUND(VALUE(SUBSTITUTE(実質収支比率等に係る経年分析!H$47,"▲","-")),2)</f>
        <v>30.53</v>
      </c>
      <c r="E20" s="168">
        <f>ROUND(VALUE(SUBSTITUTE(実質収支比率等に係る経年分析!I$47,"▲","-")),2)</f>
        <v>28.93</v>
      </c>
      <c r="F20" s="168">
        <f>ROUND(VALUE(SUBSTITUTE(実質収支比率等に係る経年分析!J$47,"▲","-")),2)</f>
        <v>29.65</v>
      </c>
    </row>
    <row r="21" spans="1:11" x14ac:dyDescent="0.15">
      <c r="A21" s="168" t="s">
        <v>54</v>
      </c>
      <c r="B21" s="168">
        <f>IF(ISNUMBER(VALUE(SUBSTITUTE(実質収支比率等に係る経年分析!F$49,"▲","-"))),ROUND(VALUE(SUBSTITUTE(実質収支比率等に係る経年分析!F$49,"▲","-")),2),NA())</f>
        <v>-5.59</v>
      </c>
      <c r="C21" s="168">
        <f>IF(ISNUMBER(VALUE(SUBSTITUTE(実質収支比率等に係る経年分析!G$49,"▲","-"))),ROUND(VALUE(SUBSTITUTE(実質収支比率等に係る経年分析!G$49,"▲","-")),2),NA())</f>
        <v>-5.21</v>
      </c>
      <c r="D21" s="168">
        <f>IF(ISNUMBER(VALUE(SUBSTITUTE(実質収支比率等に係る経年分析!H$49,"▲","-"))),ROUND(VALUE(SUBSTITUTE(実質収支比率等に係る経年分析!H$49,"▲","-")),2),NA())</f>
        <v>-4.68</v>
      </c>
      <c r="E21" s="168">
        <f>IF(ISNUMBER(VALUE(SUBSTITUTE(実質収支比率等に係る経年分析!I$49,"▲","-"))),ROUND(VALUE(SUBSTITUTE(実質収支比率等に係る経年分析!I$49,"▲","-")),2),NA())</f>
        <v>-13.43</v>
      </c>
      <c r="F21" s="168">
        <f>IF(ISNUMBER(VALUE(SUBSTITUTE(実質収支比率等に係る経年分析!J$49,"▲","-"))),ROUND(VALUE(SUBSTITUTE(実質収支比率等に係る経年分析!J$49,"▲","-")),2),NA())</f>
        <v>-4.79</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15">
      <c r="A30" s="169" t="str">
        <f>IF(連結実質赤字比率に係る赤字・黒字の構成分析!C$40="",NA(),連結実質赤字比率に係る赤字・黒字の構成分析!C$40)</f>
        <v>集落排水事業特別会計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v>
      </c>
    </row>
    <row r="31" spans="1:11" x14ac:dyDescent="0.15">
      <c r="A31" s="169" t="str">
        <f>IF(連結実質赤字比率に係る赤字・黒字の構成分析!C$39="",NA(),連結実質赤字比率に係る赤字・黒字の構成分析!C$39)</f>
        <v>後期高齢者医療特別会計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0.01</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0.03</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0.02</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0.04</v>
      </c>
    </row>
    <row r="32" spans="1:11" x14ac:dyDescent="0.15">
      <c r="A32" s="169" t="str">
        <f>IF(連結実質赤字比率に係る赤字・黒字の構成分析!C$38="",NA(),連結実質赤字比率に係る赤字・黒字の構成分析!C$38)</f>
        <v>国民健康保険特別会計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1.48</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1.28</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1.01</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0.74</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1.1399999999999999</v>
      </c>
    </row>
    <row r="33" spans="1:16" x14ac:dyDescent="0.15">
      <c r="A33" s="169" t="str">
        <f>IF(連結実質赤字比率に係る赤字・黒字の構成分析!C$37="",NA(),連結実質赤字比率に係る赤字・黒字の構成分析!C$37)</f>
        <v>介護保険特別会計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0.78</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0.6</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0.93</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0.91</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1.28</v>
      </c>
    </row>
    <row r="34" spans="1:16" x14ac:dyDescent="0.15">
      <c r="A34" s="169" t="str">
        <f>IF(連結実質赤字比率に係る赤字・黒字の構成分析!C$36="",NA(),連結実質赤字比率に係る赤字・黒字の構成分析!C$36)</f>
        <v>病院事業会計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9.16</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8.82</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10.7</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11.63</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10.24</v>
      </c>
    </row>
    <row r="35" spans="1:16" x14ac:dyDescent="0.15">
      <c r="A35" s="169" t="str">
        <f>IF(連結実質赤字比率に係る赤字・黒字の構成分析!C$35="",NA(),連結実質赤字比率に係る赤字・黒字の構成分析!C$35)</f>
        <v>水道事業会計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11.91</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10.4</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10.3</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11.22</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10.84</v>
      </c>
    </row>
    <row r="36" spans="1:16" x14ac:dyDescent="0.15">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11.68</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14.58</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12.95</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11.33</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12.8</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630</v>
      </c>
      <c r="E42" s="170"/>
      <c r="F42" s="170"/>
      <c r="G42" s="170">
        <f>'実質公債費比率（分子）の構造'!L$52</f>
        <v>651</v>
      </c>
      <c r="H42" s="170"/>
      <c r="I42" s="170"/>
      <c r="J42" s="170">
        <f>'実質公債費比率（分子）の構造'!M$52</f>
        <v>666</v>
      </c>
      <c r="K42" s="170"/>
      <c r="L42" s="170"/>
      <c r="M42" s="170">
        <f>'実質公債費比率（分子）の構造'!N$52</f>
        <v>632</v>
      </c>
      <c r="N42" s="170"/>
      <c r="O42" s="170"/>
      <c r="P42" s="170">
        <f>'実質公債費比率（分子）の構造'!O$52</f>
        <v>608</v>
      </c>
    </row>
    <row r="43" spans="1:16" x14ac:dyDescent="0.15">
      <c r="A43" s="170" t="s">
        <v>16</v>
      </c>
      <c r="B43" s="170">
        <f>'実質公債費比率（分子）の構造'!K$51</f>
        <v>0</v>
      </c>
      <c r="C43" s="170"/>
      <c r="D43" s="170"/>
      <c r="E43" s="170">
        <f>'実質公債費比率（分子）の構造'!L$51</f>
        <v>0</v>
      </c>
      <c r="F43" s="170"/>
      <c r="G43" s="170"/>
      <c r="H43" s="170">
        <f>'実質公債費比率（分子）の構造'!M$51</f>
        <v>0</v>
      </c>
      <c r="I43" s="170"/>
      <c r="J43" s="170"/>
      <c r="K43" s="170">
        <f>'実質公債費比率（分子）の構造'!N$51</f>
        <v>0</v>
      </c>
      <c r="L43" s="170"/>
      <c r="M43" s="170"/>
      <c r="N43" s="170">
        <f>'実質公債費比率（分子）の構造'!O$51</f>
        <v>0</v>
      </c>
      <c r="O43" s="170"/>
      <c r="P43" s="170"/>
    </row>
    <row r="44" spans="1:16" x14ac:dyDescent="0.15">
      <c r="A44" s="170" t="s">
        <v>62</v>
      </c>
      <c r="B44" s="170" t="str">
        <f>'実質公債費比率（分子）の構造'!K$50</f>
        <v>-</v>
      </c>
      <c r="C44" s="170"/>
      <c r="D44" s="170"/>
      <c r="E44" s="170" t="str">
        <f>'実質公債費比率（分子）の構造'!L$50</f>
        <v>-</v>
      </c>
      <c r="F44" s="170"/>
      <c r="G44" s="170"/>
      <c r="H44" s="170" t="str">
        <f>'実質公債費比率（分子）の構造'!M$50</f>
        <v>-</v>
      </c>
      <c r="I44" s="170"/>
      <c r="J44" s="170"/>
      <c r="K44" s="170" t="str">
        <f>'実質公債費比率（分子）の構造'!N$50</f>
        <v>-</v>
      </c>
      <c r="L44" s="170"/>
      <c r="M44" s="170"/>
      <c r="N44" s="170" t="str">
        <f>'実質公債費比率（分子）の構造'!O$50</f>
        <v>-</v>
      </c>
      <c r="O44" s="170"/>
      <c r="P44" s="170"/>
    </row>
    <row r="45" spans="1:16" x14ac:dyDescent="0.15">
      <c r="A45" s="170" t="s">
        <v>63</v>
      </c>
      <c r="B45" s="170">
        <f>'実質公債費比率（分子）の構造'!K$49</f>
        <v>8</v>
      </c>
      <c r="C45" s="170"/>
      <c r="D45" s="170"/>
      <c r="E45" s="170">
        <f>'実質公債費比率（分子）の構造'!L$49</f>
        <v>9</v>
      </c>
      <c r="F45" s="170"/>
      <c r="G45" s="170"/>
      <c r="H45" s="170">
        <f>'実質公債費比率（分子）の構造'!M$49</f>
        <v>9</v>
      </c>
      <c r="I45" s="170"/>
      <c r="J45" s="170"/>
      <c r="K45" s="170">
        <f>'実質公債費比率（分子）の構造'!N$49</f>
        <v>10</v>
      </c>
      <c r="L45" s="170"/>
      <c r="M45" s="170"/>
      <c r="N45" s="170">
        <f>'実質公債費比率（分子）の構造'!O$49</f>
        <v>10</v>
      </c>
      <c r="O45" s="170"/>
      <c r="P45" s="170"/>
    </row>
    <row r="46" spans="1:16" x14ac:dyDescent="0.15">
      <c r="A46" s="170" t="s">
        <v>64</v>
      </c>
      <c r="B46" s="170">
        <f>'実質公債費比率（分子）の構造'!K$48</f>
        <v>40</v>
      </c>
      <c r="C46" s="170"/>
      <c r="D46" s="170"/>
      <c r="E46" s="170">
        <f>'実質公債費比率（分子）の構造'!L$48</f>
        <v>42</v>
      </c>
      <c r="F46" s="170"/>
      <c r="G46" s="170"/>
      <c r="H46" s="170">
        <f>'実質公債費比率（分子）の構造'!M$48</f>
        <v>51</v>
      </c>
      <c r="I46" s="170"/>
      <c r="J46" s="170"/>
      <c r="K46" s="170">
        <f>'実質公債費比率（分子）の構造'!N$48</f>
        <v>55</v>
      </c>
      <c r="L46" s="170"/>
      <c r="M46" s="170"/>
      <c r="N46" s="170">
        <f>'実質公債費比率（分子）の構造'!O$48</f>
        <v>55</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745</v>
      </c>
      <c r="C49" s="170"/>
      <c r="D49" s="170"/>
      <c r="E49" s="170">
        <f>'実質公債費比率（分子）の構造'!L$45</f>
        <v>771</v>
      </c>
      <c r="F49" s="170"/>
      <c r="G49" s="170"/>
      <c r="H49" s="170">
        <f>'実質公債費比率（分子）の構造'!M$45</f>
        <v>803</v>
      </c>
      <c r="I49" s="170"/>
      <c r="J49" s="170"/>
      <c r="K49" s="170">
        <f>'実質公債費比率（分子）の構造'!N$45</f>
        <v>860</v>
      </c>
      <c r="L49" s="170"/>
      <c r="M49" s="170"/>
      <c r="N49" s="170">
        <f>'実質公債費比率（分子）の構造'!O$45</f>
        <v>766</v>
      </c>
      <c r="O49" s="170"/>
      <c r="P49" s="170"/>
    </row>
    <row r="50" spans="1:16" x14ac:dyDescent="0.15">
      <c r="A50" s="170" t="s">
        <v>67</v>
      </c>
      <c r="B50" s="170" t="e">
        <f>NA()</f>
        <v>#N/A</v>
      </c>
      <c r="C50" s="170">
        <f>IF(ISNUMBER('実質公債費比率（分子）の構造'!K$53),'実質公債費比率（分子）の構造'!K$53,NA())</f>
        <v>163</v>
      </c>
      <c r="D50" s="170" t="e">
        <f>NA()</f>
        <v>#N/A</v>
      </c>
      <c r="E50" s="170" t="e">
        <f>NA()</f>
        <v>#N/A</v>
      </c>
      <c r="F50" s="170">
        <f>IF(ISNUMBER('実質公債費比率（分子）の構造'!L$53),'実質公債費比率（分子）の構造'!L$53,NA())</f>
        <v>171</v>
      </c>
      <c r="G50" s="170" t="e">
        <f>NA()</f>
        <v>#N/A</v>
      </c>
      <c r="H50" s="170" t="e">
        <f>NA()</f>
        <v>#N/A</v>
      </c>
      <c r="I50" s="170">
        <f>IF(ISNUMBER('実質公債費比率（分子）の構造'!M$53),'実質公債費比率（分子）の構造'!M$53,NA())</f>
        <v>197</v>
      </c>
      <c r="J50" s="170" t="e">
        <f>NA()</f>
        <v>#N/A</v>
      </c>
      <c r="K50" s="170" t="e">
        <f>NA()</f>
        <v>#N/A</v>
      </c>
      <c r="L50" s="170">
        <f>IF(ISNUMBER('実質公債費比率（分子）の構造'!N$53),'実質公債費比率（分子）の構造'!N$53,NA())</f>
        <v>293</v>
      </c>
      <c r="M50" s="170" t="e">
        <f>NA()</f>
        <v>#N/A</v>
      </c>
      <c r="N50" s="170" t="e">
        <f>NA()</f>
        <v>#N/A</v>
      </c>
      <c r="O50" s="170">
        <f>IF(ISNUMBER('実質公債費比率（分子）の構造'!O$53),'実質公債費比率（分子）の構造'!O$53,NA())</f>
        <v>223</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5648</v>
      </c>
      <c r="E56" s="169"/>
      <c r="F56" s="169"/>
      <c r="G56" s="169">
        <f>'将来負担比率（分子）の構造'!J$52</f>
        <v>5515</v>
      </c>
      <c r="H56" s="169"/>
      <c r="I56" s="169"/>
      <c r="J56" s="169">
        <f>'将来負担比率（分子）の構造'!K$52</f>
        <v>5276</v>
      </c>
      <c r="K56" s="169"/>
      <c r="L56" s="169"/>
      <c r="M56" s="169">
        <f>'将来負担比率（分子）の構造'!L$52</f>
        <v>5012</v>
      </c>
      <c r="N56" s="169"/>
      <c r="O56" s="169"/>
      <c r="P56" s="169">
        <f>'将来負担比率（分子）の構造'!M$52</f>
        <v>4928</v>
      </c>
    </row>
    <row r="57" spans="1:16" x14ac:dyDescent="0.15">
      <c r="A57" s="169" t="s">
        <v>42</v>
      </c>
      <c r="B57" s="169"/>
      <c r="C57" s="169"/>
      <c r="D57" s="169">
        <f>'将来負担比率（分子）の構造'!I$51</f>
        <v>44</v>
      </c>
      <c r="E57" s="169"/>
      <c r="F57" s="169"/>
      <c r="G57" s="169">
        <f>'将来負担比率（分子）の構造'!J$51</f>
        <v>39</v>
      </c>
      <c r="H57" s="169"/>
      <c r="I57" s="169"/>
      <c r="J57" s="169">
        <f>'将来負担比率（分子）の構造'!K$51</f>
        <v>36</v>
      </c>
      <c r="K57" s="169"/>
      <c r="L57" s="169"/>
      <c r="M57" s="169">
        <f>'将来負担比率（分子）の構造'!L$51</f>
        <v>39</v>
      </c>
      <c r="N57" s="169"/>
      <c r="O57" s="169"/>
      <c r="P57" s="169">
        <f>'将来負担比率（分子）の構造'!M$51</f>
        <v>32</v>
      </c>
    </row>
    <row r="58" spans="1:16" x14ac:dyDescent="0.15">
      <c r="A58" s="169" t="s">
        <v>41</v>
      </c>
      <c r="B58" s="169"/>
      <c r="C58" s="169"/>
      <c r="D58" s="169">
        <f>'将来負担比率（分子）の構造'!I$50</f>
        <v>3304</v>
      </c>
      <c r="E58" s="169"/>
      <c r="F58" s="169"/>
      <c r="G58" s="169">
        <f>'将来負担比率（分子）の構造'!J$50</f>
        <v>3114</v>
      </c>
      <c r="H58" s="169"/>
      <c r="I58" s="169"/>
      <c r="J58" s="169">
        <f>'将来負担比率（分子）の構造'!K$50</f>
        <v>3565</v>
      </c>
      <c r="K58" s="169"/>
      <c r="L58" s="169"/>
      <c r="M58" s="169">
        <f>'将来負担比率（分子）の構造'!L$50</f>
        <v>3582</v>
      </c>
      <c r="N58" s="169"/>
      <c r="O58" s="169"/>
      <c r="P58" s="169">
        <f>'将来負担比率（分子）の構造'!M$50</f>
        <v>3401</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499</v>
      </c>
      <c r="C62" s="169"/>
      <c r="D62" s="169"/>
      <c r="E62" s="169">
        <f>'将来負担比率（分子）の構造'!J$45</f>
        <v>489</v>
      </c>
      <c r="F62" s="169"/>
      <c r="G62" s="169"/>
      <c r="H62" s="169">
        <f>'将来負担比率（分子）の構造'!K$45</f>
        <v>438</v>
      </c>
      <c r="I62" s="169"/>
      <c r="J62" s="169"/>
      <c r="K62" s="169">
        <f>'将来負担比率（分子）の構造'!L$45</f>
        <v>395</v>
      </c>
      <c r="L62" s="169"/>
      <c r="M62" s="169"/>
      <c r="N62" s="169">
        <f>'将来負担比率（分子）の構造'!M$45</f>
        <v>387</v>
      </c>
      <c r="O62" s="169"/>
      <c r="P62" s="169"/>
    </row>
    <row r="63" spans="1:16" x14ac:dyDescent="0.15">
      <c r="A63" s="169" t="s">
        <v>34</v>
      </c>
      <c r="B63" s="169">
        <f>'将来負担比率（分子）の構造'!I$44</f>
        <v>33</v>
      </c>
      <c r="C63" s="169"/>
      <c r="D63" s="169"/>
      <c r="E63" s="169">
        <f>'将来負担比率（分子）の構造'!J$44</f>
        <v>25</v>
      </c>
      <c r="F63" s="169"/>
      <c r="G63" s="169"/>
      <c r="H63" s="169">
        <f>'将来負担比率（分子）の構造'!K$44</f>
        <v>14</v>
      </c>
      <c r="I63" s="169"/>
      <c r="J63" s="169"/>
      <c r="K63" s="169">
        <f>'将来負担比率（分子）の構造'!L$44</f>
        <v>5</v>
      </c>
      <c r="L63" s="169"/>
      <c r="M63" s="169"/>
      <c r="N63" s="169">
        <f>'将来負担比率（分子）の構造'!M$44</f>
        <v>-3</v>
      </c>
      <c r="O63" s="169"/>
      <c r="P63" s="169"/>
    </row>
    <row r="64" spans="1:16" x14ac:dyDescent="0.15">
      <c r="A64" s="169" t="s">
        <v>33</v>
      </c>
      <c r="B64" s="169">
        <f>'将来負担比率（分子）の構造'!I$43</f>
        <v>344</v>
      </c>
      <c r="C64" s="169"/>
      <c r="D64" s="169"/>
      <c r="E64" s="169">
        <f>'将来負担比率（分子）の構造'!J$43</f>
        <v>328</v>
      </c>
      <c r="F64" s="169"/>
      <c r="G64" s="169"/>
      <c r="H64" s="169">
        <f>'将来負担比率（分子）の構造'!K$43</f>
        <v>280</v>
      </c>
      <c r="I64" s="169"/>
      <c r="J64" s="169"/>
      <c r="K64" s="169">
        <f>'将来負担比率（分子）の構造'!L$43</f>
        <v>251</v>
      </c>
      <c r="L64" s="169"/>
      <c r="M64" s="169"/>
      <c r="N64" s="169">
        <f>'将来負担比率（分子）の構造'!M$43</f>
        <v>289</v>
      </c>
      <c r="O64" s="169"/>
      <c r="P64" s="169"/>
    </row>
    <row r="65" spans="1:16" x14ac:dyDescent="0.15">
      <c r="A65" s="169" t="s">
        <v>32</v>
      </c>
      <c r="B65" s="169">
        <f>'将来負担比率（分子）の構造'!I$42</f>
        <v>163</v>
      </c>
      <c r="C65" s="169"/>
      <c r="D65" s="169"/>
      <c r="E65" s="169">
        <f>'将来負担比率（分子）の構造'!J$42</f>
        <v>131</v>
      </c>
      <c r="F65" s="169"/>
      <c r="G65" s="169"/>
      <c r="H65" s="169">
        <f>'将来負担比率（分子）の構造'!K$42</f>
        <v>114</v>
      </c>
      <c r="I65" s="169"/>
      <c r="J65" s="169"/>
      <c r="K65" s="169">
        <f>'将来負担比率（分子）の構造'!L$42</f>
        <v>98</v>
      </c>
      <c r="L65" s="169"/>
      <c r="M65" s="169"/>
      <c r="N65" s="169">
        <f>'将来負担比率（分子）の構造'!M$42</f>
        <v>82</v>
      </c>
      <c r="O65" s="169"/>
      <c r="P65" s="169"/>
    </row>
    <row r="66" spans="1:16" x14ac:dyDescent="0.15">
      <c r="A66" s="169" t="s">
        <v>31</v>
      </c>
      <c r="B66" s="169">
        <f>'将来負担比率（分子）の構造'!I$41</f>
        <v>6593</v>
      </c>
      <c r="C66" s="169"/>
      <c r="D66" s="169"/>
      <c r="E66" s="169">
        <f>'将来負担比率（分子）の構造'!J$41</f>
        <v>6421</v>
      </c>
      <c r="F66" s="169"/>
      <c r="G66" s="169"/>
      <c r="H66" s="169">
        <f>'将来負担比率（分子）の構造'!K$41</f>
        <v>6206</v>
      </c>
      <c r="I66" s="169"/>
      <c r="J66" s="169"/>
      <c r="K66" s="169">
        <f>'将来負担比率（分子）の構造'!L$41</f>
        <v>5833</v>
      </c>
      <c r="L66" s="169"/>
      <c r="M66" s="169"/>
      <c r="N66" s="169">
        <f>'将来負担比率（分子）の構造'!M$41</f>
        <v>5585</v>
      </c>
      <c r="O66" s="169"/>
      <c r="P66" s="169"/>
    </row>
    <row r="67" spans="1:16" x14ac:dyDescent="0.15">
      <c r="A67" s="169" t="s">
        <v>71</v>
      </c>
      <c r="B67" s="169" t="e">
        <f>NA()</f>
        <v>#N/A</v>
      </c>
      <c r="C67" s="169">
        <f>IF(ISNUMBER('将来負担比率（分子）の構造'!I$53), IF('将来負担比率（分子）の構造'!I$53 &lt; 0, 0, '将来負担比率（分子）の構造'!I$53), NA())</f>
        <v>0</v>
      </c>
      <c r="D67" s="169" t="e">
        <f>NA()</f>
        <v>#N/A</v>
      </c>
      <c r="E67" s="169" t="e">
        <f>NA()</f>
        <v>#N/A</v>
      </c>
      <c r="F67" s="169">
        <f>IF(ISNUMBER('将来負担比率（分子）の構造'!J$53), IF('将来負担比率（分子）の構造'!J$53 &lt; 0, 0, '将来負担比率（分子）の構造'!J$53), NA())</f>
        <v>0</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1093</v>
      </c>
      <c r="C72" s="173">
        <f>基金残高に係る経年分析!G55</f>
        <v>999</v>
      </c>
      <c r="D72" s="173">
        <f>基金残高に係る経年分析!H55</f>
        <v>1029</v>
      </c>
    </row>
    <row r="73" spans="1:16" x14ac:dyDescent="0.15">
      <c r="A73" s="172" t="s">
        <v>74</v>
      </c>
      <c r="B73" s="173">
        <f>基金残高に係る経年分析!F56</f>
        <v>136</v>
      </c>
      <c r="C73" s="173">
        <f>基金残高に係る経年分析!G56</f>
        <v>135</v>
      </c>
      <c r="D73" s="173">
        <f>基金残高に係る経年分析!H56</f>
        <v>147</v>
      </c>
    </row>
    <row r="74" spans="1:16" x14ac:dyDescent="0.15">
      <c r="A74" s="172" t="s">
        <v>75</v>
      </c>
      <c r="B74" s="173">
        <f>基金残高に係る経年分析!F57</f>
        <v>1946</v>
      </c>
      <c r="C74" s="173">
        <f>基金残高に係る経年分析!G57</f>
        <v>2071</v>
      </c>
      <c r="D74" s="173">
        <f>基金残高に係る経年分析!H57</f>
        <v>1837</v>
      </c>
    </row>
  </sheetData>
  <sheetProtection algorithmName="SHA-512" hashValue="tBgJbLIetIQYLg8PJfsJlta202oOa+VmbRPwrUdWY3dFokJENFzVoVjEb+31b82IMBshE3TSgKU5APgKl8fvLQ==" saltValue="trdIum+is2pZiCCrvCcnQ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2025-09-03T02:38:45Z</cp:lastPrinted>
  <dcterms:created xsi:type="dcterms:W3CDTF">2025-02-19T00:51:12Z</dcterms:created>
  <dcterms:modified xsi:type="dcterms:W3CDTF">2025-09-25T09:56:21Z</dcterms:modified>
  <cp:category/>
</cp:coreProperties>
</file>