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450BA32B-0FB9-4996-93ED-5A7D868D8ADE}"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88" i="12" l="1"/>
  <c r="AP88" i="12"/>
  <c r="AU88" i="12"/>
  <c r="DB102" i="12" l="1"/>
  <c r="CW102" i="12"/>
  <c r="CR102" i="12"/>
  <c r="AU63" i="12"/>
  <c r="AP63" i="12"/>
  <c r="AP23" i="12"/>
  <c r="AA23" i="12"/>
  <c r="V23" i="12"/>
  <c r="Q23" i="12"/>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AM36" i="10"/>
  <c r="C36" i="10"/>
  <c r="C34" i="10"/>
  <c r="C35" i="10" s="1"/>
  <c r="U34" i="10" s="1"/>
  <c r="U35" i="10" s="1"/>
  <c r="U36" i="10" s="1"/>
  <c r="AM34" i="10" l="1"/>
  <c r="AM35" i="10" s="1"/>
  <c r="BE34" i="10"/>
  <c r="BE35" i="10" s="1"/>
  <c r="BW34" i="10" s="1"/>
  <c r="BW35" i="10" s="1"/>
  <c r="BW36" i="10" s="1"/>
  <c r="BW37" i="10" s="1"/>
  <c r="BW38" i="10" s="1"/>
  <c r="BW39" i="10" s="1"/>
  <c r="BW40" i="10" s="1"/>
  <c r="BW41"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 r="CO40" i="10" s="1"/>
  <c r="CO41" i="10" s="1"/>
</calcChain>
</file>

<file path=xl/sharedStrings.xml><?xml version="1.0" encoding="utf-8"?>
<sst xmlns="http://schemas.openxmlformats.org/spreadsheetml/2006/main" count="1198" uniqueCount="585">
  <si>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</si>
  <si>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</si>
  <si>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</si>
  <si>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</si>
  <si>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</si>
  <si>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</si>
  <si>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</si>
  <si>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</si>
  <si>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</si>
  <si>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</si>
  <si>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</si>
  <si>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</si>
  <si>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</si>
  <si>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</si>
  <si>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</si>
  <si>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</si>
  <si>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</si>
  <si>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</si>
  <si>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</si>
  <si>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</si>
  <si>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</si>
  <si>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</si>
  <si>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</si>
  <si>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</si>
  <si>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</si>
  <si>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</si>
  <si>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</si>
  <si>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</si>
  <si>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</si>
  <si>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</si>
  <si>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</si>
  <si>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</si>
  <si>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</si>
  <si>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</si>
  <si>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</si>
  <si>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</si>
  <si>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</si>
  <si>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</si>
  <si>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</si>
  <si>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</si>
  <si>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</si>
  <si>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</si>
  <si>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</si>
  <si>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</si>
  <si>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</si>
  <si>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</si>
  <si>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</si>
  <si>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</si>
  <si>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</si>
  <si>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</si>
  <si>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</si>
  <si>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</si>
  <si>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</si>
  <si>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</si>
  <si>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</si>
  <si>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</si>
  <si>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</si>
  <si>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</si>
  <si>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</si>
  <si>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</si>
  <si>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</si>
  <si>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</si>
  <si>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</si>
  <si>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</si>
  <si>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</si>
  <si>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</si>
  <si>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</si>
  <si>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</si>
  <si>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</si>
  <si>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</si>
  <si>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</si>
  <si>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</si>
  <si>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</si>
  <si>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</si>
  <si>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</si>
  <si>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</si>
  <si>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</si>
  <si>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</si>
  <si>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</si>
  <si>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</si>
  <si>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</si>
  <si>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Ⅲ－３</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</si>
  <si>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</si>
  <si>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</si>
  <si>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</si>
  <si>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</si>
  <si>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</si>
  <si>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</si>
  <si>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</si>
  <si>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</si>
  <si>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</si>
  <si>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</si>
  <si>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</si>
  <si>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</si>
  <si>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酒田市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</si>
  <si>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</si>
  <si>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</si>
  <si>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</si>
  <si>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</si>
  <si>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</si>
  <si>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</si>
  <si>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</si>
  <si>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</si>
  <si>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</si>
  <si>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</si>
  <si>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</si>
  <si>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</si>
  <si>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</si>
  <si>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</si>
  <si>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</si>
  <si>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</si>
  <si>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</si>
  <si>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</si>
  <si>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</si>
  <si>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</si>
  <si>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</si>
  <si>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</si>
  <si>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</si>
  <si>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</si>
  <si>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</si>
  <si>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</si>
  <si>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</si>
  <si>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</si>
  <si>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</si>
  <si>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</si>
  <si>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</si>
  <si>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</si>
  <si>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</si>
  <si>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</si>
  <si>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</si>
  <si>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</si>
  <si>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</si>
  <si>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</si>
  <si>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</si>
  <si>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</si>
  <si>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</si>
  <si>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</si>
  <si>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</si>
  <si>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</si>
  <si>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</si>
  <si>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</si>
  <si>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</si>
  <si>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6"/>
  </si>
  <si>
    <t>うち日本人(％)</t>
    <phoneticPr fontId="5"/>
  </si>
  <si>
    <t>-1.7</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</si>
  <si>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</si>
  <si>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</si>
  <si>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</si>
  <si>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</si>
  <si>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</si>
  <si>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</si>
  <si>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</si>
  <si>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</si>
  <si>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</si>
  <si>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</si>
  <si>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</si>
  <si>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</si>
  <si>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</si>
  <si>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</si>
  <si>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</si>
  <si>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</si>
  <si>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</si>
  <si>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</si>
  <si>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</si>
  <si>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</si>
  <si>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</si>
  <si>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</si>
  <si>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</si>
  <si>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</si>
  <si>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</si>
  <si>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</si>
  <si>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</si>
  <si>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</si>
  <si>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</si>
  <si>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</si>
  <si>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</si>
  <si>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</si>
  <si>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</si>
  <si>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</si>
  <si>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</si>
  <si>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</si>
  <si>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</si>
  <si>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</si>
  <si>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</si>
  <si>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</si>
  <si>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</si>
  <si>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</si>
  <si>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</si>
  <si>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</si>
  <si>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</si>
  <si>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</si>
  <si>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</si>
  <si>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</si>
  <si>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</si>
  <si>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</si>
  <si>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</si>
  <si>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</si>
  <si>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</si>
  <si>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</si>
  <si>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</si>
  <si>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</si>
  <si>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</si>
  <si>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</si>
  <si>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山形県酒田市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</si>
  <si>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</si>
  <si>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</si>
  <si>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</si>
  <si>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</si>
  <si>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</si>
  <si>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</si>
  <si>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</si>
  <si>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</si>
  <si>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</si>
  <si>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</si>
  <si>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</si>
  <si>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</si>
  <si>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</si>
  <si>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</si>
  <si>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</si>
  <si>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</si>
  <si>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</si>
  <si>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</si>
  <si>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</si>
  <si>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</si>
  <si>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</si>
  <si>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</si>
  <si>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</si>
  <si>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</si>
  <si>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</si>
  <si>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</si>
  <si>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</si>
  <si>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</si>
  <si>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</si>
  <si>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</si>
  <si>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</si>
  <si>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</si>
  <si>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</si>
  <si>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</si>
  <si>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</si>
  <si>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</si>
  <si>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</si>
  <si>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</si>
  <si>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</si>
  <si>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</si>
  <si>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</si>
  <si>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</si>
  <si>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</si>
  <si>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</si>
  <si>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</si>
  <si>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</si>
  <si>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</si>
  <si>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</si>
  <si>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</si>
  <si>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</si>
  <si>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</si>
  <si>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</si>
  <si>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</si>
  <si>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</si>
  <si>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</si>
  <si>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</si>
  <si>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</si>
  <si>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</si>
  <si>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</si>
  <si>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</si>
  <si>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</si>
  <si>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</si>
  <si>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</si>
  <si>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</si>
  <si>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</si>
  <si>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</si>
  <si>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</si>
  <si>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</si>
  <si>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</si>
  <si>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</si>
  <si>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</si>
  <si>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</si>
  <si>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</si>
  <si>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</si>
  <si>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</si>
  <si>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</si>
  <si>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</si>
  <si>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</si>
  <si>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</si>
  <si>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</si>
  <si>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</si>
  <si>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</si>
  <si>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</si>
  <si>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</si>
  <si>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</si>
  <si>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</si>
  <si>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</si>
  <si>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</si>
  <si>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</si>
  <si>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</si>
  <si>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</si>
  <si>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</si>
  <si>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</si>
  <si>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</si>
  <si>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</si>
  <si>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</si>
  <si>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</si>
  <si>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</si>
  <si>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</si>
  <si>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</si>
  <si>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</si>
  <si>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</si>
  <si>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</si>
  <si>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</si>
  <si>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</si>
  <si>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</si>
  <si>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</si>
  <si>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</si>
  <si>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</si>
  <si>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</si>
  <si>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</si>
  <si>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</si>
  <si>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</si>
  <si>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</si>
  <si>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</si>
  <si>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</si>
  <si>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</si>
  <si>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</si>
  <si>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</si>
  <si>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</si>
  <si>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</si>
  <si>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</si>
  <si>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</si>
  <si>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交通</t>
    <phoneticPr fontId="5"/>
  </si>
  <si>
    <t>被保険者数(人)</t>
  </si>
  <si>
    <t>　積立金</t>
    <phoneticPr fontId="5"/>
  </si>
  <si>
    <t>　うち臨時財政対策債</t>
    <phoneticPr fontId="5"/>
  </si>
  <si>
    <t>と畜場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</si>
  <si>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</si>
  <si>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</si>
  <si>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</si>
  <si>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</si>
  <si>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</si>
  <si>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</si>
  <si>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</si>
  <si>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</si>
  <si>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</si>
  <si>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</si>
  <si>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</si>
  <si>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</si>
  <si>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</si>
  <si>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</si>
  <si>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</si>
  <si>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</si>
  <si>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</si>
  <si>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</si>
  <si>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</si>
  <si>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</si>
  <si>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</si>
  <si>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</si>
  <si>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山形県酒田市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</si>
  <si>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</si>
  <si>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</si>
  <si>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</si>
  <si>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</si>
  <si>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</si>
  <si>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</si>
  <si>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</si>
  <si>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</si>
  <si>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</si>
  <si>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</si>
  <si>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</si>
  <si>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</si>
  <si>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</si>
  <si>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</si>
  <si>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</si>
  <si>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</si>
  <si>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</si>
  <si>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</si>
  <si>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</si>
  <si>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</si>
  <si>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酒田市駐車場事業特別会計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</si>
  <si>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</si>
  <si>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</si>
  <si>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</si>
  <si>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</si>
  <si>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</si>
  <si>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</si>
  <si>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</si>
  <si>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</si>
  <si>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</si>
  <si>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</si>
  <si>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</si>
  <si>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</si>
  <si>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</si>
  <si>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酒田市国民健康保険特別会計</t>
    <phoneticPr fontId="5"/>
  </si>
  <si>
    <t>酒田市介護保険特別会計</t>
    <phoneticPr fontId="5"/>
  </si>
  <si>
    <t>酒田市後期高齢者医療事業特別会計</t>
    <phoneticPr fontId="5"/>
  </si>
  <si>
    <t>酒田市水道事業会計</t>
    <phoneticPr fontId="5"/>
  </si>
  <si>
    <t>法適用企業</t>
    <phoneticPr fontId="5"/>
  </si>
  <si>
    <t>酒田市下水道事業会計</t>
    <phoneticPr fontId="5"/>
  </si>
  <si>
    <t>酒田市定期航路事業特別会計</t>
    <phoneticPr fontId="5"/>
  </si>
  <si>
    <t>法非適用企業</t>
    <phoneticPr fontId="5"/>
  </si>
  <si>
    <t>酒田市風力発電事業特別会計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</si>
  <si>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</si>
  <si>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</si>
  <si>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</si>
  <si>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</si>
  <si>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</si>
  <si>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</si>
  <si>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</si>
  <si>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</si>
  <si>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</si>
  <si>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</si>
  <si>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</si>
  <si>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</si>
  <si>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</si>
  <si>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</si>
  <si>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</si>
  <si>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</si>
  <si>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</si>
  <si>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</si>
  <si>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</si>
  <si>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</si>
  <si>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</si>
  <si>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</si>
  <si>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</si>
  <si>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</si>
  <si>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</si>
  <si>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</si>
  <si>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</si>
  <si>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</si>
  <si>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</si>
  <si>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</si>
  <si>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</si>
  <si>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</si>
  <si>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</si>
  <si>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</si>
  <si>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</si>
  <si>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</si>
  <si>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</si>
  <si>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</si>
  <si>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</si>
  <si>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</si>
  <si>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</si>
  <si>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</si>
  <si>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</si>
  <si>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</si>
  <si>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</si>
  <si>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</si>
  <si>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</si>
  <si>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</si>
  <si>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</si>
  <si>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</si>
  <si>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</si>
  <si>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</si>
  <si>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</si>
  <si>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</si>
  <si>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</si>
  <si>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</si>
  <si>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</si>
  <si>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</si>
  <si>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</si>
  <si>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</si>
  <si>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</si>
  <si>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</si>
  <si>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</si>
  <si>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</si>
  <si>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</si>
  <si>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</si>
  <si>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</si>
  <si>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</si>
  <si>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</si>
  <si>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</si>
  <si>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</si>
  <si>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</si>
  <si>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</si>
  <si>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</si>
  <si>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</si>
  <si>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</si>
  <si>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</si>
  <si>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</si>
  <si>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</si>
  <si>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</si>
  <si>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</si>
  <si>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</si>
  <si>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</si>
  <si>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</si>
  <si>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</si>
  <si>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</si>
  <si>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</si>
  <si>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</si>
  <si>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</si>
  <si>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</si>
  <si>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</si>
  <si>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</si>
  <si>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</si>
  <si>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</si>
  <si>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</si>
  <si>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</si>
  <si>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</si>
  <si>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</si>
  <si>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</si>
  <si>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</si>
  <si>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</si>
  <si>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</si>
  <si>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</si>
  <si>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</si>
  <si>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</si>
  <si>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</si>
  <si>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</si>
  <si>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</si>
  <si>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</si>
  <si>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</si>
  <si>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</si>
  <si>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</si>
  <si>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</si>
  <si>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</si>
  <si>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</si>
  <si>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</si>
  <si>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</si>
  <si>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</si>
  <si>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</si>
  <si>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</si>
  <si>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</si>
  <si>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</si>
  <si>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</si>
  <si>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</si>
  <si>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</si>
  <si>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</si>
  <si>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</si>
  <si>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</si>
  <si>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</si>
  <si>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</si>
  <si>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</si>
  <si>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</si>
  <si>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</si>
  <si>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</si>
  <si>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</si>
  <si>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0.67</t>
  </si>
  <si>
    <t>酒田市水道事業会計</t>
  </si>
  <si>
    <t>一般会計</t>
  </si>
  <si>
    <t>酒田市下水道事業会計</t>
  </si>
  <si>
    <t>酒田市介護保険特別会計</t>
  </si>
  <si>
    <t>酒田市国民健康保険特別会計</t>
  </si>
  <si>
    <t>酒田市風力発電事業特別会計</t>
  </si>
  <si>
    <t>酒田市駐車場事業特別会計</t>
  </si>
  <si>
    <t>▲ 0.00</t>
  </si>
  <si>
    <t>酒田市後期高齢者医療事業特別会計</t>
  </si>
  <si>
    <t>その他会計（赤字）</t>
  </si>
  <si>
    <t>その他会計（黒字）</t>
  </si>
  <si>
    <t>R01</t>
    <phoneticPr fontId="5"/>
  </si>
  <si>
    <t>R02</t>
    <phoneticPr fontId="5"/>
  </si>
  <si>
    <t>R03</t>
    <phoneticPr fontId="5"/>
  </si>
  <si>
    <t>R04</t>
    <phoneticPr fontId="5"/>
  </si>
  <si>
    <t>R05</t>
    <phoneticPr fontId="5"/>
  </si>
  <si>
    <t>公共施設等整備基金</t>
    <rPh sb="0" eb="2">
      <t>コウキョウ</t>
    </rPh>
    <rPh sb="2" eb="4">
      <t>シセツ</t>
    </rPh>
    <rPh sb="4" eb="5">
      <t>トウ</t>
    </rPh>
    <rPh sb="5" eb="7">
      <t>セイビ</t>
    </rPh>
    <rPh sb="7" eb="9">
      <t>キキン</t>
    </rPh>
    <phoneticPr fontId="5"/>
  </si>
  <si>
    <t>地域づくり基金</t>
    <rPh sb="0" eb="2">
      <t>チイキ</t>
    </rPh>
    <rPh sb="5" eb="7">
      <t>キキン</t>
    </rPh>
    <phoneticPr fontId="2"/>
  </si>
  <si>
    <t>さかた応援基金</t>
    <rPh sb="3" eb="5">
      <t>オウエン</t>
    </rPh>
    <rPh sb="5" eb="7">
      <t>キキン</t>
    </rPh>
    <phoneticPr fontId="2"/>
  </si>
  <si>
    <t>風力発電事業地域未来創造基金</t>
    <rPh sb="0" eb="2">
      <t>フウリョク</t>
    </rPh>
    <rPh sb="2" eb="4">
      <t>ハツデン</t>
    </rPh>
    <rPh sb="4" eb="6">
      <t>ジギョウ</t>
    </rPh>
    <rPh sb="6" eb="8">
      <t>チイキ</t>
    </rPh>
    <rPh sb="8" eb="10">
      <t>ミライ</t>
    </rPh>
    <rPh sb="10" eb="12">
      <t>ソウゾウ</t>
    </rPh>
    <rPh sb="12" eb="14">
      <t>キキン</t>
    </rPh>
    <phoneticPr fontId="2"/>
  </si>
  <si>
    <t>退職手当基金</t>
    <rPh sb="0" eb="2">
      <t>タイショク</t>
    </rPh>
    <rPh sb="2" eb="4">
      <t>テアテ</t>
    </rPh>
    <rPh sb="4" eb="6">
      <t>キキン</t>
    </rPh>
    <phoneticPr fontId="2"/>
  </si>
  <si>
    <t>酒田市スポーツ協会</t>
  </si>
  <si>
    <t>酒田市体育協会</t>
  </si>
  <si>
    <t>酒田まちづくり開発</t>
  </si>
  <si>
    <t>最上川クリーングリーン</t>
  </si>
  <si>
    <t>鳥海やわた観光</t>
  </si>
  <si>
    <t>ひらた悠々の杜</t>
  </si>
  <si>
    <t>さかた文化財団</t>
  </si>
  <si>
    <t>酒田DMO</t>
  </si>
  <si>
    <t>酒田地区広域行政組合</t>
    <rPh sb="0" eb="2">
      <t>サカタ</t>
    </rPh>
    <rPh sb="2" eb="4">
      <t>チク</t>
    </rPh>
    <rPh sb="4" eb="6">
      <t>コウイキ</t>
    </rPh>
    <rPh sb="6" eb="8">
      <t>ギョウセイ</t>
    </rPh>
    <rPh sb="8" eb="10">
      <t>クミアイ</t>
    </rPh>
    <phoneticPr fontId="10"/>
  </si>
  <si>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10"/>
  </si>
  <si>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10"/>
  </si>
  <si>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10"/>
  </si>
  <si>
    <t>山形県後期高齢者医療広域連合（普通会計分）</t>
  </si>
  <si>
    <t>山形県後期高齢者医療広域連合（事業会計分）</t>
  </si>
  <si>
    <t>山形県消防補償等組合</t>
  </si>
  <si>
    <t>山形県自治会館管理組合</t>
  </si>
  <si>
    <t>山形県・酒田市病院機構</t>
  </si>
  <si>
    <t>光の湊</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</si>
  <si>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</si>
  <si>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</si>
  <si>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</si>
  <si>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てきた結果、将来負担比率が低下している。一方で、有形固定資産減価償却率は類似団体よりも高く、上昇傾向にあるが、主な要因としては、1980年代以前に建設された小中学校、文化施設、庁舎等がいずれも有形固定資産減価償却率70％以上になっていることなどが挙げられる。公共施設適正化実施方針に基づき、今後、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</si>
  <si>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</si>
  <si>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</si>
  <si>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</si>
  <si>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</si>
  <si>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</si>
  <si>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</si>
  <si>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将来負担比率ともに類似団体と比較して高いものの、当市の数値は改善してきている。令和４年度には、今後５年間の起債発行額を150億円以内とする目標を設定して新規発行の抑制に取り組んでおり、将来負担比率が低下傾向にあるため、実質公債費比率についても今後は低下してくるものと想定さ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</si>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</sst>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38" fontId="35" fillId="0" borderId="112" xfId="15" applyNumberFormat="1" applyFont="1" applyBorder="1" applyAlignment="1" applyProtection="1">
      <alignment horizontal="right" vertical="center" shrinkToFit="1"/>
      <protection locked="0"/>
    </xf>
    <xf numFmtId="38" fontId="35" fillId="0" borderId="113" xfId="15" applyNumberFormat="1" applyFont="1" applyBorder="1" applyAlignment="1" applyProtection="1">
      <alignment horizontal="right" vertical="center" shrinkToFit="1"/>
      <protection locked="0"/>
    </xf>
    <xf numFmtId="38" fontId="35" fillId="0" borderId="114" xfId="15"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72051</c:v>
                </c:pt>
                <c:pt idx="1">
                  <c:v>72756</c:v>
                </c:pt>
                <c:pt idx="2">
                  <c:v>43955</c:v>
                </c:pt>
                <c:pt idx="3">
                  <c:v>41921</c:v>
                </c:pt>
                <c:pt idx="4">
                  <c:v>44585</c:v>
                </c:pt>
              </c:numCache>
            </c:numRef>
          </c:val>
          <c:smooth val="0"/>
          <c:extLst>
            <c:ext xmlns:c16="http://schemas.microsoft.com/office/drawing/2014/chart" uri="{C3380CC4-5D6E-409C-BE32-E72D297353CC}">
              <c16:uniqueId val="{00000000-EDFE-4969-A466-08DAFF68A47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58951</c:v>
                </c:pt>
                <c:pt idx="1">
                  <c:v>99930</c:v>
                </c:pt>
                <c:pt idx="2">
                  <c:v>78400</c:v>
                </c:pt>
                <c:pt idx="3">
                  <c:v>57611</c:v>
                </c:pt>
                <c:pt idx="4">
                  <c:v>69818</c:v>
                </c:pt>
              </c:numCache>
            </c:numRef>
          </c:val>
          <c:smooth val="0"/>
          <c:extLst>
            <c:ext xmlns:c16="http://schemas.microsoft.com/office/drawing/2014/chart" uri="{C3380CC4-5D6E-409C-BE32-E72D297353CC}">
              <c16:uniqueId val="{00000001-EDFE-4969-A466-08DAFF68A47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5.13</c:v>
                </c:pt>
                <c:pt idx="1">
                  <c:v>5.62</c:v>
                </c:pt>
                <c:pt idx="2">
                  <c:v>6.41</c:v>
                </c:pt>
                <c:pt idx="3">
                  <c:v>5.49</c:v>
                </c:pt>
                <c:pt idx="4">
                  <c:v>4.59</c:v>
                </c:pt>
              </c:numCache>
            </c:numRef>
          </c:val>
          <c:extLst>
            <c:ext xmlns:c16="http://schemas.microsoft.com/office/drawing/2014/chart" uri="{C3380CC4-5D6E-409C-BE32-E72D297353CC}">
              <c16:uniqueId val="{00000000-FFE4-4D80-8B51-E9B32C5E6D6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11.18</c:v>
                </c:pt>
                <c:pt idx="1">
                  <c:v>9.76</c:v>
                </c:pt>
                <c:pt idx="2">
                  <c:v>10.82</c:v>
                </c:pt>
                <c:pt idx="3">
                  <c:v>12.49</c:v>
                </c:pt>
                <c:pt idx="4">
                  <c:v>13.46</c:v>
                </c:pt>
              </c:numCache>
            </c:numRef>
          </c:val>
          <c:extLst>
            <c:ext xmlns:c16="http://schemas.microsoft.com/office/drawing/2014/chart" uri="{C3380CC4-5D6E-409C-BE32-E72D297353CC}">
              <c16:uniqueId val="{00000001-FFE4-4D80-8B51-E9B32C5E6D6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2.29</c:v>
                </c:pt>
                <c:pt idx="1">
                  <c:v>-0.67</c:v>
                </c:pt>
                <c:pt idx="2">
                  <c:v>4.3</c:v>
                </c:pt>
                <c:pt idx="3">
                  <c:v>1.71</c:v>
                </c:pt>
                <c:pt idx="4">
                  <c:v>0.24</c:v>
                </c:pt>
              </c:numCache>
            </c:numRef>
          </c:val>
          <c:smooth val="0"/>
          <c:extLst>
            <c:ext xmlns:c16="http://schemas.microsoft.com/office/drawing/2014/chart" uri="{C3380CC4-5D6E-409C-BE32-E72D297353CC}">
              <c16:uniqueId val="{00000002-FFE4-4D80-8B51-E9B32C5E6D6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411-4602-BC0E-D09FBF311FA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411-4602-BC0E-D09FBF311FA0}"/>
            </c:ext>
          </c:extLst>
        </c:ser>
        <c:ser>
          <c:idx val="2"/>
          <c:order val="2"/>
          <c:tx>
            <c:strRef>
              <c:f>データシート!$A$29</c:f>
              <c:strCache>
                <c:ptCount val="1"/>
                <c:pt idx="0">
                  <c:v>酒田市後期高齢者医療事業特別会計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0.01</c:v>
                </c:pt>
                <c:pt idx="2">
                  <c:v>#N/A</c:v>
                </c:pt>
                <c:pt idx="3">
                  <c:v>0.02</c:v>
                </c:pt>
                <c:pt idx="4">
                  <c:v>#N/A</c:v>
                </c:pt>
                <c:pt idx="5">
                  <c:v>0.02</c:v>
                </c:pt>
                <c:pt idx="6">
                  <c:v>#N/A</c:v>
                </c:pt>
                <c:pt idx="7">
                  <c:v>0.15</c:v>
                </c:pt>
                <c:pt idx="8">
                  <c:v>#N/A</c:v>
                </c:pt>
                <c:pt idx="9">
                  <c:v>0</c:v>
                </c:pt>
              </c:numCache>
            </c:numRef>
          </c:val>
          <c:extLst>
            <c:ext xmlns:c16="http://schemas.microsoft.com/office/drawing/2014/chart" uri="{C3380CC4-5D6E-409C-BE32-E72D297353CC}">
              <c16:uniqueId val="{00000002-7411-4602-BC0E-D09FBF311FA0}"/>
            </c:ext>
          </c:extLst>
        </c:ser>
        <c:ser>
          <c:idx val="3"/>
          <c:order val="3"/>
          <c:tx>
            <c:strRef>
              <c:f>データシート!$A$30</c:f>
              <c:strCache>
                <c:ptCount val="1"/>
                <c:pt idx="0">
                  <c:v>酒田市駐車場事業特別会計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0.02</c:v>
                </c:pt>
                <c:pt idx="2">
                  <c:v>#N/A</c:v>
                </c:pt>
                <c:pt idx="3">
                  <c:v>0</c:v>
                </c:pt>
                <c:pt idx="4">
                  <c:v>#N/A</c:v>
                </c:pt>
                <c:pt idx="5">
                  <c:v>0</c:v>
                </c:pt>
                <c:pt idx="6">
                  <c:v>#N/A</c:v>
                </c:pt>
                <c:pt idx="7">
                  <c:v>0</c:v>
                </c:pt>
                <c:pt idx="8">
                  <c:v>#N/A</c:v>
                </c:pt>
                <c:pt idx="9">
                  <c:v>0.02</c:v>
                </c:pt>
              </c:numCache>
            </c:numRef>
          </c:val>
          <c:extLst>
            <c:ext xmlns:c16="http://schemas.microsoft.com/office/drawing/2014/chart" uri="{C3380CC4-5D6E-409C-BE32-E72D297353CC}">
              <c16:uniqueId val="{00000003-7411-4602-BC0E-D09FBF311FA0}"/>
            </c:ext>
          </c:extLst>
        </c:ser>
        <c:ser>
          <c:idx val="4"/>
          <c:order val="4"/>
          <c:tx>
            <c:strRef>
              <c:f>データシート!$A$31</c:f>
              <c:strCache>
                <c:ptCount val="1"/>
                <c:pt idx="0">
                  <c:v>酒田市風力発電事業特別会計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c:v>
                </c:pt>
                <c:pt idx="2">
                  <c:v>#N/A</c:v>
                </c:pt>
                <c:pt idx="3">
                  <c:v>0</c:v>
                </c:pt>
                <c:pt idx="4">
                  <c:v>#N/A</c:v>
                </c:pt>
                <c:pt idx="5">
                  <c:v>1.08</c:v>
                </c:pt>
                <c:pt idx="6">
                  <c:v>#N/A</c:v>
                </c:pt>
                <c:pt idx="7">
                  <c:v>0.09</c:v>
                </c:pt>
                <c:pt idx="8">
                  <c:v>#N/A</c:v>
                </c:pt>
                <c:pt idx="9">
                  <c:v>0.18</c:v>
                </c:pt>
              </c:numCache>
            </c:numRef>
          </c:val>
          <c:extLst>
            <c:ext xmlns:c16="http://schemas.microsoft.com/office/drawing/2014/chart" uri="{C3380CC4-5D6E-409C-BE32-E72D297353CC}">
              <c16:uniqueId val="{00000004-7411-4602-BC0E-D09FBF311FA0}"/>
            </c:ext>
          </c:extLst>
        </c:ser>
        <c:ser>
          <c:idx val="5"/>
          <c:order val="5"/>
          <c:tx>
            <c:strRef>
              <c:f>データシート!$A$32</c:f>
              <c:strCache>
                <c:ptCount val="1"/>
                <c:pt idx="0">
                  <c:v>酒田市国民健康保険特別会計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0.34</c:v>
                </c:pt>
                <c:pt idx="2">
                  <c:v>#N/A</c:v>
                </c:pt>
                <c:pt idx="3">
                  <c:v>0.14000000000000001</c:v>
                </c:pt>
                <c:pt idx="4">
                  <c:v>#N/A</c:v>
                </c:pt>
                <c:pt idx="5">
                  <c:v>0.01</c:v>
                </c:pt>
                <c:pt idx="6">
                  <c:v>#N/A</c:v>
                </c:pt>
                <c:pt idx="7">
                  <c:v>0.03</c:v>
                </c:pt>
                <c:pt idx="8">
                  <c:v>#N/A</c:v>
                </c:pt>
                <c:pt idx="9">
                  <c:v>0.68</c:v>
                </c:pt>
              </c:numCache>
            </c:numRef>
          </c:val>
          <c:extLst>
            <c:ext xmlns:c16="http://schemas.microsoft.com/office/drawing/2014/chart" uri="{C3380CC4-5D6E-409C-BE32-E72D297353CC}">
              <c16:uniqueId val="{00000005-7411-4602-BC0E-D09FBF311FA0}"/>
            </c:ext>
          </c:extLst>
        </c:ser>
        <c:ser>
          <c:idx val="6"/>
          <c:order val="6"/>
          <c:tx>
            <c:strRef>
              <c:f>データシート!$A$33</c:f>
              <c:strCache>
                <c:ptCount val="1"/>
                <c:pt idx="0">
                  <c:v>酒田市介護保険特別会計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0.59</c:v>
                </c:pt>
                <c:pt idx="2">
                  <c:v>#N/A</c:v>
                </c:pt>
                <c:pt idx="3">
                  <c:v>1.01</c:v>
                </c:pt>
                <c:pt idx="4">
                  <c:v>#N/A</c:v>
                </c:pt>
                <c:pt idx="5">
                  <c:v>1.37</c:v>
                </c:pt>
                <c:pt idx="6">
                  <c:v>#N/A</c:v>
                </c:pt>
                <c:pt idx="7">
                  <c:v>1.74</c:v>
                </c:pt>
                <c:pt idx="8">
                  <c:v>#N/A</c:v>
                </c:pt>
                <c:pt idx="9">
                  <c:v>0.93</c:v>
                </c:pt>
              </c:numCache>
            </c:numRef>
          </c:val>
          <c:extLst>
            <c:ext xmlns:c16="http://schemas.microsoft.com/office/drawing/2014/chart" uri="{C3380CC4-5D6E-409C-BE32-E72D297353CC}">
              <c16:uniqueId val="{00000006-7411-4602-BC0E-D09FBF311FA0}"/>
            </c:ext>
          </c:extLst>
        </c:ser>
        <c:ser>
          <c:idx val="7"/>
          <c:order val="7"/>
          <c:tx>
            <c:strRef>
              <c:f>データシート!$A$34</c:f>
              <c:strCache>
                <c:ptCount val="1"/>
                <c:pt idx="0">
                  <c:v>酒田市下水道事業会計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2.15</c:v>
                </c:pt>
                <c:pt idx="2">
                  <c:v>#N/A</c:v>
                </c:pt>
                <c:pt idx="3">
                  <c:v>3.2</c:v>
                </c:pt>
                <c:pt idx="4">
                  <c:v>#N/A</c:v>
                </c:pt>
                <c:pt idx="5">
                  <c:v>3.47</c:v>
                </c:pt>
                <c:pt idx="6">
                  <c:v>#N/A</c:v>
                </c:pt>
                <c:pt idx="7">
                  <c:v>3.86</c:v>
                </c:pt>
                <c:pt idx="8">
                  <c:v>#N/A</c:v>
                </c:pt>
                <c:pt idx="9">
                  <c:v>4.34</c:v>
                </c:pt>
              </c:numCache>
            </c:numRef>
          </c:val>
          <c:extLst>
            <c:ext xmlns:c16="http://schemas.microsoft.com/office/drawing/2014/chart" uri="{C3380CC4-5D6E-409C-BE32-E72D297353CC}">
              <c16:uniqueId val="{00000007-7411-4602-BC0E-D09FBF311FA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5.0999999999999996</c:v>
                </c:pt>
                <c:pt idx="2">
                  <c:v>#N/A</c:v>
                </c:pt>
                <c:pt idx="3">
                  <c:v>5.62</c:v>
                </c:pt>
                <c:pt idx="4">
                  <c:v>#N/A</c:v>
                </c:pt>
                <c:pt idx="5">
                  <c:v>6.4</c:v>
                </c:pt>
                <c:pt idx="6">
                  <c:v>#N/A</c:v>
                </c:pt>
                <c:pt idx="7">
                  <c:v>5.48</c:v>
                </c:pt>
                <c:pt idx="8">
                  <c:v>#N/A</c:v>
                </c:pt>
                <c:pt idx="9">
                  <c:v>4.5599999999999996</c:v>
                </c:pt>
              </c:numCache>
            </c:numRef>
          </c:val>
          <c:extLst>
            <c:ext xmlns:c16="http://schemas.microsoft.com/office/drawing/2014/chart" uri="{C3380CC4-5D6E-409C-BE32-E72D297353CC}">
              <c16:uniqueId val="{00000008-7411-4602-BC0E-D09FBF311FA0}"/>
            </c:ext>
          </c:extLst>
        </c:ser>
        <c:ser>
          <c:idx val="9"/>
          <c:order val="9"/>
          <c:tx>
            <c:strRef>
              <c:f>データシート!$A$36</c:f>
              <c:strCache>
                <c:ptCount val="1"/>
                <c:pt idx="0">
                  <c:v>酒田市水道事業会計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16.850000000000001</c:v>
                </c:pt>
                <c:pt idx="2">
                  <c:v>#N/A</c:v>
                </c:pt>
                <c:pt idx="3">
                  <c:v>17.22</c:v>
                </c:pt>
                <c:pt idx="4">
                  <c:v>#N/A</c:v>
                </c:pt>
                <c:pt idx="5">
                  <c:v>16.43</c:v>
                </c:pt>
                <c:pt idx="6">
                  <c:v>#N/A</c:v>
                </c:pt>
                <c:pt idx="7">
                  <c:v>17.52</c:v>
                </c:pt>
                <c:pt idx="8">
                  <c:v>#N/A</c:v>
                </c:pt>
                <c:pt idx="9">
                  <c:v>17.149999999999999</c:v>
                </c:pt>
              </c:numCache>
            </c:numRef>
          </c:val>
          <c:extLst>
            <c:ext xmlns:c16="http://schemas.microsoft.com/office/drawing/2014/chart" uri="{C3380CC4-5D6E-409C-BE32-E72D297353CC}">
              <c16:uniqueId val="{00000009-7411-4602-BC0E-D09FBF311FA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7328</c:v>
                </c:pt>
                <c:pt idx="5">
                  <c:v>7434</c:v>
                </c:pt>
                <c:pt idx="8">
                  <c:v>7401</c:v>
                </c:pt>
                <c:pt idx="11">
                  <c:v>7415</c:v>
                </c:pt>
                <c:pt idx="14">
                  <c:v>7400</c:v>
                </c:pt>
              </c:numCache>
            </c:numRef>
          </c:val>
          <c:extLst>
            <c:ext xmlns:c16="http://schemas.microsoft.com/office/drawing/2014/chart" uri="{C3380CC4-5D6E-409C-BE32-E72D297353CC}">
              <c16:uniqueId val="{00000000-5F69-4E8E-A4BE-306E357431D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F69-4E8E-A4BE-306E357431D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18</c:v>
                </c:pt>
                <c:pt idx="3">
                  <c:v>14</c:v>
                </c:pt>
                <c:pt idx="6">
                  <c:v>5</c:v>
                </c:pt>
                <c:pt idx="9">
                  <c:v>5</c:v>
                </c:pt>
                <c:pt idx="12">
                  <c:v>3</c:v>
                </c:pt>
              </c:numCache>
            </c:numRef>
          </c:val>
          <c:extLst>
            <c:ext xmlns:c16="http://schemas.microsoft.com/office/drawing/2014/chart" uri="{C3380CC4-5D6E-409C-BE32-E72D297353CC}">
              <c16:uniqueId val="{00000002-5F69-4E8E-A4BE-306E357431D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44</c:v>
                </c:pt>
                <c:pt idx="3">
                  <c:v>44</c:v>
                </c:pt>
                <c:pt idx="6">
                  <c:v>51</c:v>
                </c:pt>
                <c:pt idx="9">
                  <c:v>56</c:v>
                </c:pt>
                <c:pt idx="12">
                  <c:v>158</c:v>
                </c:pt>
              </c:numCache>
            </c:numRef>
          </c:val>
          <c:extLst>
            <c:ext xmlns:c16="http://schemas.microsoft.com/office/drawing/2014/chart" uri="{C3380CC4-5D6E-409C-BE32-E72D297353CC}">
              <c16:uniqueId val="{00000003-5F69-4E8E-A4BE-306E357431D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2359</c:v>
                </c:pt>
                <c:pt idx="3">
                  <c:v>2326</c:v>
                </c:pt>
                <c:pt idx="6">
                  <c:v>2287</c:v>
                </c:pt>
                <c:pt idx="9">
                  <c:v>2141</c:v>
                </c:pt>
                <c:pt idx="12">
                  <c:v>2080</c:v>
                </c:pt>
              </c:numCache>
            </c:numRef>
          </c:val>
          <c:extLst>
            <c:ext xmlns:c16="http://schemas.microsoft.com/office/drawing/2014/chart" uri="{C3380CC4-5D6E-409C-BE32-E72D297353CC}">
              <c16:uniqueId val="{00000004-5F69-4E8E-A4BE-306E357431D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F69-4E8E-A4BE-306E357431D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F69-4E8E-A4BE-306E357431D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7281</c:v>
                </c:pt>
                <c:pt idx="3">
                  <c:v>7370</c:v>
                </c:pt>
                <c:pt idx="6">
                  <c:v>7515</c:v>
                </c:pt>
                <c:pt idx="9">
                  <c:v>7560</c:v>
                </c:pt>
                <c:pt idx="12">
                  <c:v>7506</c:v>
                </c:pt>
              </c:numCache>
            </c:numRef>
          </c:val>
          <c:extLst>
            <c:ext xmlns:c16="http://schemas.microsoft.com/office/drawing/2014/chart" uri="{C3380CC4-5D6E-409C-BE32-E72D297353CC}">
              <c16:uniqueId val="{00000007-5F69-4E8E-A4BE-306E357431D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2374</c:v>
                </c:pt>
                <c:pt idx="2">
                  <c:v>#N/A</c:v>
                </c:pt>
                <c:pt idx="3">
                  <c:v>#N/A</c:v>
                </c:pt>
                <c:pt idx="4">
                  <c:v>2320</c:v>
                </c:pt>
                <c:pt idx="5">
                  <c:v>#N/A</c:v>
                </c:pt>
                <c:pt idx="6">
                  <c:v>#N/A</c:v>
                </c:pt>
                <c:pt idx="7">
                  <c:v>2457</c:v>
                </c:pt>
                <c:pt idx="8">
                  <c:v>#N/A</c:v>
                </c:pt>
                <c:pt idx="9">
                  <c:v>#N/A</c:v>
                </c:pt>
                <c:pt idx="10">
                  <c:v>2347</c:v>
                </c:pt>
                <c:pt idx="11">
                  <c:v>#N/A</c:v>
                </c:pt>
                <c:pt idx="12">
                  <c:v>#N/A</c:v>
                </c:pt>
                <c:pt idx="13">
                  <c:v>2347</c:v>
                </c:pt>
                <c:pt idx="14">
                  <c:v>#N/A</c:v>
                </c:pt>
              </c:numCache>
            </c:numRef>
          </c:val>
          <c:smooth val="0"/>
          <c:extLst>
            <c:ext xmlns:c16="http://schemas.microsoft.com/office/drawing/2014/chart" uri="{C3380CC4-5D6E-409C-BE32-E72D297353CC}">
              <c16:uniqueId val="{00000008-5F69-4E8E-A4BE-306E357431D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61710</c:v>
                </c:pt>
                <c:pt idx="5">
                  <c:v>59908</c:v>
                </c:pt>
                <c:pt idx="8">
                  <c:v>56797</c:v>
                </c:pt>
                <c:pt idx="11">
                  <c:v>54179</c:v>
                </c:pt>
                <c:pt idx="14">
                  <c:v>50708</c:v>
                </c:pt>
              </c:numCache>
            </c:numRef>
          </c:val>
          <c:extLst>
            <c:ext xmlns:c16="http://schemas.microsoft.com/office/drawing/2014/chart" uri="{C3380CC4-5D6E-409C-BE32-E72D297353CC}">
              <c16:uniqueId val="{00000000-F52D-4ADA-A941-B712C2AAD76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12945</c:v>
                </c:pt>
                <c:pt idx="5">
                  <c:v>12667</c:v>
                </c:pt>
                <c:pt idx="8">
                  <c:v>12530</c:v>
                </c:pt>
                <c:pt idx="11">
                  <c:v>11707</c:v>
                </c:pt>
                <c:pt idx="14">
                  <c:v>11343</c:v>
                </c:pt>
              </c:numCache>
            </c:numRef>
          </c:val>
          <c:extLst>
            <c:ext xmlns:c16="http://schemas.microsoft.com/office/drawing/2014/chart" uri="{C3380CC4-5D6E-409C-BE32-E72D297353CC}">
              <c16:uniqueId val="{00000001-F52D-4ADA-A941-B712C2AAD76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9585</c:v>
                </c:pt>
                <c:pt idx="5">
                  <c:v>9574</c:v>
                </c:pt>
                <c:pt idx="8">
                  <c:v>11786</c:v>
                </c:pt>
                <c:pt idx="11">
                  <c:v>12614</c:v>
                </c:pt>
                <c:pt idx="14">
                  <c:v>13869</c:v>
                </c:pt>
              </c:numCache>
            </c:numRef>
          </c:val>
          <c:extLst>
            <c:ext xmlns:c16="http://schemas.microsoft.com/office/drawing/2014/chart" uri="{C3380CC4-5D6E-409C-BE32-E72D297353CC}">
              <c16:uniqueId val="{00000002-F52D-4ADA-A941-B712C2AAD76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52D-4ADA-A941-B712C2AAD76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52D-4ADA-A941-B712C2AAD76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2D-4ADA-A941-B712C2AAD76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7657</c:v>
                </c:pt>
                <c:pt idx="3">
                  <c:v>7419</c:v>
                </c:pt>
                <c:pt idx="6">
                  <c:v>7261</c:v>
                </c:pt>
                <c:pt idx="9">
                  <c:v>7131</c:v>
                </c:pt>
                <c:pt idx="12">
                  <c:v>7301</c:v>
                </c:pt>
              </c:numCache>
            </c:numRef>
          </c:val>
          <c:extLst>
            <c:ext xmlns:c16="http://schemas.microsoft.com/office/drawing/2014/chart" uri="{C3380CC4-5D6E-409C-BE32-E72D297353CC}">
              <c16:uniqueId val="{00000006-F52D-4ADA-A941-B712C2AAD76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1665</c:v>
                </c:pt>
                <c:pt idx="3">
                  <c:v>2564</c:v>
                </c:pt>
                <c:pt idx="6">
                  <c:v>3603</c:v>
                </c:pt>
                <c:pt idx="9">
                  <c:v>4101</c:v>
                </c:pt>
                <c:pt idx="12">
                  <c:v>3966</c:v>
                </c:pt>
              </c:numCache>
            </c:numRef>
          </c:val>
          <c:extLst>
            <c:ext xmlns:c16="http://schemas.microsoft.com/office/drawing/2014/chart" uri="{C3380CC4-5D6E-409C-BE32-E72D297353CC}">
              <c16:uniqueId val="{00000007-F52D-4ADA-A941-B712C2AAD76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22978</c:v>
                </c:pt>
                <c:pt idx="3">
                  <c:v>21661</c:v>
                </c:pt>
                <c:pt idx="6">
                  <c:v>20626</c:v>
                </c:pt>
                <c:pt idx="9">
                  <c:v>18815</c:v>
                </c:pt>
                <c:pt idx="12">
                  <c:v>17123</c:v>
                </c:pt>
              </c:numCache>
            </c:numRef>
          </c:val>
          <c:extLst>
            <c:ext xmlns:c16="http://schemas.microsoft.com/office/drawing/2014/chart" uri="{C3380CC4-5D6E-409C-BE32-E72D297353CC}">
              <c16:uniqueId val="{00000008-F52D-4ADA-A941-B712C2AAD76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26</c:v>
                </c:pt>
                <c:pt idx="3">
                  <c:v>12</c:v>
                </c:pt>
                <c:pt idx="6">
                  <c:v>8</c:v>
                </c:pt>
                <c:pt idx="9">
                  <c:v>3</c:v>
                </c:pt>
                <c:pt idx="12">
                  <c:v>0</c:v>
                </c:pt>
              </c:numCache>
            </c:numRef>
          </c:val>
          <c:extLst>
            <c:ext xmlns:c16="http://schemas.microsoft.com/office/drawing/2014/chart" uri="{C3380CC4-5D6E-409C-BE32-E72D297353CC}">
              <c16:uniqueId val="{00000009-F52D-4ADA-A941-B712C2AAD76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60561</c:v>
                </c:pt>
                <c:pt idx="3">
                  <c:v>59494</c:v>
                </c:pt>
                <c:pt idx="6">
                  <c:v>56642</c:v>
                </c:pt>
                <c:pt idx="9">
                  <c:v>52397</c:v>
                </c:pt>
                <c:pt idx="12">
                  <c:v>49094</c:v>
                </c:pt>
              </c:numCache>
            </c:numRef>
          </c:val>
          <c:extLst>
            <c:ext xmlns:c16="http://schemas.microsoft.com/office/drawing/2014/chart" uri="{C3380CC4-5D6E-409C-BE32-E72D297353CC}">
              <c16:uniqueId val="{0000000A-F52D-4ADA-A941-B712C2AAD76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8646</c:v>
                </c:pt>
                <c:pt idx="2">
                  <c:v>#N/A</c:v>
                </c:pt>
                <c:pt idx="3">
                  <c:v>#N/A</c:v>
                </c:pt>
                <c:pt idx="4">
                  <c:v>9002</c:v>
                </c:pt>
                <c:pt idx="5">
                  <c:v>#N/A</c:v>
                </c:pt>
                <c:pt idx="6">
                  <c:v>#N/A</c:v>
                </c:pt>
                <c:pt idx="7">
                  <c:v>7027</c:v>
                </c:pt>
                <c:pt idx="8">
                  <c:v>#N/A</c:v>
                </c:pt>
                <c:pt idx="9">
                  <c:v>#N/A</c:v>
                </c:pt>
                <c:pt idx="10">
                  <c:v>3946</c:v>
                </c:pt>
                <c:pt idx="11">
                  <c:v>#N/A</c:v>
                </c:pt>
                <c:pt idx="12">
                  <c:v>#N/A</c:v>
                </c:pt>
                <c:pt idx="13">
                  <c:v>1564</c:v>
                </c:pt>
                <c:pt idx="14">
                  <c:v>#N/A</c:v>
                </c:pt>
              </c:numCache>
            </c:numRef>
          </c:val>
          <c:smooth val="0"/>
          <c:extLst>
            <c:ext xmlns:c16="http://schemas.microsoft.com/office/drawing/2014/chart" uri="{C3380CC4-5D6E-409C-BE32-E72D297353CC}">
              <c16:uniqueId val="{0000000B-F52D-4ADA-A941-B712C2AAD76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3268</c:v>
                </c:pt>
                <c:pt idx="1">
                  <c:v>3663</c:v>
                </c:pt>
                <c:pt idx="2">
                  <c:v>3986</c:v>
                </c:pt>
              </c:numCache>
            </c:numRef>
          </c:val>
          <c:extLst>
            <c:ext xmlns:c16="http://schemas.microsoft.com/office/drawing/2014/chart" uri="{C3380CC4-5D6E-409C-BE32-E72D297353CC}">
              <c16:uniqueId val="{00000000-5CAB-4436-A77D-0A8CA648B25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1771</c:v>
                </c:pt>
                <c:pt idx="1">
                  <c:v>1286</c:v>
                </c:pt>
                <c:pt idx="2">
                  <c:v>2006</c:v>
                </c:pt>
              </c:numCache>
            </c:numRef>
          </c:val>
          <c:extLst>
            <c:ext xmlns:c16="http://schemas.microsoft.com/office/drawing/2014/chart" uri="{C3380CC4-5D6E-409C-BE32-E72D297353CC}">
              <c16:uniqueId val="{00000001-5CAB-4436-A77D-0A8CA648B25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5117</c:v>
                </c:pt>
                <c:pt idx="1">
                  <c:v>5781</c:v>
                </c:pt>
                <c:pt idx="2">
                  <c:v>5897</c:v>
                </c:pt>
              </c:numCache>
            </c:numRef>
          </c:val>
          <c:extLst>
            <c:ext xmlns:c16="http://schemas.microsoft.com/office/drawing/2014/chart" uri="{C3380CC4-5D6E-409C-BE32-E72D297353CC}">
              <c16:uniqueId val="{00000002-5CAB-4436-A77D-0A8CA648B25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{F5504733-E75D-4E44-AD29-6D99392740A2}</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7DEC-4043-AF3A-E9A21CE9C60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{E7937CF5-1BE5-4DD1-94CB-94EAB64D3792}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DEC-4043-AF3A-E9A21CE9C60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{915C3F1C-561F-4081-9C13-88AD061A064F}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DEC-4043-AF3A-E9A21CE9C60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{FF7D6ABB-AF17-44B4-9896-8AF15FEE19A0}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DEC-4043-AF3A-E9A21CE9C60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{1F1B3990-D5B6-4413-BFCD-21B7CEC703DD}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DEC-4043-AF3A-E9A21CE9C600}"/>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{47DFF608-61C4-4C7C-A5B0-86262584AE00}</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7DEC-4043-AF3A-E9A21CE9C600}"/>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{23F86410-9BD0-4DD2-A5D8-77F1F49CE904}</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7DEC-4043-AF3A-E9A21CE9C600}"/>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{D581D6B4-24DE-4EAB-8801-5E5539F30167}</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7DEC-4043-AF3A-E9A21CE9C600}"/>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{F6BF7195-277B-40C0-B001-7E5A0CFF5051}</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7DEC-4043-AF3A-E9A21CE9C60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62.4</c:v>
                </c:pt>
                <c:pt idx="8">
                  <c:v>63.6</c:v>
                </c:pt>
                <c:pt idx="16">
                  <c:v>65</c:v>
                </c:pt>
                <c:pt idx="24">
                  <c:v>66.400000000000006</c:v>
                </c:pt>
                <c:pt idx="32">
                  <c:v>67.599999999999994</c:v>
                </c:pt>
              </c:numCache>
            </c:numRef>
          </c:xVal>
          <c:yVal>
            <c:numRef>
              <c:f>公会計指標分析・財政指標組合せ分析表!$BP$51:$DC$51</c:f>
              <c:numCache>
                <c:formatCode>#,##0.0;"▲ "#,##0.0</c:formatCode>
                <c:ptCount val="40"/>
                <c:pt idx="0">
                  <c:v>37.6</c:v>
                </c:pt>
                <c:pt idx="8">
                  <c:v>38.5</c:v>
                </c:pt>
                <c:pt idx="16">
                  <c:v>28.8</c:v>
                </c:pt>
                <c:pt idx="24">
                  <c:v>16.8</c:v>
                </c:pt>
                <c:pt idx="32">
                  <c:v>6.5</c:v>
                </c:pt>
              </c:numCache>
            </c:numRef>
          </c:yVal>
          <c:smooth val="0"/>
          <c:extLst>
            <c:ext xmlns:c16="http://schemas.microsoft.com/office/drawing/2014/chart" uri="{C3380CC4-5D6E-409C-BE32-E72D297353CC}">
              <c16:uniqueId val="{00000009-7DEC-4043-AF3A-E9A21CE9C60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8023E-2"/>
                  <c:y val="-5.7782379201092977E-2"/>
                </c:manualLayout>
              </c:layout>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{3C255BD7-A507-4C50-8CF1-6E7A839D102B}</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7DEC-4043-AF3A-E9A21CE9C60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{B5A0A8F3-402C-4EB8-AEBA-AD51450E8546}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DEC-4043-AF3A-E9A21CE9C60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{A1BF4373-5044-4D35-AC84-A7153F42DD7D}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DEC-4043-AF3A-E9A21CE9C60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{1062EB7C-0131-41C8-97DE-7388FBCA53DA}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DEC-4043-AF3A-E9A21CE9C60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{4D1B6E52-9CF9-4CE3-9D8E-68B0FD68042C}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DEC-4043-AF3A-E9A21CE9C600}"/>
                </c:ext>
              </c:extLst>
            </c:dLbl>
            <c:dLbl>
              <c:idx val="8"/>
              <c:layout>
                <c:manualLayout>
                  <c:x val="-1.8492831334020431E-2"/>
                  <c:y val="-7.1695705010637475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{5A41A146-906D-4438-8601-E70A78169AF3}</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7DEC-4043-AF3A-E9A21CE9C600}"/>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{953CF8C6-CD0B-4FB4-850F-994734092325}</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7DEC-4043-AF3A-E9A21CE9C600}"/>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{80000830-BB8B-44CB-9DEE-62C622304301}</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7DEC-4043-AF3A-E9A21CE9C600}"/>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{9972EDE0-8374-417C-BC0A-77CD75049A8D}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7DEC-4043-AF3A-E9A21CE9C60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60.9</c:v>
                </c:pt>
                <c:pt idx="16">
                  <c:v>63.2</c:v>
                </c:pt>
                <c:pt idx="24">
                  <c:v>64</c:v>
                </c:pt>
                <c:pt idx="32">
                  <c:v>65.599999999999994</c:v>
                </c:pt>
              </c:numCache>
            </c:numRef>
          </c:xVal>
          <c:yVal>
            <c:numRef>
              <c:f>公会計指標分析・財政指標組合せ分析表!$BP$55:$DC$55</c:f>
              <c:numCache>
                <c:formatCode>#,##0.0;"▲ "#,##0.0</c:formatCode>
                <c:ptCount val="40"/>
                <c:pt idx="0">
                  <c:v>49.5</c:v>
                </c:pt>
                <c:pt idx="8">
                  <c:v>46.9</c:v>
                </c:pt>
                <c:pt idx="16">
                  <c:v>0</c:v>
                </c:pt>
                <c:pt idx="24">
                  <c:v>0</c:v>
                </c:pt>
                <c:pt idx="32">
                  <c:v>0</c:v>
                </c:pt>
              </c:numCache>
            </c:numRef>
          </c:yVal>
          <c:smooth val="0"/>
          <c:extLst>
            <c:ext xmlns:c16="http://schemas.microsoft.com/office/drawing/2014/chart" uri="{C3380CC4-5D6E-409C-BE32-E72D297353CC}">
              <c16:uniqueId val="{00000013-7DEC-4043-AF3A-E9A21CE9C600}"/>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1.4538083590256091E-2"/>
                </c:manualLayout>
              </c:layout>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{35E4BA13-7643-4AB7-8060-ECFCDE3F2D6A}</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2D86-490A-B1BF-21DEB669D76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{CF27955D-CF4F-4DBC-AB8B-46995D07AC90}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D86-490A-B1BF-21DEB669D76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{D420CD41-64B1-4239-AAFB-6DBDFB7B7985}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D86-490A-B1BF-21DEB669D76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{D3B1A23D-0140-4BB4-A7EC-D982C549605C}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D86-490A-B1BF-21DEB669D76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{231C7CA6-9D56-4670-A70E-1373A61DE192}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D86-490A-B1BF-21DEB669D76A}"/>
                </c:ext>
              </c:extLst>
            </c:dLbl>
            <c:dLbl>
              <c:idx val="8"/>
              <c:layout>
                <c:manualLayout>
                  <c:x val="0"/>
                  <c:y val="1.4538083590256013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{FB19EFEE-B3DD-4AF8-8C1F-DD1DA10D3831}</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2D86-490A-B1BF-21DEB669D76A}"/>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{A6554EC9-4285-4D11-86B5-4BA24780BA42}</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2D86-490A-B1BF-21DEB669D76A}"/>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{52DB6CC1-D426-4844-99B8-DB0809501FDB}</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2D86-490A-B1BF-21DEB669D76A}"/>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{0820C541-2BB4-4C20-A352-B76BB6FC1590}</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2D86-490A-B1BF-21DEB669D76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c:v>
                </c:pt>
                <c:pt idx="8">
                  <c:v>10</c:v>
                </c:pt>
                <c:pt idx="16">
                  <c:v>10.1</c:v>
                </c:pt>
                <c:pt idx="24">
                  <c:v>10</c:v>
                </c:pt>
                <c:pt idx="32">
                  <c:v>10</c:v>
                </c:pt>
              </c:numCache>
            </c:numRef>
          </c:xVal>
          <c:yVal>
            <c:numRef>
              <c:f>公会計指標分析・財政指標組合せ分析表!$BP$73:$DC$73</c:f>
              <c:numCache>
                <c:formatCode>#,##0.0;"▲ "#,##0.0</c:formatCode>
                <c:ptCount val="40"/>
                <c:pt idx="0">
                  <c:v>37.6</c:v>
                </c:pt>
                <c:pt idx="8">
                  <c:v>38.5</c:v>
                </c:pt>
                <c:pt idx="16">
                  <c:v>28.8</c:v>
                </c:pt>
                <c:pt idx="24">
                  <c:v>16.8</c:v>
                </c:pt>
                <c:pt idx="32">
                  <c:v>6.5</c:v>
                </c:pt>
              </c:numCache>
            </c:numRef>
          </c:yVal>
          <c:smooth val="0"/>
          <c:extLst>
            <c:ext xmlns:c16="http://schemas.microsoft.com/office/drawing/2014/chart" uri="{C3380CC4-5D6E-409C-BE32-E72D297353CC}">
              <c16:uniqueId val="{00000009-2D86-490A-B1BF-21DEB669D76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{04E5A2B8-6B9E-4F2D-A01F-8BEB488EE1E9}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2D86-490A-B1BF-21DEB669D76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{A4ADF230-C7CF-462A-A3A1-B9432D6FFA81}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D86-490A-B1BF-21DEB669D76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{A5509885-6B15-4BA6-A04D-DE292CE104DD}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D86-490A-B1BF-21DEB669D76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{496D9C42-525D-4342-9632-E9EBB862A24B}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D86-490A-B1BF-21DEB669D76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{726B1E3B-FC87-4FA0-886F-0D5D00431103}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D86-490A-B1BF-21DEB669D76A}"/>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{4D565F2B-E7A4-491C-BB3F-9FF3C871A0C6}</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2D86-490A-B1BF-21DEB669D76A}"/>
                </c:ext>
              </c:extLst>
            </c:dLbl>
            <c:dLbl>
              <c:idx val="16"/>
              <c:layout>
                <c:manualLayout>
                  <c:x val="-2.3532770012589712E-2"/>
                  <c:y val="-4.3495921315535854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{D6EDE106-8B7C-4CFF-8723-1C3C4B908AE4}</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2D86-490A-B1BF-21DEB669D76A}"/>
                </c:ext>
              </c:extLst>
            </c:dLbl>
            <c:dLbl>
              <c:idx val="24"/>
              <c:layout>
                <c:manualLayout>
                  <c:x val="-3.9607915437561592E-2"/>
                  <c:y val="-9.0797735746181094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{3E14BD74-4172-4BB3-9399-F515BB44F837}</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2D86-490A-B1BF-21DEB669D76A}"/>
                </c:ext>
              </c:extLst>
            </c:dLbl>
            <c:dLbl>
              <c:idx val="32"/>
              <c:layout>
                <c:manualLayout>
                  <c:x val="-3.1570342725075584E-2"/>
                  <c:y val="-5.295628420166492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{B22E63AA-A8BA-453B-8B40-08EE15C79D1A}</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2D86-490A-B1BF-21DEB669D76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7.6</c:v>
                </c:pt>
                <c:pt idx="8">
                  <c:v>7.2</c:v>
                </c:pt>
                <c:pt idx="16">
                  <c:v>4.5</c:v>
                </c:pt>
                <c:pt idx="24">
                  <c:v>4.5999999999999996</c:v>
                </c:pt>
                <c:pt idx="32">
                  <c:v>4.7</c:v>
                </c:pt>
              </c:numCache>
            </c:numRef>
          </c:xVal>
          <c:yVal>
            <c:numRef>
              <c:f>公会計指標分析・財政指標組合せ分析表!$BP$77:$DC$77</c:f>
              <c:numCache>
                <c:formatCode>#,##0.0;"▲ "#,##0.0</c:formatCode>
                <c:ptCount val="40"/>
                <c:pt idx="0">
                  <c:v>49.5</c:v>
                </c:pt>
                <c:pt idx="8">
                  <c:v>46.9</c:v>
                </c:pt>
                <c:pt idx="16">
                  <c:v>0</c:v>
                </c:pt>
                <c:pt idx="24">
                  <c:v>0</c:v>
                </c:pt>
                <c:pt idx="32">
                  <c:v>0</c:v>
                </c:pt>
              </c:numCache>
            </c:numRef>
          </c:yVal>
          <c:smooth val="0"/>
          <c:extLst>
            <c:ext xmlns:c16="http://schemas.microsoft.com/office/drawing/2014/chart" uri="{C3380CC4-5D6E-409C-BE32-E72D297353CC}">
              <c16:uniqueId val="{00000013-2D86-490A-B1BF-21DEB669D76A}"/>
            </c:ext>
          </c:extLst>
        </c:ser>
        <c:dLbls>
          <c:showLegendKey val="0"/>
          <c:showVal val="1"/>
          <c:showCatName val="0"/>
          <c:showSerName val="0"/>
          <c:showPercent val="0"/>
          <c:showBubbleSize val="0"/>
        </c:dLbls>
        <c:axId val="84219776"/>
        <c:axId val="84234240"/>
      </c:scatterChart>
      <c:valAx>
        <c:axId val="84219776"/>
        <c:scaling>
          <c:orientation val="maxMin"/>
          <c:max val="11"/>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95,789
95,243
602.98
61,641,207
60,244,049
1,359,526
29,622,357
49,003,562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近年は横ばいで推移している。令和５年度は、基準財政需要額の増額幅が基準財政収入額の増額幅より大きかったため単年度の財政力指数は令和４年度に比べ</a:t>
          </a:r>
          <a:r>
            <a:rPr kumimoji="1" lang="en-US" altLang="ja-JP" sz="1300">
              <a:latin typeface="ＭＳ Ｐゴシック" panose="020B0600070205080204" pitchFamily="50" charset="-128"/>
              <a:ea typeface="ＭＳ Ｐゴシック" panose="020B0600070205080204" pitchFamily="50" charset="-128"/>
            </a:rPr>
            <a:t>0.008</a:t>
          </a:r>
          <a:r>
            <a:rPr kumimoji="1" lang="ja-JP" altLang="en-US" sz="1300">
              <a:latin typeface="ＭＳ Ｐゴシック" panose="020B0600070205080204" pitchFamily="50" charset="-128"/>
              <a:ea typeface="ＭＳ Ｐゴシック" panose="020B0600070205080204" pitchFamily="50" charset="-128"/>
            </a:rPr>
            <a:t>ポイント低下したものの、３カ年平均では令和４年度と同数となった。以前として類似団体の平均よりも低い状況にあり、今後とも歳出削減、地方税の徴収強化等の取組みを通じて財政基盤の強化に努める。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165100</xdr:rowOff>
    </xdr:from>
    <xdr:to>
      <xdr:col>23</xdr:col>
      <xdr:colOff>133350</xdr:colOff>
      <xdr:row>44</xdr:row>
      <xdr:rowOff>165100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708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25599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55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147865</xdr:rowOff>
    </xdr:from>
    <xdr:to>
      <xdr:col>19</xdr:col>
      <xdr:colOff>133350</xdr:colOff>
      <xdr:row>44</xdr:row>
      <xdr:rowOff>165100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6916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103612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61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130628</xdr:rowOff>
    </xdr:from>
    <xdr:to>
      <xdr:col>15</xdr:col>
      <xdr:colOff>82550</xdr:colOff>
      <xdr:row>44</xdr:row>
      <xdr:rowOff>147865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6744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130628</xdr:rowOff>
    </xdr:from>
    <xdr:to>
      <xdr:col>11</xdr:col>
      <xdr:colOff>31750</xdr:colOff>
      <xdr:row>44</xdr:row>
      <xdr:rowOff>147865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6744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9978</xdr:rowOff>
    </xdr:from>
    <xdr:to>
      <xdr:col>11</xdr:col>
      <xdr:colOff>82550</xdr:colOff>
      <xdr:row>43</xdr:row>
      <xdr:rowOff>111578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121755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156227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114300</xdr:rowOff>
    </xdr:from>
    <xdr:to>
      <xdr:col>23</xdr:col>
      <xdr:colOff>184150</xdr:colOff>
      <xdr:row>45</xdr:row>
      <xdr:rowOff>44450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10177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114300</xdr:rowOff>
    </xdr:from>
    <xdr:to>
      <xdr:col>19</xdr:col>
      <xdr:colOff>184150</xdr:colOff>
      <xdr:row>45</xdr:row>
      <xdr:rowOff>44450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29227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74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97065</xdr:rowOff>
    </xdr:from>
    <xdr:to>
      <xdr:col>15</xdr:col>
      <xdr:colOff>133350</xdr:colOff>
      <xdr:row>45</xdr:row>
      <xdr:rowOff>27215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6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11992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72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79828</xdr:rowOff>
    </xdr:from>
    <xdr:to>
      <xdr:col>11</xdr:col>
      <xdr:colOff>82550</xdr:colOff>
      <xdr:row>45</xdr:row>
      <xdr:rowOff>9978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166205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97065</xdr:rowOff>
    </xdr:from>
    <xdr:to>
      <xdr:col>7</xdr:col>
      <xdr:colOff>31750</xdr:colOff>
      <xdr:row>45</xdr:row>
      <xdr:rowOff>27215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6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11992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72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人件費、公債費、物件費の減により令和４年度から数値は改善したものの、依然として高い水準で推移している。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引き続き、自主財源の確保、物件費の縮減等に取り組んでいく必要がある。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102870</xdr:rowOff>
    </xdr:from>
    <xdr:to>
      <xdr:col>23</xdr:col>
      <xdr:colOff>133350</xdr:colOff>
      <xdr:row>65</xdr:row>
      <xdr:rowOff>99568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46970"/>
          <a:ext cx="0" cy="11968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71645</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15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99568</xdr:rowOff>
    </xdr:from>
    <xdr:to>
      <xdr:col>24</xdr:col>
      <xdr:colOff>12700</xdr:colOff>
      <xdr:row>65</xdr:row>
      <xdr:rowOff>99568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243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17797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102870</xdr:rowOff>
    </xdr:from>
    <xdr:to>
      <xdr:col>24</xdr:col>
      <xdr:colOff>12700</xdr:colOff>
      <xdr:row>58</xdr:row>
      <xdr:rowOff>102870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94996</xdr:rowOff>
    </xdr:from>
    <xdr:to>
      <xdr:col>23</xdr:col>
      <xdr:colOff>133350</xdr:colOff>
      <xdr:row>63</xdr:row>
      <xdr:rowOff>148082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896346"/>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82567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4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66040</xdr:rowOff>
    </xdr:from>
    <xdr:to>
      <xdr:col>23</xdr:col>
      <xdr:colOff>184150</xdr:colOff>
      <xdr:row>62</xdr:row>
      <xdr:rowOff>167640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104902</xdr:rowOff>
    </xdr:from>
    <xdr:to>
      <xdr:col>19</xdr:col>
      <xdr:colOff>133350</xdr:colOff>
      <xdr:row>63</xdr:row>
      <xdr:rowOff>148082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63352"/>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3302</xdr:rowOff>
    </xdr:from>
    <xdr:to>
      <xdr:col>19</xdr:col>
      <xdr:colOff>184150</xdr:colOff>
      <xdr:row>62</xdr:row>
      <xdr:rowOff>104902</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3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115079</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2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104902</xdr:rowOff>
    </xdr:from>
    <xdr:to>
      <xdr:col>15</xdr:col>
      <xdr:colOff>82550</xdr:colOff>
      <xdr:row>62</xdr:row>
      <xdr:rowOff>107188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563352"/>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25146</xdr:rowOff>
    </xdr:from>
    <xdr:to>
      <xdr:col>15</xdr:col>
      <xdr:colOff>133350</xdr:colOff>
      <xdr:row>61</xdr:row>
      <xdr:rowOff>126746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136923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5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107188</xdr:rowOff>
    </xdr:from>
    <xdr:to>
      <xdr:col>11</xdr:col>
      <xdr:colOff>31750</xdr:colOff>
      <xdr:row>63</xdr:row>
      <xdr:rowOff>90170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737088"/>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12954</xdr:rowOff>
    </xdr:from>
    <xdr:to>
      <xdr:col>11</xdr:col>
      <xdr:colOff>82550</xdr:colOff>
      <xdr:row>62</xdr:row>
      <xdr:rowOff>114554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64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124731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411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37084</xdr:rowOff>
    </xdr:from>
    <xdr:to>
      <xdr:col>7</xdr:col>
      <xdr:colOff>31750</xdr:colOff>
      <xdr:row>62</xdr:row>
      <xdr:rowOff>138684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148861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44196</xdr:rowOff>
    </xdr:from>
    <xdr:to>
      <xdr:col>23</xdr:col>
      <xdr:colOff>184150</xdr:colOff>
      <xdr:row>63</xdr:row>
      <xdr:rowOff>145796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8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16273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817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97282</xdr:rowOff>
    </xdr:from>
    <xdr:to>
      <xdr:col>19</xdr:col>
      <xdr:colOff>184150</xdr:colOff>
      <xdr:row>64</xdr:row>
      <xdr:rowOff>27432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9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12209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985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54102</xdr:rowOff>
    </xdr:from>
    <xdr:to>
      <xdr:col>15</xdr:col>
      <xdr:colOff>133350</xdr:colOff>
      <xdr:row>61</xdr:row>
      <xdr:rowOff>155702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1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140479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9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56388</xdr:rowOff>
    </xdr:from>
    <xdr:to>
      <xdr:col>11</xdr:col>
      <xdr:colOff>82550</xdr:colOff>
      <xdr:row>62</xdr:row>
      <xdr:rowOff>157988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142765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77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39370</xdr:rowOff>
    </xdr:from>
    <xdr:to>
      <xdr:col>7</xdr:col>
      <xdr:colOff>31750</xdr:colOff>
      <xdr:row>63</xdr:row>
      <xdr:rowOff>140970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125747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[157,455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定年引上げに伴う退職手当の大幅減により人件費は減額となり、新型コロナウイルスワクチン接種対策事業やイントラネット設備等整備事業の委託料の減等により物件費も減額となった。これにより、人口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人当たり人件費・物件費は減額となった。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物価高騰に伴う光熱水費や施設の維持経費の増も見込まれることから、職員数や公共施設の適正化にさらに取り組んでいく必要がある。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41528</xdr:rowOff>
    </xdr:from>
    <xdr:to>
      <xdr:col>23</xdr:col>
      <xdr:colOff>133350</xdr:colOff>
      <xdr:row>88</xdr:row>
      <xdr:rowOff>112057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57528"/>
          <a:ext cx="0" cy="1442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84134</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112057</xdr:rowOff>
    </xdr:from>
    <xdr:to>
      <xdr:col>24</xdr:col>
      <xdr:colOff>12700</xdr:colOff>
      <xdr:row>88</xdr:row>
      <xdr:rowOff>112057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19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127905</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50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41528</xdr:rowOff>
    </xdr:from>
    <xdr:to>
      <xdr:col>24</xdr:col>
      <xdr:colOff>12700</xdr:colOff>
      <xdr:row>80</xdr:row>
      <xdr:rowOff>41528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5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131688</xdr:rowOff>
    </xdr:from>
    <xdr:to>
      <xdr:col>23</xdr:col>
      <xdr:colOff>133350</xdr:colOff>
      <xdr:row>85</xdr:row>
      <xdr:rowOff>171141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704938"/>
          <a:ext cx="838200" cy="3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76757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135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60230</xdr:rowOff>
    </xdr:from>
    <xdr:to>
      <xdr:col>23</xdr:col>
      <xdr:colOff>184150</xdr:colOff>
      <xdr:row>83</xdr:row>
      <xdr:rowOff>161830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171141</xdr:rowOff>
    </xdr:from>
    <xdr:to>
      <xdr:col>19</xdr:col>
      <xdr:colOff>133350</xdr:colOff>
      <xdr:row>86</xdr:row>
      <xdr:rowOff>6313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744391"/>
          <a:ext cx="88900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82510</xdr:rowOff>
    </xdr:from>
    <xdr:to>
      <xdr:col>19</xdr:col>
      <xdr:colOff>184150</xdr:colOff>
      <xdr:row>84</xdr:row>
      <xdr:rowOff>12660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22837</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1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48065</xdr:rowOff>
    </xdr:from>
    <xdr:to>
      <xdr:col>15</xdr:col>
      <xdr:colOff>82550</xdr:colOff>
      <xdr:row>86</xdr:row>
      <xdr:rowOff>6313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621315"/>
          <a:ext cx="889000" cy="12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20307</xdr:rowOff>
    </xdr:from>
    <xdr:to>
      <xdr:col>15</xdr:col>
      <xdr:colOff>133350</xdr:colOff>
      <xdr:row>83</xdr:row>
      <xdr:rowOff>121907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132084</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158231</xdr:rowOff>
    </xdr:from>
    <xdr:to>
      <xdr:col>11</xdr:col>
      <xdr:colOff>31750</xdr:colOff>
      <xdr:row>85</xdr:row>
      <xdr:rowOff>48065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388581"/>
          <a:ext cx="889000" cy="232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33493</xdr:rowOff>
    </xdr:from>
    <xdr:to>
      <xdr:col>11</xdr:col>
      <xdr:colOff>82550</xdr:colOff>
      <xdr:row>84</xdr:row>
      <xdr:rowOff>135093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4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145270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204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32454</xdr:rowOff>
    </xdr:from>
    <xdr:to>
      <xdr:col>7</xdr:col>
      <xdr:colOff>31750</xdr:colOff>
      <xdr:row>83</xdr:row>
      <xdr:rowOff>134054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62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144231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80888</xdr:rowOff>
    </xdr:from>
    <xdr:to>
      <xdr:col>23</xdr:col>
      <xdr:colOff>184150</xdr:colOff>
      <xdr:row>86</xdr:row>
      <xdr:rowOff>11038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65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52965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626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120341</xdr:rowOff>
    </xdr:from>
    <xdr:to>
      <xdr:col>19</xdr:col>
      <xdr:colOff>184150</xdr:colOff>
      <xdr:row>86</xdr:row>
      <xdr:rowOff>50491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69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35268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779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126963</xdr:rowOff>
    </xdr:from>
    <xdr:to>
      <xdr:col>15</xdr:col>
      <xdr:colOff>133350</xdr:colOff>
      <xdr:row>86</xdr:row>
      <xdr:rowOff>57113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70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41890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786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168715</xdr:rowOff>
    </xdr:from>
    <xdr:to>
      <xdr:col>11</xdr:col>
      <xdr:colOff>82550</xdr:colOff>
      <xdr:row>85</xdr:row>
      <xdr:rowOff>98865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5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83642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65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107431</xdr:rowOff>
    </xdr:from>
    <xdr:to>
      <xdr:col>7</xdr:col>
      <xdr:colOff>31750</xdr:colOff>
      <xdr:row>84</xdr:row>
      <xdr:rowOff>37581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3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22358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424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合併前の旧酒田市の平成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年度ラスパイレス指数は</a:t>
          </a:r>
          <a:r>
            <a:rPr kumimoji="1" lang="en-US" altLang="ja-JP" sz="1300">
              <a:latin typeface="ＭＳ Ｐゴシック" panose="020B0600070205080204" pitchFamily="50" charset="-128"/>
              <a:ea typeface="ＭＳ Ｐゴシック" panose="020B0600070205080204" pitchFamily="50" charset="-128"/>
            </a:rPr>
            <a:t>97.4</a:t>
          </a:r>
          <a:r>
            <a:rPr kumimoji="1" lang="ja-JP" altLang="en-US" sz="1300">
              <a:latin typeface="ＭＳ Ｐゴシック" panose="020B0600070205080204" pitchFamily="50" charset="-128"/>
              <a:ea typeface="ＭＳ Ｐゴシック" panose="020B0600070205080204" pitchFamily="50" charset="-128"/>
            </a:rPr>
            <a:t>だったが、合併後は</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台の指数を推移している。</a:t>
          </a:r>
        </a:p>
        <a:p>
          <a:r>
            <a:rPr kumimoji="1" lang="ja-JP" altLang="en-US" sz="1300">
              <a:latin typeface="ＭＳ Ｐゴシック" panose="020B0600070205080204" pitchFamily="50" charset="-128"/>
              <a:ea typeface="ＭＳ Ｐゴシック" panose="020B0600070205080204" pitchFamily="50" charset="-128"/>
            </a:rPr>
            <a:t>　令和５年度（令和５年４月１日現在）は</a:t>
          </a:r>
          <a:r>
            <a:rPr kumimoji="1" lang="en-US" altLang="ja-JP" sz="1300">
              <a:latin typeface="ＭＳ Ｐゴシック" panose="020B0600070205080204" pitchFamily="50" charset="-128"/>
              <a:ea typeface="ＭＳ Ｐゴシック" panose="020B0600070205080204" pitchFamily="50" charset="-128"/>
            </a:rPr>
            <a:t>99.2</a:t>
          </a:r>
          <a:r>
            <a:rPr kumimoji="1" lang="ja-JP" altLang="en-US" sz="1300">
              <a:latin typeface="ＭＳ Ｐゴシック" panose="020B0600070205080204" pitchFamily="50" charset="-128"/>
              <a:ea typeface="ＭＳ Ｐゴシック" panose="020B0600070205080204" pitchFamily="50" charset="-128"/>
            </a:rPr>
            <a:t>と、昨年度より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ポイント増加し、類似団体の平均と比較すると</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ポイント上回っている。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18143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66221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60500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117220</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3475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100693</xdr:rowOff>
    </xdr:from>
    <xdr:to>
      <xdr:col>81</xdr:col>
      <xdr:colOff>95250</xdr:colOff>
      <xdr:row>85</xdr:row>
      <xdr:rowOff>30843</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50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48986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6050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14514</xdr:rowOff>
    </xdr:from>
    <xdr:to>
      <xdr:col>72</xdr:col>
      <xdr:colOff>203200</xdr:colOff>
      <xdr:row>85</xdr:row>
      <xdr:rowOff>48986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5877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14514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5705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14514</xdr:rowOff>
    </xdr:from>
    <xdr:to>
      <xdr:col>68</xdr:col>
      <xdr:colOff>203200</xdr:colOff>
      <xdr:row>84</xdr:row>
      <xdr:rowOff>116114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126291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126291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169636</xdr:rowOff>
    </xdr:from>
    <xdr:to>
      <xdr:col>73</xdr:col>
      <xdr:colOff>44450</xdr:colOff>
      <xdr:row>85</xdr:row>
      <xdr:rowOff>99786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84563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135164</xdr:rowOff>
    </xdr:from>
    <xdr:to>
      <xdr:col>68</xdr:col>
      <xdr:colOff>203200</xdr:colOff>
      <xdr:row>85</xdr:row>
      <xdr:rowOff>65314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50091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6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32856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令和５年度の人口千人当たり職員数（令和５年４月１日現在）は、技能労務職員の退職不補充、調理業務の民間委託等により▲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であったが、人口減少が前年度より大きく、</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a:p>
          <a:r>
            <a:rPr kumimoji="1" lang="ja-JP" altLang="en-US" sz="1300">
              <a:latin typeface="ＭＳ Ｐゴシック" panose="020B0600070205080204" pitchFamily="50" charset="-128"/>
              <a:ea typeface="ＭＳ Ｐゴシック" panose="020B0600070205080204" pitchFamily="50" charset="-128"/>
            </a:rPr>
            <a:t>　定年引上げやそれに伴う役職定年制等地方公務員制度の大幅な変更により、高齢層職員の増加、新規採用職員の減等が考えられるが、行政サービスが継続的に提供できるよう、引き続き、酒田市職員数適正化方針に沿った任用形態ごとの役割分担、業務執行を行っ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120438</xdr:rowOff>
    </xdr:from>
    <xdr:to>
      <xdr:col>81</xdr:col>
      <xdr:colOff>44450</xdr:colOff>
      <xdr:row>67</xdr:row>
      <xdr:rowOff>82021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35988"/>
          <a:ext cx="0" cy="13331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54098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4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82021</xdr:rowOff>
    </xdr:from>
    <xdr:to>
      <xdr:col>81</xdr:col>
      <xdr:colOff>133350</xdr:colOff>
      <xdr:row>67</xdr:row>
      <xdr:rowOff>82021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69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35365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7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120438</xdr:rowOff>
    </xdr:from>
    <xdr:to>
      <xdr:col>81</xdr:col>
      <xdr:colOff>133350</xdr:colOff>
      <xdr:row>59</xdr:row>
      <xdr:rowOff>120438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35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56938</xdr:rowOff>
    </xdr:from>
    <xdr:to>
      <xdr:col>81</xdr:col>
      <xdr:colOff>44450</xdr:colOff>
      <xdr:row>65</xdr:row>
      <xdr:rowOff>60960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201188"/>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3615</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33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158538</xdr:rowOff>
    </xdr:from>
    <xdr:to>
      <xdr:col>81</xdr:col>
      <xdr:colOff>95250</xdr:colOff>
      <xdr:row>63</xdr:row>
      <xdr:rowOff>88688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56938</xdr:rowOff>
    </xdr:from>
    <xdr:to>
      <xdr:col>77</xdr:col>
      <xdr:colOff>44450</xdr:colOff>
      <xdr:row>65</xdr:row>
      <xdr:rowOff>60960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120118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146473</xdr:rowOff>
    </xdr:from>
    <xdr:to>
      <xdr:col>77</xdr:col>
      <xdr:colOff>95250</xdr:colOff>
      <xdr:row>63</xdr:row>
      <xdr:rowOff>76623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86800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45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38841</xdr:rowOff>
    </xdr:from>
    <xdr:to>
      <xdr:col>72</xdr:col>
      <xdr:colOff>203200</xdr:colOff>
      <xdr:row>65</xdr:row>
      <xdr:rowOff>60960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183091"/>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134408</xdr:rowOff>
    </xdr:from>
    <xdr:to>
      <xdr:col>73</xdr:col>
      <xdr:colOff>44450</xdr:colOff>
      <xdr:row>63</xdr:row>
      <xdr:rowOff>64558</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74735</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2646</xdr:rowOff>
    </xdr:from>
    <xdr:to>
      <xdr:col>68</xdr:col>
      <xdr:colOff>152400</xdr:colOff>
      <xdr:row>65</xdr:row>
      <xdr:rowOff>38841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146896"/>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64</xdr:row>
      <xdr:rowOff>10689</xdr:rowOff>
    </xdr:from>
    <xdr:to>
      <xdr:col>68</xdr:col>
      <xdr:colOff>203200</xdr:colOff>
      <xdr:row>64</xdr:row>
      <xdr:rowOff>112289</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98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122466</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75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12700</xdr:rowOff>
    </xdr:from>
    <xdr:to>
      <xdr:col>64</xdr:col>
      <xdr:colOff>152400</xdr:colOff>
      <xdr:row>64</xdr:row>
      <xdr:rowOff>114300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98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124477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75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10160</xdr:rowOff>
    </xdr:from>
    <xdr:to>
      <xdr:col>81</xdr:col>
      <xdr:colOff>95250</xdr:colOff>
      <xdr:row>65</xdr:row>
      <xdr:rowOff>111760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153687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12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6138</xdr:rowOff>
    </xdr:from>
    <xdr:to>
      <xdr:col>77</xdr:col>
      <xdr:colOff>95250</xdr:colOff>
      <xdr:row>65</xdr:row>
      <xdr:rowOff>107738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1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92515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236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10160</xdr:rowOff>
    </xdr:from>
    <xdr:to>
      <xdr:col>73</xdr:col>
      <xdr:colOff>44450</xdr:colOff>
      <xdr:row>65</xdr:row>
      <xdr:rowOff>111760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96537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159491</xdr:rowOff>
    </xdr:from>
    <xdr:to>
      <xdr:col>68</xdr:col>
      <xdr:colOff>203200</xdr:colOff>
      <xdr:row>65</xdr:row>
      <xdr:rowOff>89641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13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74418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218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123296</xdr:rowOff>
    </xdr:from>
    <xdr:to>
      <xdr:col>64</xdr:col>
      <xdr:colOff>152400</xdr:colOff>
      <xdr:row>65</xdr:row>
      <xdr:rowOff>53446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09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38223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18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地方債現在高の減少により、近年実質公債費比率は改善傾向にあるものの、３カ年平均値であることもあり、大きな改善とはなっておらず、依然として類似団体の平均よりも高い状況となっている。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110974</xdr:rowOff>
    </xdr:from>
    <xdr:to>
      <xdr:col>81</xdr:col>
      <xdr:colOff>44450</xdr:colOff>
      <xdr:row>44</xdr:row>
      <xdr:rowOff>73176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11724"/>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45253</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589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73176</xdr:rowOff>
    </xdr:from>
    <xdr:to>
      <xdr:col>81</xdr:col>
      <xdr:colOff>133350</xdr:colOff>
      <xdr:row>44</xdr:row>
      <xdr:rowOff>73176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16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25901</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5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110974</xdr:rowOff>
    </xdr:from>
    <xdr:to>
      <xdr:col>81</xdr:col>
      <xdr:colOff>133350</xdr:colOff>
      <xdr:row>35</xdr:row>
      <xdr:rowOff>110974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1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73176</xdr:rowOff>
    </xdr:from>
    <xdr:to>
      <xdr:col>81</xdr:col>
      <xdr:colOff>44450</xdr:colOff>
      <xdr:row>44</xdr:row>
      <xdr:rowOff>73176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6169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73176</xdr:rowOff>
    </xdr:from>
    <xdr:to>
      <xdr:col>77</xdr:col>
      <xdr:colOff>44450</xdr:colOff>
      <xdr:row>44</xdr:row>
      <xdr:rowOff>84667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87691</xdr:rowOff>
    </xdr:from>
    <xdr:to>
      <xdr:col>77</xdr:col>
      <xdr:colOff>95250</xdr:colOff>
      <xdr:row>41</xdr:row>
      <xdr:rowOff>17841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28018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14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73176</xdr:rowOff>
    </xdr:from>
    <xdr:to>
      <xdr:col>72</xdr:col>
      <xdr:colOff>203200</xdr:colOff>
      <xdr:row>44</xdr:row>
      <xdr:rowOff>84667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76200</xdr:rowOff>
    </xdr:from>
    <xdr:to>
      <xdr:col>73</xdr:col>
      <xdr:colOff>44450</xdr:colOff>
      <xdr:row>41</xdr:row>
      <xdr:rowOff>6350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73176</xdr:rowOff>
    </xdr:from>
    <xdr:to>
      <xdr:col>68</xdr:col>
      <xdr:colOff>152400</xdr:colOff>
      <xdr:row>44</xdr:row>
      <xdr:rowOff>84667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43543</xdr:rowOff>
    </xdr:from>
    <xdr:to>
      <xdr:col>68</xdr:col>
      <xdr:colOff>203200</xdr:colOff>
      <xdr:row>42</xdr:row>
      <xdr:rowOff>145143</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155320</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89505</xdr:rowOff>
    </xdr:from>
    <xdr:to>
      <xdr:col>64</xdr:col>
      <xdr:colOff>152400</xdr:colOff>
      <xdr:row>43</xdr:row>
      <xdr:rowOff>19655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2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29832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05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22376</xdr:rowOff>
    </xdr:from>
    <xdr:to>
      <xdr:col>81</xdr:col>
      <xdr:colOff>95250</xdr:colOff>
      <xdr:row>44</xdr:row>
      <xdr:rowOff>123976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89703</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22376</xdr:rowOff>
    </xdr:from>
    <xdr:to>
      <xdr:col>77</xdr:col>
      <xdr:colOff>95250</xdr:colOff>
      <xdr:row>44</xdr:row>
      <xdr:rowOff>123976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108753</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33867</xdr:rowOff>
    </xdr:from>
    <xdr:to>
      <xdr:col>73</xdr:col>
      <xdr:colOff>44450</xdr:colOff>
      <xdr:row>44</xdr:row>
      <xdr:rowOff>135467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120244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22376</xdr:rowOff>
    </xdr:from>
    <xdr:to>
      <xdr:col>68</xdr:col>
      <xdr:colOff>203200</xdr:colOff>
      <xdr:row>44</xdr:row>
      <xdr:rowOff>123976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108753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33867</xdr:rowOff>
    </xdr:from>
    <xdr:to>
      <xdr:col>64</xdr:col>
      <xdr:colOff>152400</xdr:colOff>
      <xdr:row>44</xdr:row>
      <xdr:rowOff>135467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120244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地方債現在高の大幅な減少、臨時財政対策債を借入しないなど市債発行額を抑制したこと、基金残高が大幅に増加したことなどにより、将来負担比率は令和４年度に引き続き大きく改善した。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今後とも後年度の負担軽減が図られるよう、繰上償還や市債発行額の抑制に取り組んでいく。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130447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891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102524</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130447</xdr:rowOff>
    </xdr:from>
    <xdr:to>
      <xdr:col>81</xdr:col>
      <xdr:colOff>133350</xdr:colOff>
      <xdr:row>22</xdr:row>
      <xdr:rowOff>130447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24946</xdr:rowOff>
    </xdr:from>
    <xdr:to>
      <xdr:col>81</xdr:col>
      <xdr:colOff>44450</xdr:colOff>
      <xdr:row>15</xdr:row>
      <xdr:rowOff>31024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2425246"/>
          <a:ext cx="838200" cy="17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31024</xdr:rowOff>
    </xdr:from>
    <xdr:to>
      <xdr:col>77</xdr:col>
      <xdr:colOff>44450</xdr:colOff>
      <xdr:row>16</xdr:row>
      <xdr:rowOff>66403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602774"/>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66403</xdr:rowOff>
    </xdr:from>
    <xdr:to>
      <xdr:col>72</xdr:col>
      <xdr:colOff>203200</xdr:colOff>
      <xdr:row>17</xdr:row>
      <xdr:rowOff>62139</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809603"/>
          <a:ext cx="889000" cy="16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46627</xdr:rowOff>
    </xdr:from>
    <xdr:to>
      <xdr:col>68</xdr:col>
      <xdr:colOff>152400</xdr:colOff>
      <xdr:row>17</xdr:row>
      <xdr:rowOff>62139</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2961277"/>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17</xdr:row>
      <xdr:rowOff>156119</xdr:rowOff>
    </xdr:from>
    <xdr:to>
      <xdr:col>68</xdr:col>
      <xdr:colOff>203200</xdr:colOff>
      <xdr:row>18</xdr:row>
      <xdr:rowOff>86269</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307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71046</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3157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29482</xdr:rowOff>
    </xdr:from>
    <xdr:to>
      <xdr:col>64</xdr:col>
      <xdr:colOff>152400</xdr:colOff>
      <xdr:row>18</xdr:row>
      <xdr:rowOff>131082</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311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115859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3201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145596</xdr:rowOff>
    </xdr:from>
    <xdr:to>
      <xdr:col>81</xdr:col>
      <xdr:colOff>95250</xdr:colOff>
      <xdr:row>14</xdr:row>
      <xdr:rowOff>75746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37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117673</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346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151674</xdr:rowOff>
    </xdr:from>
    <xdr:to>
      <xdr:col>77</xdr:col>
      <xdr:colOff>95250</xdr:colOff>
      <xdr:row>15</xdr:row>
      <xdr:rowOff>81824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55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66601</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638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15603</xdr:rowOff>
    </xdr:from>
    <xdr:to>
      <xdr:col>73</xdr:col>
      <xdr:colOff>44450</xdr:colOff>
      <xdr:row>16</xdr:row>
      <xdr:rowOff>117203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75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101980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84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11339</xdr:rowOff>
    </xdr:from>
    <xdr:to>
      <xdr:col>68</xdr:col>
      <xdr:colOff>203200</xdr:colOff>
      <xdr:row>17</xdr:row>
      <xdr:rowOff>112939</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92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123116</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694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167277</xdr:rowOff>
    </xdr:from>
    <xdr:to>
      <xdr:col>64</xdr:col>
      <xdr:colOff>152400</xdr:colOff>
      <xdr:row>17</xdr:row>
      <xdr:rowOff>97427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91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107604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67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95,789
95,243
602.98
61,641,207
60,244,049
1,359,526
29,622,357
49,003,562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給料表の改定に伴う増（</a:t>
          </a:r>
          <a:r>
            <a:rPr kumimoji="1" lang="en-US" altLang="ja-JP" sz="1300">
              <a:latin typeface="ＭＳ Ｐゴシック" panose="020B0600070205080204" pitchFamily="50" charset="-128"/>
              <a:ea typeface="ＭＳ Ｐゴシック" panose="020B0600070205080204" pitchFamily="50" charset="-128"/>
            </a:rPr>
            <a:t>18,560</a:t>
          </a:r>
          <a:r>
            <a:rPr kumimoji="1" lang="ja-JP" altLang="en-US" sz="1300">
              <a:latin typeface="ＭＳ Ｐゴシック" panose="020B0600070205080204" pitchFamily="50" charset="-128"/>
              <a:ea typeface="ＭＳ Ｐゴシック" panose="020B0600070205080204" pitchFamily="50" charset="-128"/>
            </a:rPr>
            <a:t>千円）、勤勉手当の支給付きの増（</a:t>
          </a:r>
          <a:r>
            <a:rPr kumimoji="1" lang="en-US" altLang="ja-JP" sz="1300">
              <a:latin typeface="ＭＳ Ｐゴシック" panose="020B0600070205080204" pitchFamily="50" charset="-128"/>
              <a:ea typeface="ＭＳ Ｐゴシック" panose="020B0600070205080204" pitchFamily="50" charset="-128"/>
            </a:rPr>
            <a:t>4,484</a:t>
          </a:r>
          <a:r>
            <a:rPr kumimoji="1" lang="ja-JP" altLang="en-US" sz="1300">
              <a:latin typeface="ＭＳ Ｐゴシック" panose="020B0600070205080204" pitchFamily="50" charset="-128"/>
              <a:ea typeface="ＭＳ Ｐゴシック" panose="020B0600070205080204" pitchFamily="50" charset="-128"/>
            </a:rPr>
            <a:t>千円）、職員の新陳代謝による減（▲</a:t>
          </a:r>
          <a:r>
            <a:rPr kumimoji="1" lang="en-US" altLang="ja-JP" sz="1300">
              <a:latin typeface="ＭＳ Ｐゴシック" panose="020B0600070205080204" pitchFamily="50" charset="-128"/>
              <a:ea typeface="ＭＳ Ｐゴシック" panose="020B0600070205080204" pitchFamily="50" charset="-128"/>
            </a:rPr>
            <a:t>55,234</a:t>
          </a:r>
          <a:r>
            <a:rPr kumimoji="1" lang="ja-JP" altLang="en-US" sz="1300">
              <a:latin typeface="ＭＳ Ｐゴシック" panose="020B0600070205080204" pitchFamily="50" charset="-128"/>
              <a:ea typeface="ＭＳ Ｐゴシック" panose="020B0600070205080204" pitchFamily="50" charset="-128"/>
            </a:rPr>
            <a:t>千円）、定年引上げに伴う退職手当の減（▲</a:t>
          </a:r>
          <a:r>
            <a:rPr kumimoji="1" lang="en-US" altLang="ja-JP" sz="1300">
              <a:latin typeface="ＭＳ Ｐゴシック" panose="020B0600070205080204" pitchFamily="50" charset="-128"/>
              <a:ea typeface="ＭＳ Ｐゴシック" panose="020B0600070205080204" pitchFamily="50" charset="-128"/>
            </a:rPr>
            <a:t>336,396</a:t>
          </a:r>
          <a:r>
            <a:rPr kumimoji="1" lang="ja-JP" altLang="en-US" sz="1300">
              <a:latin typeface="ＭＳ Ｐゴシック" panose="020B0600070205080204" pitchFamily="50" charset="-128"/>
              <a:ea typeface="ＭＳ Ｐゴシック" panose="020B0600070205080204" pitchFamily="50" charset="-128"/>
            </a:rPr>
            <a:t>千円）が人件費の主な変動要因で、経常人件費は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ポイント低下した。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131572</xdr:rowOff>
    </xdr:from>
    <xdr:to>
      <xdr:col>24</xdr:col>
      <xdr:colOff>25400</xdr:colOff>
      <xdr:row>41</xdr:row>
      <xdr:rowOff>133858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17972"/>
          <a:ext cx="0" cy="1545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105935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3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133858</xdr:rowOff>
    </xdr:from>
    <xdr:to>
      <xdr:col>24</xdr:col>
      <xdr:colOff>114300</xdr:colOff>
      <xdr:row>41</xdr:row>
      <xdr:rowOff>133858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46499</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131572</xdr:rowOff>
    </xdr:from>
    <xdr:to>
      <xdr:col>24</xdr:col>
      <xdr:colOff>114300</xdr:colOff>
      <xdr:row>32</xdr:row>
      <xdr:rowOff>131572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138430</xdr:rowOff>
    </xdr:from>
    <xdr:to>
      <xdr:col>24</xdr:col>
      <xdr:colOff>25400</xdr:colOff>
      <xdr:row>36</xdr:row>
      <xdr:rowOff>49276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13918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109999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4536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137922</xdr:rowOff>
    </xdr:from>
    <xdr:to>
      <xdr:col>24</xdr:col>
      <xdr:colOff>76200</xdr:colOff>
      <xdr:row>38</xdr:row>
      <xdr:rowOff>68072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81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74422</xdr:rowOff>
    </xdr:from>
    <xdr:to>
      <xdr:col>19</xdr:col>
      <xdr:colOff>187325</xdr:colOff>
      <xdr:row>36</xdr:row>
      <xdr:rowOff>49276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07517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147066</xdr:rowOff>
    </xdr:from>
    <xdr:to>
      <xdr:col>20</xdr:col>
      <xdr:colOff>38100</xdr:colOff>
      <xdr:row>38</xdr:row>
      <xdr:rowOff>77215</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4907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61993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577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74422</xdr:rowOff>
    </xdr:from>
    <xdr:to>
      <xdr:col>15</xdr:col>
      <xdr:colOff>98425</xdr:colOff>
      <xdr:row>36</xdr:row>
      <xdr:rowOff>76708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075172"/>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110490</xdr:rowOff>
    </xdr:from>
    <xdr:to>
      <xdr:col>15</xdr:col>
      <xdr:colOff>149225</xdr:colOff>
      <xdr:row>38</xdr:row>
      <xdr:rowOff>40640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25417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76708</xdr:rowOff>
    </xdr:from>
    <xdr:to>
      <xdr:col>11</xdr:col>
      <xdr:colOff>9525</xdr:colOff>
      <xdr:row>37</xdr:row>
      <xdr:rowOff>33274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4890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156210</xdr:rowOff>
    </xdr:from>
    <xdr:to>
      <xdr:col>11</xdr:col>
      <xdr:colOff>60325</xdr:colOff>
      <xdr:row>38</xdr:row>
      <xdr:rowOff>86360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71137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87630</xdr:rowOff>
    </xdr:from>
    <xdr:to>
      <xdr:col>24</xdr:col>
      <xdr:colOff>76200</xdr:colOff>
      <xdr:row>36</xdr:row>
      <xdr:rowOff>17780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104157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169926</xdr:rowOff>
    </xdr:from>
    <xdr:to>
      <xdr:col>20</xdr:col>
      <xdr:colOff>38100</xdr:colOff>
      <xdr:row>36</xdr:row>
      <xdr:rowOff>100076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110253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3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23622</xdr:rowOff>
    </xdr:from>
    <xdr:to>
      <xdr:col>15</xdr:col>
      <xdr:colOff>149225</xdr:colOff>
      <xdr:row>35</xdr:row>
      <xdr:rowOff>125222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135399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25908</xdr:rowOff>
    </xdr:from>
    <xdr:to>
      <xdr:col>11</xdr:col>
      <xdr:colOff>60325</xdr:colOff>
      <xdr:row>36</xdr:row>
      <xdr:rowOff>127508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137685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153924</xdr:rowOff>
    </xdr:from>
    <xdr:to>
      <xdr:col>6</xdr:col>
      <xdr:colOff>171450</xdr:colOff>
      <xdr:row>37</xdr:row>
      <xdr:rowOff>84074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94251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各種予防接種に係る委託料やイントラネットの改修委託料の減により、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今後は物価高騰による光熱水費や施設の維持経費の増も見込まれることから、公共施設の適正化や省エネ機器の導入等を推進していく必要がある。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15421</xdr:rowOff>
    </xdr:from>
    <xdr:to>
      <xdr:col>82</xdr:col>
      <xdr:colOff>107950</xdr:colOff>
      <xdr:row>22</xdr:row>
      <xdr:rowOff>83457</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4271"/>
          <a:ext cx="0" cy="1611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55534</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82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83457</xdr:rowOff>
    </xdr:from>
    <xdr:to>
      <xdr:col>82</xdr:col>
      <xdr:colOff>196850</xdr:colOff>
      <xdr:row>22</xdr:row>
      <xdr:rowOff>83457</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5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101798</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87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15421</xdr:rowOff>
    </xdr:from>
    <xdr:to>
      <xdr:col>82</xdr:col>
      <xdr:colOff>196850</xdr:colOff>
      <xdr:row>13</xdr:row>
      <xdr:rowOff>15421</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4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86179</xdr:rowOff>
    </xdr:from>
    <xdr:to>
      <xdr:col>82</xdr:col>
      <xdr:colOff>107950</xdr:colOff>
      <xdr:row>15</xdr:row>
      <xdr:rowOff>140607</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657929"/>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67327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95250</xdr:rowOff>
    </xdr:from>
    <xdr:to>
      <xdr:col>82</xdr:col>
      <xdr:colOff>158750</xdr:colOff>
      <xdr:row>18</xdr:row>
      <xdr:rowOff>25400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105229</xdr:rowOff>
    </xdr:from>
    <xdr:to>
      <xdr:col>78</xdr:col>
      <xdr:colOff>69850</xdr:colOff>
      <xdr:row>15</xdr:row>
      <xdr:rowOff>140607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505529"/>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62593</xdr:rowOff>
    </xdr:from>
    <xdr:to>
      <xdr:col>78</xdr:col>
      <xdr:colOff>120650</xdr:colOff>
      <xdr:row>17</xdr:row>
      <xdr:rowOff>164193</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148970</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63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105229</xdr:rowOff>
    </xdr:from>
    <xdr:to>
      <xdr:col>73</xdr:col>
      <xdr:colOff>180975</xdr:colOff>
      <xdr:row>14</xdr:row>
      <xdr:rowOff>127000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5055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105229</xdr:rowOff>
    </xdr:from>
    <xdr:to>
      <xdr:col>69</xdr:col>
      <xdr:colOff>92075</xdr:colOff>
      <xdr:row>14</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5055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155121</xdr:rowOff>
    </xdr:from>
    <xdr:to>
      <xdr:col>69</xdr:col>
      <xdr:colOff>142875</xdr:colOff>
      <xdr:row>16</xdr:row>
      <xdr:rowOff>85271</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70048</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48986</xdr:rowOff>
    </xdr:from>
    <xdr:to>
      <xdr:col>65</xdr:col>
      <xdr:colOff>53975</xdr:colOff>
      <xdr:row>16</xdr:row>
      <xdr:rowOff>150586</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135363</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7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35379</xdr:rowOff>
    </xdr:from>
    <xdr:to>
      <xdr:col>82</xdr:col>
      <xdr:colOff>158750</xdr:colOff>
      <xdr:row>15</xdr:row>
      <xdr:rowOff>136979</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51906</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52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89807</xdr:rowOff>
    </xdr:from>
    <xdr:to>
      <xdr:col>78</xdr:col>
      <xdr:colOff>120650</xdr:colOff>
      <xdr:row>16</xdr:row>
      <xdr:rowOff>19957</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30134</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30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54429</xdr:rowOff>
    </xdr:from>
    <xdr:to>
      <xdr:col>74</xdr:col>
      <xdr:colOff>31750</xdr:colOff>
      <xdr:row>14</xdr:row>
      <xdr:rowOff>156029</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5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166206</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23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54429</xdr:rowOff>
    </xdr:from>
    <xdr:to>
      <xdr:col>65</xdr:col>
      <xdr:colOff>53975</xdr:colOff>
      <xdr:row>14</xdr:row>
      <xdr:rowOff>156029</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5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166206</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23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子どもの医療費助成の対象年齢を高校生までに拡大したことにより、令和５年度の扶助費は増額となった。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引き続き今後の動向に注視していく必要がある。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46990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3167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19067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77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46990</xdr:rowOff>
    </xdr:from>
    <xdr:to>
      <xdr:col>24</xdr:col>
      <xdr:colOff>114300</xdr:colOff>
      <xdr:row>61</xdr:row>
      <xdr:rowOff>46990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05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92710</xdr:rowOff>
    </xdr:from>
    <xdr:to>
      <xdr:col>24</xdr:col>
      <xdr:colOff>25400</xdr:colOff>
      <xdr:row>54</xdr:row>
      <xdr:rowOff>58420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1795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92710</xdr:rowOff>
    </xdr:from>
    <xdr:to>
      <xdr:col>19</xdr:col>
      <xdr:colOff>187325</xdr:colOff>
      <xdr:row>53</xdr:row>
      <xdr:rowOff>168910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1795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129540</xdr:rowOff>
    </xdr:from>
    <xdr:to>
      <xdr:col>20</xdr:col>
      <xdr:colOff>38100</xdr:colOff>
      <xdr:row>57</xdr:row>
      <xdr:rowOff>59690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44467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817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168910</xdr:rowOff>
    </xdr:from>
    <xdr:to>
      <xdr:col>15</xdr:col>
      <xdr:colOff>98425</xdr:colOff>
      <xdr:row>54</xdr:row>
      <xdr:rowOff>27940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255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91440</xdr:rowOff>
    </xdr:from>
    <xdr:to>
      <xdr:col>15</xdr:col>
      <xdr:colOff>149225</xdr:colOff>
      <xdr:row>57</xdr:row>
      <xdr:rowOff>21590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6367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27940</xdr:rowOff>
    </xdr:from>
    <xdr:to>
      <xdr:col>11</xdr:col>
      <xdr:colOff>9525</xdr:colOff>
      <xdr:row>55</xdr:row>
      <xdr:rowOff>39370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2862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137160</xdr:rowOff>
    </xdr:from>
    <xdr:to>
      <xdr:col>6</xdr:col>
      <xdr:colOff>171450</xdr:colOff>
      <xdr:row>57</xdr:row>
      <xdr:rowOff>67310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52087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2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xdr:rowOff>
    </xdr:from>
    <xdr:to>
      <xdr:col>24</xdr:col>
      <xdr:colOff>76200</xdr:colOff>
      <xdr:row>54</xdr:row>
      <xdr:rowOff>109220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26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87647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7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41910</xdr:rowOff>
    </xdr:from>
    <xdr:to>
      <xdr:col>20</xdr:col>
      <xdr:colOff>38100</xdr:colOff>
      <xdr:row>53</xdr:row>
      <xdr:rowOff>143510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2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153687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89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118110</xdr:rowOff>
    </xdr:from>
    <xdr:to>
      <xdr:col>15</xdr:col>
      <xdr:colOff>149225</xdr:colOff>
      <xdr:row>54</xdr:row>
      <xdr:rowOff>48260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0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58437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97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148590</xdr:rowOff>
    </xdr:from>
    <xdr:to>
      <xdr:col>11</xdr:col>
      <xdr:colOff>60325</xdr:colOff>
      <xdr:row>54</xdr:row>
      <xdr:rowOff>78740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3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88917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0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160020</xdr:rowOff>
    </xdr:from>
    <xdr:to>
      <xdr:col>6</xdr:col>
      <xdr:colOff>171450</xdr:colOff>
      <xdr:row>55</xdr:row>
      <xdr:rowOff>90170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1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100347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18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国民健康保険特別会計繰出金が大きく減額になったことにより、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99785</xdr:rowOff>
    </xdr:from>
    <xdr:to>
      <xdr:col>82</xdr:col>
      <xdr:colOff>107950</xdr:colOff>
      <xdr:row>61</xdr:row>
      <xdr:rowOff>58965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15185"/>
          <a:ext cx="0" cy="1502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31042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8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58965</xdr:rowOff>
    </xdr:from>
    <xdr:to>
      <xdr:col>82</xdr:col>
      <xdr:colOff>196850</xdr:colOff>
      <xdr:row>61</xdr:row>
      <xdr:rowOff>58965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17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14712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5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99785</xdr:rowOff>
    </xdr:from>
    <xdr:to>
      <xdr:col>82</xdr:col>
      <xdr:colOff>196850</xdr:colOff>
      <xdr:row>52</xdr:row>
      <xdr:rowOff>99785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1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102507</xdr:rowOff>
    </xdr:from>
    <xdr:to>
      <xdr:col>82</xdr:col>
      <xdr:colOff>107950</xdr:colOff>
      <xdr:row>58</xdr:row>
      <xdr:rowOff>39915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75157"/>
          <a:ext cx="8382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46462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29935</xdr:rowOff>
    </xdr:from>
    <xdr:to>
      <xdr:col>82</xdr:col>
      <xdr:colOff>158750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102507</xdr:rowOff>
    </xdr:from>
    <xdr:to>
      <xdr:col>78</xdr:col>
      <xdr:colOff>69850</xdr:colOff>
      <xdr:row>58</xdr:row>
      <xdr:rowOff>39915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75157"/>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102507</xdr:rowOff>
    </xdr:from>
    <xdr:to>
      <xdr:col>73</xdr:col>
      <xdr:colOff>180975</xdr:colOff>
      <xdr:row>57</xdr:row>
      <xdr:rowOff>135165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751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81643</xdr:rowOff>
    </xdr:from>
    <xdr:to>
      <xdr:col>74</xdr:col>
      <xdr:colOff>31750</xdr:colOff>
      <xdr:row>57</xdr:row>
      <xdr:rowOff>11793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21970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57</xdr:row>
      <xdr:rowOff>135165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8425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27215</xdr:rowOff>
    </xdr:from>
    <xdr:to>
      <xdr:col>69</xdr:col>
      <xdr:colOff>142875</xdr:colOff>
      <xdr:row>56</xdr:row>
      <xdr:rowOff>128815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138992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157843</xdr:rowOff>
    </xdr:from>
    <xdr:to>
      <xdr:col>65</xdr:col>
      <xdr:colOff>53975</xdr:colOff>
      <xdr:row>57</xdr:row>
      <xdr:rowOff>87993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98170</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51707</xdr:rowOff>
    </xdr:from>
    <xdr:to>
      <xdr:col>82</xdr:col>
      <xdr:colOff>158750</xdr:colOff>
      <xdr:row>57</xdr:row>
      <xdr:rowOff>153307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23784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160565</xdr:rowOff>
    </xdr:from>
    <xdr:to>
      <xdr:col>78</xdr:col>
      <xdr:colOff>120650</xdr:colOff>
      <xdr:row>58</xdr:row>
      <xdr:rowOff>90715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75492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19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51707</xdr:rowOff>
    </xdr:from>
    <xdr:to>
      <xdr:col>74</xdr:col>
      <xdr:colOff>31750</xdr:colOff>
      <xdr:row>57</xdr:row>
      <xdr:rowOff>153307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138084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84365</xdr:rowOff>
    </xdr:from>
    <xdr:to>
      <xdr:col>69</xdr:col>
      <xdr:colOff>142875</xdr:colOff>
      <xdr:row>58</xdr:row>
      <xdr:rowOff>14515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170742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酒田地区広域行政組合分賦金（消防庁舎整備等に伴う起債の元利償還開始）の増、ふるさと納税寄附金額の増額による支出（返礼品）の増により経常経費充当一般財源が増額となった。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今後も最終処分場や汚泥再生処理センターの新設等を控えていることから、引き続き同行を注視していくとともに有利な財源の確保に努めていく必要がある。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122428</xdr:rowOff>
    </xdr:from>
    <xdr:to>
      <xdr:col>82</xdr:col>
      <xdr:colOff>107950</xdr:colOff>
      <xdr:row>41</xdr:row>
      <xdr:rowOff>143002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08828"/>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115079</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4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143002</xdr:rowOff>
    </xdr:from>
    <xdr:to>
      <xdr:col>82</xdr:col>
      <xdr:colOff>196850</xdr:colOff>
      <xdr:row>41</xdr:row>
      <xdr:rowOff>143002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7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37355</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352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122428</xdr:rowOff>
    </xdr:from>
    <xdr:to>
      <xdr:col>82</xdr:col>
      <xdr:colOff>196850</xdr:colOff>
      <xdr:row>32</xdr:row>
      <xdr:rowOff>122428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08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41</xdr:row>
      <xdr:rowOff>60706</xdr:rowOff>
    </xdr:from>
    <xdr:to>
      <xdr:col>82</xdr:col>
      <xdr:colOff>107950</xdr:colOff>
      <xdr:row>41</xdr:row>
      <xdr:rowOff>78994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70901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129286</xdr:rowOff>
    </xdr:from>
    <xdr:to>
      <xdr:col>78</xdr:col>
      <xdr:colOff>69850</xdr:colOff>
      <xdr:row>41</xdr:row>
      <xdr:rowOff>60706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815836"/>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169926</xdr:rowOff>
    </xdr:from>
    <xdr:to>
      <xdr:col>78</xdr:col>
      <xdr:colOff>120650</xdr:colOff>
      <xdr:row>36</xdr:row>
      <xdr:rowOff>100076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110253</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593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120142</xdr:rowOff>
    </xdr:from>
    <xdr:to>
      <xdr:col>73</xdr:col>
      <xdr:colOff>180975</xdr:colOff>
      <xdr:row>39</xdr:row>
      <xdr:rowOff>129286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8066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160782</xdr:rowOff>
    </xdr:from>
    <xdr:to>
      <xdr:col>74</xdr:col>
      <xdr:colOff>31750</xdr:colOff>
      <xdr:row>36</xdr:row>
      <xdr:rowOff>90932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101109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120142</xdr:rowOff>
    </xdr:from>
    <xdr:to>
      <xdr:col>69</xdr:col>
      <xdr:colOff>92075</xdr:colOff>
      <xdr:row>39</xdr:row>
      <xdr:rowOff>120142</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004800" y="68066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28194</xdr:rowOff>
    </xdr:from>
    <xdr:to>
      <xdr:col>82</xdr:col>
      <xdr:colOff>158750</xdr:colOff>
      <xdr:row>41</xdr:row>
      <xdr:rowOff>129794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705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108221</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96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41</xdr:row>
      <xdr:rowOff>9906</xdr:rowOff>
    </xdr:from>
    <xdr:to>
      <xdr:col>78</xdr:col>
      <xdr:colOff>120650</xdr:colOff>
      <xdr:row>41</xdr:row>
      <xdr:rowOff>111506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703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96283</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7125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78486</xdr:rowOff>
    </xdr:from>
    <xdr:to>
      <xdr:col>74</xdr:col>
      <xdr:colOff>31750</xdr:colOff>
      <xdr:row>40</xdr:row>
      <xdr:rowOff>8636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76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164863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85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69342</xdr:rowOff>
    </xdr:from>
    <xdr:to>
      <xdr:col>69</xdr:col>
      <xdr:colOff>142875</xdr:colOff>
      <xdr:row>39</xdr:row>
      <xdr:rowOff>170942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7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155719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842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69342</xdr:rowOff>
    </xdr:from>
    <xdr:to>
      <xdr:col>65</xdr:col>
      <xdr:colOff>53975</xdr:colOff>
      <xdr:row>39</xdr:row>
      <xdr:rowOff>170942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7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155719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842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市債残高が減少しており、今後は公債費の減少が見込まれる。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引き続き、市債発行額の抑制を図り、将来負担額の抑制に取り組んでいく。</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31750</xdr:rowOff>
    </xdr:from>
    <xdr:to>
      <xdr:col>24</xdr:col>
      <xdr:colOff>25400</xdr:colOff>
      <xdr:row>80</xdr:row>
      <xdr:rowOff>96520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4760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68597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784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96520</xdr:rowOff>
    </xdr:from>
    <xdr:to>
      <xdr:col>24</xdr:col>
      <xdr:colOff>114300</xdr:colOff>
      <xdr:row>80</xdr:row>
      <xdr:rowOff>96520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81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118127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31750</xdr:rowOff>
    </xdr:from>
    <xdr:to>
      <xdr:col>24</xdr:col>
      <xdr:colOff>114300</xdr:colOff>
      <xdr:row>73</xdr:row>
      <xdr:rowOff>31750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96520</xdr:rowOff>
    </xdr:from>
    <xdr:to>
      <xdr:col>24</xdr:col>
      <xdr:colOff>25400</xdr:colOff>
      <xdr:row>80</xdr:row>
      <xdr:rowOff>149861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8125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115588</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974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35561</xdr:rowOff>
    </xdr:from>
    <xdr:to>
      <xdr:col>19</xdr:col>
      <xdr:colOff>187325</xdr:colOff>
      <xdr:row>80</xdr:row>
      <xdr:rowOff>149861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75156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121920</xdr:rowOff>
    </xdr:from>
    <xdr:to>
      <xdr:col>20</xdr:col>
      <xdr:colOff>38100</xdr:colOff>
      <xdr:row>77</xdr:row>
      <xdr:rowOff>52070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62247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35561</xdr:rowOff>
    </xdr:from>
    <xdr:to>
      <xdr:col>15</xdr:col>
      <xdr:colOff>98425</xdr:colOff>
      <xdr:row>80</xdr:row>
      <xdr:rowOff>104139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37515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99061</xdr:rowOff>
    </xdr:from>
    <xdr:to>
      <xdr:col>15</xdr:col>
      <xdr:colOff>149225</xdr:colOff>
      <xdr:row>77</xdr:row>
      <xdr:rowOff>29211</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39387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104139</xdr:rowOff>
    </xdr:from>
    <xdr:to>
      <xdr:col>11</xdr:col>
      <xdr:colOff>9525</xdr:colOff>
      <xdr:row>80</xdr:row>
      <xdr:rowOff>119380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8201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148589</xdr:rowOff>
    </xdr:from>
    <xdr:to>
      <xdr:col>11</xdr:col>
      <xdr:colOff>60325</xdr:colOff>
      <xdr:row>78</xdr:row>
      <xdr:rowOff>78739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88916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0</xdr:rowOff>
    </xdr:from>
    <xdr:to>
      <xdr:col>6</xdr:col>
      <xdr:colOff>171450</xdr:colOff>
      <xdr:row>78</xdr:row>
      <xdr:rowOff>101600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45720</xdr:rowOff>
    </xdr:from>
    <xdr:to>
      <xdr:col>24</xdr:col>
      <xdr:colOff>76200</xdr:colOff>
      <xdr:row>80</xdr:row>
      <xdr:rowOff>147320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76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125747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670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99061</xdr:rowOff>
    </xdr:from>
    <xdr:to>
      <xdr:col>20</xdr:col>
      <xdr:colOff>38100</xdr:colOff>
      <xdr:row>81</xdr:row>
      <xdr:rowOff>29211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81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13988</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901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156211</xdr:rowOff>
    </xdr:from>
    <xdr:to>
      <xdr:col>15</xdr:col>
      <xdr:colOff>149225</xdr:colOff>
      <xdr:row>80</xdr:row>
      <xdr:rowOff>86361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71138</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78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53339</xdr:rowOff>
    </xdr:from>
    <xdr:to>
      <xdr:col>11</xdr:col>
      <xdr:colOff>60325</xdr:colOff>
      <xdr:row>80</xdr:row>
      <xdr:rowOff>154939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139716</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8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68580</xdr:rowOff>
    </xdr:from>
    <xdr:to>
      <xdr:col>6</xdr:col>
      <xdr:colOff>171450</xdr:colOff>
      <xdr:row>80</xdr:row>
      <xdr:rowOff>170180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7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154957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87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扶助費は増額となったが、扶助費以外については減額もしくは微増となったことにより、令和５年度は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類似団体の中では比較的数値は低いものの、今後も物価高騰により厳しい状況が続くことがみこまれることから、職員数や公共施設数の適正化の必要性が一層高まっている。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35560</xdr:rowOff>
    </xdr:from>
    <xdr:to>
      <xdr:col>82</xdr:col>
      <xdr:colOff>107950</xdr:colOff>
      <xdr:row>80</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722860"/>
          <a:ext cx="0" cy="106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121937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35560</xdr:rowOff>
    </xdr:from>
    <xdr:to>
      <xdr:col>82</xdr:col>
      <xdr:colOff>196850</xdr:colOff>
      <xdr:row>74</xdr:row>
      <xdr:rowOff>35560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722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127000</xdr:rowOff>
    </xdr:from>
    <xdr:to>
      <xdr:col>82</xdr:col>
      <xdr:colOff>107950</xdr:colOff>
      <xdr:row>75</xdr:row>
      <xdr:rowOff>149861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298575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2557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2042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30480</xdr:rowOff>
    </xdr:from>
    <xdr:to>
      <xdr:col>82</xdr:col>
      <xdr:colOff>158750</xdr:colOff>
      <xdr:row>77</xdr:row>
      <xdr:rowOff>132080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121285</xdr:rowOff>
    </xdr:from>
    <xdr:to>
      <xdr:col>78</xdr:col>
      <xdr:colOff>69850</xdr:colOff>
      <xdr:row>75</xdr:row>
      <xdr:rowOff>149861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637135"/>
          <a:ext cx="889000" cy="37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110489</xdr:rowOff>
    </xdr:from>
    <xdr:to>
      <xdr:col>78</xdr:col>
      <xdr:colOff>120650</xdr:colOff>
      <xdr:row>77</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25416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227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121285</xdr:rowOff>
    </xdr:from>
    <xdr:to>
      <xdr:col>73</xdr:col>
      <xdr:colOff>180975</xdr:colOff>
      <xdr:row>74</xdr:row>
      <xdr:rowOff>104140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2637135"/>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121920</xdr:rowOff>
    </xdr:from>
    <xdr:to>
      <xdr:col>74</xdr:col>
      <xdr:colOff>31750</xdr:colOff>
      <xdr:row>76</xdr:row>
      <xdr:rowOff>52070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98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36847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067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104140</xdr:rowOff>
    </xdr:from>
    <xdr:to>
      <xdr:col>69</xdr:col>
      <xdr:colOff>92075</xdr:colOff>
      <xdr:row>75</xdr:row>
      <xdr:rowOff>104140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79144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144780</xdr:rowOff>
    </xdr:from>
    <xdr:to>
      <xdr:col>69</xdr:col>
      <xdr:colOff>142875</xdr:colOff>
      <xdr:row>76</xdr:row>
      <xdr:rowOff>74930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00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59707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308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71138</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76200</xdr:rowOff>
    </xdr:from>
    <xdr:to>
      <xdr:col>82</xdr:col>
      <xdr:colOff>158750</xdr:colOff>
      <xdr:row>76</xdr:row>
      <xdr:rowOff>6350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92727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78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99060</xdr:rowOff>
    </xdr:from>
    <xdr:to>
      <xdr:col>78</xdr:col>
      <xdr:colOff>120650</xdr:colOff>
      <xdr:row>76</xdr:row>
      <xdr:rowOff>29211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39387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726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70485</xdr:rowOff>
    </xdr:from>
    <xdr:to>
      <xdr:col>74</xdr:col>
      <xdr:colOff>31750</xdr:colOff>
      <xdr:row>74</xdr:row>
      <xdr:rowOff>635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58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10812</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355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53340</xdr:rowOff>
    </xdr:from>
    <xdr:to>
      <xdr:col>69</xdr:col>
      <xdr:colOff>142875</xdr:colOff>
      <xdr:row>74</xdr:row>
      <xdr:rowOff>154940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53340</xdr:rowOff>
    </xdr:from>
    <xdr:to>
      <xdr:col>65</xdr:col>
      <xdr:colOff>53975</xdr:colOff>
      <xdr:row>75</xdr:row>
      <xdr:rowOff>154939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165117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39362</xdr:rowOff>
    </xdr:from>
    <xdr:to>
      <xdr:col>29</xdr:col>
      <xdr:colOff>127000</xdr:colOff>
      <xdr:row>18</xdr:row>
      <xdr:rowOff>159515</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44387"/>
          <a:ext cx="0" cy="11488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131592</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26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159515</xdr:rowOff>
    </xdr:from>
    <xdr:to>
      <xdr:col>30</xdr:col>
      <xdr:colOff>25400</xdr:colOff>
      <xdr:row>18</xdr:row>
      <xdr:rowOff>159515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2932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125739</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39362</xdr:rowOff>
    </xdr:from>
    <xdr:to>
      <xdr:col>30</xdr:col>
      <xdr:colOff>25400</xdr:colOff>
      <xdr:row>12</xdr:row>
      <xdr:rowOff>39362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44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17851</xdr:rowOff>
    </xdr:from>
    <xdr:to>
      <xdr:col>29</xdr:col>
      <xdr:colOff>127000</xdr:colOff>
      <xdr:row>14</xdr:row>
      <xdr:rowOff>49352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465776"/>
          <a:ext cx="647700" cy="315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124546</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152469</xdr:rowOff>
    </xdr:from>
    <xdr:to>
      <xdr:col>29</xdr:col>
      <xdr:colOff>177800</xdr:colOff>
      <xdr:row>16</xdr:row>
      <xdr:rowOff>82619</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7718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49352</xdr:rowOff>
    </xdr:from>
    <xdr:to>
      <xdr:col>26</xdr:col>
      <xdr:colOff>50800</xdr:colOff>
      <xdr:row>14</xdr:row>
      <xdr:rowOff>50998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497277"/>
          <a:ext cx="698500" cy="1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23150</xdr:rowOff>
    </xdr:from>
    <xdr:to>
      <xdr:col>26</xdr:col>
      <xdr:colOff>101600</xdr:colOff>
      <xdr:row>16</xdr:row>
      <xdr:rowOff>124750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8139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109527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90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50998</xdr:rowOff>
    </xdr:from>
    <xdr:to>
      <xdr:col>22</xdr:col>
      <xdr:colOff>114300</xdr:colOff>
      <xdr:row>14</xdr:row>
      <xdr:rowOff>73332</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498923"/>
          <a:ext cx="698500" cy="223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33780</xdr:rowOff>
    </xdr:from>
    <xdr:to>
      <xdr:col>22</xdr:col>
      <xdr:colOff>165100</xdr:colOff>
      <xdr:row>16</xdr:row>
      <xdr:rowOff>135380</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8246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120157</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1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41488</xdr:rowOff>
    </xdr:from>
    <xdr:to>
      <xdr:col>18</xdr:col>
      <xdr:colOff>177800</xdr:colOff>
      <xdr:row>14</xdr:row>
      <xdr:rowOff>73332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2489413"/>
          <a:ext cx="698500" cy="318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14</xdr:row>
      <xdr:rowOff>151851</xdr:rowOff>
    </xdr:from>
    <xdr:to>
      <xdr:col>19</xdr:col>
      <xdr:colOff>38100</xdr:colOff>
      <xdr:row>15</xdr:row>
      <xdr:rowOff>82001</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5997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66778</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68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167579</xdr:rowOff>
    </xdr:from>
    <xdr:to>
      <xdr:col>15</xdr:col>
      <xdr:colOff>101600</xdr:colOff>
      <xdr:row>15</xdr:row>
      <xdr:rowOff>97729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6155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82506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701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138501</xdr:rowOff>
    </xdr:from>
    <xdr:to>
      <xdr:col>29</xdr:col>
      <xdr:colOff>177800</xdr:colOff>
      <xdr:row>14</xdr:row>
      <xdr:rowOff>68651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4149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155028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26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170002</xdr:rowOff>
    </xdr:from>
    <xdr:to>
      <xdr:col>26</xdr:col>
      <xdr:colOff>101600</xdr:colOff>
      <xdr:row>14</xdr:row>
      <xdr:rowOff>100152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446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110329</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215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198</xdr:rowOff>
    </xdr:from>
    <xdr:to>
      <xdr:col>22</xdr:col>
      <xdr:colOff>165100</xdr:colOff>
      <xdr:row>14</xdr:row>
      <xdr:rowOff>101798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4481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111975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217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22532</xdr:rowOff>
    </xdr:from>
    <xdr:to>
      <xdr:col>19</xdr:col>
      <xdr:colOff>38100</xdr:colOff>
      <xdr:row>14</xdr:row>
      <xdr:rowOff>124132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470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134309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2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162138</xdr:rowOff>
    </xdr:from>
    <xdr:to>
      <xdr:col>15</xdr:col>
      <xdr:colOff>101600</xdr:colOff>
      <xdr:row>14</xdr:row>
      <xdr:rowOff>92288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438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102465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20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159118</xdr:rowOff>
    </xdr:from>
    <xdr:to>
      <xdr:col>29</xdr:col>
      <xdr:colOff>127000</xdr:colOff>
      <xdr:row>37</xdr:row>
      <xdr:rowOff>273989</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3668"/>
          <a:ext cx="0" cy="131502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246066</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37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273989</xdr:rowOff>
    </xdr:from>
    <xdr:to>
      <xdr:col>30</xdr:col>
      <xdr:colOff>25400</xdr:colOff>
      <xdr:row>37</xdr:row>
      <xdr:rowOff>273989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986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74045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159118</xdr:rowOff>
    </xdr:from>
    <xdr:to>
      <xdr:col>30</xdr:col>
      <xdr:colOff>25400</xdr:colOff>
      <xdr:row>33</xdr:row>
      <xdr:rowOff>159118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36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317157</xdr:rowOff>
    </xdr:from>
    <xdr:to>
      <xdr:col>29</xdr:col>
      <xdr:colOff>127000</xdr:colOff>
      <xdr:row>33</xdr:row>
      <xdr:rowOff>333388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241707"/>
          <a:ext cx="647700" cy="16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115333</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256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143256</xdr:rowOff>
    </xdr:from>
    <xdr:to>
      <xdr:col>29</xdr:col>
      <xdr:colOff>177800</xdr:colOff>
      <xdr:row>35</xdr:row>
      <xdr:rowOff>244856</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302946</xdr:rowOff>
    </xdr:from>
    <xdr:to>
      <xdr:col>26</xdr:col>
      <xdr:colOff>50800</xdr:colOff>
      <xdr:row>33</xdr:row>
      <xdr:rowOff>333388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227496"/>
          <a:ext cx="698500" cy="304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148437</xdr:rowOff>
    </xdr:from>
    <xdr:to>
      <xdr:col>26</xdr:col>
      <xdr:colOff>101600</xdr:colOff>
      <xdr:row>35</xdr:row>
      <xdr:rowOff>250037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234814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45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302946</xdr:rowOff>
    </xdr:from>
    <xdr:to>
      <xdr:col>22</xdr:col>
      <xdr:colOff>114300</xdr:colOff>
      <xdr:row>34</xdr:row>
      <xdr:rowOff>25692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227496"/>
          <a:ext cx="698500" cy="65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166574</xdr:rowOff>
    </xdr:from>
    <xdr:to>
      <xdr:col>22</xdr:col>
      <xdr:colOff>165100</xdr:colOff>
      <xdr:row>35</xdr:row>
      <xdr:rowOff>268174</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252951</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15405</xdr:rowOff>
    </xdr:from>
    <xdr:to>
      <xdr:col>18</xdr:col>
      <xdr:colOff>177800</xdr:colOff>
      <xdr:row>34</xdr:row>
      <xdr:rowOff>25692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282855"/>
          <a:ext cx="698500" cy="102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273024</xdr:rowOff>
    </xdr:from>
    <xdr:to>
      <xdr:col>19</xdr:col>
      <xdr:colOff>38100</xdr:colOff>
      <xdr:row>35</xdr:row>
      <xdr:rowOff>31724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5404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16501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626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245973</xdr:rowOff>
    </xdr:from>
    <xdr:to>
      <xdr:col>15</xdr:col>
      <xdr:colOff>101600</xdr:colOff>
      <xdr:row>35</xdr:row>
      <xdr:rowOff>4673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5134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332350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99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266357</xdr:rowOff>
    </xdr:from>
    <xdr:to>
      <xdr:col>29</xdr:col>
      <xdr:colOff>177800</xdr:colOff>
      <xdr:row>34</xdr:row>
      <xdr:rowOff>25057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190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111434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035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282588</xdr:rowOff>
    </xdr:from>
    <xdr:to>
      <xdr:col>26</xdr:col>
      <xdr:colOff>101600</xdr:colOff>
      <xdr:row>34</xdr:row>
      <xdr:rowOff>41288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207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51465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5976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252146</xdr:rowOff>
    </xdr:from>
    <xdr:to>
      <xdr:col>22</xdr:col>
      <xdr:colOff>165100</xdr:colOff>
      <xdr:row>34</xdr:row>
      <xdr:rowOff>10846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176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21023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594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317792</xdr:rowOff>
    </xdr:from>
    <xdr:to>
      <xdr:col>19</xdr:col>
      <xdr:colOff>38100</xdr:colOff>
      <xdr:row>34</xdr:row>
      <xdr:rowOff>76492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242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86669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011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307505</xdr:rowOff>
    </xdr:from>
    <xdr:to>
      <xdr:col>15</xdr:col>
      <xdr:colOff>101600</xdr:colOff>
      <xdr:row>34</xdr:row>
      <xdr:rowOff>66205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232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76382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00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95,789
95,243
602.98
61,641,207
60,244,049
1,359,526
29,622,357
49,003,562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160617</xdr:rowOff>
    </xdr:from>
    <xdr:to>
      <xdr:col>24</xdr:col>
      <xdr:colOff>62865</xdr:colOff>
      <xdr:row>38</xdr:row>
      <xdr:rowOff>169510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04117"/>
          <a:ext cx="1270" cy="1380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1887</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169510</xdr:rowOff>
    </xdr:from>
    <xdr:to>
      <xdr:col>24</xdr:col>
      <xdr:colOff>152400</xdr:colOff>
      <xdr:row>38</xdr:row>
      <xdr:rowOff>169510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84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107294</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7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160617</xdr:rowOff>
    </xdr:from>
    <xdr:to>
      <xdr:col>24</xdr:col>
      <xdr:colOff>152400</xdr:colOff>
      <xdr:row>30</xdr:row>
      <xdr:rowOff>160617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04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76858</xdr:rowOff>
    </xdr:from>
    <xdr:to>
      <xdr:col>24</xdr:col>
      <xdr:colOff>63500</xdr:colOff>
      <xdr:row>34</xdr:row>
      <xdr:rowOff>140408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3797300" y="5906158"/>
          <a:ext cx="838200" cy="63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52240</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529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73813</xdr:rowOff>
    </xdr:from>
    <xdr:to>
      <xdr:col>24</xdr:col>
      <xdr:colOff>114300</xdr:colOff>
      <xdr:row>36</xdr:row>
      <xdr:rowOff>3963</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56764</xdr:rowOff>
    </xdr:from>
    <xdr:to>
      <xdr:col>19</xdr:col>
      <xdr:colOff>177800</xdr:colOff>
      <xdr:row>34</xdr:row>
      <xdr:rowOff>76858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886064"/>
          <a:ext cx="889000" cy="2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91780</xdr:rowOff>
    </xdr:from>
    <xdr:to>
      <xdr:col>20</xdr:col>
      <xdr:colOff>38100</xdr:colOff>
      <xdr:row>36</xdr:row>
      <xdr:rowOff>21930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13057</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56764</xdr:rowOff>
    </xdr:from>
    <xdr:to>
      <xdr:col>15</xdr:col>
      <xdr:colOff>50800</xdr:colOff>
      <xdr:row>34</xdr:row>
      <xdr:rowOff>93020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886064"/>
          <a:ext cx="889000" cy="3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99850</xdr:rowOff>
    </xdr:from>
    <xdr:to>
      <xdr:col>15</xdr:col>
      <xdr:colOff>101600</xdr:colOff>
      <xdr:row>36</xdr:row>
      <xdr:rowOff>30000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21127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2129</xdr:rowOff>
    </xdr:from>
    <xdr:to>
      <xdr:col>10</xdr:col>
      <xdr:colOff>114300</xdr:colOff>
      <xdr:row>34</xdr:row>
      <xdr:rowOff>93020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5831429"/>
          <a:ext cx="889000" cy="9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107919</xdr:rowOff>
    </xdr:from>
    <xdr:to>
      <xdr:col>10</xdr:col>
      <xdr:colOff>165100</xdr:colOff>
      <xdr:row>35</xdr:row>
      <xdr:rowOff>38069</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5937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29196</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02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58268</xdr:rowOff>
    </xdr:from>
    <xdr:to>
      <xdr:col>6</xdr:col>
      <xdr:colOff>38100</xdr:colOff>
      <xdr:row>35</xdr:row>
      <xdr:rowOff>159868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059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150995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15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89608</xdr:rowOff>
    </xdr:from>
    <xdr:to>
      <xdr:col>24</xdr:col>
      <xdr:colOff>114300</xdr:colOff>
      <xdr:row>35</xdr:row>
      <xdr:rowOff>19758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91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112485</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77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26058</xdr:rowOff>
    </xdr:from>
    <xdr:to>
      <xdr:col>20</xdr:col>
      <xdr:colOff>38100</xdr:colOff>
      <xdr:row>34</xdr:row>
      <xdr:rowOff>127658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85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144185</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63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5964</xdr:rowOff>
    </xdr:from>
    <xdr:to>
      <xdr:col>15</xdr:col>
      <xdr:colOff>101600</xdr:colOff>
      <xdr:row>34</xdr:row>
      <xdr:rowOff>107564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83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124091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61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42220</xdr:rowOff>
    </xdr:from>
    <xdr:to>
      <xdr:col>10</xdr:col>
      <xdr:colOff>165100</xdr:colOff>
      <xdr:row>34</xdr:row>
      <xdr:rowOff>143820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87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160347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64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122779</xdr:rowOff>
    </xdr:from>
    <xdr:to>
      <xdr:col>6</xdr:col>
      <xdr:colOff>38100</xdr:colOff>
      <xdr:row>34</xdr:row>
      <xdr:rowOff>52929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78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69456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55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144582</xdr:rowOff>
    </xdr:from>
    <xdr:to>
      <xdr:col>24</xdr:col>
      <xdr:colOff>62865</xdr:colOff>
      <xdr:row>59</xdr:row>
      <xdr:rowOff>52359</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17082"/>
          <a:ext cx="1270" cy="1450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56186</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7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52359</xdr:rowOff>
    </xdr:from>
    <xdr:to>
      <xdr:col>24</xdr:col>
      <xdr:colOff>152400</xdr:colOff>
      <xdr:row>59</xdr:row>
      <xdr:rowOff>52359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67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91259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144582</xdr:rowOff>
    </xdr:from>
    <xdr:to>
      <xdr:col>24</xdr:col>
      <xdr:colOff>152400</xdr:colOff>
      <xdr:row>50</xdr:row>
      <xdr:rowOff>144582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17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79742</xdr:rowOff>
    </xdr:from>
    <xdr:to>
      <xdr:col>24</xdr:col>
      <xdr:colOff>63500</xdr:colOff>
      <xdr:row>55</xdr:row>
      <xdr:rowOff>121510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509492"/>
          <a:ext cx="838200" cy="4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133327</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34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154900</xdr:rowOff>
    </xdr:from>
    <xdr:to>
      <xdr:col>24</xdr:col>
      <xdr:colOff>114300</xdr:colOff>
      <xdr:row>57</xdr:row>
      <xdr:rowOff>85050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79742</xdr:rowOff>
    </xdr:from>
    <xdr:to>
      <xdr:col>19</xdr:col>
      <xdr:colOff>177800</xdr:colOff>
      <xdr:row>55</xdr:row>
      <xdr:rowOff>148224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509492"/>
          <a:ext cx="889000" cy="6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96411</xdr:rowOff>
    </xdr:from>
    <xdr:to>
      <xdr:col>20</xdr:col>
      <xdr:colOff>38100</xdr:colOff>
      <xdr:row>57</xdr:row>
      <xdr:rowOff>26561</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17688</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148224</xdr:rowOff>
    </xdr:from>
    <xdr:to>
      <xdr:col>15</xdr:col>
      <xdr:colOff>50800</xdr:colOff>
      <xdr:row>56</xdr:row>
      <xdr:rowOff>59265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77974"/>
          <a:ext cx="889000" cy="8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162966</xdr:rowOff>
    </xdr:from>
    <xdr:to>
      <xdr:col>15</xdr:col>
      <xdr:colOff>101600</xdr:colOff>
      <xdr:row>57</xdr:row>
      <xdr:rowOff>93116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84243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59265</xdr:rowOff>
    </xdr:from>
    <xdr:to>
      <xdr:col>10</xdr:col>
      <xdr:colOff>114300</xdr:colOff>
      <xdr:row>57</xdr:row>
      <xdr:rowOff>105280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60465"/>
          <a:ext cx="889000" cy="21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108576</xdr:rowOff>
    </xdr:from>
    <xdr:to>
      <xdr:col>10</xdr:col>
      <xdr:colOff>165100</xdr:colOff>
      <xdr:row>57</xdr:row>
      <xdr:rowOff>38726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0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29853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0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21153</xdr:rowOff>
    </xdr:from>
    <xdr:to>
      <xdr:col>6</xdr:col>
      <xdr:colOff>38100</xdr:colOff>
      <xdr:row>57</xdr:row>
      <xdr:rowOff>122753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9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139280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69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70710</xdr:rowOff>
    </xdr:from>
    <xdr:to>
      <xdr:col>24</xdr:col>
      <xdr:colOff>114300</xdr:colOff>
      <xdr:row>56</xdr:row>
      <xdr:rowOff>860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0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93587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51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28942</xdr:rowOff>
    </xdr:from>
    <xdr:to>
      <xdr:col>20</xdr:col>
      <xdr:colOff>38100</xdr:colOff>
      <xdr:row>55</xdr:row>
      <xdr:rowOff>130542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5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147069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2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97424</xdr:rowOff>
    </xdr:from>
    <xdr:to>
      <xdr:col>15</xdr:col>
      <xdr:colOff>101600</xdr:colOff>
      <xdr:row>56</xdr:row>
      <xdr:rowOff>27574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2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44101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0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8465</xdr:rowOff>
    </xdr:from>
    <xdr:to>
      <xdr:col>10</xdr:col>
      <xdr:colOff>165100</xdr:colOff>
      <xdr:row>56</xdr:row>
      <xdr:rowOff>110065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0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126592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38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54480</xdr:rowOff>
    </xdr:from>
    <xdr:to>
      <xdr:col>6</xdr:col>
      <xdr:colOff>38100</xdr:colOff>
      <xdr:row>57</xdr:row>
      <xdr:rowOff>156080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2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147207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1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128784</xdr:rowOff>
    </xdr:from>
    <xdr:to>
      <xdr:col>24</xdr:col>
      <xdr:colOff>62865</xdr:colOff>
      <xdr:row>77</xdr:row>
      <xdr:rowOff>142900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30284"/>
          <a:ext cx="1270" cy="1214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146727</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48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142900</xdr:rowOff>
    </xdr:from>
    <xdr:to>
      <xdr:col>24</xdr:col>
      <xdr:colOff>152400</xdr:colOff>
      <xdr:row>77</xdr:row>
      <xdr:rowOff>142900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4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75461</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0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128784</xdr:rowOff>
    </xdr:from>
    <xdr:to>
      <xdr:col>24</xdr:col>
      <xdr:colOff>152400</xdr:colOff>
      <xdr:row>70</xdr:row>
      <xdr:rowOff>128784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30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15684</xdr:rowOff>
    </xdr:from>
    <xdr:to>
      <xdr:col>24</xdr:col>
      <xdr:colOff>63500</xdr:colOff>
      <xdr:row>75</xdr:row>
      <xdr:rowOff>79749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2874434"/>
          <a:ext cx="838200" cy="6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61668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918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83241</xdr:rowOff>
    </xdr:from>
    <xdr:to>
      <xdr:col>24</xdr:col>
      <xdr:colOff>114300</xdr:colOff>
      <xdr:row>77</xdr:row>
      <xdr:rowOff>13391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138957</xdr:rowOff>
    </xdr:from>
    <xdr:to>
      <xdr:col>19</xdr:col>
      <xdr:colOff>177800</xdr:colOff>
      <xdr:row>75</xdr:row>
      <xdr:rowOff>15684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2654807"/>
          <a:ext cx="889000" cy="21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91415</xdr:rowOff>
    </xdr:from>
    <xdr:to>
      <xdr:col>20</xdr:col>
      <xdr:colOff>38100</xdr:colOff>
      <xdr:row>77</xdr:row>
      <xdr:rowOff>21565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12692</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138957</xdr:rowOff>
    </xdr:from>
    <xdr:to>
      <xdr:col>15</xdr:col>
      <xdr:colOff>50800</xdr:colOff>
      <xdr:row>75</xdr:row>
      <xdr:rowOff>16542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2654807"/>
          <a:ext cx="889000" cy="22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95244</xdr:rowOff>
    </xdr:from>
    <xdr:to>
      <xdr:col>15</xdr:col>
      <xdr:colOff>101600</xdr:colOff>
      <xdr:row>77</xdr:row>
      <xdr:rowOff>25394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16521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16542</xdr:rowOff>
    </xdr:from>
    <xdr:to>
      <xdr:col>10</xdr:col>
      <xdr:colOff>114300</xdr:colOff>
      <xdr:row>75</xdr:row>
      <xdr:rowOff>169932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875292"/>
          <a:ext cx="889000" cy="15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109474</xdr:rowOff>
    </xdr:from>
    <xdr:to>
      <xdr:col>10</xdr:col>
      <xdr:colOff>165100</xdr:colOff>
      <xdr:row>76</xdr:row>
      <xdr:rowOff>39624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296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30751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6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28493</xdr:rowOff>
    </xdr:from>
    <xdr:to>
      <xdr:col>6</xdr:col>
      <xdr:colOff>38100</xdr:colOff>
      <xdr:row>76</xdr:row>
      <xdr:rowOff>130093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5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121220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1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28949</xdr:rowOff>
    </xdr:from>
    <xdr:to>
      <xdr:col>24</xdr:col>
      <xdr:colOff>114300</xdr:colOff>
      <xdr:row>75</xdr:row>
      <xdr:rowOff>130549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88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51826</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73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136334</xdr:rowOff>
    </xdr:from>
    <xdr:to>
      <xdr:col>20</xdr:col>
      <xdr:colOff>38100</xdr:colOff>
      <xdr:row>75</xdr:row>
      <xdr:rowOff>66484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82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83011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59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88157</xdr:rowOff>
    </xdr:from>
    <xdr:to>
      <xdr:col>15</xdr:col>
      <xdr:colOff>101600</xdr:colOff>
      <xdr:row>74</xdr:row>
      <xdr:rowOff>18307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60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34834</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37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137192</xdr:rowOff>
    </xdr:from>
    <xdr:to>
      <xdr:col>10</xdr:col>
      <xdr:colOff>165100</xdr:colOff>
      <xdr:row>75</xdr:row>
      <xdr:rowOff>67342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82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83869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259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119132</xdr:rowOff>
    </xdr:from>
    <xdr:to>
      <xdr:col>6</xdr:col>
      <xdr:colOff>38100</xdr:colOff>
      <xdr:row>76</xdr:row>
      <xdr:rowOff>49282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97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65809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75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95039</xdr:rowOff>
    </xdr:from>
    <xdr:to>
      <xdr:col>24</xdr:col>
      <xdr:colOff>62865</xdr:colOff>
      <xdr:row>97</xdr:row>
      <xdr:rowOff>147335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525539"/>
          <a:ext cx="1270" cy="1252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151162</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78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147335</xdr:rowOff>
    </xdr:from>
    <xdr:to>
      <xdr:col>24</xdr:col>
      <xdr:colOff>152400</xdr:colOff>
      <xdr:row>97</xdr:row>
      <xdr:rowOff>147335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777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41716</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300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95039</xdr:rowOff>
    </xdr:from>
    <xdr:to>
      <xdr:col>24</xdr:col>
      <xdr:colOff>152400</xdr:colOff>
      <xdr:row>90</xdr:row>
      <xdr:rowOff>95039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525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69627</xdr:rowOff>
    </xdr:from>
    <xdr:to>
      <xdr:col>24</xdr:col>
      <xdr:colOff>63500</xdr:colOff>
      <xdr:row>97</xdr:row>
      <xdr:rowOff>13230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528827"/>
          <a:ext cx="838200" cy="115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35828</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1521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12951</xdr:rowOff>
    </xdr:from>
    <xdr:to>
      <xdr:col>24</xdr:col>
      <xdr:colOff>114300</xdr:colOff>
      <xdr:row>95</xdr:row>
      <xdr:rowOff>114551</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30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50958</xdr:rowOff>
    </xdr:from>
    <xdr:to>
      <xdr:col>19</xdr:col>
      <xdr:colOff>177800</xdr:colOff>
      <xdr:row>97</xdr:row>
      <xdr:rowOff>13230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2908300" y="16510158"/>
          <a:ext cx="889000" cy="13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83207</xdr:rowOff>
    </xdr:from>
    <xdr:to>
      <xdr:col>20</xdr:col>
      <xdr:colOff>38100</xdr:colOff>
      <xdr:row>96</xdr:row>
      <xdr:rowOff>13357</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37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29884</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614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50958</xdr:rowOff>
    </xdr:from>
    <xdr:to>
      <xdr:col>15</xdr:col>
      <xdr:colOff>50800</xdr:colOff>
      <xdr:row>97</xdr:row>
      <xdr:rowOff>31336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019300" y="16510158"/>
          <a:ext cx="889000" cy="15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3130</xdr:rowOff>
    </xdr:from>
    <xdr:to>
      <xdr:col>15</xdr:col>
      <xdr:colOff>101600</xdr:colOff>
      <xdr:row>95</xdr:row>
      <xdr:rowOff>104730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121257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08795" y="1606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31336</xdr:rowOff>
    </xdr:from>
    <xdr:to>
      <xdr:col>10</xdr:col>
      <xdr:colOff>114300</xdr:colOff>
      <xdr:row>97</xdr:row>
      <xdr:rowOff>62548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661986"/>
          <a:ext cx="889000" cy="3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113102</xdr:rowOff>
    </xdr:from>
    <xdr:to>
      <xdr:col>10</xdr:col>
      <xdr:colOff>165100</xdr:colOff>
      <xdr:row>96</xdr:row>
      <xdr:rowOff>43252</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40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59779</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617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168025</xdr:rowOff>
    </xdr:from>
    <xdr:to>
      <xdr:col>6</xdr:col>
      <xdr:colOff>38100</xdr:colOff>
      <xdr:row>96</xdr:row>
      <xdr:rowOff>98175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455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114702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30795" y="16231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18827</xdr:rowOff>
    </xdr:from>
    <xdr:to>
      <xdr:col>24</xdr:col>
      <xdr:colOff>114300</xdr:colOff>
      <xdr:row>96</xdr:row>
      <xdr:rowOff>120427</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47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168704</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456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133880</xdr:rowOff>
    </xdr:from>
    <xdr:to>
      <xdr:col>20</xdr:col>
      <xdr:colOff>38100</xdr:colOff>
      <xdr:row>97</xdr:row>
      <xdr:rowOff>64030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59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55157</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30111" y="16685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158</xdr:rowOff>
    </xdr:from>
    <xdr:to>
      <xdr:col>15</xdr:col>
      <xdr:colOff>101600</xdr:colOff>
      <xdr:row>96</xdr:row>
      <xdr:rowOff>101758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45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92885</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08795" y="16552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151986</xdr:rowOff>
    </xdr:from>
    <xdr:to>
      <xdr:col>10</xdr:col>
      <xdr:colOff>165100</xdr:colOff>
      <xdr:row>97</xdr:row>
      <xdr:rowOff>82136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61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73263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70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11748</xdr:rowOff>
    </xdr:from>
    <xdr:to>
      <xdr:col>6</xdr:col>
      <xdr:colOff>38100</xdr:colOff>
      <xdr:row>97</xdr:row>
      <xdr:rowOff>113348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64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104475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73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144866</xdr:rowOff>
    </xdr:from>
    <xdr:to>
      <xdr:col>54</xdr:col>
      <xdr:colOff>189865</xdr:colOff>
      <xdr:row>38</xdr:row>
      <xdr:rowOff>54112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631266"/>
          <a:ext cx="1270" cy="937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57939</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3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54112</xdr:rowOff>
    </xdr:from>
    <xdr:to>
      <xdr:col>55</xdr:col>
      <xdr:colOff>88900</xdr:colOff>
      <xdr:row>38</xdr:row>
      <xdr:rowOff>54112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69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91543</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406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144866</xdr:rowOff>
    </xdr:from>
    <xdr:to>
      <xdr:col>55</xdr:col>
      <xdr:colOff>88900</xdr:colOff>
      <xdr:row>32</xdr:row>
      <xdr:rowOff>144866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631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53259</xdr:rowOff>
    </xdr:from>
    <xdr:to>
      <xdr:col>55</xdr:col>
      <xdr:colOff>0</xdr:colOff>
      <xdr:row>34</xdr:row>
      <xdr:rowOff>92349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5882559"/>
          <a:ext cx="838200" cy="3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130009</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3022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151582</xdr:rowOff>
    </xdr:from>
    <xdr:to>
      <xdr:col>55</xdr:col>
      <xdr:colOff>50800</xdr:colOff>
      <xdr:row>37</xdr:row>
      <xdr:rowOff>81732</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32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53259</xdr:rowOff>
    </xdr:from>
    <xdr:to>
      <xdr:col>50</xdr:col>
      <xdr:colOff>114300</xdr:colOff>
      <xdr:row>34</xdr:row>
      <xdr:rowOff>139807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5882559"/>
          <a:ext cx="889000" cy="8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139230</xdr:rowOff>
    </xdr:from>
    <xdr:to>
      <xdr:col>50</xdr:col>
      <xdr:colOff>165100</xdr:colOff>
      <xdr:row>37</xdr:row>
      <xdr:rowOff>69380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31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60507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40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46865</xdr:rowOff>
    </xdr:from>
    <xdr:to>
      <xdr:col>45</xdr:col>
      <xdr:colOff>177800</xdr:colOff>
      <xdr:row>34</xdr:row>
      <xdr:rowOff>139807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7861300" y="5190365"/>
          <a:ext cx="889000" cy="77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165900</xdr:rowOff>
    </xdr:from>
    <xdr:to>
      <xdr:col>46</xdr:col>
      <xdr:colOff>38100</xdr:colOff>
      <xdr:row>37</xdr:row>
      <xdr:rowOff>96050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33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87177</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43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46865</xdr:rowOff>
    </xdr:from>
    <xdr:to>
      <xdr:col>41</xdr:col>
      <xdr:colOff>50800</xdr:colOff>
      <xdr:row>35</xdr:row>
      <xdr:rowOff>43581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6972300" y="5190365"/>
          <a:ext cx="889000" cy="85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31</xdr:row>
      <xdr:rowOff>119631</xdr:rowOff>
    </xdr:from>
    <xdr:to>
      <xdr:col>41</xdr:col>
      <xdr:colOff>101600</xdr:colOff>
      <xdr:row>32</xdr:row>
      <xdr:rowOff>49781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543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40908</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61795" y="552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115235</xdr:rowOff>
    </xdr:from>
    <xdr:to>
      <xdr:col>36</xdr:col>
      <xdr:colOff>165100</xdr:colOff>
      <xdr:row>37</xdr:row>
      <xdr:rowOff>45385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628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36512</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705111" y="638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41549</xdr:rowOff>
    </xdr:from>
    <xdr:to>
      <xdr:col>55</xdr:col>
      <xdr:colOff>50800</xdr:colOff>
      <xdr:row>34</xdr:row>
      <xdr:rowOff>143149</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587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64426</xdr:rowOff>
    </xdr:from>
    <xdr:ext cx="599010"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72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2459</xdr:rowOff>
    </xdr:from>
    <xdr:to>
      <xdr:col>50</xdr:col>
      <xdr:colOff>165100</xdr:colOff>
      <xdr:row>34</xdr:row>
      <xdr:rowOff>104059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583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120586</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39795" y="5606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89007</xdr:rowOff>
    </xdr:from>
    <xdr:to>
      <xdr:col>46</xdr:col>
      <xdr:colOff>38100</xdr:colOff>
      <xdr:row>35</xdr:row>
      <xdr:rowOff>19157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591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35684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6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29</xdr:row>
      <xdr:rowOff>167515</xdr:rowOff>
    </xdr:from>
    <xdr:to>
      <xdr:col>41</xdr:col>
      <xdr:colOff>101600</xdr:colOff>
      <xdr:row>30</xdr:row>
      <xdr:rowOff>97665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513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114192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61795" y="4914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164231</xdr:rowOff>
    </xdr:from>
    <xdr:to>
      <xdr:col>36</xdr:col>
      <xdr:colOff>165100</xdr:colOff>
      <xdr:row>35</xdr:row>
      <xdr:rowOff>94381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99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33</xdr:row>
      <xdr:rowOff>110908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05111" y="576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133883</xdr:rowOff>
    </xdr:from>
    <xdr:to>
      <xdr:col>54</xdr:col>
      <xdr:colOff>189865</xdr:colOff>
      <xdr:row>58</xdr:row>
      <xdr:rowOff>42202</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534933"/>
          <a:ext cx="1270" cy="1451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46029</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999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42202</xdr:rowOff>
    </xdr:from>
    <xdr:to>
      <xdr:col>55</xdr:col>
      <xdr:colOff>88900</xdr:colOff>
      <xdr:row>58</xdr:row>
      <xdr:rowOff>42202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9986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80560</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310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133883</xdr:rowOff>
    </xdr:from>
    <xdr:to>
      <xdr:col>55</xdr:col>
      <xdr:colOff>88900</xdr:colOff>
      <xdr:row>49</xdr:row>
      <xdr:rowOff>133883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534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15011</xdr:rowOff>
    </xdr:from>
    <xdr:to>
      <xdr:col>55</xdr:col>
      <xdr:colOff>0</xdr:colOff>
      <xdr:row>54</xdr:row>
      <xdr:rowOff>170040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273311"/>
          <a:ext cx="838200" cy="15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91647</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21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113220</xdr:rowOff>
    </xdr:from>
    <xdr:to>
      <xdr:col>55</xdr:col>
      <xdr:colOff>50800</xdr:colOff>
      <xdr:row>56</xdr:row>
      <xdr:rowOff>43370</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54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77470</xdr:rowOff>
    </xdr:from>
    <xdr:to>
      <xdr:col>50</xdr:col>
      <xdr:colOff>114300</xdr:colOff>
      <xdr:row>54</xdr:row>
      <xdr:rowOff>170040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164320"/>
          <a:ext cx="889000" cy="26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147053</xdr:rowOff>
    </xdr:from>
    <xdr:to>
      <xdr:col>50</xdr:col>
      <xdr:colOff>165100</xdr:colOff>
      <xdr:row>56</xdr:row>
      <xdr:rowOff>77203</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57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68330</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66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146939</xdr:rowOff>
    </xdr:from>
    <xdr:to>
      <xdr:col>45</xdr:col>
      <xdr:colOff>177800</xdr:colOff>
      <xdr:row>53</xdr:row>
      <xdr:rowOff>77470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8890889"/>
          <a:ext cx="889000" cy="27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121221</xdr:rowOff>
    </xdr:from>
    <xdr:to>
      <xdr:col>46</xdr:col>
      <xdr:colOff>38100</xdr:colOff>
      <xdr:row>56</xdr:row>
      <xdr:rowOff>51371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55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42498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64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146939</xdr:rowOff>
    </xdr:from>
    <xdr:to>
      <xdr:col>41</xdr:col>
      <xdr:colOff>50800</xdr:colOff>
      <xdr:row>54</xdr:row>
      <xdr:rowOff>153022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8890889"/>
          <a:ext cx="889000" cy="52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98349</xdr:rowOff>
    </xdr:from>
    <xdr:to>
      <xdr:col>41</xdr:col>
      <xdr:colOff>101600</xdr:colOff>
      <xdr:row>54</xdr:row>
      <xdr:rowOff>28499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18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19626</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27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107302</xdr:rowOff>
    </xdr:from>
    <xdr:to>
      <xdr:col>36</xdr:col>
      <xdr:colOff>165100</xdr:colOff>
      <xdr:row>54</xdr:row>
      <xdr:rowOff>37452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194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53979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896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135661</xdr:rowOff>
    </xdr:from>
    <xdr:to>
      <xdr:col>55</xdr:col>
      <xdr:colOff>50800</xdr:colOff>
      <xdr:row>54</xdr:row>
      <xdr:rowOff>65811</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22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158538</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07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119240</xdr:rowOff>
    </xdr:from>
    <xdr:to>
      <xdr:col>50</xdr:col>
      <xdr:colOff>165100</xdr:colOff>
      <xdr:row>55</xdr:row>
      <xdr:rowOff>49390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3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65917</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15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26670</xdr:rowOff>
    </xdr:from>
    <xdr:to>
      <xdr:col>46</xdr:col>
      <xdr:colOff>38100</xdr:colOff>
      <xdr:row>53</xdr:row>
      <xdr:rowOff>128270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11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144797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88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96139</xdr:rowOff>
    </xdr:from>
    <xdr:to>
      <xdr:col>41</xdr:col>
      <xdr:colOff>101600</xdr:colOff>
      <xdr:row>52</xdr:row>
      <xdr:rowOff>26289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884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42816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861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102222</xdr:rowOff>
    </xdr:from>
    <xdr:to>
      <xdr:col>36</xdr:col>
      <xdr:colOff>165100</xdr:colOff>
      <xdr:row>55</xdr:row>
      <xdr:rowOff>32372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36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23499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453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16302</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189252"/>
          <a:ext cx="1270" cy="1323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134429</xdr:rowOff>
    </xdr:from>
    <xdr:ext cx="534377"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96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16302</xdr:rowOff>
    </xdr:from>
    <xdr:to>
      <xdr:col>55</xdr:col>
      <xdr:colOff>88900</xdr:colOff>
      <xdr:row>71</xdr:row>
      <xdr:rowOff>16302</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189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31686</xdr:rowOff>
    </xdr:from>
    <xdr:to>
      <xdr:col>55</xdr:col>
      <xdr:colOff>0</xdr:colOff>
      <xdr:row>78</xdr:row>
      <xdr:rowOff>15478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233336"/>
          <a:ext cx="838200" cy="15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152571</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827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2694</xdr:rowOff>
    </xdr:from>
    <xdr:to>
      <xdr:col>55</xdr:col>
      <xdr:colOff>50800</xdr:colOff>
      <xdr:row>77</xdr:row>
      <xdr:rowOff>104294</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5992</xdr:rowOff>
    </xdr:from>
    <xdr:to>
      <xdr:col>50</xdr:col>
      <xdr:colOff>114300</xdr:colOff>
      <xdr:row>78</xdr:row>
      <xdr:rowOff>15478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036192"/>
          <a:ext cx="889000" cy="35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171104</xdr:rowOff>
    </xdr:from>
    <xdr:to>
      <xdr:col>50</xdr:col>
      <xdr:colOff>165100</xdr:colOff>
      <xdr:row>77</xdr:row>
      <xdr:rowOff>101254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117781</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5992</xdr:rowOff>
    </xdr:from>
    <xdr:to>
      <xdr:col>45</xdr:col>
      <xdr:colOff>177800</xdr:colOff>
      <xdr:row>76</xdr:row>
      <xdr:rowOff>149347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036192"/>
          <a:ext cx="889000" cy="14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14788</xdr:rowOff>
    </xdr:from>
    <xdr:to>
      <xdr:col>46</xdr:col>
      <xdr:colOff>38100</xdr:colOff>
      <xdr:row>77</xdr:row>
      <xdr:rowOff>116388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107515</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30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149347</xdr:rowOff>
    </xdr:from>
    <xdr:to>
      <xdr:col>41</xdr:col>
      <xdr:colOff>50800</xdr:colOff>
      <xdr:row>77</xdr:row>
      <xdr:rowOff>106164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179547"/>
          <a:ext cx="889000" cy="12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162601</xdr:rowOff>
    </xdr:from>
    <xdr:to>
      <xdr:col>41</xdr:col>
      <xdr:colOff>101600</xdr:colOff>
      <xdr:row>76</xdr:row>
      <xdr:rowOff>92751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02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109278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79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100147</xdr:rowOff>
    </xdr:from>
    <xdr:to>
      <xdr:col>36</xdr:col>
      <xdr:colOff>165100</xdr:colOff>
      <xdr:row>77</xdr:row>
      <xdr:rowOff>30297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30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46824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90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152336</xdr:rowOff>
    </xdr:from>
    <xdr:to>
      <xdr:col>55</xdr:col>
      <xdr:colOff>50800</xdr:colOff>
      <xdr:row>77</xdr:row>
      <xdr:rowOff>82486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18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3763</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03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136128</xdr:rowOff>
    </xdr:from>
    <xdr:to>
      <xdr:col>50</xdr:col>
      <xdr:colOff>165100</xdr:colOff>
      <xdr:row>78</xdr:row>
      <xdr:rowOff>66278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3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57405</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30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126642</xdr:rowOff>
    </xdr:from>
    <xdr:to>
      <xdr:col>46</xdr:col>
      <xdr:colOff>38100</xdr:colOff>
      <xdr:row>76</xdr:row>
      <xdr:rowOff>56792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298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73319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76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98547</xdr:rowOff>
    </xdr:from>
    <xdr:to>
      <xdr:col>41</xdr:col>
      <xdr:colOff>101600</xdr:colOff>
      <xdr:row>77</xdr:row>
      <xdr:rowOff>28697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12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19824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221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55364</xdr:rowOff>
    </xdr:from>
    <xdr:to>
      <xdr:col>36</xdr:col>
      <xdr:colOff>165100</xdr:colOff>
      <xdr:row>77</xdr:row>
      <xdr:rowOff>156964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5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148091</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34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45402</xdr:rowOff>
    </xdr:from>
    <xdr:to>
      <xdr:col>54</xdr:col>
      <xdr:colOff>189865</xdr:colOff>
      <xdr:row>98</xdr:row>
      <xdr:rowOff>141720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475902"/>
          <a:ext cx="1270" cy="1467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145547</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141720</xdr:rowOff>
    </xdr:from>
    <xdr:to>
      <xdr:col>55</xdr:col>
      <xdr:colOff>88900</xdr:colOff>
      <xdr:row>98</xdr:row>
      <xdr:rowOff>141720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43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163529</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5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45402</xdr:rowOff>
    </xdr:from>
    <xdr:to>
      <xdr:col>55</xdr:col>
      <xdr:colOff>88900</xdr:colOff>
      <xdr:row>90</xdr:row>
      <xdr:rowOff>45402</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475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2578</xdr:rowOff>
    </xdr:from>
    <xdr:to>
      <xdr:col>55</xdr:col>
      <xdr:colOff>0</xdr:colOff>
      <xdr:row>96</xdr:row>
      <xdr:rowOff>136289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290328"/>
          <a:ext cx="838200" cy="30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20235</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794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41808</xdr:rowOff>
    </xdr:from>
    <xdr:to>
      <xdr:col>55</xdr:col>
      <xdr:colOff>50800</xdr:colOff>
      <xdr:row>96</xdr:row>
      <xdr:rowOff>143408</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0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80854</xdr:rowOff>
    </xdr:from>
    <xdr:to>
      <xdr:col>50</xdr:col>
      <xdr:colOff>114300</xdr:colOff>
      <xdr:row>96</xdr:row>
      <xdr:rowOff>136289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540054"/>
          <a:ext cx="889000" cy="5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87928</xdr:rowOff>
    </xdr:from>
    <xdr:to>
      <xdr:col>50</xdr:col>
      <xdr:colOff>165100</xdr:colOff>
      <xdr:row>97</xdr:row>
      <xdr:rowOff>18078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4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9205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63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80854</xdr:rowOff>
    </xdr:from>
    <xdr:to>
      <xdr:col>45</xdr:col>
      <xdr:colOff>177800</xdr:colOff>
      <xdr:row>97</xdr:row>
      <xdr:rowOff>6026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540054"/>
          <a:ext cx="889000" cy="9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73813</xdr:rowOff>
    </xdr:from>
    <xdr:to>
      <xdr:col>46</xdr:col>
      <xdr:colOff>38100</xdr:colOff>
      <xdr:row>97</xdr:row>
      <xdr:rowOff>3963</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33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166540</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2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168694</xdr:rowOff>
    </xdr:from>
    <xdr:to>
      <xdr:col>41</xdr:col>
      <xdr:colOff>50800</xdr:colOff>
      <xdr:row>97</xdr:row>
      <xdr:rowOff>6026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456444"/>
          <a:ext cx="889000" cy="18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122789</xdr:rowOff>
    </xdr:from>
    <xdr:to>
      <xdr:col>41</xdr:col>
      <xdr:colOff>101600</xdr:colOff>
      <xdr:row>95</xdr:row>
      <xdr:rowOff>52939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23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69466</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014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14263</xdr:rowOff>
    </xdr:from>
    <xdr:to>
      <xdr:col>36</xdr:col>
      <xdr:colOff>165100</xdr:colOff>
      <xdr:row>94</xdr:row>
      <xdr:rowOff>115863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13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132390</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590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123228</xdr:rowOff>
    </xdr:from>
    <xdr:to>
      <xdr:col>55</xdr:col>
      <xdr:colOff>50800</xdr:colOff>
      <xdr:row>95</xdr:row>
      <xdr:rowOff>53378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23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146105</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09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85489</xdr:rowOff>
    </xdr:from>
    <xdr:to>
      <xdr:col>50</xdr:col>
      <xdr:colOff>165100</xdr:colOff>
      <xdr:row>97</xdr:row>
      <xdr:rowOff>15639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4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32166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31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30054</xdr:rowOff>
    </xdr:from>
    <xdr:to>
      <xdr:col>46</xdr:col>
      <xdr:colOff>38100</xdr:colOff>
      <xdr:row>96</xdr:row>
      <xdr:rowOff>131654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8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148181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6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126676</xdr:rowOff>
    </xdr:from>
    <xdr:to>
      <xdr:col>41</xdr:col>
      <xdr:colOff>101600</xdr:colOff>
      <xdr:row>97</xdr:row>
      <xdr:rowOff>56826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47953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67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117894</xdr:rowOff>
    </xdr:from>
    <xdr:to>
      <xdr:col>36</xdr:col>
      <xdr:colOff>165100</xdr:colOff>
      <xdr:row>96</xdr:row>
      <xdr:rowOff>48044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40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39171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49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13643</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328593"/>
          <a:ext cx="1269" cy="145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131770</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510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13643</xdr:rowOff>
    </xdr:from>
    <xdr:to>
      <xdr:col>86</xdr:col>
      <xdr:colOff>25400</xdr:colOff>
      <xdr:row>31</xdr:row>
      <xdr:rowOff>13643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328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159130</xdr:rowOff>
    </xdr:from>
    <xdr:ext cx="378565"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5027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136253</xdr:rowOff>
    </xdr:from>
    <xdr:to>
      <xdr:col>85</xdr:col>
      <xdr:colOff>177800</xdr:colOff>
      <xdr:row>39</xdr:row>
      <xdr:rowOff>66403</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51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78522</xdr:rowOff>
    </xdr:from>
    <xdr:to>
      <xdr:col>81</xdr:col>
      <xdr:colOff>50800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765072"/>
          <a:ext cx="889000" cy="2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143111</xdr:rowOff>
    </xdr:from>
    <xdr:to>
      <xdr:col>81</xdr:col>
      <xdr:colOff>101600</xdr:colOff>
      <xdr:row>39</xdr:row>
      <xdr:rowOff>73261</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65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89788</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2017" y="6433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78522</xdr:rowOff>
    </xdr:from>
    <xdr:to>
      <xdr:col>76</xdr:col>
      <xdr:colOff>114300</xdr:colOff>
      <xdr:row>39</xdr:row>
      <xdr:rowOff>93762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765072"/>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142893</xdr:rowOff>
    </xdr:from>
    <xdr:to>
      <xdr:col>76</xdr:col>
      <xdr:colOff>165100</xdr:colOff>
      <xdr:row>39</xdr:row>
      <xdr:rowOff>73043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5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89570</xdr:rowOff>
    </xdr:from>
    <xdr:ext cx="378565"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403017" y="6433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57404</xdr:rowOff>
    </xdr:from>
    <xdr:to>
      <xdr:col>71</xdr:col>
      <xdr:colOff>177800</xdr:colOff>
      <xdr:row>39</xdr:row>
      <xdr:rowOff>93762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743954"/>
          <a:ext cx="889000" cy="3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91730</xdr:rowOff>
    </xdr:from>
    <xdr:to>
      <xdr:col>72</xdr:col>
      <xdr:colOff>38100</xdr:colOff>
      <xdr:row>37</xdr:row>
      <xdr:rowOff>21880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26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38407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03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147139</xdr:rowOff>
    </xdr:from>
    <xdr:to>
      <xdr:col>67</xdr:col>
      <xdr:colOff>101600</xdr:colOff>
      <xdr:row>37</xdr:row>
      <xdr:rowOff>77289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31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93816</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09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27722</xdr:rowOff>
    </xdr:from>
    <xdr:to>
      <xdr:col>76</xdr:col>
      <xdr:colOff>165100</xdr:colOff>
      <xdr:row>39</xdr:row>
      <xdr:rowOff>129322</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71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120449</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3017" y="6806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42962</xdr:rowOff>
    </xdr:from>
    <xdr:to>
      <xdr:col>72</xdr:col>
      <xdr:colOff>38100</xdr:colOff>
      <xdr:row>39</xdr:row>
      <xdr:rowOff>144562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72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135689</xdr:rowOff>
    </xdr:from>
    <xdr:ext cx="313932"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46333" y="68222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6604</xdr:rowOff>
    </xdr:from>
    <xdr:to>
      <xdr:col>67</xdr:col>
      <xdr:colOff>101600</xdr:colOff>
      <xdr:row>39</xdr:row>
      <xdr:rowOff>108204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69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99331</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785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97009</xdr:rowOff>
    </xdr:from>
    <xdr:to>
      <xdr:col>85</xdr:col>
      <xdr:colOff>126364</xdr:colOff>
      <xdr:row>77</xdr:row>
      <xdr:rowOff>109849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98509"/>
          <a:ext cx="1269" cy="121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113676</xdr:rowOff>
    </xdr:from>
    <xdr:ext cx="534377"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31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109849</xdr:rowOff>
    </xdr:from>
    <xdr:to>
      <xdr:col>86</xdr:col>
      <xdr:colOff>25400</xdr:colOff>
      <xdr:row>77</xdr:row>
      <xdr:rowOff>109849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311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43686</xdr:rowOff>
    </xdr:from>
    <xdr:ext cx="534377"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7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97009</xdr:rowOff>
    </xdr:from>
    <xdr:to>
      <xdr:col>86</xdr:col>
      <xdr:colOff>25400</xdr:colOff>
      <xdr:row>70</xdr:row>
      <xdr:rowOff>97009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98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26505</xdr:rowOff>
    </xdr:from>
    <xdr:to>
      <xdr:col>85</xdr:col>
      <xdr:colOff>127000</xdr:colOff>
      <xdr:row>70</xdr:row>
      <xdr:rowOff>97009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2028005"/>
          <a:ext cx="838200" cy="70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8920</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867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30493</xdr:rowOff>
    </xdr:from>
    <xdr:to>
      <xdr:col>85</xdr:col>
      <xdr:colOff>177800</xdr:colOff>
      <xdr:row>75</xdr:row>
      <xdr:rowOff>132093</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23590</xdr:rowOff>
    </xdr:from>
    <xdr:to>
      <xdr:col>81</xdr:col>
      <xdr:colOff>50800</xdr:colOff>
      <xdr:row>70</xdr:row>
      <xdr:rowOff>26505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592300" y="12025090"/>
          <a:ext cx="889000" cy="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20453</xdr:rowOff>
    </xdr:from>
    <xdr:to>
      <xdr:col>81</xdr:col>
      <xdr:colOff>101600</xdr:colOff>
      <xdr:row>75</xdr:row>
      <xdr:rowOff>122053</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113180</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23590</xdr:rowOff>
    </xdr:from>
    <xdr:to>
      <xdr:col>76</xdr:col>
      <xdr:colOff>114300</xdr:colOff>
      <xdr:row>71</xdr:row>
      <xdr:rowOff>14332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025090"/>
          <a:ext cx="889000" cy="16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30797</xdr:rowOff>
    </xdr:from>
    <xdr:to>
      <xdr:col>76</xdr:col>
      <xdr:colOff>165100</xdr:colOff>
      <xdr:row>75</xdr:row>
      <xdr:rowOff>132397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123525</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14332</xdr:rowOff>
    </xdr:from>
    <xdr:to>
      <xdr:col>71</xdr:col>
      <xdr:colOff>177800</xdr:colOff>
      <xdr:row>71</xdr:row>
      <xdr:rowOff>38906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187282"/>
          <a:ext cx="8890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163328</xdr:rowOff>
    </xdr:from>
    <xdr:to>
      <xdr:col>72</xdr:col>
      <xdr:colOff>38100</xdr:colOff>
      <xdr:row>74</xdr:row>
      <xdr:rowOff>93478</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67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84605</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77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149841</xdr:rowOff>
    </xdr:from>
    <xdr:to>
      <xdr:col>67</xdr:col>
      <xdr:colOff>101600</xdr:colOff>
      <xdr:row>74</xdr:row>
      <xdr:rowOff>79991</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6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71118</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75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46209</xdr:rowOff>
    </xdr:from>
    <xdr:to>
      <xdr:col>85</xdr:col>
      <xdr:colOff>177800</xdr:colOff>
      <xdr:row>70</xdr:row>
      <xdr:rowOff>147809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04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170686</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00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69</xdr:row>
      <xdr:rowOff>147155</xdr:rowOff>
    </xdr:from>
    <xdr:to>
      <xdr:col>81</xdr:col>
      <xdr:colOff>101600</xdr:colOff>
      <xdr:row>70</xdr:row>
      <xdr:rowOff>77305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19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68</xdr:row>
      <xdr:rowOff>93832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17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69</xdr:row>
      <xdr:rowOff>144240</xdr:rowOff>
    </xdr:from>
    <xdr:to>
      <xdr:col>76</xdr:col>
      <xdr:colOff>165100</xdr:colOff>
      <xdr:row>70</xdr:row>
      <xdr:rowOff>74390</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197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68</xdr:row>
      <xdr:rowOff>90917</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174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134982</xdr:rowOff>
    </xdr:from>
    <xdr:to>
      <xdr:col>72</xdr:col>
      <xdr:colOff>38100</xdr:colOff>
      <xdr:row>71</xdr:row>
      <xdr:rowOff>65132</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13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69</xdr:row>
      <xdr:rowOff>81659</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191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159556</xdr:rowOff>
    </xdr:from>
    <xdr:to>
      <xdr:col>67</xdr:col>
      <xdr:colOff>101600</xdr:colOff>
      <xdr:row>71</xdr:row>
      <xdr:rowOff>89706</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16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69</xdr:row>
      <xdr:rowOff>106233</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193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8331</xdr:rowOff>
    </xdr:from>
    <xdr:to>
      <xdr:col>85</xdr:col>
      <xdr:colOff>126364</xdr:colOff>
      <xdr:row>99</xdr:row>
      <xdr:rowOff>29812</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610281"/>
          <a:ext cx="1269" cy="1393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33639</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700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29812</xdr:rowOff>
    </xdr:from>
    <xdr:to>
      <xdr:col>86</xdr:col>
      <xdr:colOff>25400</xdr:colOff>
      <xdr:row>99</xdr:row>
      <xdr:rowOff>29812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7003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126458</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385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8331</xdr:rowOff>
    </xdr:from>
    <xdr:to>
      <xdr:col>86</xdr:col>
      <xdr:colOff>25400</xdr:colOff>
      <xdr:row>91</xdr:row>
      <xdr:rowOff>8331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610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126853</xdr:rowOff>
    </xdr:from>
    <xdr:to>
      <xdr:col>85</xdr:col>
      <xdr:colOff>127000</xdr:colOff>
      <xdr:row>97</xdr:row>
      <xdr:rowOff>128141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5481300" y="16757503"/>
          <a:ext cx="838200" cy="1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147238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777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168811</xdr:rowOff>
    </xdr:from>
    <xdr:to>
      <xdr:col>85</xdr:col>
      <xdr:colOff>177800</xdr:colOff>
      <xdr:row>98</xdr:row>
      <xdr:rowOff>98961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79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52603</xdr:rowOff>
    </xdr:from>
    <xdr:to>
      <xdr:col>81</xdr:col>
      <xdr:colOff>50800</xdr:colOff>
      <xdr:row>97</xdr:row>
      <xdr:rowOff>126853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683253"/>
          <a:ext cx="889000" cy="7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170259</xdr:rowOff>
    </xdr:from>
    <xdr:to>
      <xdr:col>81</xdr:col>
      <xdr:colOff>101600</xdr:colOff>
      <xdr:row>98</xdr:row>
      <xdr:rowOff>100409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80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91536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893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52603</xdr:rowOff>
    </xdr:from>
    <xdr:to>
      <xdr:col>76</xdr:col>
      <xdr:colOff>114300</xdr:colOff>
      <xdr:row>97</xdr:row>
      <xdr:rowOff>109000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683253"/>
          <a:ext cx="889000" cy="5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219</xdr:rowOff>
    </xdr:from>
    <xdr:to>
      <xdr:col>76</xdr:col>
      <xdr:colOff>165100</xdr:colOff>
      <xdr:row>98</xdr:row>
      <xdr:rowOff>101819</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802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92946</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89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109000</xdr:rowOff>
    </xdr:from>
    <xdr:to>
      <xdr:col>71</xdr:col>
      <xdr:colOff>177800</xdr:colOff>
      <xdr:row>98</xdr:row>
      <xdr:rowOff>68704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739650"/>
          <a:ext cx="889000" cy="13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43363</xdr:rowOff>
    </xdr:from>
    <xdr:to>
      <xdr:col>72</xdr:col>
      <xdr:colOff>38100</xdr:colOff>
      <xdr:row>98</xdr:row>
      <xdr:rowOff>144963</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84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136090</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93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77896</xdr:rowOff>
    </xdr:from>
    <xdr:to>
      <xdr:col>67</xdr:col>
      <xdr:colOff>101600</xdr:colOff>
      <xdr:row>99</xdr:row>
      <xdr:rowOff>8046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879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170623</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97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77341</xdr:rowOff>
    </xdr:from>
    <xdr:to>
      <xdr:col>85</xdr:col>
      <xdr:colOff>177800</xdr:colOff>
      <xdr:row>98</xdr:row>
      <xdr:rowOff>7491</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70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100218</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55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76053</xdr:rowOff>
    </xdr:from>
    <xdr:to>
      <xdr:col>81</xdr:col>
      <xdr:colOff>101600</xdr:colOff>
      <xdr:row>98</xdr:row>
      <xdr:rowOff>6203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70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22730</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48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1803</xdr:rowOff>
    </xdr:from>
    <xdr:to>
      <xdr:col>76</xdr:col>
      <xdr:colOff>165100</xdr:colOff>
      <xdr:row>97</xdr:row>
      <xdr:rowOff>103403</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63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119930</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40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58200</xdr:rowOff>
    </xdr:from>
    <xdr:to>
      <xdr:col>72</xdr:col>
      <xdr:colOff>38100</xdr:colOff>
      <xdr:row>97</xdr:row>
      <xdr:rowOff>159800</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68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4877</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46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17904</xdr:rowOff>
    </xdr:from>
    <xdr:to>
      <xdr:col>67</xdr:col>
      <xdr:colOff>101600</xdr:colOff>
      <xdr:row>98</xdr:row>
      <xdr:rowOff>119504</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2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136031</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595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40259</xdr:rowOff>
    </xdr:from>
    <xdr:to>
      <xdr:col>116</xdr:col>
      <xdr:colOff>62864</xdr:colOff>
      <xdr:row>39</xdr:row>
      <xdr:rowOff>98878</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183759"/>
          <a:ext cx="1269" cy="1601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158386</xdr:rowOff>
    </xdr:from>
    <xdr:ext cx="469744"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495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40259</xdr:rowOff>
    </xdr:from>
    <xdr:to>
      <xdr:col>116</xdr:col>
      <xdr:colOff>152400</xdr:colOff>
      <xdr:row>30</xdr:row>
      <xdr:rowOff>40259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183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80917</xdr:rowOff>
    </xdr:from>
    <xdr:to>
      <xdr:col>116</xdr:col>
      <xdr:colOff>63500</xdr:colOff>
      <xdr:row>39</xdr:row>
      <xdr:rowOff>93001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767467"/>
          <a:ext cx="838200" cy="12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80589</xdr:rowOff>
    </xdr:from>
    <xdr:ext cx="378565"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42423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57713</xdr:rowOff>
    </xdr:from>
    <xdr:to>
      <xdr:col>116</xdr:col>
      <xdr:colOff>114300</xdr:colOff>
      <xdr:row>38</xdr:row>
      <xdr:rowOff>159313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572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77978</xdr:rowOff>
    </xdr:from>
    <xdr:to>
      <xdr:col>111</xdr:col>
      <xdr:colOff>177800</xdr:colOff>
      <xdr:row>39</xdr:row>
      <xdr:rowOff>80917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764528"/>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84165</xdr:rowOff>
    </xdr:from>
    <xdr:to>
      <xdr:col>112</xdr:col>
      <xdr:colOff>38100</xdr:colOff>
      <xdr:row>39</xdr:row>
      <xdr:rowOff>14315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9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30842</xdr:rowOff>
    </xdr:from>
    <xdr:ext cx="378565"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4017" y="6374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74549</xdr:rowOff>
    </xdr:from>
    <xdr:to>
      <xdr:col>107</xdr:col>
      <xdr:colOff>50800</xdr:colOff>
      <xdr:row>39</xdr:row>
      <xdr:rowOff>77978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761099"/>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63427</xdr:rowOff>
    </xdr:from>
    <xdr:to>
      <xdr:col>107</xdr:col>
      <xdr:colOff>101600</xdr:colOff>
      <xdr:row>38</xdr:row>
      <xdr:rowOff>165027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10105</xdr:rowOff>
    </xdr:from>
    <xdr:ext cx="378565"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5017" y="6353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74549</xdr:rowOff>
    </xdr:from>
    <xdr:to>
      <xdr:col>102</xdr:col>
      <xdr:colOff>114300</xdr:colOff>
      <xdr:row>39</xdr:row>
      <xdr:rowOff>75529</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8656300" y="6761099"/>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6114</xdr:rowOff>
    </xdr:from>
    <xdr:to>
      <xdr:col>102</xdr:col>
      <xdr:colOff>165100</xdr:colOff>
      <xdr:row>37</xdr:row>
      <xdr:rowOff>107714</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34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124241</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12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138212</xdr:rowOff>
    </xdr:from>
    <xdr:to>
      <xdr:col>98</xdr:col>
      <xdr:colOff>38100</xdr:colOff>
      <xdr:row>38</xdr:row>
      <xdr:rowOff>68362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48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84889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57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42201</xdr:rowOff>
    </xdr:from>
    <xdr:to>
      <xdr:col>116</xdr:col>
      <xdr:colOff>114300</xdr:colOff>
      <xdr:row>39</xdr:row>
      <xdr:rowOff>143801</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72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128578</xdr:rowOff>
    </xdr:from>
    <xdr:ext cx="313932"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6436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30117</xdr:rowOff>
    </xdr:from>
    <xdr:to>
      <xdr:col>112</xdr:col>
      <xdr:colOff>38100</xdr:colOff>
      <xdr:row>39</xdr:row>
      <xdr:rowOff>131717</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71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122844</xdr:rowOff>
    </xdr:from>
    <xdr:ext cx="378565"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4017" y="6809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27178</xdr:rowOff>
    </xdr:from>
    <xdr:to>
      <xdr:col>107</xdr:col>
      <xdr:colOff>101600</xdr:colOff>
      <xdr:row>39</xdr:row>
      <xdr:rowOff>128778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71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119905</xdr:rowOff>
    </xdr:from>
    <xdr:ext cx="378565"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5017" y="68064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23749</xdr:rowOff>
    </xdr:from>
    <xdr:to>
      <xdr:col>102</xdr:col>
      <xdr:colOff>165100</xdr:colOff>
      <xdr:row>39</xdr:row>
      <xdr:rowOff>125349</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71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116476</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6017" y="68030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24729</xdr:rowOff>
    </xdr:from>
    <xdr:to>
      <xdr:col>98</xdr:col>
      <xdr:colOff>38100</xdr:colOff>
      <xdr:row>39</xdr:row>
      <xdr:rowOff>126329</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71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117456</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7017" y="6804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34792</xdr:rowOff>
    </xdr:from>
    <xdr:to>
      <xdr:col>116</xdr:col>
      <xdr:colOff>62864</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8778742"/>
          <a:ext cx="1269" cy="1381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152919</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55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34792</xdr:rowOff>
    </xdr:from>
    <xdr:to>
      <xdr:col>116</xdr:col>
      <xdr:colOff>152400</xdr:colOff>
      <xdr:row>51</xdr:row>
      <xdr:rowOff>34792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877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133642</xdr:rowOff>
    </xdr:from>
    <xdr:to>
      <xdr:col>116</xdr:col>
      <xdr:colOff>63500</xdr:colOff>
      <xdr:row>56</xdr:row>
      <xdr:rowOff>158883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1323300" y="9734842"/>
          <a:ext cx="838200" cy="2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67080</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10011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88653</xdr:rowOff>
    </xdr:from>
    <xdr:to>
      <xdr:col>116</xdr:col>
      <xdr:colOff>114300</xdr:colOff>
      <xdr:row>59</xdr:row>
      <xdr:rowOff>18803</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75254</xdr:rowOff>
    </xdr:from>
    <xdr:to>
      <xdr:col>111</xdr:col>
      <xdr:colOff>177800</xdr:colOff>
      <xdr:row>56</xdr:row>
      <xdr:rowOff>133642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0434300" y="9676454"/>
          <a:ext cx="889000" cy="5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86805</xdr:rowOff>
    </xdr:from>
    <xdr:to>
      <xdr:col>112</xdr:col>
      <xdr:colOff>38100</xdr:colOff>
      <xdr:row>59</xdr:row>
      <xdr:rowOff>16955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8082</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41649</xdr:rowOff>
    </xdr:from>
    <xdr:to>
      <xdr:col>107</xdr:col>
      <xdr:colOff>50800</xdr:colOff>
      <xdr:row>56</xdr:row>
      <xdr:rowOff>75254</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9545300" y="9642849"/>
          <a:ext cx="889000" cy="3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80804</xdr:rowOff>
    </xdr:from>
    <xdr:to>
      <xdr:col>107</xdr:col>
      <xdr:colOff>101600</xdr:colOff>
      <xdr:row>59</xdr:row>
      <xdr:rowOff>10954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2081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41649</xdr:rowOff>
    </xdr:from>
    <xdr:to>
      <xdr:col>102</xdr:col>
      <xdr:colOff>114300</xdr:colOff>
      <xdr:row>56</xdr:row>
      <xdr:rowOff>148006</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8656300" y="9642849"/>
          <a:ext cx="889000" cy="10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49276</xdr:rowOff>
    </xdr:from>
    <xdr:to>
      <xdr:col>102</xdr:col>
      <xdr:colOff>165100</xdr:colOff>
      <xdr:row>58</xdr:row>
      <xdr:rowOff>150876</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999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142003</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1008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57868</xdr:rowOff>
    </xdr:from>
    <xdr:to>
      <xdr:col>98</xdr:col>
      <xdr:colOff>38100</xdr:colOff>
      <xdr:row>58</xdr:row>
      <xdr:rowOff>159468</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1000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150595</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1009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108083</xdr:rowOff>
    </xdr:from>
    <xdr:to>
      <xdr:col>116</xdr:col>
      <xdr:colOff>114300</xdr:colOff>
      <xdr:row>57</xdr:row>
      <xdr:rowOff>38233</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97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130960</xdr:rowOff>
    </xdr:from>
    <xdr:ext cx="534377"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9560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82842</xdr:rowOff>
    </xdr:from>
    <xdr:to>
      <xdr:col>112</xdr:col>
      <xdr:colOff>38100</xdr:colOff>
      <xdr:row>57</xdr:row>
      <xdr:rowOff>12992</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968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29519</xdr:rowOff>
    </xdr:from>
    <xdr:ext cx="534377"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56111" y="945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24454</xdr:rowOff>
    </xdr:from>
    <xdr:to>
      <xdr:col>107</xdr:col>
      <xdr:colOff>101600</xdr:colOff>
      <xdr:row>56</xdr:row>
      <xdr:rowOff>126054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962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142581</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67111" y="940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162299</xdr:rowOff>
    </xdr:from>
    <xdr:to>
      <xdr:col>102</xdr:col>
      <xdr:colOff>165100</xdr:colOff>
      <xdr:row>56</xdr:row>
      <xdr:rowOff>92449</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959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108976</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278111" y="936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97206</xdr:rowOff>
    </xdr:from>
    <xdr:to>
      <xdr:col>98</xdr:col>
      <xdr:colOff>38100</xdr:colOff>
      <xdr:row>57</xdr:row>
      <xdr:rowOff>27356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969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43883</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389111" y="947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37821</xdr:rowOff>
    </xdr:from>
    <xdr:to>
      <xdr:col>116</xdr:col>
      <xdr:colOff>62864</xdr:colOff>
      <xdr:row>78</xdr:row>
      <xdr:rowOff>159855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039321"/>
          <a:ext cx="1269" cy="1493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163682</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3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159855</xdr:rowOff>
    </xdr:from>
    <xdr:to>
      <xdr:col>116</xdr:col>
      <xdr:colOff>152400</xdr:colOff>
      <xdr:row>78</xdr:row>
      <xdr:rowOff>159855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3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155948</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81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37821</xdr:rowOff>
    </xdr:from>
    <xdr:to>
      <xdr:col>116</xdr:col>
      <xdr:colOff>152400</xdr:colOff>
      <xdr:row>70</xdr:row>
      <xdr:rowOff>37821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039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52946</xdr:rowOff>
    </xdr:from>
    <xdr:to>
      <xdr:col>116</xdr:col>
      <xdr:colOff>63500</xdr:colOff>
      <xdr:row>73</xdr:row>
      <xdr:rowOff>95314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2568796"/>
          <a:ext cx="838200" cy="42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97464</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784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119037</xdr:rowOff>
    </xdr:from>
    <xdr:to>
      <xdr:col>116</xdr:col>
      <xdr:colOff>114300</xdr:colOff>
      <xdr:row>75</xdr:row>
      <xdr:rowOff>49187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806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95314</xdr:rowOff>
    </xdr:from>
    <xdr:to>
      <xdr:col>111</xdr:col>
      <xdr:colOff>177800</xdr:colOff>
      <xdr:row>73</xdr:row>
      <xdr:rowOff>131852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611164"/>
          <a:ext cx="889000" cy="3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20625</xdr:rowOff>
    </xdr:from>
    <xdr:to>
      <xdr:col>112</xdr:col>
      <xdr:colOff>38100</xdr:colOff>
      <xdr:row>75</xdr:row>
      <xdr:rowOff>122225</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87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113352</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97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131852</xdr:rowOff>
    </xdr:from>
    <xdr:to>
      <xdr:col>107</xdr:col>
      <xdr:colOff>50800</xdr:colOff>
      <xdr:row>73</xdr:row>
      <xdr:rowOff>144043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647702"/>
          <a:ext cx="8890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67602</xdr:rowOff>
    </xdr:from>
    <xdr:to>
      <xdr:col>107</xdr:col>
      <xdr:colOff>101600</xdr:colOff>
      <xdr:row>75</xdr:row>
      <xdr:rowOff>169202</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160329</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1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99390</xdr:rowOff>
    </xdr:from>
    <xdr:to>
      <xdr:col>102</xdr:col>
      <xdr:colOff>114300</xdr:colOff>
      <xdr:row>73</xdr:row>
      <xdr:rowOff>144043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2615240"/>
          <a:ext cx="889000" cy="4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51067</xdr:rowOff>
    </xdr:from>
    <xdr:to>
      <xdr:col>102</xdr:col>
      <xdr:colOff>165100</xdr:colOff>
      <xdr:row>75</xdr:row>
      <xdr:rowOff>152667</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9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143794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00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168148</xdr:rowOff>
    </xdr:from>
    <xdr:to>
      <xdr:col>98</xdr:col>
      <xdr:colOff>38100</xdr:colOff>
      <xdr:row>74</xdr:row>
      <xdr:rowOff>98298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6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89425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7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2146</xdr:rowOff>
    </xdr:from>
    <xdr:to>
      <xdr:col>116</xdr:col>
      <xdr:colOff>114300</xdr:colOff>
      <xdr:row>73</xdr:row>
      <xdr:rowOff>103746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51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25023</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36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44514</xdr:rowOff>
    </xdr:from>
    <xdr:to>
      <xdr:col>112</xdr:col>
      <xdr:colOff>38100</xdr:colOff>
      <xdr:row>73</xdr:row>
      <xdr:rowOff>146114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5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162641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335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81052</xdr:rowOff>
    </xdr:from>
    <xdr:to>
      <xdr:col>107</xdr:col>
      <xdr:colOff>101600</xdr:colOff>
      <xdr:row>74</xdr:row>
      <xdr:rowOff>11202</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59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27729</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37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93243</xdr:rowOff>
    </xdr:from>
    <xdr:to>
      <xdr:col>102</xdr:col>
      <xdr:colOff>165100</xdr:colOff>
      <xdr:row>74</xdr:row>
      <xdr:rowOff>23393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60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39920</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38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48590</xdr:rowOff>
    </xdr:from>
    <xdr:to>
      <xdr:col>98</xdr:col>
      <xdr:colOff>38100</xdr:colOff>
      <xdr:row>73</xdr:row>
      <xdr:rowOff>150190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56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166717</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33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・人件費については、給与表の改定や勤勉手当の支給月数の増といった増額要因があったものの、定年引上げによる退職手当の大幅減により減となった。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・扶助費については、子どもの医療費助成の対象年齢を中学生までから高校生までに引き上げたことにより増となった。令和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年度の途中から制度改正となったため、次年度も扶助費が増額する可能性が高い。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・物件費については、新型コロナワクチン接種等の委託料が減額となったことから、令和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年度は減となったが、今後は物価高騰や光熱水費の上昇により増額することが見込まれる。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・普通建設事業費については、平田地区給食施設整備事業（新規整備）や国体記念体育館改修事業（更新整備）により増額となった。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95,789
95,243
602.98
61,641,207
60,244,049
1,359,526
29,622,357
49,003,562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45212</xdr:rowOff>
    </xdr:from>
    <xdr:to>
      <xdr:col>24</xdr:col>
      <xdr:colOff>62865</xdr:colOff>
      <xdr:row>38</xdr:row>
      <xdr:rowOff>29210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88712"/>
          <a:ext cx="1270" cy="1355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163339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6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3,524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45212</xdr:rowOff>
    </xdr:from>
    <xdr:to>
      <xdr:col>24</xdr:col>
      <xdr:colOff>152400</xdr:colOff>
      <xdr:row>30</xdr:row>
      <xdr:rowOff>45212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88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103886</xdr:rowOff>
    </xdr:from>
    <xdr:to>
      <xdr:col>24</xdr:col>
      <xdr:colOff>63500</xdr:colOff>
      <xdr:row>31</xdr:row>
      <xdr:rowOff>105410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418836"/>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5605</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34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27178</xdr:rowOff>
    </xdr:from>
    <xdr:to>
      <xdr:col>24</xdr:col>
      <xdr:colOff>114300</xdr:colOff>
      <xdr:row>34</xdr:row>
      <xdr:rowOff>128778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856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81026</xdr:rowOff>
    </xdr:from>
    <xdr:to>
      <xdr:col>19</xdr:col>
      <xdr:colOff>177800</xdr:colOff>
      <xdr:row>31</xdr:row>
      <xdr:rowOff>103886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224526"/>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51562</xdr:rowOff>
    </xdr:from>
    <xdr:to>
      <xdr:col>20</xdr:col>
      <xdr:colOff>38100</xdr:colOff>
      <xdr:row>34</xdr:row>
      <xdr:rowOff>153162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880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144289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73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35306</xdr:rowOff>
    </xdr:from>
    <xdr:to>
      <xdr:col>15</xdr:col>
      <xdr:colOff>50800</xdr:colOff>
      <xdr:row>30</xdr:row>
      <xdr:rowOff>81026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17880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37846</xdr:rowOff>
    </xdr:from>
    <xdr:to>
      <xdr:col>15</xdr:col>
      <xdr:colOff>101600</xdr:colOff>
      <xdr:row>34</xdr:row>
      <xdr:rowOff>139446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86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130573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5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35306</xdr:rowOff>
    </xdr:from>
    <xdr:to>
      <xdr:col>10</xdr:col>
      <xdr:colOff>114300</xdr:colOff>
      <xdr:row>30</xdr:row>
      <xdr:rowOff>75692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178806"/>
          <a:ext cx="88900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91948</xdr:rowOff>
    </xdr:from>
    <xdr:to>
      <xdr:col>10</xdr:col>
      <xdr:colOff>165100</xdr:colOff>
      <xdr:row>34</xdr:row>
      <xdr:rowOff>22098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74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13225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4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14986</xdr:rowOff>
    </xdr:from>
    <xdr:to>
      <xdr:col>6</xdr:col>
      <xdr:colOff>38100</xdr:colOff>
      <xdr:row>33</xdr:row>
      <xdr:rowOff>116586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67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107713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76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54610</xdr:rowOff>
    </xdr:from>
    <xdr:to>
      <xdr:col>24</xdr:col>
      <xdr:colOff>114300</xdr:colOff>
      <xdr:row>31</xdr:row>
      <xdr:rowOff>156210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36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77487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22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53086</xdr:rowOff>
    </xdr:from>
    <xdr:to>
      <xdr:col>20</xdr:col>
      <xdr:colOff>38100</xdr:colOff>
      <xdr:row>31</xdr:row>
      <xdr:rowOff>154686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36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171213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14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30226</xdr:rowOff>
    </xdr:from>
    <xdr:to>
      <xdr:col>15</xdr:col>
      <xdr:colOff>101600</xdr:colOff>
      <xdr:row>30</xdr:row>
      <xdr:rowOff>131826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17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28</xdr:row>
      <xdr:rowOff>148353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494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29</xdr:row>
      <xdr:rowOff>155956</xdr:rowOff>
    </xdr:from>
    <xdr:to>
      <xdr:col>10</xdr:col>
      <xdr:colOff>165100</xdr:colOff>
      <xdr:row>30</xdr:row>
      <xdr:rowOff>86106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12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28</xdr:row>
      <xdr:rowOff>102633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490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24892</xdr:rowOff>
    </xdr:from>
    <xdr:to>
      <xdr:col>6</xdr:col>
      <xdr:colOff>38100</xdr:colOff>
      <xdr:row>30</xdr:row>
      <xdr:rowOff>126492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16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28</xdr:row>
      <xdr:rowOff>143019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4943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32701</xdr:rowOff>
    </xdr:from>
    <xdr:to>
      <xdr:col>24</xdr:col>
      <xdr:colOff>62865</xdr:colOff>
      <xdr:row>57</xdr:row>
      <xdr:rowOff>161490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05201"/>
          <a:ext cx="1270" cy="1328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165317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3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161490</xdr:rowOff>
    </xdr:from>
    <xdr:to>
      <xdr:col>24</xdr:col>
      <xdr:colOff>152400</xdr:colOff>
      <xdr:row>57</xdr:row>
      <xdr:rowOff>161490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3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150828</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8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323,403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32701</xdr:rowOff>
    </xdr:from>
    <xdr:to>
      <xdr:col>24</xdr:col>
      <xdr:colOff>152400</xdr:colOff>
      <xdr:row>50</xdr:row>
      <xdr:rowOff>32701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05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14029</xdr:rowOff>
    </xdr:from>
    <xdr:to>
      <xdr:col>24</xdr:col>
      <xdr:colOff>63500</xdr:colOff>
      <xdr:row>56</xdr:row>
      <xdr:rowOff>15954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615229"/>
          <a:ext cx="838200" cy="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126502</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27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148075</xdr:rowOff>
    </xdr:from>
    <xdr:to>
      <xdr:col>24</xdr:col>
      <xdr:colOff>114300</xdr:colOff>
      <xdr:row>57</xdr:row>
      <xdr:rowOff>78225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7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66516</xdr:rowOff>
    </xdr:from>
    <xdr:to>
      <xdr:col>19</xdr:col>
      <xdr:colOff>177800</xdr:colOff>
      <xdr:row>56</xdr:row>
      <xdr:rowOff>14029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496266"/>
          <a:ext cx="889000" cy="11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150910</xdr:rowOff>
    </xdr:from>
    <xdr:to>
      <xdr:col>20</xdr:col>
      <xdr:colOff>38100</xdr:colOff>
      <xdr:row>57</xdr:row>
      <xdr:rowOff>81060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75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72187</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84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93253</xdr:rowOff>
    </xdr:from>
    <xdr:to>
      <xdr:col>15</xdr:col>
      <xdr:colOff>50800</xdr:colOff>
      <xdr:row>55</xdr:row>
      <xdr:rowOff>66516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180103"/>
          <a:ext cx="889000" cy="31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158015</xdr:rowOff>
    </xdr:from>
    <xdr:to>
      <xdr:col>15</xdr:col>
      <xdr:colOff>101600</xdr:colOff>
      <xdr:row>57</xdr:row>
      <xdr:rowOff>88165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75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79292</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85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93253</xdr:rowOff>
    </xdr:from>
    <xdr:to>
      <xdr:col>10</xdr:col>
      <xdr:colOff>114300</xdr:colOff>
      <xdr:row>56</xdr:row>
      <xdr:rowOff>117105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180103"/>
          <a:ext cx="889000" cy="53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20585</xdr:rowOff>
    </xdr:from>
    <xdr:to>
      <xdr:col>10</xdr:col>
      <xdr:colOff>165100</xdr:colOff>
      <xdr:row>54</xdr:row>
      <xdr:rowOff>122185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27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113312</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371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158290</xdr:rowOff>
    </xdr:from>
    <xdr:to>
      <xdr:col>6</xdr:col>
      <xdr:colOff>38100</xdr:colOff>
      <xdr:row>57</xdr:row>
      <xdr:rowOff>88440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75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79567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85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136604</xdr:rowOff>
    </xdr:from>
    <xdr:to>
      <xdr:col>24</xdr:col>
      <xdr:colOff>114300</xdr:colOff>
      <xdr:row>56</xdr:row>
      <xdr:rowOff>66754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6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159481</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417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134679</xdr:rowOff>
    </xdr:from>
    <xdr:to>
      <xdr:col>20</xdr:col>
      <xdr:colOff>38100</xdr:colOff>
      <xdr:row>56</xdr:row>
      <xdr:rowOff>64829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6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81356</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339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15716</xdr:rowOff>
    </xdr:from>
    <xdr:to>
      <xdr:col>15</xdr:col>
      <xdr:colOff>101600</xdr:colOff>
      <xdr:row>55</xdr:row>
      <xdr:rowOff>117316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44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133843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2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42453</xdr:rowOff>
    </xdr:from>
    <xdr:to>
      <xdr:col>10</xdr:col>
      <xdr:colOff>165100</xdr:colOff>
      <xdr:row>53</xdr:row>
      <xdr:rowOff>144053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12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160580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8904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66305</xdr:rowOff>
    </xdr:from>
    <xdr:to>
      <xdr:col>6</xdr:col>
      <xdr:colOff>38100</xdr:colOff>
      <xdr:row>56</xdr:row>
      <xdr:rowOff>167905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66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12982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44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32647</xdr:rowOff>
    </xdr:from>
    <xdr:to>
      <xdr:col>24</xdr:col>
      <xdr:colOff>62865</xdr:colOff>
      <xdr:row>79</xdr:row>
      <xdr:rowOff>114821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205597"/>
          <a:ext cx="1270" cy="1453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118648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63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114821</xdr:rowOff>
    </xdr:from>
    <xdr:to>
      <xdr:col>24</xdr:col>
      <xdr:colOff>152400</xdr:colOff>
      <xdr:row>79</xdr:row>
      <xdr:rowOff>114821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59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150774</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80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331,549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32647</xdr:rowOff>
    </xdr:from>
    <xdr:to>
      <xdr:col>24</xdr:col>
      <xdr:colOff>152400</xdr:colOff>
      <xdr:row>71</xdr:row>
      <xdr:rowOff>32647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205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83031</xdr:rowOff>
    </xdr:from>
    <xdr:to>
      <xdr:col>24</xdr:col>
      <xdr:colOff>63500</xdr:colOff>
      <xdr:row>78</xdr:row>
      <xdr:rowOff>9992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84681"/>
          <a:ext cx="838200" cy="9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107259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660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84381</xdr:rowOff>
    </xdr:from>
    <xdr:to>
      <xdr:col>24</xdr:col>
      <xdr:colOff>114300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147853</xdr:rowOff>
    </xdr:from>
    <xdr:to>
      <xdr:col>19</xdr:col>
      <xdr:colOff>177800</xdr:colOff>
      <xdr:row>78</xdr:row>
      <xdr:rowOff>9992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349503"/>
          <a:ext cx="889000" cy="3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170800</xdr:rowOff>
    </xdr:from>
    <xdr:to>
      <xdr:col>20</xdr:col>
      <xdr:colOff>38100</xdr:colOff>
      <xdr:row>77</xdr:row>
      <xdr:rowOff>100950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117477</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147853</xdr:rowOff>
    </xdr:from>
    <xdr:to>
      <xdr:col>15</xdr:col>
      <xdr:colOff>50800</xdr:colOff>
      <xdr:row>78</xdr:row>
      <xdr:rowOff>67661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349503"/>
          <a:ext cx="889000" cy="9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122230</xdr:rowOff>
    </xdr:from>
    <xdr:to>
      <xdr:col>15</xdr:col>
      <xdr:colOff>101600</xdr:colOff>
      <xdr:row>77</xdr:row>
      <xdr:rowOff>52380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68907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67661</xdr:rowOff>
    </xdr:from>
    <xdr:to>
      <xdr:col>10</xdr:col>
      <xdr:colOff>114300</xdr:colOff>
      <xdr:row>78</xdr:row>
      <xdr:rowOff>129749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40761"/>
          <a:ext cx="889000" cy="6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34288</xdr:rowOff>
    </xdr:from>
    <xdr:to>
      <xdr:col>10</xdr:col>
      <xdr:colOff>165100</xdr:colOff>
      <xdr:row>77</xdr:row>
      <xdr:rowOff>135888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3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152415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113551</xdr:rowOff>
    </xdr:from>
    <xdr:to>
      <xdr:col>6</xdr:col>
      <xdr:colOff>38100</xdr:colOff>
      <xdr:row>78</xdr:row>
      <xdr:rowOff>43701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1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60228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09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32231</xdr:rowOff>
    </xdr:from>
    <xdr:to>
      <xdr:col>24</xdr:col>
      <xdr:colOff>114300</xdr:colOff>
      <xdr:row>77</xdr:row>
      <xdr:rowOff>133831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3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10658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1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130642</xdr:rowOff>
    </xdr:from>
    <xdr:to>
      <xdr:col>20</xdr:col>
      <xdr:colOff>38100</xdr:colOff>
      <xdr:row>78</xdr:row>
      <xdr:rowOff>60792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3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51919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97053</xdr:rowOff>
    </xdr:from>
    <xdr:to>
      <xdr:col>15</xdr:col>
      <xdr:colOff>101600</xdr:colOff>
      <xdr:row>78</xdr:row>
      <xdr:rowOff>27203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9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18330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91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16861</xdr:rowOff>
    </xdr:from>
    <xdr:to>
      <xdr:col>10</xdr:col>
      <xdr:colOff>165100</xdr:colOff>
      <xdr:row>78</xdr:row>
      <xdr:rowOff>118461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8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109588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8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78949</xdr:rowOff>
    </xdr:from>
    <xdr:to>
      <xdr:col>6</xdr:col>
      <xdr:colOff>38100</xdr:colOff>
      <xdr:row>79</xdr:row>
      <xdr:rowOff>9099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5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226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44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92771</xdr:rowOff>
    </xdr:from>
    <xdr:to>
      <xdr:col>24</xdr:col>
      <xdr:colOff>62865</xdr:colOff>
      <xdr:row>99</xdr:row>
      <xdr:rowOff>2474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51821"/>
          <a:ext cx="1270" cy="162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6301</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7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2474</xdr:rowOff>
    </xdr:from>
    <xdr:to>
      <xdr:col>24</xdr:col>
      <xdr:colOff>152400</xdr:colOff>
      <xdr:row>99</xdr:row>
      <xdr:rowOff>2474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76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39448</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27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92771</xdr:rowOff>
    </xdr:from>
    <xdr:to>
      <xdr:col>24</xdr:col>
      <xdr:colOff>152400</xdr:colOff>
      <xdr:row>89</xdr:row>
      <xdr:rowOff>92771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51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16059</xdr:rowOff>
    </xdr:from>
    <xdr:to>
      <xdr:col>24</xdr:col>
      <xdr:colOff>63500</xdr:colOff>
      <xdr:row>94</xdr:row>
      <xdr:rowOff>31931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132359"/>
          <a:ext cx="838200" cy="15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110794</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985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132367</xdr:rowOff>
    </xdr:from>
    <xdr:to>
      <xdr:col>24</xdr:col>
      <xdr:colOff>114300</xdr:colOff>
      <xdr:row>96</xdr:row>
      <xdr:rowOff>62517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42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16059</xdr:rowOff>
    </xdr:from>
    <xdr:to>
      <xdr:col>19</xdr:col>
      <xdr:colOff>177800</xdr:colOff>
      <xdr:row>94</xdr:row>
      <xdr:rowOff>65895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132359"/>
          <a:ext cx="889000" cy="49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5037</xdr:rowOff>
    </xdr:from>
    <xdr:to>
      <xdr:col>20</xdr:col>
      <xdr:colOff>38100</xdr:colOff>
      <xdr:row>95</xdr:row>
      <xdr:rowOff>106637</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29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97764</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38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65895</xdr:rowOff>
    </xdr:from>
    <xdr:to>
      <xdr:col>15</xdr:col>
      <xdr:colOff>50800</xdr:colOff>
      <xdr:row>95</xdr:row>
      <xdr:rowOff>116971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182195"/>
          <a:ext cx="889000" cy="22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43311</xdr:rowOff>
    </xdr:from>
    <xdr:to>
      <xdr:col>15</xdr:col>
      <xdr:colOff>101600</xdr:colOff>
      <xdr:row>95</xdr:row>
      <xdr:rowOff>144911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3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136038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2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56685</xdr:rowOff>
    </xdr:from>
    <xdr:to>
      <xdr:col>10</xdr:col>
      <xdr:colOff>114300</xdr:colOff>
      <xdr:row>95</xdr:row>
      <xdr:rowOff>116971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130300" y="16344435"/>
          <a:ext cx="889000" cy="6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20907</xdr:rowOff>
    </xdr:from>
    <xdr:to>
      <xdr:col>10</xdr:col>
      <xdr:colOff>165100</xdr:colOff>
      <xdr:row>95</xdr:row>
      <xdr:rowOff>122507</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0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139034</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08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108724</xdr:rowOff>
    </xdr:from>
    <xdr:to>
      <xdr:col>6</xdr:col>
      <xdr:colOff>38100</xdr:colOff>
      <xdr:row>96</xdr:row>
      <xdr:rowOff>38874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396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30001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489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152581</xdr:rowOff>
    </xdr:from>
    <xdr:to>
      <xdr:col>24</xdr:col>
      <xdr:colOff>114300</xdr:colOff>
      <xdr:row>94</xdr:row>
      <xdr:rowOff>82731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09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4008</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94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136709</xdr:rowOff>
    </xdr:from>
    <xdr:to>
      <xdr:col>20</xdr:col>
      <xdr:colOff>38100</xdr:colOff>
      <xdr:row>94</xdr:row>
      <xdr:rowOff>66859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08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83386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85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15095</xdr:rowOff>
    </xdr:from>
    <xdr:to>
      <xdr:col>15</xdr:col>
      <xdr:colOff>101600</xdr:colOff>
      <xdr:row>94</xdr:row>
      <xdr:rowOff>116695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13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133222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906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66171</xdr:rowOff>
    </xdr:from>
    <xdr:to>
      <xdr:col>10</xdr:col>
      <xdr:colOff>165100</xdr:colOff>
      <xdr:row>95</xdr:row>
      <xdr:rowOff>167771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35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158898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44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5885</xdr:rowOff>
    </xdr:from>
    <xdr:to>
      <xdr:col>6</xdr:col>
      <xdr:colOff>38100</xdr:colOff>
      <xdr:row>95</xdr:row>
      <xdr:rowOff>107485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29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124012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06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145034</xdr:rowOff>
    </xdr:from>
    <xdr:to>
      <xdr:col>54</xdr:col>
      <xdr:colOff>189865</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459984"/>
          <a:ext cx="1270" cy="1271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91711</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23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145034</xdr:rowOff>
    </xdr:from>
    <xdr:to>
      <xdr:col>55</xdr:col>
      <xdr:colOff>88900</xdr:colOff>
      <xdr:row>31</xdr:row>
      <xdr:rowOff>145034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459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137795</xdr:rowOff>
    </xdr:from>
    <xdr:to>
      <xdr:col>55</xdr:col>
      <xdr:colOff>0</xdr:colOff>
      <xdr:row>37</xdr:row>
      <xdr:rowOff>40640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30999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38371</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382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59944</xdr:rowOff>
    </xdr:from>
    <xdr:to>
      <xdr:col>55</xdr:col>
      <xdr:colOff>50800</xdr:colOff>
      <xdr:row>37</xdr:row>
      <xdr:rowOff>161544</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128651</xdr:rowOff>
    </xdr:from>
    <xdr:to>
      <xdr:col>50</xdr:col>
      <xdr:colOff>114300</xdr:colOff>
      <xdr:row>36</xdr:row>
      <xdr:rowOff>137795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300851"/>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43561</xdr:rowOff>
    </xdr:from>
    <xdr:to>
      <xdr:col>50</xdr:col>
      <xdr:colOff>165100</xdr:colOff>
      <xdr:row>37</xdr:row>
      <xdr:rowOff>145161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136288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152273</xdr:rowOff>
    </xdr:from>
    <xdr:to>
      <xdr:col>45</xdr:col>
      <xdr:colOff>177800</xdr:colOff>
      <xdr:row>36</xdr:row>
      <xdr:rowOff>128651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153023"/>
          <a:ext cx="889000" cy="14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44704</xdr:rowOff>
    </xdr:from>
    <xdr:to>
      <xdr:col>46</xdr:col>
      <xdr:colOff>38100</xdr:colOff>
      <xdr:row>37</xdr:row>
      <xdr:rowOff>146304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137431</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152273</xdr:rowOff>
    </xdr:from>
    <xdr:to>
      <xdr:col>41</xdr:col>
      <xdr:colOff>50800</xdr:colOff>
      <xdr:row>36</xdr:row>
      <xdr:rowOff>92456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153023"/>
          <a:ext cx="889000" cy="11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155956</xdr:rowOff>
    </xdr:from>
    <xdr:to>
      <xdr:col>41</xdr:col>
      <xdr:colOff>101600</xdr:colOff>
      <xdr:row>36</xdr:row>
      <xdr:rowOff>86106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156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77233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26428" y="624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125476</xdr:rowOff>
    </xdr:from>
    <xdr:to>
      <xdr:col>36</xdr:col>
      <xdr:colOff>165100</xdr:colOff>
      <xdr:row>36</xdr:row>
      <xdr:rowOff>55626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72153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7428" y="590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161290</xdr:rowOff>
    </xdr:from>
    <xdr:to>
      <xdr:col>55</xdr:col>
      <xdr:colOff>50800</xdr:colOff>
      <xdr:row>37</xdr:row>
      <xdr:rowOff>91440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3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12717</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184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86995</xdr:rowOff>
    </xdr:from>
    <xdr:to>
      <xdr:col>50</xdr:col>
      <xdr:colOff>165100</xdr:colOff>
      <xdr:row>37</xdr:row>
      <xdr:rowOff>17145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25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33672</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04428" y="603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77851</xdr:rowOff>
    </xdr:from>
    <xdr:to>
      <xdr:col>46</xdr:col>
      <xdr:colOff>38100</xdr:colOff>
      <xdr:row>37</xdr:row>
      <xdr:rowOff>8001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25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24528</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15428" y="602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101473</xdr:rowOff>
    </xdr:from>
    <xdr:to>
      <xdr:col>41</xdr:col>
      <xdr:colOff>101600</xdr:colOff>
      <xdr:row>36</xdr:row>
      <xdr:rowOff>31623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10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48150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26428" y="5877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41656</xdr:rowOff>
    </xdr:from>
    <xdr:to>
      <xdr:col>36</xdr:col>
      <xdr:colOff>165100</xdr:colOff>
      <xdr:row>36</xdr:row>
      <xdr:rowOff>143256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21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134383</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630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125832</xdr:rowOff>
    </xdr:from>
    <xdr:to>
      <xdr:col>54</xdr:col>
      <xdr:colOff>189865</xdr:colOff>
      <xdr:row>59</xdr:row>
      <xdr:rowOff>42164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9041232"/>
          <a:ext cx="1270" cy="1116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45991</xdr:rowOff>
    </xdr:from>
    <xdr:ext cx="313932"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61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42164</xdr:rowOff>
    </xdr:from>
    <xdr:to>
      <xdr:col>55</xdr:col>
      <xdr:colOff>88900</xdr:colOff>
      <xdr:row>59</xdr:row>
      <xdr:rowOff>42164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57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72509</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81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125832</xdr:rowOff>
    </xdr:from>
    <xdr:to>
      <xdr:col>55</xdr:col>
      <xdr:colOff>88900</xdr:colOff>
      <xdr:row>52</xdr:row>
      <xdr:rowOff>125832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9041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20256</xdr:rowOff>
    </xdr:from>
    <xdr:to>
      <xdr:col>55</xdr:col>
      <xdr:colOff>0</xdr:colOff>
      <xdr:row>54</xdr:row>
      <xdr:rowOff>97142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278556"/>
          <a:ext cx="838200" cy="7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140060</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9127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161633</xdr:rowOff>
    </xdr:from>
    <xdr:to>
      <xdr:col>55</xdr:col>
      <xdr:colOff>50800</xdr:colOff>
      <xdr:row>58</xdr:row>
      <xdr:rowOff>91783</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3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125565</xdr:rowOff>
    </xdr:from>
    <xdr:to>
      <xdr:col>50</xdr:col>
      <xdr:colOff>114300</xdr:colOff>
      <xdr:row>54</xdr:row>
      <xdr:rowOff>20256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040965"/>
          <a:ext cx="889000" cy="23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168034</xdr:rowOff>
    </xdr:from>
    <xdr:to>
      <xdr:col>50</xdr:col>
      <xdr:colOff>165100</xdr:colOff>
      <xdr:row>58</xdr:row>
      <xdr:rowOff>98184</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940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89311</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404428" y="1003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85217</xdr:rowOff>
    </xdr:from>
    <xdr:to>
      <xdr:col>45</xdr:col>
      <xdr:colOff>177800</xdr:colOff>
      <xdr:row>52</xdr:row>
      <xdr:rowOff>125565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8829167"/>
          <a:ext cx="889000" cy="21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3823</xdr:rowOff>
    </xdr:from>
    <xdr:to>
      <xdr:col>46</xdr:col>
      <xdr:colOff>38100</xdr:colOff>
      <xdr:row>58</xdr:row>
      <xdr:rowOff>105423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4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96550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4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85217</xdr:rowOff>
    </xdr:from>
    <xdr:to>
      <xdr:col>41</xdr:col>
      <xdr:colOff>50800</xdr:colOff>
      <xdr:row>54</xdr:row>
      <xdr:rowOff>152349</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8829167"/>
          <a:ext cx="889000" cy="58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168148</xdr:rowOff>
    </xdr:from>
    <xdr:to>
      <xdr:col>41</xdr:col>
      <xdr:colOff>101600</xdr:colOff>
      <xdr:row>55</xdr:row>
      <xdr:rowOff>98298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42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89425</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51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130315</xdr:rowOff>
    </xdr:from>
    <xdr:to>
      <xdr:col>36</xdr:col>
      <xdr:colOff>165100</xdr:colOff>
      <xdr:row>55</xdr:row>
      <xdr:rowOff>60465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38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51592</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48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46342</xdr:rowOff>
    </xdr:from>
    <xdr:to>
      <xdr:col>55</xdr:col>
      <xdr:colOff>50800</xdr:colOff>
      <xdr:row>54</xdr:row>
      <xdr:rowOff>147942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30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69219</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15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140906</xdr:rowOff>
    </xdr:from>
    <xdr:to>
      <xdr:col>50</xdr:col>
      <xdr:colOff>165100</xdr:colOff>
      <xdr:row>54</xdr:row>
      <xdr:rowOff>71056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22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87583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00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74765</xdr:rowOff>
    </xdr:from>
    <xdr:to>
      <xdr:col>46</xdr:col>
      <xdr:colOff>38100</xdr:colOff>
      <xdr:row>53</xdr:row>
      <xdr:rowOff>4915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899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21442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8765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34417</xdr:rowOff>
    </xdr:from>
    <xdr:to>
      <xdr:col>41</xdr:col>
      <xdr:colOff>101600</xdr:colOff>
      <xdr:row>51</xdr:row>
      <xdr:rowOff>136017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877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49</xdr:row>
      <xdr:rowOff>152544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855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101549</xdr:rowOff>
    </xdr:from>
    <xdr:to>
      <xdr:col>36</xdr:col>
      <xdr:colOff>165100</xdr:colOff>
      <xdr:row>55</xdr:row>
      <xdr:rowOff>31699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35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48226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13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20542</xdr:rowOff>
    </xdr:from>
    <xdr:to>
      <xdr:col>54</xdr:col>
      <xdr:colOff>189865</xdr:colOff>
      <xdr:row>79</xdr:row>
      <xdr:rowOff>26543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022042"/>
          <a:ext cx="1270" cy="1549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30370</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74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26543</xdr:rowOff>
    </xdr:from>
    <xdr:to>
      <xdr:col>55</xdr:col>
      <xdr:colOff>88900</xdr:colOff>
      <xdr:row>79</xdr:row>
      <xdr:rowOff>26543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71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138669</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79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20542</xdr:rowOff>
    </xdr:from>
    <xdr:to>
      <xdr:col>55</xdr:col>
      <xdr:colOff>88900</xdr:colOff>
      <xdr:row>70</xdr:row>
      <xdr:rowOff>20542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02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37764</xdr:rowOff>
    </xdr:from>
    <xdr:to>
      <xdr:col>55</xdr:col>
      <xdr:colOff>0</xdr:colOff>
      <xdr:row>75</xdr:row>
      <xdr:rowOff>43345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2896514"/>
          <a:ext cx="838200" cy="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124858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265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146431</xdr:rowOff>
    </xdr:from>
    <xdr:to>
      <xdr:col>55</xdr:col>
      <xdr:colOff>50800</xdr:colOff>
      <xdr:row>78</xdr:row>
      <xdr:rowOff>76581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167589</xdr:rowOff>
    </xdr:from>
    <xdr:to>
      <xdr:col>50</xdr:col>
      <xdr:colOff>114300</xdr:colOff>
      <xdr:row>75</xdr:row>
      <xdr:rowOff>43345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2683439"/>
          <a:ext cx="889000" cy="21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110179</xdr:rowOff>
    </xdr:from>
    <xdr:to>
      <xdr:col>50</xdr:col>
      <xdr:colOff>165100</xdr:colOff>
      <xdr:row>78</xdr:row>
      <xdr:rowOff>40329</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31456</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62547</xdr:rowOff>
    </xdr:from>
    <xdr:to>
      <xdr:col>45</xdr:col>
      <xdr:colOff>177800</xdr:colOff>
      <xdr:row>73</xdr:row>
      <xdr:rowOff>167589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2578397"/>
          <a:ext cx="889000" cy="10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90843</xdr:rowOff>
    </xdr:from>
    <xdr:to>
      <xdr:col>46</xdr:col>
      <xdr:colOff>38100</xdr:colOff>
      <xdr:row>78</xdr:row>
      <xdr:rowOff>20993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12120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62547</xdr:rowOff>
    </xdr:from>
    <xdr:to>
      <xdr:col>41</xdr:col>
      <xdr:colOff>50800</xdr:colOff>
      <xdr:row>76</xdr:row>
      <xdr:rowOff>106153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2578397"/>
          <a:ext cx="889000" cy="557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45904</xdr:rowOff>
    </xdr:from>
    <xdr:to>
      <xdr:col>41</xdr:col>
      <xdr:colOff>101600</xdr:colOff>
      <xdr:row>76</xdr:row>
      <xdr:rowOff>147504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7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138631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16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50228</xdr:rowOff>
    </xdr:from>
    <xdr:to>
      <xdr:col>36</xdr:col>
      <xdr:colOff>165100</xdr:colOff>
      <xdr:row>77</xdr:row>
      <xdr:rowOff>151828</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25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142955</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34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158414</xdr:rowOff>
    </xdr:from>
    <xdr:to>
      <xdr:col>55</xdr:col>
      <xdr:colOff>50800</xdr:colOff>
      <xdr:row>75</xdr:row>
      <xdr:rowOff>88564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84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9841</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69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163995</xdr:rowOff>
    </xdr:from>
    <xdr:to>
      <xdr:col>50</xdr:col>
      <xdr:colOff>165100</xdr:colOff>
      <xdr:row>75</xdr:row>
      <xdr:rowOff>94145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8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110672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62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116789</xdr:rowOff>
    </xdr:from>
    <xdr:to>
      <xdr:col>46</xdr:col>
      <xdr:colOff>38100</xdr:colOff>
      <xdr:row>74</xdr:row>
      <xdr:rowOff>46939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63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63466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40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11747</xdr:rowOff>
    </xdr:from>
    <xdr:to>
      <xdr:col>41</xdr:col>
      <xdr:colOff>101600</xdr:colOff>
      <xdr:row>73</xdr:row>
      <xdr:rowOff>113347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252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129874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30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55353</xdr:rowOff>
    </xdr:from>
    <xdr:to>
      <xdr:col>36</xdr:col>
      <xdr:colOff>165100</xdr:colOff>
      <xdr:row>76</xdr:row>
      <xdr:rowOff>156953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08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2030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86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69990</xdr:rowOff>
    </xdr:from>
    <xdr:to>
      <xdr:col>54</xdr:col>
      <xdr:colOff>189865</xdr:colOff>
      <xdr:row>98</xdr:row>
      <xdr:rowOff>39015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500490"/>
          <a:ext cx="1270" cy="134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42842</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4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39015</xdr:rowOff>
    </xdr:from>
    <xdr:to>
      <xdr:col>55</xdr:col>
      <xdr:colOff>88900</xdr:colOff>
      <xdr:row>98</xdr:row>
      <xdr:rowOff>39015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41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16667</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7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119,489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69990</xdr:rowOff>
    </xdr:from>
    <xdr:to>
      <xdr:col>55</xdr:col>
      <xdr:colOff>88900</xdr:colOff>
      <xdr:row>90</xdr:row>
      <xdr:rowOff>69990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500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14415</xdr:rowOff>
    </xdr:from>
    <xdr:to>
      <xdr:col>55</xdr:col>
      <xdr:colOff>0</xdr:colOff>
      <xdr:row>95</xdr:row>
      <xdr:rowOff>24981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130715"/>
          <a:ext cx="838200" cy="18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147387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35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168960</xdr:rowOff>
    </xdr:from>
    <xdr:to>
      <xdr:col>55</xdr:col>
      <xdr:colOff>50800</xdr:colOff>
      <xdr:row>96</xdr:row>
      <xdr:rowOff>99110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5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14415</xdr:rowOff>
    </xdr:from>
    <xdr:to>
      <xdr:col>50</xdr:col>
      <xdr:colOff>114300</xdr:colOff>
      <xdr:row>94</xdr:row>
      <xdr:rowOff>31432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130715"/>
          <a:ext cx="889000" cy="17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6210</xdr:rowOff>
    </xdr:from>
    <xdr:to>
      <xdr:col>50</xdr:col>
      <xdr:colOff>165100</xdr:colOff>
      <xdr:row>96</xdr:row>
      <xdr:rowOff>107810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98937</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5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31432</xdr:rowOff>
    </xdr:from>
    <xdr:to>
      <xdr:col>45</xdr:col>
      <xdr:colOff>177800</xdr:colOff>
      <xdr:row>94</xdr:row>
      <xdr:rowOff>51702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147732"/>
          <a:ext cx="889000" cy="2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482</xdr:rowOff>
    </xdr:from>
    <xdr:to>
      <xdr:col>46</xdr:col>
      <xdr:colOff>38100</xdr:colOff>
      <xdr:row>96</xdr:row>
      <xdr:rowOff>102082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5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93209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5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51702</xdr:rowOff>
    </xdr:from>
    <xdr:to>
      <xdr:col>41</xdr:col>
      <xdr:colOff>50800</xdr:colOff>
      <xdr:row>94</xdr:row>
      <xdr:rowOff>111683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168002"/>
          <a:ext cx="889000" cy="59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80087</xdr:rowOff>
    </xdr:from>
    <xdr:to>
      <xdr:col>41</xdr:col>
      <xdr:colOff>101600</xdr:colOff>
      <xdr:row>96</xdr:row>
      <xdr:rowOff>10237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6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1364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4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104826</xdr:rowOff>
    </xdr:from>
    <xdr:to>
      <xdr:col>36</xdr:col>
      <xdr:colOff>165100</xdr:colOff>
      <xdr:row>96</xdr:row>
      <xdr:rowOff>34976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392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26103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48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145631</xdr:rowOff>
    </xdr:from>
    <xdr:to>
      <xdr:col>55</xdr:col>
      <xdr:colOff>50800</xdr:colOff>
      <xdr:row>95</xdr:row>
      <xdr:rowOff>75781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26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168508</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1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135065</xdr:rowOff>
    </xdr:from>
    <xdr:to>
      <xdr:col>50</xdr:col>
      <xdr:colOff>165100</xdr:colOff>
      <xdr:row>94</xdr:row>
      <xdr:rowOff>65215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07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81742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5855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152082</xdr:rowOff>
    </xdr:from>
    <xdr:to>
      <xdr:col>46</xdr:col>
      <xdr:colOff>38100</xdr:colOff>
      <xdr:row>94</xdr:row>
      <xdr:rowOff>82232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09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98759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587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902</xdr:rowOff>
    </xdr:from>
    <xdr:to>
      <xdr:col>41</xdr:col>
      <xdr:colOff>101600</xdr:colOff>
      <xdr:row>94</xdr:row>
      <xdr:rowOff>102502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11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119029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892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60883</xdr:rowOff>
    </xdr:from>
    <xdr:to>
      <xdr:col>36</xdr:col>
      <xdr:colOff>165100</xdr:colOff>
      <xdr:row>94</xdr:row>
      <xdr:rowOff>162483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17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7560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95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60833</xdr:rowOff>
    </xdr:from>
    <xdr:to>
      <xdr:col>85</xdr:col>
      <xdr:colOff>126364</xdr:colOff>
      <xdr:row>39</xdr:row>
      <xdr:rowOff>104521</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04333"/>
          <a:ext cx="1269" cy="1586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108348</xdr:rowOff>
    </xdr:from>
    <xdr:ext cx="469744"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9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104521</xdr:rowOff>
    </xdr:from>
    <xdr:to>
      <xdr:col>86</xdr:col>
      <xdr:colOff>25400</xdr:colOff>
      <xdr:row>39</xdr:row>
      <xdr:rowOff>104521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9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7510</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97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60833</xdr:rowOff>
    </xdr:from>
    <xdr:to>
      <xdr:col>86</xdr:col>
      <xdr:colOff>25400</xdr:colOff>
      <xdr:row>30</xdr:row>
      <xdr:rowOff>60833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04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41656</xdr:rowOff>
    </xdr:from>
    <xdr:to>
      <xdr:col>85</xdr:col>
      <xdr:colOff>127000</xdr:colOff>
      <xdr:row>32</xdr:row>
      <xdr:rowOff>131445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5356606"/>
          <a:ext cx="838200" cy="26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52976</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53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74549</xdr:rowOff>
    </xdr:from>
    <xdr:to>
      <xdr:col>85</xdr:col>
      <xdr:colOff>177800</xdr:colOff>
      <xdr:row>36</xdr:row>
      <xdr:rowOff>4699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075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41656</xdr:rowOff>
    </xdr:from>
    <xdr:to>
      <xdr:col>81</xdr:col>
      <xdr:colOff>50800</xdr:colOff>
      <xdr:row>31</xdr:row>
      <xdr:rowOff>138049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5356606"/>
          <a:ext cx="889000" cy="9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79629</xdr:rowOff>
    </xdr:from>
    <xdr:to>
      <xdr:col>81</xdr:col>
      <xdr:colOff>101600</xdr:colOff>
      <xdr:row>36</xdr:row>
      <xdr:rowOff>9779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08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906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17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138049</xdr:rowOff>
    </xdr:from>
    <xdr:to>
      <xdr:col>76</xdr:col>
      <xdr:colOff>114300</xdr:colOff>
      <xdr:row>32</xdr:row>
      <xdr:rowOff>82042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5452999"/>
          <a:ext cx="889000" cy="1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75057</xdr:rowOff>
    </xdr:from>
    <xdr:to>
      <xdr:col>76</xdr:col>
      <xdr:colOff>165100</xdr:colOff>
      <xdr:row>36</xdr:row>
      <xdr:rowOff>5207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075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167784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6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82042</xdr:rowOff>
    </xdr:from>
    <xdr:to>
      <xdr:col>71</xdr:col>
      <xdr:colOff>177800</xdr:colOff>
      <xdr:row>32</xdr:row>
      <xdr:rowOff>138430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5568442"/>
          <a:ext cx="8890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67310</xdr:rowOff>
    </xdr:from>
    <xdr:to>
      <xdr:col>72</xdr:col>
      <xdr:colOff>38100</xdr:colOff>
      <xdr:row>33</xdr:row>
      <xdr:rowOff>168910</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572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160037</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581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107950</xdr:rowOff>
    </xdr:from>
    <xdr:to>
      <xdr:col>67</xdr:col>
      <xdr:colOff>101600</xdr:colOff>
      <xdr:row>34</xdr:row>
      <xdr:rowOff>38100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29227</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585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80645</xdr:rowOff>
    </xdr:from>
    <xdr:to>
      <xdr:col>85</xdr:col>
      <xdr:colOff>177800</xdr:colOff>
      <xdr:row>33</xdr:row>
      <xdr:rowOff>10795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556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103522</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418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30</xdr:row>
      <xdr:rowOff>162306</xdr:rowOff>
    </xdr:from>
    <xdr:to>
      <xdr:col>81</xdr:col>
      <xdr:colOff>101600</xdr:colOff>
      <xdr:row>31</xdr:row>
      <xdr:rowOff>92456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530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29</xdr:row>
      <xdr:rowOff>108983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08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87249</xdr:rowOff>
    </xdr:from>
    <xdr:to>
      <xdr:col>76</xdr:col>
      <xdr:colOff>165100</xdr:colOff>
      <xdr:row>32</xdr:row>
      <xdr:rowOff>17399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540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30</xdr:row>
      <xdr:rowOff>33926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5177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31242</xdr:rowOff>
    </xdr:from>
    <xdr:to>
      <xdr:col>72</xdr:col>
      <xdr:colOff>38100</xdr:colOff>
      <xdr:row>32</xdr:row>
      <xdr:rowOff>132842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551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149369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529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87630</xdr:rowOff>
    </xdr:from>
    <xdr:to>
      <xdr:col>67</xdr:col>
      <xdr:colOff>101600</xdr:colOff>
      <xdr:row>33</xdr:row>
      <xdr:rowOff>17780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55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34307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534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31191</xdr:rowOff>
    </xdr:from>
    <xdr:to>
      <xdr:col>85</xdr:col>
      <xdr:colOff>126364</xdr:colOff>
      <xdr:row>58</xdr:row>
      <xdr:rowOff>70244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603691"/>
          <a:ext cx="1269" cy="1410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74071</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1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70244</xdr:rowOff>
    </xdr:from>
    <xdr:to>
      <xdr:col>86</xdr:col>
      <xdr:colOff>25400</xdr:colOff>
      <xdr:row>58</xdr:row>
      <xdr:rowOff>70244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1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149318</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37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31191</xdr:rowOff>
    </xdr:from>
    <xdr:to>
      <xdr:col>86</xdr:col>
      <xdr:colOff>25400</xdr:colOff>
      <xdr:row>50</xdr:row>
      <xdr:rowOff>31191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603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44564</xdr:rowOff>
    </xdr:from>
    <xdr:to>
      <xdr:col>85</xdr:col>
      <xdr:colOff>127000</xdr:colOff>
      <xdr:row>55</xdr:row>
      <xdr:rowOff>107962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131414"/>
          <a:ext cx="838200" cy="40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101846</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5315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123419</xdr:rowOff>
    </xdr:from>
    <xdr:to>
      <xdr:col>85</xdr:col>
      <xdr:colOff>177800</xdr:colOff>
      <xdr:row>56</xdr:row>
      <xdr:rowOff>53569</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107962</xdr:rowOff>
    </xdr:from>
    <xdr:to>
      <xdr:col>81</xdr:col>
      <xdr:colOff>50800</xdr:colOff>
      <xdr:row>56</xdr:row>
      <xdr:rowOff>35668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537712"/>
          <a:ext cx="889000" cy="99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4318</xdr:rowOff>
    </xdr:from>
    <xdr:to>
      <xdr:col>81</xdr:col>
      <xdr:colOff>101600</xdr:colOff>
      <xdr:row>56</xdr:row>
      <xdr:rowOff>105918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97045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13227</xdr:rowOff>
    </xdr:from>
    <xdr:to>
      <xdr:col>76</xdr:col>
      <xdr:colOff>114300</xdr:colOff>
      <xdr:row>56</xdr:row>
      <xdr:rowOff>35668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100077"/>
          <a:ext cx="889000" cy="53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29655</xdr:rowOff>
    </xdr:from>
    <xdr:to>
      <xdr:col>76</xdr:col>
      <xdr:colOff>165100</xdr:colOff>
      <xdr:row>56</xdr:row>
      <xdr:rowOff>131255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122382</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72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13227</xdr:rowOff>
    </xdr:from>
    <xdr:to>
      <xdr:col>71</xdr:col>
      <xdr:colOff>177800</xdr:colOff>
      <xdr:row>55</xdr:row>
      <xdr:rowOff>32334</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100077"/>
          <a:ext cx="889000" cy="36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121018</xdr:rowOff>
    </xdr:from>
    <xdr:to>
      <xdr:col>72</xdr:col>
      <xdr:colOff>38100</xdr:colOff>
      <xdr:row>55</xdr:row>
      <xdr:rowOff>51168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37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42295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472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12471</xdr:rowOff>
    </xdr:from>
    <xdr:to>
      <xdr:col>67</xdr:col>
      <xdr:colOff>101600</xdr:colOff>
      <xdr:row>55</xdr:row>
      <xdr:rowOff>114071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442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105198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53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165214</xdr:rowOff>
    </xdr:from>
    <xdr:to>
      <xdr:col>85</xdr:col>
      <xdr:colOff>177800</xdr:colOff>
      <xdr:row>53</xdr:row>
      <xdr:rowOff>95364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08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16641</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893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57162</xdr:rowOff>
    </xdr:from>
    <xdr:to>
      <xdr:col>81</xdr:col>
      <xdr:colOff>101600</xdr:colOff>
      <xdr:row>55</xdr:row>
      <xdr:rowOff>158762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48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3839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262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156318</xdr:rowOff>
    </xdr:from>
    <xdr:to>
      <xdr:col>76</xdr:col>
      <xdr:colOff>165100</xdr:colOff>
      <xdr:row>56</xdr:row>
      <xdr:rowOff>86468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58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102995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361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133877</xdr:rowOff>
    </xdr:from>
    <xdr:to>
      <xdr:col>72</xdr:col>
      <xdr:colOff>38100</xdr:colOff>
      <xdr:row>53</xdr:row>
      <xdr:rowOff>64027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04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51</xdr:row>
      <xdr:rowOff>80554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882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152984</xdr:rowOff>
    </xdr:from>
    <xdr:to>
      <xdr:col>67</xdr:col>
      <xdr:colOff>101600</xdr:colOff>
      <xdr:row>55</xdr:row>
      <xdr:rowOff>83134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41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99661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18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13643</xdr:rowOff>
    </xdr:from>
    <xdr:to>
      <xdr:col>85</xdr:col>
      <xdr:colOff>126364</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186593"/>
          <a:ext cx="1269" cy="1456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131770</xdr:rowOff>
    </xdr:from>
    <xdr:ext cx="534377"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96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13643</xdr:rowOff>
    </xdr:from>
    <xdr:to>
      <xdr:col>86</xdr:col>
      <xdr:colOff>25400</xdr:colOff>
      <xdr:row>71</xdr:row>
      <xdr:rowOff>13643</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186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159129</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360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136252</xdr:rowOff>
    </xdr:from>
    <xdr:to>
      <xdr:col>85</xdr:col>
      <xdr:colOff>177800</xdr:colOff>
      <xdr:row>79</xdr:row>
      <xdr:rowOff>66402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50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78522</xdr:rowOff>
    </xdr:from>
    <xdr:to>
      <xdr:col>81</xdr:col>
      <xdr:colOff>50800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623072"/>
          <a:ext cx="889000" cy="20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143111</xdr:rowOff>
    </xdr:from>
    <xdr:to>
      <xdr:col>81</xdr:col>
      <xdr:colOff>101600</xdr:colOff>
      <xdr:row>79</xdr:row>
      <xdr:rowOff>73261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51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89788</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291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78522</xdr:rowOff>
    </xdr:from>
    <xdr:to>
      <xdr:col>76</xdr:col>
      <xdr:colOff>114300</xdr:colOff>
      <xdr:row>79</xdr:row>
      <xdr:rowOff>93762</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3703300" y="13623072"/>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142894</xdr:rowOff>
    </xdr:from>
    <xdr:to>
      <xdr:col>76</xdr:col>
      <xdr:colOff>165100</xdr:colOff>
      <xdr:row>79</xdr:row>
      <xdr:rowOff>73044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51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89571</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291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57404</xdr:rowOff>
    </xdr:from>
    <xdr:to>
      <xdr:col>71</xdr:col>
      <xdr:colOff>177800</xdr:colOff>
      <xdr:row>79</xdr:row>
      <xdr:rowOff>93762</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601954"/>
          <a:ext cx="889000" cy="3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91731</xdr:rowOff>
    </xdr:from>
    <xdr:to>
      <xdr:col>72</xdr:col>
      <xdr:colOff>38100</xdr:colOff>
      <xdr:row>77</xdr:row>
      <xdr:rowOff>21881</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121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38407</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289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147138</xdr:rowOff>
    </xdr:from>
    <xdr:to>
      <xdr:col>67</xdr:col>
      <xdr:colOff>101600</xdr:colOff>
      <xdr:row>77</xdr:row>
      <xdr:rowOff>77288</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17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93815</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2952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27722</xdr:rowOff>
    </xdr:from>
    <xdr:to>
      <xdr:col>76</xdr:col>
      <xdr:colOff>165100</xdr:colOff>
      <xdr:row>79</xdr:row>
      <xdr:rowOff>129322</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57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120449</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03017" y="13664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42962</xdr:rowOff>
    </xdr:from>
    <xdr:to>
      <xdr:col>72</xdr:col>
      <xdr:colOff>38100</xdr:colOff>
      <xdr:row>79</xdr:row>
      <xdr:rowOff>144562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58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135689</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46333" y="136802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6604</xdr:rowOff>
    </xdr:from>
    <xdr:to>
      <xdr:col>67</xdr:col>
      <xdr:colOff>101600</xdr:colOff>
      <xdr:row>79</xdr:row>
      <xdr:rowOff>108204</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55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99331</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25017" y="13643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97010</xdr:rowOff>
    </xdr:from>
    <xdr:to>
      <xdr:col>85</xdr:col>
      <xdr:colOff>126364</xdr:colOff>
      <xdr:row>97</xdr:row>
      <xdr:rowOff>109849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527510"/>
          <a:ext cx="1269" cy="1212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113676</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74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109849</xdr:rowOff>
    </xdr:from>
    <xdr:to>
      <xdr:col>86</xdr:col>
      <xdr:colOff>25400</xdr:colOff>
      <xdr:row>97</xdr:row>
      <xdr:rowOff>109849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740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43687</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30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78,241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97010</xdr:rowOff>
    </xdr:from>
    <xdr:to>
      <xdr:col>86</xdr:col>
      <xdr:colOff>25400</xdr:colOff>
      <xdr:row>90</xdr:row>
      <xdr:rowOff>97010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527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26505</xdr:rowOff>
    </xdr:from>
    <xdr:to>
      <xdr:col>85</xdr:col>
      <xdr:colOff>127000</xdr:colOff>
      <xdr:row>90</xdr:row>
      <xdr:rowOff>97010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5457005"/>
          <a:ext cx="838200" cy="7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8862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29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30435</xdr:rowOff>
    </xdr:from>
    <xdr:to>
      <xdr:col>85</xdr:col>
      <xdr:colOff>177800</xdr:colOff>
      <xdr:row>95</xdr:row>
      <xdr:rowOff>132035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23591</xdr:rowOff>
    </xdr:from>
    <xdr:to>
      <xdr:col>81</xdr:col>
      <xdr:colOff>50800</xdr:colOff>
      <xdr:row>90</xdr:row>
      <xdr:rowOff>26505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5454091"/>
          <a:ext cx="88900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20453</xdr:rowOff>
    </xdr:from>
    <xdr:to>
      <xdr:col>81</xdr:col>
      <xdr:colOff>101600</xdr:colOff>
      <xdr:row>95</xdr:row>
      <xdr:rowOff>122053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113180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23591</xdr:rowOff>
    </xdr:from>
    <xdr:to>
      <xdr:col>76</xdr:col>
      <xdr:colOff>114300</xdr:colOff>
      <xdr:row>91</xdr:row>
      <xdr:rowOff>14332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5454091"/>
          <a:ext cx="889000" cy="16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30798</xdr:rowOff>
    </xdr:from>
    <xdr:to>
      <xdr:col>76</xdr:col>
      <xdr:colOff>165100</xdr:colOff>
      <xdr:row>95</xdr:row>
      <xdr:rowOff>132398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123525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14332</xdr:rowOff>
    </xdr:from>
    <xdr:to>
      <xdr:col>71</xdr:col>
      <xdr:colOff>177800</xdr:colOff>
      <xdr:row>91</xdr:row>
      <xdr:rowOff>38906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5616282"/>
          <a:ext cx="8890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163309</xdr:rowOff>
    </xdr:from>
    <xdr:to>
      <xdr:col>72</xdr:col>
      <xdr:colOff>38100</xdr:colOff>
      <xdr:row>94</xdr:row>
      <xdr:rowOff>93459</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10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84586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20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149822</xdr:rowOff>
    </xdr:from>
    <xdr:to>
      <xdr:col>67</xdr:col>
      <xdr:colOff>101600</xdr:colOff>
      <xdr:row>94</xdr:row>
      <xdr:rowOff>79972</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0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71099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8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46210</xdr:rowOff>
    </xdr:from>
    <xdr:to>
      <xdr:col>85</xdr:col>
      <xdr:colOff>177800</xdr:colOff>
      <xdr:row>90</xdr:row>
      <xdr:rowOff>147810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547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170687</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542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89</xdr:row>
      <xdr:rowOff>147155</xdr:rowOff>
    </xdr:from>
    <xdr:to>
      <xdr:col>81</xdr:col>
      <xdr:colOff>101600</xdr:colOff>
      <xdr:row>90</xdr:row>
      <xdr:rowOff>77305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540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88</xdr:row>
      <xdr:rowOff>93832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518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89</xdr:row>
      <xdr:rowOff>144241</xdr:rowOff>
    </xdr:from>
    <xdr:to>
      <xdr:col>76</xdr:col>
      <xdr:colOff>165100</xdr:colOff>
      <xdr:row>90</xdr:row>
      <xdr:rowOff>74391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540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88</xdr:row>
      <xdr:rowOff>90918</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517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134982</xdr:rowOff>
    </xdr:from>
    <xdr:to>
      <xdr:col>72</xdr:col>
      <xdr:colOff>38100</xdr:colOff>
      <xdr:row>91</xdr:row>
      <xdr:rowOff>65132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556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81659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534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159556</xdr:rowOff>
    </xdr:from>
    <xdr:to>
      <xdr:col>67</xdr:col>
      <xdr:colOff>101600</xdr:colOff>
      <xdr:row>91</xdr:row>
      <xdr:rowOff>89706</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559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89</xdr:row>
      <xdr:rowOff>106233</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36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82550</xdr:rowOff>
    </xdr:from>
    <xdr:to>
      <xdr:col>116</xdr:col>
      <xdr:colOff>62864</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26050"/>
          <a:ext cx="1269"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66502</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53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29227</xdr:rowOff>
    </xdr:from>
    <xdr:ext cx="469744"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500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82550</xdr:rowOff>
    </xdr:from>
    <xdr:to>
      <xdr:col>116</xdr:col>
      <xdr:colOff>152400</xdr:colOff>
      <xdr:row>30</xdr:row>
      <xdr:rowOff>82550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26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103505</xdr:rowOff>
    </xdr:from>
    <xdr:to>
      <xdr:col>116</xdr:col>
      <xdr:colOff>63500</xdr:colOff>
      <xdr:row>37</xdr:row>
      <xdr:rowOff>148463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1323300" y="6447155"/>
          <a:ext cx="8382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110951</xdr:rowOff>
    </xdr:from>
    <xdr:ext cx="378565"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6260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132524</xdr:rowOff>
    </xdr:from>
    <xdr:to>
      <xdr:col>116</xdr:col>
      <xdr:colOff>114300</xdr:colOff>
      <xdr:row>39</xdr:row>
      <xdr:rowOff>62674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47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148463</xdr:rowOff>
    </xdr:from>
    <xdr:to>
      <xdr:col>111</xdr:col>
      <xdr:colOff>177800</xdr:colOff>
      <xdr:row>38</xdr:row>
      <xdr:rowOff>17970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0434300" y="6492113"/>
          <a:ext cx="889000" cy="4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130619</xdr:rowOff>
    </xdr:from>
    <xdr:to>
      <xdr:col>112</xdr:col>
      <xdr:colOff>38100</xdr:colOff>
      <xdr:row>39</xdr:row>
      <xdr:rowOff>60769</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45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51896</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4017" y="6738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17970</xdr:rowOff>
    </xdr:from>
    <xdr:to>
      <xdr:col>107</xdr:col>
      <xdr:colOff>50800</xdr:colOff>
      <xdr:row>38</xdr:row>
      <xdr:rowOff>53404</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19545300" y="6533070"/>
          <a:ext cx="889000" cy="3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144907</xdr:rowOff>
    </xdr:from>
    <xdr:to>
      <xdr:col>107</xdr:col>
      <xdr:colOff>101600</xdr:colOff>
      <xdr:row>39</xdr:row>
      <xdr:rowOff>75057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66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66184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7527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132461</xdr:rowOff>
    </xdr:from>
    <xdr:to>
      <xdr:col>102</xdr:col>
      <xdr:colOff>114300</xdr:colOff>
      <xdr:row>38</xdr:row>
      <xdr:rowOff>53404</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133211"/>
          <a:ext cx="889000" cy="43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105093</xdr:rowOff>
    </xdr:from>
    <xdr:to>
      <xdr:col>102</xdr:col>
      <xdr:colOff>165100</xdr:colOff>
      <xdr:row>39</xdr:row>
      <xdr:rowOff>35243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620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26370</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712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91186</xdr:rowOff>
    </xdr:from>
    <xdr:to>
      <xdr:col>98</xdr:col>
      <xdr:colOff>38100</xdr:colOff>
      <xdr:row>39</xdr:row>
      <xdr:rowOff>21336</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12463</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52705</xdr:rowOff>
    </xdr:from>
    <xdr:to>
      <xdr:col>116</xdr:col>
      <xdr:colOff>114300</xdr:colOff>
      <xdr:row>37</xdr:row>
      <xdr:rowOff>154305</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39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75582</xdr:rowOff>
    </xdr:from>
    <xdr:ext cx="469744"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24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97663</xdr:rowOff>
    </xdr:from>
    <xdr:to>
      <xdr:col>112</xdr:col>
      <xdr:colOff>38100</xdr:colOff>
      <xdr:row>38</xdr:row>
      <xdr:rowOff>27813</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44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44340</xdr:rowOff>
    </xdr:from>
    <xdr:ext cx="469744"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088428" y="6216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138621</xdr:rowOff>
    </xdr:from>
    <xdr:to>
      <xdr:col>107</xdr:col>
      <xdr:colOff>101600</xdr:colOff>
      <xdr:row>38</xdr:row>
      <xdr:rowOff>68771</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48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85298</xdr:rowOff>
    </xdr:from>
    <xdr:ext cx="469744"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199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2604</xdr:rowOff>
    </xdr:from>
    <xdr:to>
      <xdr:col>102</xdr:col>
      <xdr:colOff>165100</xdr:colOff>
      <xdr:row>38</xdr:row>
      <xdr:rowOff>104204</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51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120730</xdr:rowOff>
    </xdr:from>
    <xdr:ext cx="378565"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356017" y="62929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81661</xdr:rowOff>
    </xdr:from>
    <xdr:to>
      <xdr:col>98</xdr:col>
      <xdr:colOff>38100</xdr:colOff>
      <xdr:row>36</xdr:row>
      <xdr:rowOff>11811</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08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28338</xdr:rowOff>
    </xdr:from>
    <xdr:ext cx="469744"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21428" y="585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・民生費は、物価高騰対策低所得世帯支援給付金給付事業、子育て・ひとり親家庭等医療給付事業の増額により増となった。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・農林水産費は、農業経営緊急対策支援事業の事業完了、土地改良負担事業の減額により減となった。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・土木費は、駅周辺整備事業の支出がピークを過ぎたことにより減となった。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・消防費は、消防庁舎及び総合防災センター整備事業が完了したことにより減額となった。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・教育費は、国体記念体育館改修事業、市民会館施設管理事業といった大型のハード整備事業により大幅増となった。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令和５年度は、単年度収支は約</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億円の赤字であったが、実質単年度収支は黒字となっている。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理由としては赤字要素として引かれる積立取崩額約</a:t>
          </a:r>
          <a:r>
            <a:rPr kumimoji="1" lang="en-US" altLang="ja-JP" sz="1400">
              <a:latin typeface="ＭＳ ゴシック" pitchFamily="49" charset="-128"/>
              <a:ea typeface="ＭＳ ゴシック" pitchFamily="49" charset="-128"/>
            </a:rPr>
            <a:t>3.7</a:t>
          </a:r>
          <a:r>
            <a:rPr kumimoji="1" lang="ja-JP" altLang="en-US" sz="1400">
              <a:latin typeface="ＭＳ ゴシック" pitchFamily="49" charset="-128"/>
              <a:ea typeface="ＭＳ ゴシック" pitchFamily="49" charset="-128"/>
            </a:rPr>
            <a:t>億円に対し、黒字要素として加算される積立額約</a:t>
          </a:r>
          <a:r>
            <a:rPr kumimoji="1" lang="en-US" altLang="ja-JP" sz="1400">
              <a:latin typeface="ＭＳ ゴシック" pitchFamily="49" charset="-128"/>
              <a:ea typeface="ＭＳ ゴシック" pitchFamily="49" charset="-128"/>
            </a:rPr>
            <a:t>6.9</a:t>
          </a:r>
          <a:r>
            <a:rPr kumimoji="1" lang="ja-JP" altLang="en-US" sz="1400">
              <a:latin typeface="ＭＳ ゴシック" pitchFamily="49" charset="-128"/>
              <a:ea typeface="ＭＳ ゴシック" pitchFamily="49" charset="-128"/>
            </a:rPr>
            <a:t>億円だったことが挙げられる。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合併後の連結実質赤字はない。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今後も酒田市総合計画後期計画等に基づき、健全な財政運営を図っていく。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元利償還金については、合併特例債を活用した大型事業に係る償還が本格化しているが、ピークは過ぎたため減少していく見込みである。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体育施設の大規模改修等、新たな起債の借入が控えており市債発行額の抑制が重要となる。新規案件については、これまで以上に事業の必要性やコストを精査しつつ、併せて繰上償還の実施等により実質公債費率の低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満期一括償還地方債の借入に係る積立はなし。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地方債残高は近年の償還年数の見直しの影響や繰上償還等の影響により減少傾向にある。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ただし、今後も大型事業の借入、償還が控えていることから、市債発行額を公債費償還額の範囲内で抑えつつ、有利な起債の活用や繰上償還等を行うことにより、将来負担比率の低減を目指す。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山形県酒田市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令和５年度は、普通交付税の追加交付等による財政調整基金への積立の増、ふるさと納税の好調によるさかた応援基金への積立の増を要因として、取崩額を積立額が上回り基金全体として残高増となった。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人口減少・少子高齢化に伴い市税の大きな伸びも見込ないため、より一層歳入の確保が困難な状況が想定される。一方で、物価高騰、自然災害への対応等を要因とした臨時的な財政出動も懸念されることから、必要な時に財政調整基金等の基金を活用できるよう一定の基金残高を確保してお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今後とも財政調整基金やその他特目基金等についても可能なときに積立を行う。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公共施設等整備基金：公共施設等の整備のための資金に充てる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地域づくり基金：市民の連帯の強化及び地域振興等事業の資金に充てる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さかた応援基金：ふるさと納税制度による寄附金をもって、魅力あるまちづくりを推進する事業のための資金に充てる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風力発電事業地域未来創造基金：風力発電事業特別会計からの繰入金をもって、地域振興等事業の資金に充てる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退職手当基金：退職手当の支払のための資金に充てる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不用額の一部を公共施設等整備基金へ積み立てたことにより積立額が増えたこと、ふるさと納税が好調なことによりさかた応援基金への積立額が増えたことにより、基金残高は増となった。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条例で定めた目的に沿って計画的に基金を活用しつつ、可能な場合は積立を行っていく。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令和５年度は、普通交付税の追加交付等による財政調整基金への積立の増を要因として、取崩額を積立額が上回り財政調整基金の残高は増となった。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入においては、今後は、人口減少・少子高齢化に伴い市税の大きな伸びが見込める状況ではないことに加え、歳出においては、物価高騰、自然災害への対応等が想定され、また公債費の元利償還額が高水準で推移（令和５年度がピーク）する中、義務的経費も高水準で推移しており、一定の基金残高を確保しておく必要がある。決算の状況を踏まえながら可能な限り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普通交付税の追加交付分のうち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は将来の臨時財政対策債の元利償還金に充てる必要があるため、減債基金への積立額を増額したことにより、残高は増となった。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今後も公債費が高い水準で推移していくものの、将来の大型事業等に係る市債発行に備え、一定の残高は確保していく必要があることから、決算の状況を踏まえながら可能な限り積立を行っていく。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95,789
95,243
602.98
61,641,207
60,244,049
1,359,526
29,622,357
49,003,562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67.6</a:t>
          </a:r>
          <a:r>
            <a:rPr kumimoji="1" lang="ja-JP" altLang="en-US" sz="1100">
              <a:latin typeface="ＭＳ Ｐゴシック" panose="020B0600070205080204" pitchFamily="50" charset="-128"/>
              <a:ea typeface="ＭＳ Ｐゴシック" panose="020B0600070205080204" pitchFamily="50" charset="-128"/>
            </a:rPr>
            <a:t>％と類似団体より高い水準にあるが、市公共施設の用途毎に適正化の実施方針を定め、その方針をもとに市民や関係団体等と協議・合議形成を図りながら、個別施設の適正化方針をアクションプランとして策定している。</a:t>
          </a:r>
        </a:p>
        <a:p>
          <a:r>
            <a:rPr kumimoji="1" lang="ja-JP" altLang="en-US" sz="1100">
              <a:latin typeface="ＭＳ Ｐゴシック" panose="020B0600070205080204" pitchFamily="50" charset="-128"/>
              <a:ea typeface="ＭＳ Ｐゴシック" panose="020B0600070205080204" pitchFamily="50" charset="-128"/>
            </a:rPr>
            <a:t>今後とも用途別に関係団体等との協議の場を設けながら、施設の統合等の具体的な実施計画について調整を図り、公共施設の適正化を推進していく。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149648</xdr:rowOff>
    </xdr:from>
    <xdr:to>
      <xdr:col>23</xdr:col>
      <xdr:colOff>85090</xdr:colOff>
      <xdr:row>35</xdr:row>
      <xdr:rowOff>15875</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550323"/>
          <a:ext cx="1270" cy="1237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19702</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79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15875</xdr:rowOff>
    </xdr:from>
    <xdr:to>
      <xdr:col>23</xdr:col>
      <xdr:colOff>174625</xdr:colOff>
      <xdr:row>35</xdr:row>
      <xdr:rowOff>15875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78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96325</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325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149648</xdr:rowOff>
    </xdr:from>
    <xdr:to>
      <xdr:col>23</xdr:col>
      <xdr:colOff>174625</xdr:colOff>
      <xdr:row>27</xdr:row>
      <xdr:rowOff>149648</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550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119609</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60346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618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39158</xdr:rowOff>
    </xdr:from>
    <xdr:to>
      <xdr:col>19</xdr:col>
      <xdr:colOff>187325</xdr:colOff>
      <xdr:row>31</xdr:row>
      <xdr:rowOff>140758</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61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10372</xdr:rowOff>
    </xdr:from>
    <xdr:to>
      <xdr:col>15</xdr:col>
      <xdr:colOff>187325</xdr:colOff>
      <xdr:row>31</xdr:row>
      <xdr:rowOff>111972</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6096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99060</xdr:rowOff>
    </xdr:from>
    <xdr:to>
      <xdr:col>11</xdr:col>
      <xdr:colOff>187325</xdr:colOff>
      <xdr:row>31</xdr:row>
      <xdr:rowOff>29210</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99060</xdr:rowOff>
    </xdr:from>
    <xdr:to>
      <xdr:col>7</xdr:col>
      <xdr:colOff>187325</xdr:colOff>
      <xdr:row>31</xdr:row>
      <xdr:rowOff>29210</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168698</xdr:rowOff>
    </xdr:from>
    <xdr:to>
      <xdr:col>23</xdr:col>
      <xdr:colOff>136525</xdr:colOff>
      <xdr:row>32</xdr:row>
      <xdr:rowOff>98848</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625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147125</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6233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125518</xdr:rowOff>
    </xdr:from>
    <xdr:to>
      <xdr:col>19</xdr:col>
      <xdr:colOff>187325</xdr:colOff>
      <xdr:row>32</xdr:row>
      <xdr:rowOff>55668</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62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4868</xdr:rowOff>
    </xdr:from>
    <xdr:to>
      <xdr:col>23</xdr:col>
      <xdr:colOff>85725</xdr:colOff>
      <xdr:row>32</xdr:row>
      <xdr:rowOff>48048</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6262793"/>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75142</xdr:rowOff>
    </xdr:from>
    <xdr:to>
      <xdr:col>15</xdr:col>
      <xdr:colOff>187325</xdr:colOff>
      <xdr:row>32</xdr:row>
      <xdr:rowOff>5292</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61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125942</xdr:rowOff>
    </xdr:from>
    <xdr:to>
      <xdr:col>19</xdr:col>
      <xdr:colOff>136525</xdr:colOff>
      <xdr:row>32</xdr:row>
      <xdr:rowOff>4868</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6212417"/>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24765</xdr:rowOff>
    </xdr:from>
    <xdr:to>
      <xdr:col>11</xdr:col>
      <xdr:colOff>187325</xdr:colOff>
      <xdr:row>31</xdr:row>
      <xdr:rowOff>126365</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75565</xdr:rowOff>
    </xdr:from>
    <xdr:to>
      <xdr:col>15</xdr:col>
      <xdr:colOff>136525</xdr:colOff>
      <xdr:row>31</xdr:row>
      <xdr:rowOff>125942</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6162040"/>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153035</xdr:rowOff>
    </xdr:from>
    <xdr:to>
      <xdr:col>7</xdr:col>
      <xdr:colOff>187325</xdr:colOff>
      <xdr:row>31</xdr:row>
      <xdr:rowOff>83185</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32385</xdr:rowOff>
    </xdr:from>
    <xdr:to>
      <xdr:col>11</xdr:col>
      <xdr:colOff>136525</xdr:colOff>
      <xdr:row>31</xdr:row>
      <xdr:rowOff>75565</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611886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157285</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5900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128499</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5872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45737</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578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45737</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578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46795</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6304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167869</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117492</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74312</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地方債残高は減少したが、合併特例債を活用した大型事業にかかる償還の本格化により公債費はピークを迎え、債務償還比率も類似団体と比べると高くなっている。</a:t>
          </a:r>
        </a:p>
        <a:p>
          <a:r>
            <a:rPr kumimoji="1" lang="ja-JP" altLang="en-US" sz="1100">
              <a:latin typeface="ＭＳ Ｐゴシック" panose="020B0600070205080204" pitchFamily="50" charset="-128"/>
              <a:ea typeface="ＭＳ Ｐゴシック" panose="020B0600070205080204" pitchFamily="50" charset="-128"/>
            </a:rPr>
            <a:t>今後も、体育施設の大規模改修等、新たな起債の借入が控えており市債発行額の抑制が重要となる。</a:t>
          </a:r>
        </a:p>
        <a:p>
          <a:r>
            <a:rPr kumimoji="1" lang="ja-JP" altLang="en-US" sz="1100">
              <a:latin typeface="ＭＳ Ｐゴシック" panose="020B0600070205080204" pitchFamily="50" charset="-128"/>
              <a:ea typeface="ＭＳ Ｐゴシック" panose="020B0600070205080204" pitchFamily="50" charset="-128"/>
            </a:rPr>
            <a:t>また、令和５年度に策定した酒田市職員数適正化方針では、令和９年度末までに職員数を</a:t>
          </a:r>
          <a:r>
            <a:rPr kumimoji="1" lang="en-US" altLang="ja-JP" sz="1100">
              <a:latin typeface="ＭＳ Ｐゴシック" panose="020B0600070205080204" pitchFamily="50" charset="-128"/>
              <a:ea typeface="ＭＳ Ｐゴシック" panose="020B0600070205080204" pitchFamily="50" charset="-128"/>
            </a:rPr>
            <a:t>61</a:t>
          </a:r>
          <a:r>
            <a:rPr kumimoji="1" lang="ja-JP" altLang="en-US" sz="1100">
              <a:latin typeface="ＭＳ Ｐゴシック" panose="020B0600070205080204" pitchFamily="50" charset="-128"/>
              <a:ea typeface="ＭＳ Ｐゴシック" panose="020B0600070205080204" pitchFamily="50" charset="-128"/>
            </a:rPr>
            <a:t>人削減することとしており、人件費の削減に努めている。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D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65496</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flipV="1">
          <a:off x="14793595" y="5261428"/>
          <a:ext cx="1269" cy="1404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69323</xdr:rowOff>
    </xdr:from>
    <xdr:ext cx="469744" cy="259045"/>
    <xdr:sp macro="" textlink="">
      <xdr:nvSpPr>
        <xdr:cNvPr id="130" name="債務償還比率最小値テキスト">
          <a:extLst>
            <a:ext uri="{FF2B5EF4-FFF2-40B4-BE49-F238E27FC236}">
              <a16:creationId xmlns:a16="http://schemas.microsoft.com/office/drawing/2014/main" id="{00000000-0008-0000-0D00-000082000000}"/>
            </a:ext>
          </a:extLst>
        </xdr:cNvPr>
        <xdr:cNvSpPr txBox="1"/>
      </xdr:nvSpPr>
      <xdr:spPr>
        <a:xfrm>
          <a:off x="14846300" y="6670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65496</xdr:rowOff>
    </xdr:from>
    <xdr:to>
      <xdr:col>76</xdr:col>
      <xdr:colOff>111125</xdr:colOff>
      <xdr:row>34</xdr:row>
      <xdr:rowOff>65496</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66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00000000-0008-0000-0D00-000084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37736</xdr:rowOff>
    </xdr:from>
    <xdr:ext cx="469744" cy="259045"/>
    <xdr:sp macro="" textlink="">
      <xdr:nvSpPr>
        <xdr:cNvPr id="134" name="債務償還比率平均値テキスト">
          <a:extLst>
            <a:ext uri="{FF2B5EF4-FFF2-40B4-BE49-F238E27FC236}">
              <a16:creationId xmlns:a16="http://schemas.microsoft.com/office/drawing/2014/main" id="{00000000-0008-0000-0D00-000086000000}"/>
            </a:ext>
          </a:extLst>
        </xdr:cNvPr>
        <xdr:cNvSpPr txBox="1"/>
      </xdr:nvSpPr>
      <xdr:spPr>
        <a:xfrm>
          <a:off x="14846300" y="57813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14859</xdr:rowOff>
    </xdr:from>
    <xdr:to>
      <xdr:col>76</xdr:col>
      <xdr:colOff>73025</xdr:colOff>
      <xdr:row>30</xdr:row>
      <xdr:rowOff>116459</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47447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13009</xdr:rowOff>
    </xdr:from>
    <xdr:to>
      <xdr:col>72</xdr:col>
      <xdr:colOff>123825</xdr:colOff>
      <xdr:row>30</xdr:row>
      <xdr:rowOff>114609</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4033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128787</xdr:rowOff>
    </xdr:from>
    <xdr:to>
      <xdr:col>68</xdr:col>
      <xdr:colOff>123825</xdr:colOff>
      <xdr:row>30</xdr:row>
      <xdr:rowOff>58937</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3271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32</xdr:row>
      <xdr:rowOff>62892</xdr:rowOff>
    </xdr:from>
    <xdr:to>
      <xdr:col>64</xdr:col>
      <xdr:colOff>123825</xdr:colOff>
      <xdr:row>32</xdr:row>
      <xdr:rowOff>164492</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2509500" y="6320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96357</xdr:rowOff>
    </xdr:from>
    <xdr:to>
      <xdr:col>60</xdr:col>
      <xdr:colOff>123825</xdr:colOff>
      <xdr:row>33</xdr:row>
      <xdr:rowOff>26507</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1747500" y="635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121267</xdr:rowOff>
    </xdr:from>
    <xdr:to>
      <xdr:col>76</xdr:col>
      <xdr:colOff>73025</xdr:colOff>
      <xdr:row>31</xdr:row>
      <xdr:rowOff>51417</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744700" y="603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99694</xdr:rowOff>
    </xdr:from>
    <xdr:ext cx="469744" cy="259045"/>
    <xdr:sp macro="" textlink="">
      <xdr:nvSpPr>
        <xdr:cNvPr id="146" name="債務償還比率該当値テキスト">
          <a:extLst>
            <a:ext uri="{FF2B5EF4-FFF2-40B4-BE49-F238E27FC236}">
              <a16:creationId xmlns:a16="http://schemas.microsoft.com/office/drawing/2014/main" id="{00000000-0008-0000-0D00-000092000000}"/>
            </a:ext>
          </a:extLst>
        </xdr:cNvPr>
        <xdr:cNvSpPr txBox="1"/>
      </xdr:nvSpPr>
      <xdr:spPr>
        <a:xfrm>
          <a:off x="14846300" y="6014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47589</xdr:rowOff>
    </xdr:from>
    <xdr:to>
      <xdr:col>72</xdr:col>
      <xdr:colOff>123825</xdr:colOff>
      <xdr:row>31</xdr:row>
      <xdr:rowOff>149189</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4033500" y="613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617</xdr:rowOff>
    </xdr:from>
    <xdr:to>
      <xdr:col>76</xdr:col>
      <xdr:colOff>22225</xdr:colOff>
      <xdr:row>31</xdr:row>
      <xdr:rowOff>98389</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4084300" y="6087092"/>
          <a:ext cx="711200" cy="9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123734</xdr:rowOff>
    </xdr:from>
    <xdr:to>
      <xdr:col>68</xdr:col>
      <xdr:colOff>123825</xdr:colOff>
      <xdr:row>31</xdr:row>
      <xdr:rowOff>53884</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3271500" y="603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3084</xdr:rowOff>
    </xdr:from>
    <xdr:to>
      <xdr:col>72</xdr:col>
      <xdr:colOff>73025</xdr:colOff>
      <xdr:row>31</xdr:row>
      <xdr:rowOff>98389</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3322300" y="6089559"/>
          <a:ext cx="762000" cy="95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130247</xdr:rowOff>
    </xdr:from>
    <xdr:to>
      <xdr:col>64</xdr:col>
      <xdr:colOff>123825</xdr:colOff>
      <xdr:row>32</xdr:row>
      <xdr:rowOff>60397</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2509500" y="62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3084</xdr:rowOff>
    </xdr:from>
    <xdr:to>
      <xdr:col>68</xdr:col>
      <xdr:colOff>73025</xdr:colOff>
      <xdr:row>32</xdr:row>
      <xdr:rowOff>9597</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2560300" y="6089559"/>
          <a:ext cx="762000" cy="17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82323</xdr:rowOff>
    </xdr:from>
    <xdr:to>
      <xdr:col>60</xdr:col>
      <xdr:colOff>123825</xdr:colOff>
      <xdr:row>33</xdr:row>
      <xdr:rowOff>12473</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1747500" y="63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9597</xdr:rowOff>
    </xdr:from>
    <xdr:to>
      <xdr:col>64</xdr:col>
      <xdr:colOff>73025</xdr:colOff>
      <xdr:row>32</xdr:row>
      <xdr:rowOff>133123</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1798300" y="6267522"/>
          <a:ext cx="762000" cy="12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131136</xdr:rowOff>
    </xdr:from>
    <xdr:ext cx="469744" cy="259045"/>
    <xdr:sp macro="" textlink="">
      <xdr:nvSpPr>
        <xdr:cNvPr id="155" name="n_1aveValue債務償還比率">
          <a:extLst>
            <a:ext uri="{FF2B5EF4-FFF2-40B4-BE49-F238E27FC236}">
              <a16:creationId xmlns:a16="http://schemas.microsoft.com/office/drawing/2014/main" id="{00000000-0008-0000-0D00-00009B000000}"/>
            </a:ext>
          </a:extLst>
        </xdr:cNvPr>
        <xdr:cNvSpPr txBox="1"/>
      </xdr:nvSpPr>
      <xdr:spPr>
        <a:xfrm>
          <a:off x="13836727" y="57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75464</xdr:rowOff>
    </xdr:from>
    <xdr:ext cx="469744" cy="259045"/>
    <xdr:sp macro="" textlink="">
      <xdr:nvSpPr>
        <xdr:cNvPr id="156" name="n_2aveValue債務償還比率">
          <a:extLst>
            <a:ext uri="{FF2B5EF4-FFF2-40B4-BE49-F238E27FC236}">
              <a16:creationId xmlns:a16="http://schemas.microsoft.com/office/drawing/2014/main" id="{00000000-0008-0000-0D00-00009C000000}"/>
            </a:ext>
          </a:extLst>
        </xdr:cNvPr>
        <xdr:cNvSpPr txBox="1"/>
      </xdr:nvSpPr>
      <xdr:spPr>
        <a:xfrm>
          <a:off x="13087427" y="56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155619</xdr:rowOff>
    </xdr:from>
    <xdr:ext cx="469744" cy="259045"/>
    <xdr:sp macro="" textlink="">
      <xdr:nvSpPr>
        <xdr:cNvPr id="157" name="n_3aveValue債務償還比率">
          <a:extLst>
            <a:ext uri="{FF2B5EF4-FFF2-40B4-BE49-F238E27FC236}">
              <a16:creationId xmlns:a16="http://schemas.microsoft.com/office/drawing/2014/main" id="{00000000-0008-0000-0D00-00009D000000}"/>
            </a:ext>
          </a:extLst>
        </xdr:cNvPr>
        <xdr:cNvSpPr txBox="1"/>
      </xdr:nvSpPr>
      <xdr:spPr>
        <a:xfrm>
          <a:off x="12325427" y="641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17634</xdr:rowOff>
    </xdr:from>
    <xdr:ext cx="469744" cy="259045"/>
    <xdr:sp macro="" textlink="">
      <xdr:nvSpPr>
        <xdr:cNvPr id="158" name="n_4aveValue債務償還比率">
          <a:extLst>
            <a:ext uri="{FF2B5EF4-FFF2-40B4-BE49-F238E27FC236}">
              <a16:creationId xmlns:a16="http://schemas.microsoft.com/office/drawing/2014/main" id="{00000000-0008-0000-0D00-00009E000000}"/>
            </a:ext>
          </a:extLst>
        </xdr:cNvPr>
        <xdr:cNvSpPr txBox="1"/>
      </xdr:nvSpPr>
      <xdr:spPr>
        <a:xfrm>
          <a:off x="11563427" y="644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140316</xdr:rowOff>
    </xdr:from>
    <xdr:ext cx="469744" cy="259045"/>
    <xdr:sp macro="" textlink="">
      <xdr:nvSpPr>
        <xdr:cNvPr id="159" name="n_1mainValue債務償還比率">
          <a:extLst>
            <a:ext uri="{FF2B5EF4-FFF2-40B4-BE49-F238E27FC236}">
              <a16:creationId xmlns:a16="http://schemas.microsoft.com/office/drawing/2014/main" id="{00000000-0008-0000-0D00-00009F000000}"/>
            </a:ext>
          </a:extLst>
        </xdr:cNvPr>
        <xdr:cNvSpPr txBox="1"/>
      </xdr:nvSpPr>
      <xdr:spPr>
        <a:xfrm>
          <a:off x="13836727" y="622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45011</xdr:rowOff>
    </xdr:from>
    <xdr:ext cx="469744" cy="259045"/>
    <xdr:sp macro="" textlink="">
      <xdr:nvSpPr>
        <xdr:cNvPr id="160" name="n_2mainValue債務償還比率">
          <a:extLst>
            <a:ext uri="{FF2B5EF4-FFF2-40B4-BE49-F238E27FC236}">
              <a16:creationId xmlns:a16="http://schemas.microsoft.com/office/drawing/2014/main" id="{00000000-0008-0000-0D00-0000A0000000}"/>
            </a:ext>
          </a:extLst>
        </xdr:cNvPr>
        <xdr:cNvSpPr txBox="1"/>
      </xdr:nvSpPr>
      <xdr:spPr>
        <a:xfrm>
          <a:off x="13087427" y="613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76924</xdr:rowOff>
    </xdr:from>
    <xdr:ext cx="469744" cy="259045"/>
    <xdr:sp macro="" textlink="">
      <xdr:nvSpPr>
        <xdr:cNvPr id="161" name="n_3mainValue債務償還比率">
          <a:extLst>
            <a:ext uri="{FF2B5EF4-FFF2-40B4-BE49-F238E27FC236}">
              <a16:creationId xmlns:a16="http://schemas.microsoft.com/office/drawing/2014/main" id="{00000000-0008-0000-0D00-0000A1000000}"/>
            </a:ext>
          </a:extLst>
        </xdr:cNvPr>
        <xdr:cNvSpPr txBox="1"/>
      </xdr:nvSpPr>
      <xdr:spPr>
        <a:xfrm>
          <a:off x="12325427" y="599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29000</xdr:rowOff>
    </xdr:from>
    <xdr:ext cx="469744" cy="259045"/>
    <xdr:sp macro="" textlink="">
      <xdr:nvSpPr>
        <xdr:cNvPr id="162" name="n_4mainValue債務償還比率">
          <a:extLst>
            <a:ext uri="{FF2B5EF4-FFF2-40B4-BE49-F238E27FC236}">
              <a16:creationId xmlns:a16="http://schemas.microsoft.com/office/drawing/2014/main" id="{00000000-0008-0000-0D00-0000A2000000}"/>
            </a:ext>
          </a:extLst>
        </xdr:cNvPr>
        <xdr:cNvSpPr txBox="1"/>
      </xdr:nvSpPr>
      <xdr:spPr>
        <a:xfrm>
          <a:off x="11563427" y="611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D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D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95,789
95,243
602.98
61,641,207
60,244,049
1,359,526
29,622,357
49,003,562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21336</xdr:rowOff>
    </xdr:from>
    <xdr:to>
      <xdr:col>24</xdr:col>
      <xdr:colOff>62865</xdr:colOff>
      <xdr:row>41</xdr:row>
      <xdr:rowOff>41910</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850636"/>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45737</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41910</xdr:rowOff>
    </xdr:from>
    <xdr:to>
      <xdr:col>24</xdr:col>
      <xdr:colOff>152400</xdr:colOff>
      <xdr:row>41</xdr:row>
      <xdr:rowOff>41910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139463</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62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21336</xdr:rowOff>
    </xdr:from>
    <xdr:to>
      <xdr:col>24</xdr:col>
      <xdr:colOff>152400</xdr:colOff>
      <xdr:row>34</xdr:row>
      <xdr:rowOff>21336</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850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116857</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289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93980</xdr:rowOff>
    </xdr:from>
    <xdr:to>
      <xdr:col>24</xdr:col>
      <xdr:colOff>114300</xdr:colOff>
      <xdr:row>38</xdr:row>
      <xdr:rowOff>24130</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41402</xdr:rowOff>
    </xdr:from>
    <xdr:to>
      <xdr:col>20</xdr:col>
      <xdr:colOff>38100</xdr:colOff>
      <xdr:row>37</xdr:row>
      <xdr:rowOff>143002</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164846</xdr:rowOff>
    </xdr:from>
    <xdr:to>
      <xdr:col>15</xdr:col>
      <xdr:colOff>101600</xdr:colOff>
      <xdr:row>37</xdr:row>
      <xdr:rowOff>94996</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93980</xdr:rowOff>
    </xdr:from>
    <xdr:to>
      <xdr:col>10</xdr:col>
      <xdr:colOff>165100</xdr:colOff>
      <xdr:row>37</xdr:row>
      <xdr:rowOff>24130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116840</xdr:rowOff>
    </xdr:from>
    <xdr:to>
      <xdr:col>24</xdr:col>
      <xdr:colOff>114300</xdr:colOff>
      <xdr:row>38</xdr:row>
      <xdr:rowOff>46990</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95267</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68834</xdr:rowOff>
    </xdr:from>
    <xdr:to>
      <xdr:col>20</xdr:col>
      <xdr:colOff>38100</xdr:colOff>
      <xdr:row>37</xdr:row>
      <xdr:rowOff>170435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4124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119634</xdr:rowOff>
    </xdr:from>
    <xdr:to>
      <xdr:col>24</xdr:col>
      <xdr:colOff>63500</xdr:colOff>
      <xdr:row>37</xdr:row>
      <xdr:rowOff>167640</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463284"/>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32258</xdr:rowOff>
    </xdr:from>
    <xdr:to>
      <xdr:col>15</xdr:col>
      <xdr:colOff>101600</xdr:colOff>
      <xdr:row>37</xdr:row>
      <xdr:rowOff>133858</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37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83058</xdr:rowOff>
    </xdr:from>
    <xdr:to>
      <xdr:col>19</xdr:col>
      <xdr:colOff>177800</xdr:colOff>
      <xdr:row>37</xdr:row>
      <xdr:rowOff>119634</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4267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162560</xdr:rowOff>
    </xdr:from>
    <xdr:to>
      <xdr:col>10</xdr:col>
      <xdr:colOff>165100</xdr:colOff>
      <xdr:row>37</xdr:row>
      <xdr:rowOff>92710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41910</xdr:rowOff>
    </xdr:from>
    <xdr:to>
      <xdr:col>15</xdr:col>
      <xdr:colOff>50800</xdr:colOff>
      <xdr:row>37</xdr:row>
      <xdr:rowOff>83058</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38556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125984</xdr:rowOff>
    </xdr:from>
    <xdr:to>
      <xdr:col>6</xdr:col>
      <xdr:colOff>38100</xdr:colOff>
      <xdr:row>37</xdr:row>
      <xdr:rowOff>56134</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2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5334</xdr:rowOff>
    </xdr:from>
    <xdr:to>
      <xdr:col>10</xdr:col>
      <xdr:colOff>114300</xdr:colOff>
      <xdr:row>37</xdr:row>
      <xdr:rowOff>41910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3489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159529</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16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111523</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40657</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161561</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650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124985</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646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83837</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47261</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639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2286</xdr:rowOff>
    </xdr:from>
    <xdr:to>
      <xdr:col>54</xdr:col>
      <xdr:colOff>189865</xdr:colOff>
      <xdr:row>41</xdr:row>
      <xdr:rowOff>104013</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831586"/>
          <a:ext cx="0" cy="1301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107840</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3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104013</xdr:rowOff>
    </xdr:from>
    <xdr:to>
      <xdr:col>55</xdr:col>
      <xdr:colOff>88900</xdr:colOff>
      <xdr:row>41</xdr:row>
      <xdr:rowOff>104013</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3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120413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6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2286</xdr:rowOff>
    </xdr:from>
    <xdr:to>
      <xdr:col>55</xdr:col>
      <xdr:colOff>88900</xdr:colOff>
      <xdr:row>34</xdr:row>
      <xdr:rowOff>2286</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831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63949</xdr:rowOff>
    </xdr:from>
    <xdr:ext cx="469744"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504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85522</xdr:rowOff>
    </xdr:from>
    <xdr:to>
      <xdr:col>55</xdr:col>
      <xdr:colOff>50800</xdr:colOff>
      <xdr:row>40</xdr:row>
      <xdr:rowOff>15672</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77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91237</xdr:rowOff>
    </xdr:from>
    <xdr:to>
      <xdr:col>50</xdr:col>
      <xdr:colOff>165100</xdr:colOff>
      <xdr:row>40</xdr:row>
      <xdr:rowOff>21387</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86208</xdr:rowOff>
    </xdr:from>
    <xdr:to>
      <xdr:col>46</xdr:col>
      <xdr:colOff>38100</xdr:colOff>
      <xdr:row>40</xdr:row>
      <xdr:rowOff>16358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124994</xdr:rowOff>
    </xdr:from>
    <xdr:to>
      <xdr:col>41</xdr:col>
      <xdr:colOff>101600</xdr:colOff>
      <xdr:row>37</xdr:row>
      <xdr:rowOff>55144</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29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34468</xdr:rowOff>
    </xdr:from>
    <xdr:to>
      <xdr:col>36</xdr:col>
      <xdr:colOff>165100</xdr:colOff>
      <xdr:row>36</xdr:row>
      <xdr:rowOff>136068</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2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120498</xdr:rowOff>
    </xdr:from>
    <xdr:to>
      <xdr:col>55</xdr:col>
      <xdr:colOff>50800</xdr:colOff>
      <xdr:row>36</xdr:row>
      <xdr:rowOff>50648</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12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143375</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597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138100</xdr:rowOff>
    </xdr:from>
    <xdr:to>
      <xdr:col>50</xdr:col>
      <xdr:colOff>165100</xdr:colOff>
      <xdr:row>36</xdr:row>
      <xdr:rowOff>68250</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13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171298</xdr:rowOff>
    </xdr:from>
    <xdr:to>
      <xdr:col>55</xdr:col>
      <xdr:colOff>0</xdr:colOff>
      <xdr:row>36</xdr:row>
      <xdr:rowOff>17450</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172048"/>
          <a:ext cx="8382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152807</xdr:rowOff>
    </xdr:from>
    <xdr:to>
      <xdr:col>46</xdr:col>
      <xdr:colOff>38100</xdr:colOff>
      <xdr:row>36</xdr:row>
      <xdr:rowOff>82957</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15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17450</xdr:rowOff>
    </xdr:from>
    <xdr:to>
      <xdr:col>50</xdr:col>
      <xdr:colOff>114300</xdr:colOff>
      <xdr:row>36</xdr:row>
      <xdr:rowOff>32157</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189650"/>
          <a:ext cx="889000" cy="1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166903</xdr:rowOff>
    </xdr:from>
    <xdr:to>
      <xdr:col>41</xdr:col>
      <xdr:colOff>101600</xdr:colOff>
      <xdr:row>36</xdr:row>
      <xdr:rowOff>97053</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16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32157</xdr:rowOff>
    </xdr:from>
    <xdr:to>
      <xdr:col>45</xdr:col>
      <xdr:colOff>177800</xdr:colOff>
      <xdr:row>36</xdr:row>
      <xdr:rowOff>46253</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204357"/>
          <a:ext cx="889000" cy="1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7112</xdr:rowOff>
    </xdr:from>
    <xdr:to>
      <xdr:col>36</xdr:col>
      <xdr:colOff>165100</xdr:colOff>
      <xdr:row>36</xdr:row>
      <xdr:rowOff>108712</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1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46253</xdr:rowOff>
    </xdr:from>
    <xdr:to>
      <xdr:col>41</xdr:col>
      <xdr:colOff>50800</xdr:colOff>
      <xdr:row>36</xdr:row>
      <xdr:rowOff>57912</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218453"/>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12514</xdr:rowOff>
    </xdr:from>
    <xdr:ext cx="469744"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91727" y="68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7485</xdr:rowOff>
    </xdr:from>
    <xdr:ext cx="469744"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5154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46271</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638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127195</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29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84777</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591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99484</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59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113580</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594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125239</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595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00000000-0008-0000-0E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76200</xdr:rowOff>
    </xdr:from>
    <xdr:to>
      <xdr:col>24</xdr:col>
      <xdr:colOff>62865</xdr:colOff>
      <xdr:row>64</xdr:row>
      <xdr:rowOff>53340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flipV="1">
          <a:off x="4634865" y="9505950"/>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57167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00000000-0008-0000-0E00-0000AB000000}"/>
            </a:ext>
          </a:extLst>
        </xdr:cNvPr>
        <xdr:cNvSpPr txBox="1"/>
      </xdr:nvSpPr>
      <xdr:spPr>
        <a:xfrm>
          <a:off x="4673600" y="1102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53340</xdr:rowOff>
    </xdr:from>
    <xdr:to>
      <xdr:col>24</xdr:col>
      <xdr:colOff>152400</xdr:colOff>
      <xdr:row>64</xdr:row>
      <xdr:rowOff>53340</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a:off x="4546600" y="11026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22877</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00000000-0008-0000-0E00-0000AD000000}"/>
            </a:ext>
          </a:extLst>
        </xdr:cNvPr>
        <xdr:cNvSpPr txBox="1"/>
      </xdr:nvSpPr>
      <xdr:spPr>
        <a:xfrm>
          <a:off x="4673600" y="928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76200</xdr:rowOff>
    </xdr:from>
    <xdr:to>
      <xdr:col>24</xdr:col>
      <xdr:colOff>152400</xdr:colOff>
      <xdr:row>55</xdr:row>
      <xdr:rowOff>76200</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950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00000000-0008-0000-0E00-0000AF000000}"/>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59690</xdr:rowOff>
    </xdr:from>
    <xdr:to>
      <xdr:col>15</xdr:col>
      <xdr:colOff>101600</xdr:colOff>
      <xdr:row>60</xdr:row>
      <xdr:rowOff>161290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2857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145415</xdr:rowOff>
    </xdr:from>
    <xdr:to>
      <xdr:col>10</xdr:col>
      <xdr:colOff>165100</xdr:colOff>
      <xdr:row>61</xdr:row>
      <xdr:rowOff>75565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1968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145415</xdr:rowOff>
    </xdr:from>
    <xdr:to>
      <xdr:col>6</xdr:col>
      <xdr:colOff>38100</xdr:colOff>
      <xdr:row>61</xdr:row>
      <xdr:rowOff>75565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079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153035</xdr:rowOff>
    </xdr:from>
    <xdr:to>
      <xdr:col>24</xdr:col>
      <xdr:colOff>114300</xdr:colOff>
      <xdr:row>61</xdr:row>
      <xdr:rowOff>83185</xdr:rowOff>
    </xdr:to>
    <xdr:sp macro="" textlink="">
      <xdr:nvSpPr>
        <xdr:cNvPr id="186" name="楕円 185">
          <a:extLst>
            <a:ext uri="{FF2B5EF4-FFF2-40B4-BE49-F238E27FC236}">
              <a16:creationId xmlns:a16="http://schemas.microsoft.com/office/drawing/2014/main" id="{00000000-0008-0000-0E00-0000BA000000}"/>
            </a:ext>
          </a:extLst>
        </xdr:cNvPr>
        <xdr:cNvSpPr/>
      </xdr:nvSpPr>
      <xdr:spPr>
        <a:xfrm>
          <a:off x="45847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131462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00000000-0008-0000-0E00-0000BB000000}"/>
            </a:ext>
          </a:extLst>
        </xdr:cNvPr>
        <xdr:cNvSpPr txBox="1"/>
      </xdr:nvSpPr>
      <xdr:spPr>
        <a:xfrm>
          <a:off x="4673600"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137795</xdr:rowOff>
    </xdr:from>
    <xdr:to>
      <xdr:col>20</xdr:col>
      <xdr:colOff>38100</xdr:colOff>
      <xdr:row>61</xdr:row>
      <xdr:rowOff>67945</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3746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17145</xdr:rowOff>
    </xdr:from>
    <xdr:to>
      <xdr:col>24</xdr:col>
      <xdr:colOff>63500</xdr:colOff>
      <xdr:row>61</xdr:row>
      <xdr:rowOff>32385</xdr:rowOff>
    </xdr:to>
    <xdr:cxnSp macro="">
      <xdr:nvCxnSpPr>
        <xdr:cNvPr id="189" name="直線コネクタ 188">
          <a:extLst>
            <a:ext uri="{FF2B5EF4-FFF2-40B4-BE49-F238E27FC236}">
              <a16:creationId xmlns:a16="http://schemas.microsoft.com/office/drawing/2014/main" id="{00000000-0008-0000-0E00-0000BD000000}"/>
            </a:ext>
          </a:extLst>
        </xdr:cNvPr>
        <xdr:cNvCxnSpPr/>
      </xdr:nvCxnSpPr>
      <xdr:spPr>
        <a:xfrm>
          <a:off x="3797300" y="1047559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111125</xdr:rowOff>
    </xdr:from>
    <xdr:to>
      <xdr:col>15</xdr:col>
      <xdr:colOff>101600</xdr:colOff>
      <xdr:row>61</xdr:row>
      <xdr:rowOff>41275</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2857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161925</xdr:rowOff>
    </xdr:from>
    <xdr:to>
      <xdr:col>19</xdr:col>
      <xdr:colOff>177800</xdr:colOff>
      <xdr:row>61</xdr:row>
      <xdr:rowOff>17145</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2908300" y="104489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84455</xdr:rowOff>
    </xdr:from>
    <xdr:to>
      <xdr:col>10</xdr:col>
      <xdr:colOff>165100</xdr:colOff>
      <xdr:row>61</xdr:row>
      <xdr:rowOff>14605</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1968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135255</xdr:rowOff>
    </xdr:from>
    <xdr:to>
      <xdr:col>15</xdr:col>
      <xdr:colOff>50800</xdr:colOff>
      <xdr:row>60</xdr:row>
      <xdr:rowOff>161925</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2019300" y="104222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59690</xdr:rowOff>
    </xdr:from>
    <xdr:to>
      <xdr:col>6</xdr:col>
      <xdr:colOff>38100</xdr:colOff>
      <xdr:row>60</xdr:row>
      <xdr:rowOff>161290</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079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110490</xdr:rowOff>
    </xdr:from>
    <xdr:to>
      <xdr:col>10</xdr:col>
      <xdr:colOff>114300</xdr:colOff>
      <xdr:row>60</xdr:row>
      <xdr:rowOff>135255</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1130300" y="1039749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6367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2705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66692</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18167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66692</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9277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59072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35820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32402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2705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31132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18167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6367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927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E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E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25123</xdr:rowOff>
    </xdr:from>
    <xdr:to>
      <xdr:col>54</xdr:col>
      <xdr:colOff>189865</xdr:colOff>
      <xdr:row>64</xdr:row>
      <xdr:rowOff>119956</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flipV="1">
          <a:off x="10476865" y="9626323"/>
          <a:ext cx="0" cy="1466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123783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E00-0000E6000000}"/>
            </a:ext>
          </a:extLst>
        </xdr:cNvPr>
        <xdr:cNvSpPr txBox="1"/>
      </xdr:nvSpPr>
      <xdr:spPr>
        <a:xfrm>
          <a:off x="10515600" y="1109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119956</xdr:rowOff>
    </xdr:from>
    <xdr:to>
      <xdr:col>55</xdr:col>
      <xdr:colOff>88900</xdr:colOff>
      <xdr:row>64</xdr:row>
      <xdr:rowOff>119956</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11092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143250</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E00-0000E8000000}"/>
            </a:ext>
          </a:extLst>
        </xdr:cNvPr>
        <xdr:cNvSpPr txBox="1"/>
      </xdr:nvSpPr>
      <xdr:spPr>
        <a:xfrm>
          <a:off x="10515600" y="9401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25123</xdr:rowOff>
    </xdr:from>
    <xdr:to>
      <xdr:col>55</xdr:col>
      <xdr:colOff>88900</xdr:colOff>
      <xdr:row>56</xdr:row>
      <xdr:rowOff>25123</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10388600" y="9626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75547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E00-0000EA000000}"/>
            </a:ext>
          </a:extLst>
        </xdr:cNvPr>
        <xdr:cNvSpPr txBox="1"/>
      </xdr:nvSpPr>
      <xdr:spPr>
        <a:xfrm>
          <a:off x="10515600" y="107054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97120</xdr:rowOff>
    </xdr:from>
    <xdr:to>
      <xdr:col>55</xdr:col>
      <xdr:colOff>50800</xdr:colOff>
      <xdr:row>63</xdr:row>
      <xdr:rowOff>27270</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10426700" y="107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106771</xdr:rowOff>
    </xdr:from>
    <xdr:to>
      <xdr:col>50</xdr:col>
      <xdr:colOff>165100</xdr:colOff>
      <xdr:row>63</xdr:row>
      <xdr:rowOff>36921</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588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110830</xdr:rowOff>
    </xdr:from>
    <xdr:to>
      <xdr:col>46</xdr:col>
      <xdr:colOff>38100</xdr:colOff>
      <xdr:row>63</xdr:row>
      <xdr:rowOff>40980</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699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147648</xdr:rowOff>
    </xdr:from>
    <xdr:to>
      <xdr:col>41</xdr:col>
      <xdr:colOff>101600</xdr:colOff>
      <xdr:row>61</xdr:row>
      <xdr:rowOff>77798</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810500" y="10434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74885</xdr:rowOff>
    </xdr:from>
    <xdr:to>
      <xdr:col>36</xdr:col>
      <xdr:colOff>165100</xdr:colOff>
      <xdr:row>61</xdr:row>
      <xdr:rowOff>5035</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921500" y="1036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28097</xdr:rowOff>
    </xdr:from>
    <xdr:to>
      <xdr:col>55</xdr:col>
      <xdr:colOff>50800</xdr:colOff>
      <xdr:row>57</xdr:row>
      <xdr:rowOff>129697</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10426700" y="980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50974</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E00-0000F6000000}"/>
            </a:ext>
          </a:extLst>
        </xdr:cNvPr>
        <xdr:cNvSpPr txBox="1"/>
      </xdr:nvSpPr>
      <xdr:spPr>
        <a:xfrm>
          <a:off x="10515600" y="9652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60682</xdr:rowOff>
    </xdr:from>
    <xdr:to>
      <xdr:col>50</xdr:col>
      <xdr:colOff>165100</xdr:colOff>
      <xdr:row>57</xdr:row>
      <xdr:rowOff>162282</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9588500" y="983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78897</xdr:rowOff>
    </xdr:from>
    <xdr:to>
      <xdr:col>55</xdr:col>
      <xdr:colOff>0</xdr:colOff>
      <xdr:row>57</xdr:row>
      <xdr:rowOff>111482</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9639300" y="9851547"/>
          <a:ext cx="838200" cy="3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77895</xdr:rowOff>
    </xdr:from>
    <xdr:to>
      <xdr:col>46</xdr:col>
      <xdr:colOff>38100</xdr:colOff>
      <xdr:row>58</xdr:row>
      <xdr:rowOff>8045</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8699500" y="985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111482</xdr:rowOff>
    </xdr:from>
    <xdr:to>
      <xdr:col>50</xdr:col>
      <xdr:colOff>114300</xdr:colOff>
      <xdr:row>57</xdr:row>
      <xdr:rowOff>128695</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8750300" y="9884132"/>
          <a:ext cx="889000" cy="1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90579</xdr:rowOff>
    </xdr:from>
    <xdr:to>
      <xdr:col>41</xdr:col>
      <xdr:colOff>101600</xdr:colOff>
      <xdr:row>58</xdr:row>
      <xdr:rowOff>20729</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7810500" y="986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128695</xdr:rowOff>
    </xdr:from>
    <xdr:to>
      <xdr:col>45</xdr:col>
      <xdr:colOff>177800</xdr:colOff>
      <xdr:row>57</xdr:row>
      <xdr:rowOff>141379</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7861300" y="9901345"/>
          <a:ext cx="889000" cy="1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95994</xdr:rowOff>
    </xdr:from>
    <xdr:to>
      <xdr:col>36</xdr:col>
      <xdr:colOff>165100</xdr:colOff>
      <xdr:row>58</xdr:row>
      <xdr:rowOff>26144</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6921500" y="986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141379</xdr:rowOff>
    </xdr:from>
    <xdr:to>
      <xdr:col>41</xdr:col>
      <xdr:colOff>50800</xdr:colOff>
      <xdr:row>57</xdr:row>
      <xdr:rowOff>146794</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6972300" y="9914029"/>
          <a:ext cx="889000" cy="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28048</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9359411" y="1082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32107</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83111" y="1083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68925</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61795" y="10527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167612</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672795" y="1045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7359</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9327095" y="9608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24572</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450795" y="9625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37256</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561795" y="9638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42671</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672795" y="9643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144780</xdr:rowOff>
    </xdr:from>
    <xdr:to>
      <xdr:col>24</xdr:col>
      <xdr:colOff>62865</xdr:colOff>
      <xdr:row>86</xdr:row>
      <xdr:rowOff>28575</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634865" y="13346430"/>
          <a:ext cx="0"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32402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673600" y="1477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28575</xdr:rowOff>
    </xdr:from>
    <xdr:to>
      <xdr:col>24</xdr:col>
      <xdr:colOff>152400</xdr:colOff>
      <xdr:row>86</xdr:row>
      <xdr:rowOff>28575</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477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91457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673600" y="1312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144780</xdr:rowOff>
    </xdr:from>
    <xdr:to>
      <xdr:col>24</xdr:col>
      <xdr:colOff>152400</xdr:colOff>
      <xdr:row>77</xdr:row>
      <xdr:rowOff>144780</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546600" y="1334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95902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673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73025</xdr:rowOff>
    </xdr:from>
    <xdr:to>
      <xdr:col>24</xdr:col>
      <xdr:colOff>114300</xdr:colOff>
      <xdr:row>83</xdr:row>
      <xdr:rowOff>3175</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584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59689</xdr:rowOff>
    </xdr:from>
    <xdr:to>
      <xdr:col>20</xdr:col>
      <xdr:colOff>38100</xdr:colOff>
      <xdr:row>82</xdr:row>
      <xdr:rowOff>161289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746500" y="141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170180</xdr:rowOff>
    </xdr:from>
    <xdr:to>
      <xdr:col>10</xdr:col>
      <xdr:colOff>165100</xdr:colOff>
      <xdr:row>82</xdr:row>
      <xdr:rowOff>100330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968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36830</xdr:rowOff>
    </xdr:from>
    <xdr:to>
      <xdr:col>6</xdr:col>
      <xdr:colOff>38100</xdr:colOff>
      <xdr:row>82</xdr:row>
      <xdr:rowOff>138430</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079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46355</xdr:rowOff>
    </xdr:from>
    <xdr:to>
      <xdr:col>24</xdr:col>
      <xdr:colOff>114300</xdr:colOff>
      <xdr:row>83</xdr:row>
      <xdr:rowOff>147955</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5847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24782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673600"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23495</xdr:rowOff>
    </xdr:from>
    <xdr:to>
      <xdr:col>20</xdr:col>
      <xdr:colOff>38100</xdr:colOff>
      <xdr:row>83</xdr:row>
      <xdr:rowOff>125095</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7465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74295</xdr:rowOff>
    </xdr:from>
    <xdr:to>
      <xdr:col>24</xdr:col>
      <xdr:colOff>63500</xdr:colOff>
      <xdr:row>83</xdr:row>
      <xdr:rowOff>97155</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3797300" y="1430464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154939</xdr:rowOff>
    </xdr:from>
    <xdr:to>
      <xdr:col>15</xdr:col>
      <xdr:colOff>101600</xdr:colOff>
      <xdr:row>83</xdr:row>
      <xdr:rowOff>85089</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857500" y="14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34289</xdr:rowOff>
    </xdr:from>
    <xdr:to>
      <xdr:col>19</xdr:col>
      <xdr:colOff>177800</xdr:colOff>
      <xdr:row>83</xdr:row>
      <xdr:rowOff>74295</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908300" y="142646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132080</xdr:rowOff>
    </xdr:from>
    <xdr:to>
      <xdr:col>10</xdr:col>
      <xdr:colOff>165100</xdr:colOff>
      <xdr:row>83</xdr:row>
      <xdr:rowOff>62230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968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11430</xdr:rowOff>
    </xdr:from>
    <xdr:to>
      <xdr:col>15</xdr:col>
      <xdr:colOff>50800</xdr:colOff>
      <xdr:row>83</xdr:row>
      <xdr:rowOff>34289</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2019300" y="142417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92075</xdr:rowOff>
    </xdr:from>
    <xdr:to>
      <xdr:col>6</xdr:col>
      <xdr:colOff>38100</xdr:colOff>
      <xdr:row>83</xdr:row>
      <xdr:rowOff>22225</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079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142875</xdr:rowOff>
    </xdr:from>
    <xdr:to>
      <xdr:col>10</xdr:col>
      <xdr:colOff>114300</xdr:colOff>
      <xdr:row>83</xdr:row>
      <xdr:rowOff>11430</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130300" y="142017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6366</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5820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116857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816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154957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927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116222</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5820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76216</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705744"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53357</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8167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13352</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927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00000000-0008-0000-0E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17526</xdr:rowOff>
    </xdr:from>
    <xdr:to>
      <xdr:col>54</xdr:col>
      <xdr:colOff>189865</xdr:colOff>
      <xdr:row>85</xdr:row>
      <xdr:rowOff>89536</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flipV="1">
          <a:off x="10476865" y="13390626"/>
          <a:ext cx="0" cy="1272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1" name="【公営住宅】&#10;一人当たり面積最小値テキスト">
          <a:extLst>
            <a:ext uri="{FF2B5EF4-FFF2-40B4-BE49-F238E27FC236}">
              <a16:creationId xmlns:a16="http://schemas.microsoft.com/office/drawing/2014/main" id="{00000000-0008-0000-0E00-000055010000}"/>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135653</xdr:rowOff>
    </xdr:from>
    <xdr:ext cx="469744" cy="259045"/>
    <xdr:sp macro="" textlink="">
      <xdr:nvSpPr>
        <xdr:cNvPr id="343" name="【公営住宅】&#10;一人当たり面積最大値テキスト">
          <a:extLst>
            <a:ext uri="{FF2B5EF4-FFF2-40B4-BE49-F238E27FC236}">
              <a16:creationId xmlns:a16="http://schemas.microsoft.com/office/drawing/2014/main" id="{00000000-0008-0000-0E00-000057010000}"/>
            </a:ext>
          </a:extLst>
        </xdr:cNvPr>
        <xdr:cNvSpPr txBox="1"/>
      </xdr:nvSpPr>
      <xdr:spPr>
        <a:xfrm>
          <a:off x="10515600" y="1316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17526</xdr:rowOff>
    </xdr:from>
    <xdr:to>
      <xdr:col>55</xdr:col>
      <xdr:colOff>88900</xdr:colOff>
      <xdr:row>78</xdr:row>
      <xdr:rowOff>17526</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33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76027</xdr:rowOff>
    </xdr:from>
    <xdr:ext cx="469744" cy="259045"/>
    <xdr:sp macro="" textlink="">
      <xdr:nvSpPr>
        <xdr:cNvPr id="345" name="【公営住宅】&#10;一人当たり面積平均値テキスト">
          <a:extLst>
            <a:ext uri="{FF2B5EF4-FFF2-40B4-BE49-F238E27FC236}">
              <a16:creationId xmlns:a16="http://schemas.microsoft.com/office/drawing/2014/main" id="{00000000-0008-0000-0E00-000059010000}"/>
            </a:ext>
          </a:extLst>
        </xdr:cNvPr>
        <xdr:cNvSpPr txBox="1"/>
      </xdr:nvSpPr>
      <xdr:spPr>
        <a:xfrm>
          <a:off x="10515600" y="14306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97600</xdr:rowOff>
    </xdr:from>
    <xdr:to>
      <xdr:col>55</xdr:col>
      <xdr:colOff>50800</xdr:colOff>
      <xdr:row>84</xdr:row>
      <xdr:rowOff>27750</xdr:rowOff>
    </xdr:to>
    <xdr:sp macro="" textlink="">
      <xdr:nvSpPr>
        <xdr:cNvPr id="346" name="フローチャート: 判断 345">
          <a:extLst>
            <a:ext uri="{FF2B5EF4-FFF2-40B4-BE49-F238E27FC236}">
              <a16:creationId xmlns:a16="http://schemas.microsoft.com/office/drawing/2014/main" id="{00000000-0008-0000-0E00-00005A010000}"/>
            </a:ext>
          </a:extLst>
        </xdr:cNvPr>
        <xdr:cNvSpPr/>
      </xdr:nvSpPr>
      <xdr:spPr>
        <a:xfrm>
          <a:off x="10426700" y="1432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107886</xdr:rowOff>
    </xdr:from>
    <xdr:to>
      <xdr:col>46</xdr:col>
      <xdr:colOff>38100</xdr:colOff>
      <xdr:row>84</xdr:row>
      <xdr:rowOff>38036</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8699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137033</xdr:rowOff>
    </xdr:from>
    <xdr:to>
      <xdr:col>41</xdr:col>
      <xdr:colOff>101600</xdr:colOff>
      <xdr:row>83</xdr:row>
      <xdr:rowOff>67183</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7810500" y="1419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146749</xdr:rowOff>
    </xdr:from>
    <xdr:to>
      <xdr:col>36</xdr:col>
      <xdr:colOff>165100</xdr:colOff>
      <xdr:row>83</xdr:row>
      <xdr:rowOff>76899</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6921500" y="14205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E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77025</xdr:rowOff>
    </xdr:from>
    <xdr:to>
      <xdr:col>55</xdr:col>
      <xdr:colOff>50800</xdr:colOff>
      <xdr:row>84</xdr:row>
      <xdr:rowOff>7175</xdr:rowOff>
    </xdr:to>
    <xdr:sp macro="" textlink="">
      <xdr:nvSpPr>
        <xdr:cNvPr id="356" name="楕円 355">
          <a:extLst>
            <a:ext uri="{FF2B5EF4-FFF2-40B4-BE49-F238E27FC236}">
              <a16:creationId xmlns:a16="http://schemas.microsoft.com/office/drawing/2014/main" id="{00000000-0008-0000-0E00-000064010000}"/>
            </a:ext>
          </a:extLst>
        </xdr:cNvPr>
        <xdr:cNvSpPr/>
      </xdr:nvSpPr>
      <xdr:spPr>
        <a:xfrm>
          <a:off x="10426700" y="1430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99902</xdr:rowOff>
    </xdr:from>
    <xdr:ext cx="469744" cy="259045"/>
    <xdr:sp macro="" textlink="">
      <xdr:nvSpPr>
        <xdr:cNvPr id="357" name="【公営住宅】&#10;一人当たり面積該当値テキスト">
          <a:extLst>
            <a:ext uri="{FF2B5EF4-FFF2-40B4-BE49-F238E27FC236}">
              <a16:creationId xmlns:a16="http://schemas.microsoft.com/office/drawing/2014/main" id="{00000000-0008-0000-0E00-000065010000}"/>
            </a:ext>
          </a:extLst>
        </xdr:cNvPr>
        <xdr:cNvSpPr txBox="1"/>
      </xdr:nvSpPr>
      <xdr:spPr>
        <a:xfrm>
          <a:off x="10515600" y="1415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82169</xdr:rowOff>
    </xdr:from>
    <xdr:to>
      <xdr:col>50</xdr:col>
      <xdr:colOff>165100</xdr:colOff>
      <xdr:row>84</xdr:row>
      <xdr:rowOff>12319</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9588500" y="1431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127825</xdr:rowOff>
    </xdr:from>
    <xdr:to>
      <xdr:col>55</xdr:col>
      <xdr:colOff>0</xdr:colOff>
      <xdr:row>83</xdr:row>
      <xdr:rowOff>132969</xdr:rowOff>
    </xdr:to>
    <xdr:cxnSp macro="">
      <xdr:nvCxnSpPr>
        <xdr:cNvPr id="359" name="直線コネクタ 358">
          <a:extLst>
            <a:ext uri="{FF2B5EF4-FFF2-40B4-BE49-F238E27FC236}">
              <a16:creationId xmlns:a16="http://schemas.microsoft.com/office/drawing/2014/main" id="{00000000-0008-0000-0E00-000067010000}"/>
            </a:ext>
          </a:extLst>
        </xdr:cNvPr>
        <xdr:cNvCxnSpPr/>
      </xdr:nvCxnSpPr>
      <xdr:spPr>
        <a:xfrm flipV="1">
          <a:off x="9639300" y="14358175"/>
          <a:ext cx="8382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86170</xdr:rowOff>
    </xdr:from>
    <xdr:to>
      <xdr:col>46</xdr:col>
      <xdr:colOff>38100</xdr:colOff>
      <xdr:row>84</xdr:row>
      <xdr:rowOff>16320</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8699500" y="1431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132969</xdr:rowOff>
    </xdr:from>
    <xdr:to>
      <xdr:col>50</xdr:col>
      <xdr:colOff>114300</xdr:colOff>
      <xdr:row>83</xdr:row>
      <xdr:rowOff>136970</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8750300" y="14363319"/>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90742</xdr:rowOff>
    </xdr:from>
    <xdr:to>
      <xdr:col>41</xdr:col>
      <xdr:colOff>101600</xdr:colOff>
      <xdr:row>84</xdr:row>
      <xdr:rowOff>20892</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7810500" y="1432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136970</xdr:rowOff>
    </xdr:from>
    <xdr:to>
      <xdr:col>45</xdr:col>
      <xdr:colOff>177800</xdr:colOff>
      <xdr:row>83</xdr:row>
      <xdr:rowOff>141542</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7861300" y="143673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94171</xdr:rowOff>
    </xdr:from>
    <xdr:to>
      <xdr:col>36</xdr:col>
      <xdr:colOff>165100</xdr:colOff>
      <xdr:row>84</xdr:row>
      <xdr:rowOff>24321</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6921500" y="1432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141542</xdr:rowOff>
    </xdr:from>
    <xdr:to>
      <xdr:col>41</xdr:col>
      <xdr:colOff>50800</xdr:colOff>
      <xdr:row>83</xdr:row>
      <xdr:rowOff>144971</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6972300" y="14371892"/>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66" name="n_1aveValue【公営住宅】&#10;一人当たり面積">
          <a:extLst>
            <a:ext uri="{FF2B5EF4-FFF2-40B4-BE49-F238E27FC236}">
              <a16:creationId xmlns:a16="http://schemas.microsoft.com/office/drawing/2014/main" id="{00000000-0008-0000-0E00-00006E010000}"/>
            </a:ext>
          </a:extLst>
        </xdr:cNvPr>
        <xdr:cNvSpPr txBox="1"/>
      </xdr:nvSpPr>
      <xdr:spPr>
        <a:xfrm>
          <a:off x="93917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29163</xdr:rowOff>
    </xdr:from>
    <xdr:ext cx="469744" cy="259045"/>
    <xdr:sp macro="" textlink="">
      <xdr:nvSpPr>
        <xdr:cNvPr id="367" name="n_2aveValue【公営住宅】&#10;一人当たり面積">
          <a:extLst>
            <a:ext uri="{FF2B5EF4-FFF2-40B4-BE49-F238E27FC236}">
              <a16:creationId xmlns:a16="http://schemas.microsoft.com/office/drawing/2014/main" id="{00000000-0008-0000-0E00-00006F010000}"/>
            </a:ext>
          </a:extLst>
        </xdr:cNvPr>
        <xdr:cNvSpPr txBox="1"/>
      </xdr:nvSpPr>
      <xdr:spPr>
        <a:xfrm>
          <a:off x="8515427" y="1443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83710</xdr:rowOff>
    </xdr:from>
    <xdr:ext cx="469744" cy="259045"/>
    <xdr:sp macro="" textlink="">
      <xdr:nvSpPr>
        <xdr:cNvPr id="368" name="n_3aveValue【公営住宅】&#10;一人当たり面積">
          <a:extLst>
            <a:ext uri="{FF2B5EF4-FFF2-40B4-BE49-F238E27FC236}">
              <a16:creationId xmlns:a16="http://schemas.microsoft.com/office/drawing/2014/main" id="{00000000-0008-0000-0E00-000070010000}"/>
            </a:ext>
          </a:extLst>
        </xdr:cNvPr>
        <xdr:cNvSpPr txBox="1"/>
      </xdr:nvSpPr>
      <xdr:spPr>
        <a:xfrm>
          <a:off x="7626427" y="1397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93426</xdr:rowOff>
    </xdr:from>
    <xdr:ext cx="469744" cy="259045"/>
    <xdr:sp macro="" textlink="">
      <xdr:nvSpPr>
        <xdr:cNvPr id="369" name="n_4aveValue【公営住宅】&#10;一人当たり面積">
          <a:extLst>
            <a:ext uri="{FF2B5EF4-FFF2-40B4-BE49-F238E27FC236}">
              <a16:creationId xmlns:a16="http://schemas.microsoft.com/office/drawing/2014/main" id="{00000000-0008-0000-0E00-000071010000}"/>
            </a:ext>
          </a:extLst>
        </xdr:cNvPr>
        <xdr:cNvSpPr txBox="1"/>
      </xdr:nvSpPr>
      <xdr:spPr>
        <a:xfrm>
          <a:off x="6737427" y="1398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28846</xdr:rowOff>
    </xdr:from>
    <xdr:ext cx="469744" cy="259045"/>
    <xdr:sp macro="" textlink="">
      <xdr:nvSpPr>
        <xdr:cNvPr id="370" name="n_1mainValue【公営住宅】&#10;一人当たり面積">
          <a:extLst>
            <a:ext uri="{FF2B5EF4-FFF2-40B4-BE49-F238E27FC236}">
              <a16:creationId xmlns:a16="http://schemas.microsoft.com/office/drawing/2014/main" id="{00000000-0008-0000-0E00-000072010000}"/>
            </a:ext>
          </a:extLst>
        </xdr:cNvPr>
        <xdr:cNvSpPr txBox="1"/>
      </xdr:nvSpPr>
      <xdr:spPr>
        <a:xfrm>
          <a:off x="9391727" y="1408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32847</xdr:rowOff>
    </xdr:from>
    <xdr:ext cx="469744" cy="259045"/>
    <xdr:sp macro="" textlink="">
      <xdr:nvSpPr>
        <xdr:cNvPr id="371" name="n_2mainValue【公営住宅】&#10;一人当たり面積">
          <a:extLst>
            <a:ext uri="{FF2B5EF4-FFF2-40B4-BE49-F238E27FC236}">
              <a16:creationId xmlns:a16="http://schemas.microsoft.com/office/drawing/2014/main" id="{00000000-0008-0000-0E00-000073010000}"/>
            </a:ext>
          </a:extLst>
        </xdr:cNvPr>
        <xdr:cNvSpPr txBox="1"/>
      </xdr:nvSpPr>
      <xdr:spPr>
        <a:xfrm>
          <a:off x="8515427" y="1409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12019</xdr:rowOff>
    </xdr:from>
    <xdr:ext cx="469744" cy="259045"/>
    <xdr:sp macro="" textlink="">
      <xdr:nvSpPr>
        <xdr:cNvPr id="372" name="n_3mainValue【公営住宅】&#10;一人当たり面積">
          <a:extLst>
            <a:ext uri="{FF2B5EF4-FFF2-40B4-BE49-F238E27FC236}">
              <a16:creationId xmlns:a16="http://schemas.microsoft.com/office/drawing/2014/main" id="{00000000-0008-0000-0E00-000074010000}"/>
            </a:ext>
          </a:extLst>
        </xdr:cNvPr>
        <xdr:cNvSpPr txBox="1"/>
      </xdr:nvSpPr>
      <xdr:spPr>
        <a:xfrm>
          <a:off x="7626427" y="14413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15448</xdr:rowOff>
    </xdr:from>
    <xdr:ext cx="469744" cy="259045"/>
    <xdr:sp macro="" textlink="">
      <xdr:nvSpPr>
        <xdr:cNvPr id="373" name="n_4mainValue【公営住宅】&#10;一人当たり面積">
          <a:extLst>
            <a:ext uri="{FF2B5EF4-FFF2-40B4-BE49-F238E27FC236}">
              <a16:creationId xmlns:a16="http://schemas.microsoft.com/office/drawing/2014/main" id="{00000000-0008-0000-0E00-000075010000}"/>
            </a:ext>
          </a:extLst>
        </xdr:cNvPr>
        <xdr:cNvSpPr txBox="1"/>
      </xdr:nvSpPr>
      <xdr:spPr>
        <a:xfrm>
          <a:off x="6737427" y="14417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00000000-0008-0000-0E00-00008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00000000-0008-0000-0E00-00008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0000000-0008-0000-0E00-00009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108585</xdr:rowOff>
    </xdr:from>
    <xdr:to>
      <xdr:col>85</xdr:col>
      <xdr:colOff>126364</xdr:colOff>
      <xdr:row>41</xdr:row>
      <xdr:rowOff>3810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flipV="1">
          <a:off x="16318864" y="5766435"/>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7637</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00000000-0008-0000-0E00-00009F010000}"/>
            </a:ext>
          </a:extLst>
        </xdr:cNvPr>
        <xdr:cNvSpPr txBox="1"/>
      </xdr:nvSpPr>
      <xdr:spPr>
        <a:xfrm>
          <a:off x="16357600" y="703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3810</xdr:rowOff>
    </xdr:from>
    <xdr:to>
      <xdr:col>86</xdr:col>
      <xdr:colOff>25400</xdr:colOff>
      <xdr:row>41</xdr:row>
      <xdr:rowOff>3810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6230600" y="703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55262</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00000000-0008-0000-0E00-0000A1010000}"/>
            </a:ext>
          </a:extLst>
        </xdr:cNvPr>
        <xdr:cNvSpPr txBox="1"/>
      </xdr:nvSpPr>
      <xdr:spPr>
        <a:xfrm>
          <a:off x="16357600" y="554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108585</xdr:rowOff>
    </xdr:from>
    <xdr:to>
      <xdr:col>86</xdr:col>
      <xdr:colOff>25400</xdr:colOff>
      <xdr:row>33</xdr:row>
      <xdr:rowOff>108585</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6230600" y="5766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149242</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00000000-0008-0000-0E00-0000A3010000}"/>
            </a:ext>
          </a:extLst>
        </xdr:cNvPr>
        <xdr:cNvSpPr txBox="1"/>
      </xdr:nvSpPr>
      <xdr:spPr>
        <a:xfrm>
          <a:off x="16357600" y="6149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126365</xdr:rowOff>
    </xdr:from>
    <xdr:to>
      <xdr:col>85</xdr:col>
      <xdr:colOff>177800</xdr:colOff>
      <xdr:row>37</xdr:row>
      <xdr:rowOff>56515</xdr:rowOff>
    </xdr:to>
    <xdr:sp macro="" textlink="">
      <xdr:nvSpPr>
        <xdr:cNvPr id="420" name="フローチャート: 判断 419">
          <a:extLst>
            <a:ext uri="{FF2B5EF4-FFF2-40B4-BE49-F238E27FC236}">
              <a16:creationId xmlns:a16="http://schemas.microsoft.com/office/drawing/2014/main" id="{00000000-0008-0000-0E00-0000A4010000}"/>
            </a:ext>
          </a:extLst>
        </xdr:cNvPr>
        <xdr:cNvSpPr/>
      </xdr:nvSpPr>
      <xdr:spPr>
        <a:xfrm>
          <a:off x="162687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105410</xdr:rowOff>
    </xdr:from>
    <xdr:to>
      <xdr:col>81</xdr:col>
      <xdr:colOff>101600</xdr:colOff>
      <xdr:row>37</xdr:row>
      <xdr:rowOff>35560</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5430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93980</xdr:rowOff>
    </xdr:from>
    <xdr:to>
      <xdr:col>76</xdr:col>
      <xdr:colOff>165100</xdr:colOff>
      <xdr:row>37</xdr:row>
      <xdr:rowOff>24130</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4541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90170</xdr:rowOff>
    </xdr:from>
    <xdr:to>
      <xdr:col>72</xdr:col>
      <xdr:colOff>38100</xdr:colOff>
      <xdr:row>37</xdr:row>
      <xdr:rowOff>20320</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3652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2763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30" name="楕円 429">
          <a:extLst>
            <a:ext uri="{FF2B5EF4-FFF2-40B4-BE49-F238E27FC236}">
              <a16:creationId xmlns:a16="http://schemas.microsoft.com/office/drawing/2014/main" id="{00000000-0008-0000-0E00-0000AE010000}"/>
            </a:ext>
          </a:extLst>
        </xdr:cNvPr>
        <xdr:cNvSpPr/>
      </xdr:nvSpPr>
      <xdr:spPr>
        <a:xfrm>
          <a:off x="162687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110507</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0000000-0008-0000-0E00-0000AF010000}"/>
            </a:ext>
          </a:extLst>
        </xdr:cNvPr>
        <xdr:cNvSpPr txBox="1"/>
      </xdr:nvSpPr>
      <xdr:spPr>
        <a:xfrm>
          <a:off x="16357600" y="628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67310</xdr:rowOff>
    </xdr:from>
    <xdr:to>
      <xdr:col>81</xdr:col>
      <xdr:colOff>101600</xdr:colOff>
      <xdr:row>36</xdr:row>
      <xdr:rowOff>168910</xdr:rowOff>
    </xdr:to>
    <xdr:sp macro="" textlink="">
      <xdr:nvSpPr>
        <xdr:cNvPr id="432" name="楕円 431">
          <a:extLst>
            <a:ext uri="{FF2B5EF4-FFF2-40B4-BE49-F238E27FC236}">
              <a16:creationId xmlns:a16="http://schemas.microsoft.com/office/drawing/2014/main" id="{00000000-0008-0000-0E00-0000B0010000}"/>
            </a:ext>
          </a:extLst>
        </xdr:cNvPr>
        <xdr:cNvSpPr/>
      </xdr:nvSpPr>
      <xdr:spPr>
        <a:xfrm>
          <a:off x="154305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118110</xdr:rowOff>
    </xdr:from>
    <xdr:to>
      <xdr:col>85</xdr:col>
      <xdr:colOff>127000</xdr:colOff>
      <xdr:row>37</xdr:row>
      <xdr:rowOff>11430</xdr:rowOff>
    </xdr:to>
    <xdr:cxnSp macro="">
      <xdr:nvCxnSpPr>
        <xdr:cNvPr id="433" name="直線コネクタ 432">
          <a:extLst>
            <a:ext uri="{FF2B5EF4-FFF2-40B4-BE49-F238E27FC236}">
              <a16:creationId xmlns:a16="http://schemas.microsoft.com/office/drawing/2014/main" id="{00000000-0008-0000-0E00-0000B1010000}"/>
            </a:ext>
          </a:extLst>
        </xdr:cNvPr>
        <xdr:cNvCxnSpPr/>
      </xdr:nvCxnSpPr>
      <xdr:spPr>
        <a:xfrm>
          <a:off x="15481300" y="629031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135890</xdr:rowOff>
    </xdr:from>
    <xdr:to>
      <xdr:col>76</xdr:col>
      <xdr:colOff>165100</xdr:colOff>
      <xdr:row>36</xdr:row>
      <xdr:rowOff>66040</xdr:rowOff>
    </xdr:to>
    <xdr:sp macro="" textlink="">
      <xdr:nvSpPr>
        <xdr:cNvPr id="434" name="楕円 433">
          <a:extLst>
            <a:ext uri="{FF2B5EF4-FFF2-40B4-BE49-F238E27FC236}">
              <a16:creationId xmlns:a16="http://schemas.microsoft.com/office/drawing/2014/main" id="{00000000-0008-0000-0E00-0000B2010000}"/>
            </a:ext>
          </a:extLst>
        </xdr:cNvPr>
        <xdr:cNvSpPr/>
      </xdr:nvSpPr>
      <xdr:spPr>
        <a:xfrm>
          <a:off x="14541500" y="61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15240</xdr:rowOff>
    </xdr:from>
    <xdr:to>
      <xdr:col>81</xdr:col>
      <xdr:colOff>50800</xdr:colOff>
      <xdr:row>36</xdr:row>
      <xdr:rowOff>118110</xdr:rowOff>
    </xdr:to>
    <xdr:cxnSp macro="">
      <xdr:nvCxnSpPr>
        <xdr:cNvPr id="435" name="直線コネクタ 434">
          <a:extLst>
            <a:ext uri="{FF2B5EF4-FFF2-40B4-BE49-F238E27FC236}">
              <a16:creationId xmlns:a16="http://schemas.microsoft.com/office/drawing/2014/main" id="{00000000-0008-0000-0E00-0000B3010000}"/>
            </a:ext>
          </a:extLst>
        </xdr:cNvPr>
        <xdr:cNvCxnSpPr/>
      </xdr:nvCxnSpPr>
      <xdr:spPr>
        <a:xfrm>
          <a:off x="14592300" y="618744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97790</xdr:rowOff>
    </xdr:from>
    <xdr:to>
      <xdr:col>72</xdr:col>
      <xdr:colOff>38100</xdr:colOff>
      <xdr:row>36</xdr:row>
      <xdr:rowOff>27940</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3652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148590</xdr:rowOff>
    </xdr:from>
    <xdr:to>
      <xdr:col>76</xdr:col>
      <xdr:colOff>114300</xdr:colOff>
      <xdr:row>36</xdr:row>
      <xdr:rowOff>15240</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3703300" y="61493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53975</xdr:rowOff>
    </xdr:from>
    <xdr:to>
      <xdr:col>67</xdr:col>
      <xdr:colOff>101600</xdr:colOff>
      <xdr:row>37</xdr:row>
      <xdr:rowOff>155575</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2763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148590</xdr:rowOff>
    </xdr:from>
    <xdr:to>
      <xdr:col>71</xdr:col>
      <xdr:colOff>177800</xdr:colOff>
      <xdr:row>37</xdr:row>
      <xdr:rowOff>104775</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flipV="1">
          <a:off x="12814300" y="6149340"/>
          <a:ext cx="889000" cy="29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26687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526604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15257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4389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11447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35007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26117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13987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5266044"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82567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438974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44467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350074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146702</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2611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00000000-0008-0000-0E00-0000D6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flipV="1">
          <a:off x="22160864" y="592836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00000000-0008-0000-0E00-0000D801000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00000000-0008-0000-0E00-0000DA010000}"/>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52087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00000000-0008-0000-0E00-0000DC010000}"/>
            </a:ext>
          </a:extLst>
        </xdr:cNvPr>
        <xdr:cNvSpPr txBox="1"/>
      </xdr:nvSpPr>
      <xdr:spPr>
        <a:xfrm>
          <a:off x="22199600" y="65671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29210</xdr:rowOff>
    </xdr:from>
    <xdr:to>
      <xdr:col>116</xdr:col>
      <xdr:colOff>114300</xdr:colOff>
      <xdr:row>39</xdr:row>
      <xdr:rowOff>130810</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221107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113030</xdr:rowOff>
    </xdr:from>
    <xdr:to>
      <xdr:col>102</xdr:col>
      <xdr:colOff>165100</xdr:colOff>
      <xdr:row>38</xdr:row>
      <xdr:rowOff>43180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9494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135890</xdr:rowOff>
    </xdr:from>
    <xdr:to>
      <xdr:col>98</xdr:col>
      <xdr:colOff>38100</xdr:colOff>
      <xdr:row>38</xdr:row>
      <xdr:rowOff>66040</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8605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135890</xdr:rowOff>
    </xdr:from>
    <xdr:to>
      <xdr:col>116</xdr:col>
      <xdr:colOff>114300</xdr:colOff>
      <xdr:row>40</xdr:row>
      <xdr:rowOff>66040</xdr:rowOff>
    </xdr:to>
    <xdr:sp macro="" textlink="">
      <xdr:nvSpPr>
        <xdr:cNvPr id="487" name="楕円 486">
          <a:extLst>
            <a:ext uri="{FF2B5EF4-FFF2-40B4-BE49-F238E27FC236}">
              <a16:creationId xmlns:a16="http://schemas.microsoft.com/office/drawing/2014/main" id="{00000000-0008-0000-0E00-0000E7010000}"/>
            </a:ext>
          </a:extLst>
        </xdr:cNvPr>
        <xdr:cNvSpPr/>
      </xdr:nvSpPr>
      <xdr:spPr>
        <a:xfrm>
          <a:off x="221107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114317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00000000-0008-0000-0E00-0000E8010000}"/>
            </a:ext>
          </a:extLst>
        </xdr:cNvPr>
        <xdr:cNvSpPr txBox="1"/>
      </xdr:nvSpPr>
      <xdr:spPr>
        <a:xfrm>
          <a:off x="22199600"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128270</xdr:rowOff>
    </xdr:from>
    <xdr:to>
      <xdr:col>112</xdr:col>
      <xdr:colOff>38100</xdr:colOff>
      <xdr:row>40</xdr:row>
      <xdr:rowOff>58420</xdr:rowOff>
    </xdr:to>
    <xdr:sp macro="" textlink="">
      <xdr:nvSpPr>
        <xdr:cNvPr id="489" name="楕円 488">
          <a:extLst>
            <a:ext uri="{FF2B5EF4-FFF2-40B4-BE49-F238E27FC236}">
              <a16:creationId xmlns:a16="http://schemas.microsoft.com/office/drawing/2014/main" id="{00000000-0008-0000-0E00-0000E9010000}"/>
            </a:ext>
          </a:extLst>
        </xdr:cNvPr>
        <xdr:cNvSpPr/>
      </xdr:nvSpPr>
      <xdr:spPr>
        <a:xfrm>
          <a:off x="21272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xdr:rowOff>
    </xdr:from>
    <xdr:to>
      <xdr:col>116</xdr:col>
      <xdr:colOff>63500</xdr:colOff>
      <xdr:row>40</xdr:row>
      <xdr:rowOff>15240</xdr:rowOff>
    </xdr:to>
    <xdr:cxnSp macro="">
      <xdr:nvCxnSpPr>
        <xdr:cNvPr id="490" name="直線コネクタ 489">
          <a:extLst>
            <a:ext uri="{FF2B5EF4-FFF2-40B4-BE49-F238E27FC236}">
              <a16:creationId xmlns:a16="http://schemas.microsoft.com/office/drawing/2014/main" id="{00000000-0008-0000-0E00-0000EA010000}"/>
            </a:ext>
          </a:extLst>
        </xdr:cNvPr>
        <xdr:cNvCxnSpPr/>
      </xdr:nvCxnSpPr>
      <xdr:spPr>
        <a:xfrm>
          <a:off x="21323300" y="68656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143510</xdr:rowOff>
    </xdr:from>
    <xdr:to>
      <xdr:col>107</xdr:col>
      <xdr:colOff>101600</xdr:colOff>
      <xdr:row>40</xdr:row>
      <xdr:rowOff>73660</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20383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7620</xdr:rowOff>
    </xdr:from>
    <xdr:to>
      <xdr:col>111</xdr:col>
      <xdr:colOff>177800</xdr:colOff>
      <xdr:row>40</xdr:row>
      <xdr:rowOff>22860</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flipV="1">
          <a:off x="20434300" y="68656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67310</xdr:rowOff>
    </xdr:from>
    <xdr:to>
      <xdr:col>102</xdr:col>
      <xdr:colOff>165100</xdr:colOff>
      <xdr:row>39</xdr:row>
      <xdr:rowOff>168910</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19494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118110</xdr:rowOff>
    </xdr:from>
    <xdr:to>
      <xdr:col>107</xdr:col>
      <xdr:colOff>50800</xdr:colOff>
      <xdr:row>40</xdr:row>
      <xdr:rowOff>22860</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a:off x="19545300" y="68046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67310</xdr:rowOff>
    </xdr:from>
    <xdr:to>
      <xdr:col>98</xdr:col>
      <xdr:colOff>38100</xdr:colOff>
      <xdr:row>39</xdr:row>
      <xdr:rowOff>168910</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18605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118110</xdr:rowOff>
    </xdr:from>
    <xdr:to>
      <xdr:col>102</xdr:col>
      <xdr:colOff>114300</xdr:colOff>
      <xdr:row>39</xdr:row>
      <xdr:rowOff>118110</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18656300" y="6804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59707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9310427"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82567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84214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49547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10757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64787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0199427"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160037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9310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160037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8421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0000000-0008-0000-0E00-00000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65</xdr:row>
      <xdr:rowOff>0</xdr:rowOff>
    </xdr:from>
    <xdr:to>
      <xdr:col>89</xdr:col>
      <xdr:colOff>177800</xdr:colOff>
      <xdr:row>65</xdr:row>
      <xdr:rowOff>0</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a:off x="12446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64</xdr:row>
      <xdr:rowOff>29227</xdr:rowOff>
    </xdr:from>
    <xdr:ext cx="403059" cy="25904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2042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2446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2042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114300</xdr:rowOff>
    </xdr:from>
    <xdr:to>
      <xdr:col>89</xdr:col>
      <xdr:colOff>177800</xdr:colOff>
      <xdr:row>61</xdr:row>
      <xdr:rowOff>114300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143527</xdr:rowOff>
    </xdr:from>
    <xdr:ext cx="40305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2042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57150</xdr:rowOff>
    </xdr:from>
    <xdr:to>
      <xdr:col>89</xdr:col>
      <xdr:colOff>177800</xdr:colOff>
      <xdr:row>58</xdr:row>
      <xdr:rowOff>57150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86377</xdr:rowOff>
    </xdr:from>
    <xdr:ext cx="40305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042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2042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0</xdr:rowOff>
    </xdr:from>
    <xdr:to>
      <xdr:col>89</xdr:col>
      <xdr:colOff>177800</xdr:colOff>
      <xdr:row>55</xdr:row>
      <xdr:rowOff>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29227</xdr:rowOff>
    </xdr:from>
    <xdr:ext cx="40305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042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00000000-0008-0000-0E00-00001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14288</xdr:rowOff>
    </xdr:from>
    <xdr:to>
      <xdr:col>85</xdr:col>
      <xdr:colOff>126364</xdr:colOff>
      <xdr:row>63</xdr:row>
      <xdr:rowOff>168593</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flipV="1">
          <a:off x="16318864" y="9615488"/>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970</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0000000-0008-0000-0E00-000016020000}"/>
            </a:ext>
          </a:extLst>
        </xdr:cNvPr>
        <xdr:cNvSpPr txBox="1"/>
      </xdr:nvSpPr>
      <xdr:spPr>
        <a:xfrm>
          <a:off x="16357600" y="1097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168593</xdr:rowOff>
    </xdr:from>
    <xdr:to>
      <xdr:col>86</xdr:col>
      <xdr:colOff>25400</xdr:colOff>
      <xdr:row>63</xdr:row>
      <xdr:rowOff>168593</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a:off x="16230600" y="1096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132415</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00000000-0008-0000-0E00-000018020000}"/>
            </a:ext>
          </a:extLst>
        </xdr:cNvPr>
        <xdr:cNvSpPr txBox="1"/>
      </xdr:nvSpPr>
      <xdr:spPr>
        <a:xfrm>
          <a:off x="16357600" y="9390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14288</xdr:rowOff>
    </xdr:from>
    <xdr:to>
      <xdr:col>86</xdr:col>
      <xdr:colOff>25400</xdr:colOff>
      <xdr:row>56</xdr:row>
      <xdr:rowOff>14288</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6230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90505</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00000000-0008-0000-0E00-00001A020000}"/>
            </a:ext>
          </a:extLst>
        </xdr:cNvPr>
        <xdr:cNvSpPr txBox="1"/>
      </xdr:nvSpPr>
      <xdr:spPr>
        <a:xfrm>
          <a:off x="16357600" y="103775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112078</xdr:rowOff>
    </xdr:from>
    <xdr:to>
      <xdr:col>85</xdr:col>
      <xdr:colOff>177800</xdr:colOff>
      <xdr:row>61</xdr:row>
      <xdr:rowOff>42228</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6268700" y="10399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94932</xdr:rowOff>
    </xdr:from>
    <xdr:to>
      <xdr:col>81</xdr:col>
      <xdr:colOff>101600</xdr:colOff>
      <xdr:row>61</xdr:row>
      <xdr:rowOff>25082</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5430500" y="1038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69215</xdr:rowOff>
    </xdr:from>
    <xdr:to>
      <xdr:col>76</xdr:col>
      <xdr:colOff>165100</xdr:colOff>
      <xdr:row>60</xdr:row>
      <xdr:rowOff>170815</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4541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32068</xdr:rowOff>
    </xdr:from>
    <xdr:to>
      <xdr:col>72</xdr:col>
      <xdr:colOff>38100</xdr:colOff>
      <xdr:row>59</xdr:row>
      <xdr:rowOff>133668</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3652500" y="10147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37782</xdr:rowOff>
    </xdr:from>
    <xdr:to>
      <xdr:col>67</xdr:col>
      <xdr:colOff>101600</xdr:colOff>
      <xdr:row>59</xdr:row>
      <xdr:rowOff>139382</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2763500" y="10153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160655</xdr:rowOff>
    </xdr:from>
    <xdr:to>
      <xdr:col>85</xdr:col>
      <xdr:colOff>177800</xdr:colOff>
      <xdr:row>60</xdr:row>
      <xdr:rowOff>90805</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62687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12082</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00000000-0008-0000-0E00-000026020000}"/>
            </a:ext>
          </a:extLst>
        </xdr:cNvPr>
        <xdr:cNvSpPr txBox="1"/>
      </xdr:nvSpPr>
      <xdr:spPr>
        <a:xfrm>
          <a:off x="16357600"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120650</xdr:rowOff>
    </xdr:from>
    <xdr:to>
      <xdr:col>81</xdr:col>
      <xdr:colOff>101600</xdr:colOff>
      <xdr:row>60</xdr:row>
      <xdr:rowOff>50800</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5430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0</xdr:rowOff>
    </xdr:from>
    <xdr:to>
      <xdr:col>85</xdr:col>
      <xdr:colOff>127000</xdr:colOff>
      <xdr:row>60</xdr:row>
      <xdr:rowOff>40005</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5481300" y="1028700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69215</xdr:rowOff>
    </xdr:from>
    <xdr:to>
      <xdr:col>76</xdr:col>
      <xdr:colOff>165100</xdr:colOff>
      <xdr:row>59</xdr:row>
      <xdr:rowOff>170815</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4541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120015</xdr:rowOff>
    </xdr:from>
    <xdr:to>
      <xdr:col>81</xdr:col>
      <xdr:colOff>50800</xdr:colOff>
      <xdr:row>60</xdr:row>
      <xdr:rowOff>0</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4592300" y="102355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6350</xdr:rowOff>
    </xdr:from>
    <xdr:to>
      <xdr:col>72</xdr:col>
      <xdr:colOff>38100</xdr:colOff>
      <xdr:row>59</xdr:row>
      <xdr:rowOff>107950</xdr:rowOff>
    </xdr:to>
    <xdr:sp macro="" textlink="">
      <xdr:nvSpPr>
        <xdr:cNvPr id="555" name="楕円 554">
          <a:extLst>
            <a:ext uri="{FF2B5EF4-FFF2-40B4-BE49-F238E27FC236}">
              <a16:creationId xmlns:a16="http://schemas.microsoft.com/office/drawing/2014/main" id="{00000000-0008-0000-0E00-00002B020000}"/>
            </a:ext>
          </a:extLst>
        </xdr:cNvPr>
        <xdr:cNvSpPr/>
      </xdr:nvSpPr>
      <xdr:spPr>
        <a:xfrm>
          <a:off x="13652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57150</xdr:rowOff>
    </xdr:from>
    <xdr:to>
      <xdr:col>76</xdr:col>
      <xdr:colOff>114300</xdr:colOff>
      <xdr:row>59</xdr:row>
      <xdr:rowOff>120015</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a:off x="13703300" y="1017270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129222</xdr:rowOff>
    </xdr:from>
    <xdr:to>
      <xdr:col>67</xdr:col>
      <xdr:colOff>101600</xdr:colOff>
      <xdr:row>59</xdr:row>
      <xdr:rowOff>59372</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2763500" y="1007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8572</xdr:rowOff>
    </xdr:from>
    <xdr:to>
      <xdr:col>71</xdr:col>
      <xdr:colOff>177800</xdr:colOff>
      <xdr:row>59</xdr:row>
      <xdr:rowOff>57150</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12814300" y="10124122"/>
          <a:ext cx="88900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16209</xdr:rowOff>
    </xdr:from>
    <xdr:ext cx="405111" cy="259045"/>
    <xdr:sp macro="" textlink="">
      <xdr:nvSpPr>
        <xdr:cNvPr id="559" name="n_1aveValue【学校施設】&#10;有形固定資産減価償却率">
          <a:extLst>
            <a:ext uri="{FF2B5EF4-FFF2-40B4-BE49-F238E27FC236}">
              <a16:creationId xmlns:a16="http://schemas.microsoft.com/office/drawing/2014/main" id="{00000000-0008-0000-0E00-00002F020000}"/>
            </a:ext>
          </a:extLst>
        </xdr:cNvPr>
        <xdr:cNvSpPr txBox="1"/>
      </xdr:nvSpPr>
      <xdr:spPr>
        <a:xfrm>
          <a:off x="15266044" y="10474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161942</xdr:rowOff>
    </xdr:from>
    <xdr:ext cx="405111" cy="259045"/>
    <xdr:sp macro="" textlink="">
      <xdr:nvSpPr>
        <xdr:cNvPr id="560" name="n_2aveValue【学校施設】&#10;有形固定資産減価償却率">
          <a:extLst>
            <a:ext uri="{FF2B5EF4-FFF2-40B4-BE49-F238E27FC236}">
              <a16:creationId xmlns:a16="http://schemas.microsoft.com/office/drawing/2014/main" id="{00000000-0008-0000-0E00-000030020000}"/>
            </a:ext>
          </a:extLst>
        </xdr:cNvPr>
        <xdr:cNvSpPr txBox="1"/>
      </xdr:nvSpPr>
      <xdr:spPr>
        <a:xfrm>
          <a:off x="14389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124795</xdr:rowOff>
    </xdr:from>
    <xdr:ext cx="405111" cy="259045"/>
    <xdr:sp macro="" textlink="">
      <xdr:nvSpPr>
        <xdr:cNvPr id="561" name="n_3aveValue【学校施設】&#10;有形固定資産減価償却率">
          <a:extLst>
            <a:ext uri="{FF2B5EF4-FFF2-40B4-BE49-F238E27FC236}">
              <a16:creationId xmlns:a16="http://schemas.microsoft.com/office/drawing/2014/main" id="{00000000-0008-0000-0E00-000031020000}"/>
            </a:ext>
          </a:extLst>
        </xdr:cNvPr>
        <xdr:cNvSpPr txBox="1"/>
      </xdr:nvSpPr>
      <xdr:spPr>
        <a:xfrm>
          <a:off x="13500744" y="10240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130509</xdr:rowOff>
    </xdr:from>
    <xdr:ext cx="405111" cy="259045"/>
    <xdr:sp macro="" textlink="">
      <xdr:nvSpPr>
        <xdr:cNvPr id="562" name="n_4aveValue【学校施設】&#10;有形固定資産減価償却率">
          <a:extLst>
            <a:ext uri="{FF2B5EF4-FFF2-40B4-BE49-F238E27FC236}">
              <a16:creationId xmlns:a16="http://schemas.microsoft.com/office/drawing/2014/main" id="{00000000-0008-0000-0E00-000032020000}"/>
            </a:ext>
          </a:extLst>
        </xdr:cNvPr>
        <xdr:cNvSpPr txBox="1"/>
      </xdr:nvSpPr>
      <xdr:spPr>
        <a:xfrm>
          <a:off x="12611744" y="10246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67327</xdr:rowOff>
    </xdr:from>
    <xdr:ext cx="405111" cy="259045"/>
    <xdr:sp macro="" textlink="">
      <xdr:nvSpPr>
        <xdr:cNvPr id="563" name="n_1mainValue【学校施設】&#10;有形固定資産減価償却率">
          <a:extLst>
            <a:ext uri="{FF2B5EF4-FFF2-40B4-BE49-F238E27FC236}">
              <a16:creationId xmlns:a16="http://schemas.microsoft.com/office/drawing/2014/main" id="{00000000-0008-0000-0E00-000033020000}"/>
            </a:ext>
          </a:extLst>
        </xdr:cNvPr>
        <xdr:cNvSpPr txBox="1"/>
      </xdr:nvSpPr>
      <xdr:spPr>
        <a:xfrm>
          <a:off x="152660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15892</xdr:rowOff>
    </xdr:from>
    <xdr:ext cx="405111" cy="259045"/>
    <xdr:sp macro="" textlink="">
      <xdr:nvSpPr>
        <xdr:cNvPr id="564" name="n_2mainValue【学校施設】&#10;有形固定資産減価償却率">
          <a:extLst>
            <a:ext uri="{FF2B5EF4-FFF2-40B4-BE49-F238E27FC236}">
              <a16:creationId xmlns:a16="http://schemas.microsoft.com/office/drawing/2014/main" id="{00000000-0008-0000-0E00-000034020000}"/>
            </a:ext>
          </a:extLst>
        </xdr:cNvPr>
        <xdr:cNvSpPr txBox="1"/>
      </xdr:nvSpPr>
      <xdr:spPr>
        <a:xfrm>
          <a:off x="143897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124477</xdr:rowOff>
    </xdr:from>
    <xdr:ext cx="405111" cy="259045"/>
    <xdr:sp macro="" textlink="">
      <xdr:nvSpPr>
        <xdr:cNvPr id="565" name="n_3mainValue【学校施設】&#10;有形固定資産減価償却率">
          <a:extLst>
            <a:ext uri="{FF2B5EF4-FFF2-40B4-BE49-F238E27FC236}">
              <a16:creationId xmlns:a16="http://schemas.microsoft.com/office/drawing/2014/main" id="{00000000-0008-0000-0E00-000035020000}"/>
            </a:ext>
          </a:extLst>
        </xdr:cNvPr>
        <xdr:cNvSpPr txBox="1"/>
      </xdr:nvSpPr>
      <xdr:spPr>
        <a:xfrm>
          <a:off x="13500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75899</xdr:rowOff>
    </xdr:from>
    <xdr:ext cx="405111" cy="259045"/>
    <xdr:sp macro="" textlink="">
      <xdr:nvSpPr>
        <xdr:cNvPr id="566" name="n_4mainValue【学校施設】&#10;有形固定資産減価償却率">
          <a:extLst>
            <a:ext uri="{FF2B5EF4-FFF2-40B4-BE49-F238E27FC236}">
              <a16:creationId xmlns:a16="http://schemas.microsoft.com/office/drawing/2014/main" id="{00000000-0008-0000-0E00-000036020000}"/>
            </a:ext>
          </a:extLst>
        </xdr:cNvPr>
        <xdr:cNvSpPr txBox="1"/>
      </xdr:nvSpPr>
      <xdr:spPr>
        <a:xfrm>
          <a:off x="12611744" y="9848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E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E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114844</xdr:rowOff>
    </xdr:from>
    <xdr:to>
      <xdr:col>116</xdr:col>
      <xdr:colOff>62864</xdr:colOff>
      <xdr:row>64</xdr:row>
      <xdr:rowOff>53340</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flipV="1">
          <a:off x="22160864" y="9544594"/>
          <a:ext cx="0" cy="1481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57167</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E00-000052020000}"/>
            </a:ext>
          </a:extLst>
        </xdr:cNvPr>
        <xdr:cNvSpPr txBox="1"/>
      </xdr:nvSpPr>
      <xdr:spPr>
        <a:xfrm>
          <a:off x="22199600" y="1102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53340</xdr:rowOff>
    </xdr:from>
    <xdr:to>
      <xdr:col>116</xdr:col>
      <xdr:colOff>152400</xdr:colOff>
      <xdr:row>64</xdr:row>
      <xdr:rowOff>53340</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22072600" y="11026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61521</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E00-000054020000}"/>
            </a:ext>
          </a:extLst>
        </xdr:cNvPr>
        <xdr:cNvSpPr txBox="1"/>
      </xdr:nvSpPr>
      <xdr:spPr>
        <a:xfrm>
          <a:off x="22199600" y="931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114844</xdr:rowOff>
    </xdr:from>
    <xdr:to>
      <xdr:col>116</xdr:col>
      <xdr:colOff>152400</xdr:colOff>
      <xdr:row>55</xdr:row>
      <xdr:rowOff>114844</xdr:rowOff>
    </xdr:to>
    <xdr:cxnSp macro="">
      <xdr:nvCxnSpPr>
        <xdr:cNvPr id="597" name="直線コネクタ 596">
          <a:extLst>
            <a:ext uri="{FF2B5EF4-FFF2-40B4-BE49-F238E27FC236}">
              <a16:creationId xmlns:a16="http://schemas.microsoft.com/office/drawing/2014/main" id="{00000000-0008-0000-0E00-000055020000}"/>
            </a:ext>
          </a:extLst>
        </xdr:cNvPr>
        <xdr:cNvCxnSpPr/>
      </xdr:nvCxnSpPr>
      <xdr:spPr>
        <a:xfrm>
          <a:off x="22072600" y="954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137177</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E00-000056020000}"/>
            </a:ext>
          </a:extLst>
        </xdr:cNvPr>
        <xdr:cNvSpPr txBox="1"/>
      </xdr:nvSpPr>
      <xdr:spPr>
        <a:xfrm>
          <a:off x="22199600" y="10252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158750</xdr:rowOff>
    </xdr:from>
    <xdr:to>
      <xdr:col>116</xdr:col>
      <xdr:colOff>114300</xdr:colOff>
      <xdr:row>60</xdr:row>
      <xdr:rowOff>88900</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22110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165281</xdr:rowOff>
    </xdr:from>
    <xdr:to>
      <xdr:col>112</xdr:col>
      <xdr:colOff>38100</xdr:colOff>
      <xdr:row>60</xdr:row>
      <xdr:rowOff>95431</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21272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163104</xdr:rowOff>
    </xdr:from>
    <xdr:to>
      <xdr:col>107</xdr:col>
      <xdr:colOff>101600</xdr:colOff>
      <xdr:row>60</xdr:row>
      <xdr:rowOff>93254</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20383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58</xdr:row>
      <xdr:rowOff>74385</xdr:rowOff>
    </xdr:from>
    <xdr:to>
      <xdr:col>102</xdr:col>
      <xdr:colOff>165100</xdr:colOff>
      <xdr:row>59</xdr:row>
      <xdr:rowOff>4535</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19494500" y="1001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58</xdr:row>
      <xdr:rowOff>22134</xdr:rowOff>
    </xdr:from>
    <xdr:to>
      <xdr:col>98</xdr:col>
      <xdr:colOff>38100</xdr:colOff>
      <xdr:row>58</xdr:row>
      <xdr:rowOff>123734</xdr:rowOff>
    </xdr:to>
    <xdr:sp macro="" textlink="">
      <xdr:nvSpPr>
        <xdr:cNvPr id="603" name="フローチャート: 判断 602">
          <a:extLst>
            <a:ext uri="{FF2B5EF4-FFF2-40B4-BE49-F238E27FC236}">
              <a16:creationId xmlns:a16="http://schemas.microsoft.com/office/drawing/2014/main" id="{00000000-0008-0000-0E00-00005B020000}"/>
            </a:ext>
          </a:extLst>
        </xdr:cNvPr>
        <xdr:cNvSpPr/>
      </xdr:nvSpPr>
      <xdr:spPr>
        <a:xfrm>
          <a:off x="18605500" y="9966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133713</xdr:rowOff>
    </xdr:from>
    <xdr:to>
      <xdr:col>116</xdr:col>
      <xdr:colOff>114300</xdr:colOff>
      <xdr:row>58</xdr:row>
      <xdr:rowOff>63863</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2110700" y="990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156590</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E00-000062020000}"/>
            </a:ext>
          </a:extLst>
        </xdr:cNvPr>
        <xdr:cNvSpPr txBox="1"/>
      </xdr:nvSpPr>
      <xdr:spPr>
        <a:xfrm>
          <a:off x="22199600" y="975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163104</xdr:rowOff>
    </xdr:from>
    <xdr:to>
      <xdr:col>112</xdr:col>
      <xdr:colOff>38100</xdr:colOff>
      <xdr:row>58</xdr:row>
      <xdr:rowOff>93254</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21272500" y="993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13063</xdr:rowOff>
    </xdr:from>
    <xdr:to>
      <xdr:col>116</xdr:col>
      <xdr:colOff>63500</xdr:colOff>
      <xdr:row>58</xdr:row>
      <xdr:rowOff>42454</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21323300" y="9957163"/>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168547</xdr:rowOff>
    </xdr:from>
    <xdr:to>
      <xdr:col>107</xdr:col>
      <xdr:colOff>101600</xdr:colOff>
      <xdr:row>58</xdr:row>
      <xdr:rowOff>98697</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20383500" y="994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42454</xdr:rowOff>
    </xdr:from>
    <xdr:to>
      <xdr:col>111</xdr:col>
      <xdr:colOff>177800</xdr:colOff>
      <xdr:row>58</xdr:row>
      <xdr:rowOff>47897</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20434300" y="9986554"/>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22134</xdr:rowOff>
    </xdr:from>
    <xdr:to>
      <xdr:col>102</xdr:col>
      <xdr:colOff>165100</xdr:colOff>
      <xdr:row>58</xdr:row>
      <xdr:rowOff>123734</xdr:rowOff>
    </xdr:to>
    <xdr:sp macro="" textlink="">
      <xdr:nvSpPr>
        <xdr:cNvPr id="615" name="楕円 614">
          <a:extLst>
            <a:ext uri="{FF2B5EF4-FFF2-40B4-BE49-F238E27FC236}">
              <a16:creationId xmlns:a16="http://schemas.microsoft.com/office/drawing/2014/main" id="{00000000-0008-0000-0E00-000067020000}"/>
            </a:ext>
          </a:extLst>
        </xdr:cNvPr>
        <xdr:cNvSpPr/>
      </xdr:nvSpPr>
      <xdr:spPr>
        <a:xfrm>
          <a:off x="19494500" y="996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47897</xdr:rowOff>
    </xdr:from>
    <xdr:to>
      <xdr:col>107</xdr:col>
      <xdr:colOff>50800</xdr:colOff>
      <xdr:row>58</xdr:row>
      <xdr:rowOff>72934</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flipV="1">
          <a:off x="19545300" y="9991997"/>
          <a:ext cx="88900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41728</xdr:rowOff>
    </xdr:from>
    <xdr:to>
      <xdr:col>98</xdr:col>
      <xdr:colOff>38100</xdr:colOff>
      <xdr:row>58</xdr:row>
      <xdr:rowOff>143328</xdr:rowOff>
    </xdr:to>
    <xdr:sp macro="" textlink="">
      <xdr:nvSpPr>
        <xdr:cNvPr id="617" name="楕円 616">
          <a:extLst>
            <a:ext uri="{FF2B5EF4-FFF2-40B4-BE49-F238E27FC236}">
              <a16:creationId xmlns:a16="http://schemas.microsoft.com/office/drawing/2014/main" id="{00000000-0008-0000-0E00-000069020000}"/>
            </a:ext>
          </a:extLst>
        </xdr:cNvPr>
        <xdr:cNvSpPr/>
      </xdr:nvSpPr>
      <xdr:spPr>
        <a:xfrm>
          <a:off x="18605500" y="998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72934</xdr:rowOff>
    </xdr:from>
    <xdr:to>
      <xdr:col>102</xdr:col>
      <xdr:colOff>114300</xdr:colOff>
      <xdr:row>58</xdr:row>
      <xdr:rowOff>92528</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flipV="1">
          <a:off x="18656300" y="1001703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86558</xdr:rowOff>
    </xdr:from>
    <xdr:ext cx="469744" cy="259045"/>
    <xdr:sp macro="" textlink="">
      <xdr:nvSpPr>
        <xdr:cNvPr id="619" name="n_1aveValue【学校施設】&#10;一人当たり面積">
          <a:extLst>
            <a:ext uri="{FF2B5EF4-FFF2-40B4-BE49-F238E27FC236}">
              <a16:creationId xmlns:a16="http://schemas.microsoft.com/office/drawing/2014/main" id="{00000000-0008-0000-0E00-00006B020000}"/>
            </a:ext>
          </a:extLst>
        </xdr:cNvPr>
        <xdr:cNvSpPr txBox="1"/>
      </xdr:nvSpPr>
      <xdr:spPr>
        <a:xfrm>
          <a:off x="210757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84381</xdr:rowOff>
    </xdr:from>
    <xdr:ext cx="469744" cy="259045"/>
    <xdr:sp macro="" textlink="">
      <xdr:nvSpPr>
        <xdr:cNvPr id="620" name="n_2aveValue【学校施設】&#10;一人当たり面積">
          <a:extLst>
            <a:ext uri="{FF2B5EF4-FFF2-40B4-BE49-F238E27FC236}">
              <a16:creationId xmlns:a16="http://schemas.microsoft.com/office/drawing/2014/main" id="{00000000-0008-0000-0E00-00006C020000}"/>
            </a:ext>
          </a:extLst>
        </xdr:cNvPr>
        <xdr:cNvSpPr txBox="1"/>
      </xdr:nvSpPr>
      <xdr:spPr>
        <a:xfrm>
          <a:off x="201994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167112</xdr:rowOff>
    </xdr:from>
    <xdr:ext cx="469744" cy="259045"/>
    <xdr:sp macro="" textlink="">
      <xdr:nvSpPr>
        <xdr:cNvPr id="621" name="n_3aveValue【学校施設】&#10;一人当たり面積">
          <a:extLst>
            <a:ext uri="{FF2B5EF4-FFF2-40B4-BE49-F238E27FC236}">
              <a16:creationId xmlns:a16="http://schemas.microsoft.com/office/drawing/2014/main" id="{00000000-0008-0000-0E00-00006D020000}"/>
            </a:ext>
          </a:extLst>
        </xdr:cNvPr>
        <xdr:cNvSpPr txBox="1"/>
      </xdr:nvSpPr>
      <xdr:spPr>
        <a:xfrm>
          <a:off x="19310427" y="10111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140261</xdr:rowOff>
    </xdr:from>
    <xdr:ext cx="469744" cy="259045"/>
    <xdr:sp macro="" textlink="">
      <xdr:nvSpPr>
        <xdr:cNvPr id="622" name="n_4aveValue【学校施設】&#10;一人当たり面積">
          <a:extLst>
            <a:ext uri="{FF2B5EF4-FFF2-40B4-BE49-F238E27FC236}">
              <a16:creationId xmlns:a16="http://schemas.microsoft.com/office/drawing/2014/main" id="{00000000-0008-0000-0E00-00006E020000}"/>
            </a:ext>
          </a:extLst>
        </xdr:cNvPr>
        <xdr:cNvSpPr txBox="1"/>
      </xdr:nvSpPr>
      <xdr:spPr>
        <a:xfrm>
          <a:off x="18421427" y="974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109781</xdr:rowOff>
    </xdr:from>
    <xdr:ext cx="469744" cy="259045"/>
    <xdr:sp macro="" textlink="">
      <xdr:nvSpPr>
        <xdr:cNvPr id="623" name="n_1mainValue【学校施設】&#10;一人当たり面積">
          <a:extLst>
            <a:ext uri="{FF2B5EF4-FFF2-40B4-BE49-F238E27FC236}">
              <a16:creationId xmlns:a16="http://schemas.microsoft.com/office/drawing/2014/main" id="{00000000-0008-0000-0E00-00006F020000}"/>
            </a:ext>
          </a:extLst>
        </xdr:cNvPr>
        <xdr:cNvSpPr txBox="1"/>
      </xdr:nvSpPr>
      <xdr:spPr>
        <a:xfrm>
          <a:off x="21075727" y="971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115224</xdr:rowOff>
    </xdr:from>
    <xdr:ext cx="469744" cy="259045"/>
    <xdr:sp macro="" textlink="">
      <xdr:nvSpPr>
        <xdr:cNvPr id="624" name="n_2mainValue【学校施設】&#10;一人当たり面積">
          <a:extLst>
            <a:ext uri="{FF2B5EF4-FFF2-40B4-BE49-F238E27FC236}">
              <a16:creationId xmlns:a16="http://schemas.microsoft.com/office/drawing/2014/main" id="{00000000-0008-0000-0E00-000070020000}"/>
            </a:ext>
          </a:extLst>
        </xdr:cNvPr>
        <xdr:cNvSpPr txBox="1"/>
      </xdr:nvSpPr>
      <xdr:spPr>
        <a:xfrm>
          <a:off x="20199427" y="9716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140261</xdr:rowOff>
    </xdr:from>
    <xdr:ext cx="469744" cy="259045"/>
    <xdr:sp macro="" textlink="">
      <xdr:nvSpPr>
        <xdr:cNvPr id="625" name="n_3mainValue【学校施設】&#10;一人当たり面積">
          <a:extLst>
            <a:ext uri="{FF2B5EF4-FFF2-40B4-BE49-F238E27FC236}">
              <a16:creationId xmlns:a16="http://schemas.microsoft.com/office/drawing/2014/main" id="{00000000-0008-0000-0E00-000071020000}"/>
            </a:ext>
          </a:extLst>
        </xdr:cNvPr>
        <xdr:cNvSpPr txBox="1"/>
      </xdr:nvSpPr>
      <xdr:spPr>
        <a:xfrm>
          <a:off x="19310427" y="974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134455</xdr:rowOff>
    </xdr:from>
    <xdr:ext cx="469744" cy="259045"/>
    <xdr:sp macro="" textlink="">
      <xdr:nvSpPr>
        <xdr:cNvPr id="626" name="n_4mainValue【学校施設】&#10;一人当たり面積">
          <a:extLst>
            <a:ext uri="{FF2B5EF4-FFF2-40B4-BE49-F238E27FC236}">
              <a16:creationId xmlns:a16="http://schemas.microsoft.com/office/drawing/2014/main" id="{00000000-0008-0000-0E00-000072020000}"/>
            </a:ext>
          </a:extLst>
        </xdr:cNvPr>
        <xdr:cNvSpPr txBox="1"/>
      </xdr:nvSpPr>
      <xdr:spPr>
        <a:xfrm>
          <a:off x="18421427" y="10078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00000000-0008-0000-0E00-00008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110489</xdr:rowOff>
    </xdr:from>
    <xdr:to>
      <xdr:col>85</xdr:col>
      <xdr:colOff>126364</xdr:colOff>
      <xdr:row>86</xdr:row>
      <xdr:rowOff>114300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flipV="1">
          <a:off x="16318864" y="13483589"/>
          <a:ext cx="0" cy="1375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2" name="【児童館】&#10;有形固定資産減価償却率最小値テキスト">
          <a:extLst>
            <a:ext uri="{FF2B5EF4-FFF2-40B4-BE49-F238E27FC236}">
              <a16:creationId xmlns:a16="http://schemas.microsoft.com/office/drawing/2014/main" id="{00000000-0008-0000-0E00-00008C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57166</xdr:rowOff>
    </xdr:from>
    <xdr:ext cx="405111" cy="259045"/>
    <xdr:sp macro="" textlink="">
      <xdr:nvSpPr>
        <xdr:cNvPr id="654" name="【児童館】&#10;有形固定資産減価償却率最大値テキスト">
          <a:extLst>
            <a:ext uri="{FF2B5EF4-FFF2-40B4-BE49-F238E27FC236}">
              <a16:creationId xmlns:a16="http://schemas.microsoft.com/office/drawing/2014/main" id="{00000000-0008-0000-0E00-00008E020000}"/>
            </a:ext>
          </a:extLst>
        </xdr:cNvPr>
        <xdr:cNvSpPr txBox="1"/>
      </xdr:nvSpPr>
      <xdr:spPr>
        <a:xfrm>
          <a:off x="16357600" y="13258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110489</xdr:rowOff>
    </xdr:from>
    <xdr:to>
      <xdr:col>86</xdr:col>
      <xdr:colOff>25400</xdr:colOff>
      <xdr:row>78</xdr:row>
      <xdr:rowOff>110489</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6230600" y="13483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38116</xdr:rowOff>
    </xdr:from>
    <xdr:ext cx="405111" cy="259045"/>
    <xdr:sp macro="" textlink="">
      <xdr:nvSpPr>
        <xdr:cNvPr id="656" name="【児童館】&#10;有形固定資産減価償却率平均値テキスト">
          <a:extLst>
            <a:ext uri="{FF2B5EF4-FFF2-40B4-BE49-F238E27FC236}">
              <a16:creationId xmlns:a16="http://schemas.microsoft.com/office/drawing/2014/main" id="{00000000-0008-0000-0E00-000090020000}"/>
            </a:ext>
          </a:extLst>
        </xdr:cNvPr>
        <xdr:cNvSpPr txBox="1"/>
      </xdr:nvSpPr>
      <xdr:spPr>
        <a:xfrm>
          <a:off x="16357600" y="13925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59689</xdr:rowOff>
    </xdr:from>
    <xdr:to>
      <xdr:col>85</xdr:col>
      <xdr:colOff>177800</xdr:colOff>
      <xdr:row>81</xdr:row>
      <xdr:rowOff>161289</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6268700" y="1394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65405</xdr:rowOff>
    </xdr:from>
    <xdr:to>
      <xdr:col>81</xdr:col>
      <xdr:colOff>101600</xdr:colOff>
      <xdr:row>81</xdr:row>
      <xdr:rowOff>167005</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5430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34925</xdr:rowOff>
    </xdr:from>
    <xdr:to>
      <xdr:col>76</xdr:col>
      <xdr:colOff>165100</xdr:colOff>
      <xdr:row>81</xdr:row>
      <xdr:rowOff>136525</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4541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48261</xdr:rowOff>
    </xdr:from>
    <xdr:to>
      <xdr:col>72</xdr:col>
      <xdr:colOff>38100</xdr:colOff>
      <xdr:row>80</xdr:row>
      <xdr:rowOff>149861</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3652500" y="13764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76836</xdr:rowOff>
    </xdr:from>
    <xdr:to>
      <xdr:col>67</xdr:col>
      <xdr:colOff>101600</xdr:colOff>
      <xdr:row>81</xdr:row>
      <xdr:rowOff>6986</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2763500" y="1379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44450</xdr:rowOff>
    </xdr:from>
    <xdr:to>
      <xdr:col>85</xdr:col>
      <xdr:colOff>177800</xdr:colOff>
      <xdr:row>79</xdr:row>
      <xdr:rowOff>146050</xdr:rowOff>
    </xdr:to>
    <xdr:sp macro="" textlink="">
      <xdr:nvSpPr>
        <xdr:cNvPr id="667" name="楕円 666">
          <a:extLst>
            <a:ext uri="{FF2B5EF4-FFF2-40B4-BE49-F238E27FC236}">
              <a16:creationId xmlns:a16="http://schemas.microsoft.com/office/drawing/2014/main" id="{00000000-0008-0000-0E00-00009B020000}"/>
            </a:ext>
          </a:extLst>
        </xdr:cNvPr>
        <xdr:cNvSpPr/>
      </xdr:nvSpPr>
      <xdr:spPr>
        <a:xfrm>
          <a:off x="162687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67327</xdr:rowOff>
    </xdr:from>
    <xdr:ext cx="405111" cy="259045"/>
    <xdr:sp macro="" textlink="">
      <xdr:nvSpPr>
        <xdr:cNvPr id="668" name="【児童館】&#10;有形固定資産減価償却率該当値テキスト">
          <a:extLst>
            <a:ext uri="{FF2B5EF4-FFF2-40B4-BE49-F238E27FC236}">
              <a16:creationId xmlns:a16="http://schemas.microsoft.com/office/drawing/2014/main" id="{00000000-0008-0000-0E00-00009C020000}"/>
            </a:ext>
          </a:extLst>
        </xdr:cNvPr>
        <xdr:cNvSpPr txBox="1"/>
      </xdr:nvSpPr>
      <xdr:spPr>
        <a:xfrm>
          <a:off x="16357600" y="1344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101600</xdr:rowOff>
    </xdr:from>
    <xdr:to>
      <xdr:col>81</xdr:col>
      <xdr:colOff>101600</xdr:colOff>
      <xdr:row>79</xdr:row>
      <xdr:rowOff>31750</xdr:rowOff>
    </xdr:to>
    <xdr:sp macro="" textlink="">
      <xdr:nvSpPr>
        <xdr:cNvPr id="669" name="楕円 668">
          <a:extLst>
            <a:ext uri="{FF2B5EF4-FFF2-40B4-BE49-F238E27FC236}">
              <a16:creationId xmlns:a16="http://schemas.microsoft.com/office/drawing/2014/main" id="{00000000-0008-0000-0E00-00009D020000}"/>
            </a:ext>
          </a:extLst>
        </xdr:cNvPr>
        <xdr:cNvSpPr/>
      </xdr:nvSpPr>
      <xdr:spPr>
        <a:xfrm>
          <a:off x="15430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152400</xdr:rowOff>
    </xdr:from>
    <xdr:to>
      <xdr:col>85</xdr:col>
      <xdr:colOff>127000</xdr:colOff>
      <xdr:row>79</xdr:row>
      <xdr:rowOff>95250</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5481300" y="135255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139700</xdr:rowOff>
    </xdr:from>
    <xdr:to>
      <xdr:col>76</xdr:col>
      <xdr:colOff>165100</xdr:colOff>
      <xdr:row>79</xdr:row>
      <xdr:rowOff>69850</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45415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152400</xdr:rowOff>
    </xdr:from>
    <xdr:to>
      <xdr:col>81</xdr:col>
      <xdr:colOff>50800</xdr:colOff>
      <xdr:row>79</xdr:row>
      <xdr:rowOff>19050</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flipV="1">
          <a:off x="14592300" y="13525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101600</xdr:rowOff>
    </xdr:from>
    <xdr:to>
      <xdr:col>72</xdr:col>
      <xdr:colOff>38100</xdr:colOff>
      <xdr:row>79</xdr:row>
      <xdr:rowOff>31750</xdr:rowOff>
    </xdr:to>
    <xdr:sp macro="" textlink="">
      <xdr:nvSpPr>
        <xdr:cNvPr id="673" name="楕円 672">
          <a:extLst>
            <a:ext uri="{FF2B5EF4-FFF2-40B4-BE49-F238E27FC236}">
              <a16:creationId xmlns:a16="http://schemas.microsoft.com/office/drawing/2014/main" id="{00000000-0008-0000-0E00-0000A1020000}"/>
            </a:ext>
          </a:extLst>
        </xdr:cNvPr>
        <xdr:cNvSpPr/>
      </xdr:nvSpPr>
      <xdr:spPr>
        <a:xfrm>
          <a:off x="13652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152400</xdr:rowOff>
    </xdr:from>
    <xdr:to>
      <xdr:col>76</xdr:col>
      <xdr:colOff>114300</xdr:colOff>
      <xdr:row>79</xdr:row>
      <xdr:rowOff>19050</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3703300" y="13525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63500</xdr:rowOff>
    </xdr:from>
    <xdr:to>
      <xdr:col>67</xdr:col>
      <xdr:colOff>101600</xdr:colOff>
      <xdr:row>78</xdr:row>
      <xdr:rowOff>165100</xdr:rowOff>
    </xdr:to>
    <xdr:sp macro="" textlink="">
      <xdr:nvSpPr>
        <xdr:cNvPr id="675" name="楕円 674">
          <a:extLst>
            <a:ext uri="{FF2B5EF4-FFF2-40B4-BE49-F238E27FC236}">
              <a16:creationId xmlns:a16="http://schemas.microsoft.com/office/drawing/2014/main" id="{00000000-0008-0000-0E00-0000A3020000}"/>
            </a:ext>
          </a:extLst>
        </xdr:cNvPr>
        <xdr:cNvSpPr/>
      </xdr:nvSpPr>
      <xdr:spPr>
        <a:xfrm>
          <a:off x="12763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114300</xdr:rowOff>
    </xdr:from>
    <xdr:to>
      <xdr:col>71</xdr:col>
      <xdr:colOff>177800</xdr:colOff>
      <xdr:row>78</xdr:row>
      <xdr:rowOff>152400</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2814300" y="13487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158132</xdr:rowOff>
    </xdr:from>
    <xdr:ext cx="405111" cy="259045"/>
    <xdr:sp macro="" textlink="">
      <xdr:nvSpPr>
        <xdr:cNvPr id="677" name="n_1aveValue【児童館】&#10;有形固定資産減価償却率">
          <a:extLst>
            <a:ext uri="{FF2B5EF4-FFF2-40B4-BE49-F238E27FC236}">
              <a16:creationId xmlns:a16="http://schemas.microsoft.com/office/drawing/2014/main" id="{00000000-0008-0000-0E00-0000A5020000}"/>
            </a:ext>
          </a:extLst>
        </xdr:cNvPr>
        <xdr:cNvSpPr txBox="1"/>
      </xdr:nvSpPr>
      <xdr:spPr>
        <a:xfrm>
          <a:off x="15266044" y="1404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127652</xdr:rowOff>
    </xdr:from>
    <xdr:ext cx="405111" cy="259045"/>
    <xdr:sp macro="" textlink="">
      <xdr:nvSpPr>
        <xdr:cNvPr id="678" name="n_2aveValue【児童館】&#10;有形固定資産減価償却率">
          <a:extLst>
            <a:ext uri="{FF2B5EF4-FFF2-40B4-BE49-F238E27FC236}">
              <a16:creationId xmlns:a16="http://schemas.microsoft.com/office/drawing/2014/main" id="{00000000-0008-0000-0E00-0000A6020000}"/>
            </a:ext>
          </a:extLst>
        </xdr:cNvPr>
        <xdr:cNvSpPr txBox="1"/>
      </xdr:nvSpPr>
      <xdr:spPr>
        <a:xfrm>
          <a:off x="143897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140988</xdr:rowOff>
    </xdr:from>
    <xdr:ext cx="405111" cy="259045"/>
    <xdr:sp macro="" textlink="">
      <xdr:nvSpPr>
        <xdr:cNvPr id="679" name="n_3aveValue【児童館】&#10;有形固定資産減価償却率">
          <a:extLst>
            <a:ext uri="{FF2B5EF4-FFF2-40B4-BE49-F238E27FC236}">
              <a16:creationId xmlns:a16="http://schemas.microsoft.com/office/drawing/2014/main" id="{00000000-0008-0000-0E00-0000A7020000}"/>
            </a:ext>
          </a:extLst>
        </xdr:cNvPr>
        <xdr:cNvSpPr txBox="1"/>
      </xdr:nvSpPr>
      <xdr:spPr>
        <a:xfrm>
          <a:off x="13500744" y="1385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169563</xdr:rowOff>
    </xdr:from>
    <xdr:ext cx="405111" cy="259045"/>
    <xdr:sp macro="" textlink="">
      <xdr:nvSpPr>
        <xdr:cNvPr id="680" name="n_4aveValue【児童館】&#10;有形固定資産減価償却率">
          <a:extLst>
            <a:ext uri="{FF2B5EF4-FFF2-40B4-BE49-F238E27FC236}">
              <a16:creationId xmlns:a16="http://schemas.microsoft.com/office/drawing/2014/main" id="{00000000-0008-0000-0E00-0000A8020000}"/>
            </a:ext>
          </a:extLst>
        </xdr:cNvPr>
        <xdr:cNvSpPr txBox="1"/>
      </xdr:nvSpPr>
      <xdr:spPr>
        <a:xfrm>
          <a:off x="12611744" y="1388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48277</xdr:rowOff>
    </xdr:from>
    <xdr:ext cx="405111" cy="259045"/>
    <xdr:sp macro="" textlink="">
      <xdr:nvSpPr>
        <xdr:cNvPr id="681" name="n_1mainValue【児童館】&#10;有形固定資産減価償却率">
          <a:extLst>
            <a:ext uri="{FF2B5EF4-FFF2-40B4-BE49-F238E27FC236}">
              <a16:creationId xmlns:a16="http://schemas.microsoft.com/office/drawing/2014/main" id="{00000000-0008-0000-0E00-0000A9020000}"/>
            </a:ext>
          </a:extLst>
        </xdr:cNvPr>
        <xdr:cNvSpPr txBox="1"/>
      </xdr:nvSpPr>
      <xdr:spPr>
        <a:xfrm>
          <a:off x="152660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86377</xdr:rowOff>
    </xdr:from>
    <xdr:ext cx="405111" cy="259045"/>
    <xdr:sp macro="" textlink="">
      <xdr:nvSpPr>
        <xdr:cNvPr id="682" name="n_2mainValue【児童館】&#10;有形固定資産減価償却率">
          <a:extLst>
            <a:ext uri="{FF2B5EF4-FFF2-40B4-BE49-F238E27FC236}">
              <a16:creationId xmlns:a16="http://schemas.microsoft.com/office/drawing/2014/main" id="{00000000-0008-0000-0E00-0000AA020000}"/>
            </a:ext>
          </a:extLst>
        </xdr:cNvPr>
        <xdr:cNvSpPr txBox="1"/>
      </xdr:nvSpPr>
      <xdr:spPr>
        <a:xfrm>
          <a:off x="14389744" y="1328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48277</xdr:rowOff>
    </xdr:from>
    <xdr:ext cx="405111" cy="259045"/>
    <xdr:sp macro="" textlink="">
      <xdr:nvSpPr>
        <xdr:cNvPr id="683" name="n_3mainValue【児童館】&#10;有形固定資産減価償却率">
          <a:extLst>
            <a:ext uri="{FF2B5EF4-FFF2-40B4-BE49-F238E27FC236}">
              <a16:creationId xmlns:a16="http://schemas.microsoft.com/office/drawing/2014/main" id="{00000000-0008-0000-0E00-0000AB020000}"/>
            </a:ext>
          </a:extLst>
        </xdr:cNvPr>
        <xdr:cNvSpPr txBox="1"/>
      </xdr:nvSpPr>
      <xdr:spPr>
        <a:xfrm>
          <a:off x="13500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10177</xdr:rowOff>
    </xdr:from>
    <xdr:ext cx="405111" cy="259045"/>
    <xdr:sp macro="" textlink="">
      <xdr:nvSpPr>
        <xdr:cNvPr id="684" name="n_4mainValue【児童館】&#10;有形固定資産減価償却率">
          <a:extLst>
            <a:ext uri="{FF2B5EF4-FFF2-40B4-BE49-F238E27FC236}">
              <a16:creationId xmlns:a16="http://schemas.microsoft.com/office/drawing/2014/main" id="{00000000-0008-0000-0E00-0000AC020000}"/>
            </a:ext>
          </a:extLst>
        </xdr:cNvPr>
        <xdr:cNvSpPr txBox="1"/>
      </xdr:nvSpPr>
      <xdr:spPr>
        <a:xfrm>
          <a:off x="12611744" y="1321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00000000-0008-0000-0E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140970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flipV="1">
          <a:off x="22160864" y="1329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7" name="【児童館】&#10;一人当たり面積最小値テキスト">
          <a:extLst>
            <a:ext uri="{FF2B5EF4-FFF2-40B4-BE49-F238E27FC236}">
              <a16:creationId xmlns:a16="http://schemas.microsoft.com/office/drawing/2014/main" id="{00000000-0008-0000-0E00-0000C3020000}"/>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9" name="【児童館】&#10;一人当たり面積最大値テキスト">
          <a:extLst>
            <a:ext uri="{FF2B5EF4-FFF2-40B4-BE49-F238E27FC236}">
              <a16:creationId xmlns:a16="http://schemas.microsoft.com/office/drawing/2014/main" id="{00000000-0008-0000-0E00-0000C5020000}"/>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90188</xdr:rowOff>
    </xdr:from>
    <xdr:ext cx="469744" cy="259045"/>
    <xdr:sp macro="" textlink="">
      <xdr:nvSpPr>
        <xdr:cNvPr id="711" name="【児童館】&#10;一人当たり面積平均値テキスト">
          <a:extLst>
            <a:ext uri="{FF2B5EF4-FFF2-40B4-BE49-F238E27FC236}">
              <a16:creationId xmlns:a16="http://schemas.microsoft.com/office/drawing/2014/main" id="{00000000-0008-0000-0E00-0000C7020000}"/>
            </a:ext>
          </a:extLst>
        </xdr:cNvPr>
        <xdr:cNvSpPr txBox="1"/>
      </xdr:nvSpPr>
      <xdr:spPr>
        <a:xfrm>
          <a:off x="22199600" y="14149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22110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170180</xdr:rowOff>
    </xdr:from>
    <xdr:to>
      <xdr:col>102</xdr:col>
      <xdr:colOff>165100</xdr:colOff>
      <xdr:row>83</xdr:row>
      <xdr:rowOff>100330</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19494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722" name="楕円 721">
          <a:extLst>
            <a:ext uri="{FF2B5EF4-FFF2-40B4-BE49-F238E27FC236}">
              <a16:creationId xmlns:a16="http://schemas.microsoft.com/office/drawing/2014/main" id="{00000000-0008-0000-0E00-0000D2020000}"/>
            </a:ext>
          </a:extLst>
        </xdr:cNvPr>
        <xdr:cNvSpPr/>
      </xdr:nvSpPr>
      <xdr:spPr>
        <a:xfrm>
          <a:off x="22110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723" name="【児童館】&#10;一人当たり面積該当値テキスト">
          <a:extLst>
            <a:ext uri="{FF2B5EF4-FFF2-40B4-BE49-F238E27FC236}">
              <a16:creationId xmlns:a16="http://schemas.microsoft.com/office/drawing/2014/main" id="{00000000-0008-0000-0E00-0000D3020000}"/>
            </a:ext>
          </a:extLst>
        </xdr:cNvPr>
        <xdr:cNvSpPr txBox="1"/>
      </xdr:nvSpPr>
      <xdr:spPr>
        <a:xfrm>
          <a:off x="22199600"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67311</xdr:rowOff>
    </xdr:from>
    <xdr:to>
      <xdr:col>112</xdr:col>
      <xdr:colOff>38100</xdr:colOff>
      <xdr:row>85</xdr:row>
      <xdr:rowOff>168911</xdr:rowOff>
    </xdr:to>
    <xdr:sp macro="" textlink="">
      <xdr:nvSpPr>
        <xdr:cNvPr id="724" name="楕円 723">
          <a:extLst>
            <a:ext uri="{FF2B5EF4-FFF2-40B4-BE49-F238E27FC236}">
              <a16:creationId xmlns:a16="http://schemas.microsoft.com/office/drawing/2014/main" id="{00000000-0008-0000-0E00-0000D4020000}"/>
            </a:ext>
          </a:extLst>
        </xdr:cNvPr>
        <xdr:cNvSpPr/>
      </xdr:nvSpPr>
      <xdr:spPr>
        <a:xfrm>
          <a:off x="21272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118111</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21323300" y="146913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67311</xdr:rowOff>
    </xdr:from>
    <xdr:to>
      <xdr:col>107</xdr:col>
      <xdr:colOff>101600</xdr:colOff>
      <xdr:row>85</xdr:row>
      <xdr:rowOff>168911</xdr:rowOff>
    </xdr:to>
    <xdr:sp macro="" textlink="">
      <xdr:nvSpPr>
        <xdr:cNvPr id="726" name="楕円 725">
          <a:extLst>
            <a:ext uri="{FF2B5EF4-FFF2-40B4-BE49-F238E27FC236}">
              <a16:creationId xmlns:a16="http://schemas.microsoft.com/office/drawing/2014/main" id="{00000000-0008-0000-0E00-0000D6020000}"/>
            </a:ext>
          </a:extLst>
        </xdr:cNvPr>
        <xdr:cNvSpPr/>
      </xdr:nvSpPr>
      <xdr:spPr>
        <a:xfrm>
          <a:off x="20383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118111</xdr:rowOff>
    </xdr:from>
    <xdr:to>
      <xdr:col>111</xdr:col>
      <xdr:colOff>177800</xdr:colOff>
      <xdr:row>85</xdr:row>
      <xdr:rowOff>118111</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a:off x="20434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728" name="楕円 727">
          <a:extLst>
            <a:ext uri="{FF2B5EF4-FFF2-40B4-BE49-F238E27FC236}">
              <a16:creationId xmlns:a16="http://schemas.microsoft.com/office/drawing/2014/main" id="{00000000-0008-0000-0E00-0000D8020000}"/>
            </a:ext>
          </a:extLst>
        </xdr:cNvPr>
        <xdr:cNvSpPr/>
      </xdr:nvSpPr>
      <xdr:spPr>
        <a:xfrm>
          <a:off x="19494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118111</xdr:rowOff>
    </xdr:from>
    <xdr:to>
      <xdr:col>107</xdr:col>
      <xdr:colOff>50800</xdr:colOff>
      <xdr:row>85</xdr:row>
      <xdr:rowOff>118111</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a:off x="19545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18605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118111</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a:off x="18656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2" name="n_1aveValue【児童館】&#10;一人当たり面積">
          <a:extLst>
            <a:ext uri="{FF2B5EF4-FFF2-40B4-BE49-F238E27FC236}">
              <a16:creationId xmlns:a16="http://schemas.microsoft.com/office/drawing/2014/main" id="{00000000-0008-0000-0E00-0000DC020000}"/>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3" name="n_2aveValue【児童館】&#10;一人当たり面積">
          <a:extLst>
            <a:ext uri="{FF2B5EF4-FFF2-40B4-BE49-F238E27FC236}">
              <a16:creationId xmlns:a16="http://schemas.microsoft.com/office/drawing/2014/main" id="{00000000-0008-0000-0E00-0000DD020000}"/>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116857</xdr:rowOff>
    </xdr:from>
    <xdr:ext cx="469744" cy="259045"/>
    <xdr:sp macro="" textlink="">
      <xdr:nvSpPr>
        <xdr:cNvPr id="734" name="n_3aveValue【児童館】&#10;一人当たり面積">
          <a:extLst>
            <a:ext uri="{FF2B5EF4-FFF2-40B4-BE49-F238E27FC236}">
              <a16:creationId xmlns:a16="http://schemas.microsoft.com/office/drawing/2014/main" id="{00000000-0008-0000-0E00-0000DE020000}"/>
            </a:ext>
          </a:extLst>
        </xdr:cNvPr>
        <xdr:cNvSpPr txBox="1"/>
      </xdr:nvSpPr>
      <xdr:spPr>
        <a:xfrm>
          <a:off x="193104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5" name="n_4aveValue【児童館】&#10;一人当たり面積">
          <a:extLst>
            <a:ext uri="{FF2B5EF4-FFF2-40B4-BE49-F238E27FC236}">
              <a16:creationId xmlns:a16="http://schemas.microsoft.com/office/drawing/2014/main" id="{00000000-0008-0000-0E00-0000DF020000}"/>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160038</xdr:rowOff>
    </xdr:from>
    <xdr:ext cx="469744" cy="259045"/>
    <xdr:sp macro="" textlink="">
      <xdr:nvSpPr>
        <xdr:cNvPr id="736" name="n_1mainValue【児童館】&#10;一人当たり面積">
          <a:extLst>
            <a:ext uri="{FF2B5EF4-FFF2-40B4-BE49-F238E27FC236}">
              <a16:creationId xmlns:a16="http://schemas.microsoft.com/office/drawing/2014/main" id="{00000000-0008-0000-0E00-0000E0020000}"/>
            </a:ext>
          </a:extLst>
        </xdr:cNvPr>
        <xdr:cNvSpPr txBox="1"/>
      </xdr:nvSpPr>
      <xdr:spPr>
        <a:xfrm>
          <a:off x="210757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160038</xdr:rowOff>
    </xdr:from>
    <xdr:ext cx="469744" cy="259045"/>
    <xdr:sp macro="" textlink="">
      <xdr:nvSpPr>
        <xdr:cNvPr id="737" name="n_2mainValue【児童館】&#10;一人当たり面積">
          <a:extLst>
            <a:ext uri="{FF2B5EF4-FFF2-40B4-BE49-F238E27FC236}">
              <a16:creationId xmlns:a16="http://schemas.microsoft.com/office/drawing/2014/main" id="{00000000-0008-0000-0E00-0000E1020000}"/>
            </a:ext>
          </a:extLst>
        </xdr:cNvPr>
        <xdr:cNvSpPr txBox="1"/>
      </xdr:nvSpPr>
      <xdr:spPr>
        <a:xfrm>
          <a:off x="20199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738" name="n_3mainValue【児童館】&#10;一人当たり面積">
          <a:extLst>
            <a:ext uri="{FF2B5EF4-FFF2-40B4-BE49-F238E27FC236}">
              <a16:creationId xmlns:a16="http://schemas.microsoft.com/office/drawing/2014/main" id="{00000000-0008-0000-0E00-0000E2020000}"/>
            </a:ext>
          </a:extLst>
        </xdr:cNvPr>
        <xdr:cNvSpPr txBox="1"/>
      </xdr:nvSpPr>
      <xdr:spPr>
        <a:xfrm>
          <a:off x="19310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739" name="n_4mainValue【児童館】&#10;一人当たり面積">
          <a:extLst>
            <a:ext uri="{FF2B5EF4-FFF2-40B4-BE49-F238E27FC236}">
              <a16:creationId xmlns:a16="http://schemas.microsoft.com/office/drawing/2014/main" id="{00000000-0008-0000-0E00-0000E3020000}"/>
            </a:ext>
          </a:extLst>
        </xdr:cNvPr>
        <xdr:cNvSpPr txBox="1"/>
      </xdr:nvSpPr>
      <xdr:spPr>
        <a:xfrm>
          <a:off x="18421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E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E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E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00000000-0008-0000-0E00-0000EF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E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108</xdr:row>
      <xdr:rowOff>45720</xdr:rowOff>
    </xdr:to>
    <xdr:cxnSp macro="">
      <xdr:nvCxnSpPr>
        <xdr:cNvPr id="764" name="直線コネクタ 763">
          <a:extLst>
            <a:ext uri="{FF2B5EF4-FFF2-40B4-BE49-F238E27FC236}">
              <a16:creationId xmlns:a16="http://schemas.microsoft.com/office/drawing/2014/main" id="{00000000-0008-0000-0E00-0000FC020000}"/>
            </a:ext>
          </a:extLst>
        </xdr:cNvPr>
        <xdr:cNvCxnSpPr/>
      </xdr:nvCxnSpPr>
      <xdr:spPr>
        <a:xfrm flipV="1">
          <a:off x="16318864" y="171450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49547</xdr:rowOff>
    </xdr:from>
    <xdr:ext cx="405111" cy="259045"/>
    <xdr:sp macro="" textlink="">
      <xdr:nvSpPr>
        <xdr:cNvPr id="765" name="【公民館】&#10;有形固定資産減価償却率最小値テキスト">
          <a:extLst>
            <a:ext uri="{FF2B5EF4-FFF2-40B4-BE49-F238E27FC236}">
              <a16:creationId xmlns:a16="http://schemas.microsoft.com/office/drawing/2014/main" id="{00000000-0008-0000-0E00-0000FD020000}"/>
            </a:ext>
          </a:extLst>
        </xdr:cNvPr>
        <xdr:cNvSpPr txBox="1"/>
      </xdr:nvSpPr>
      <xdr:spPr>
        <a:xfrm>
          <a:off x="16357600" y="185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45720</xdr:rowOff>
    </xdr:from>
    <xdr:to>
      <xdr:col>86</xdr:col>
      <xdr:colOff>25400</xdr:colOff>
      <xdr:row>108</xdr:row>
      <xdr:rowOff>45720</xdr:rowOff>
    </xdr:to>
    <xdr:cxnSp macro="">
      <xdr:nvCxnSpPr>
        <xdr:cNvPr id="766" name="直線コネクタ 765">
          <a:extLst>
            <a:ext uri="{FF2B5EF4-FFF2-40B4-BE49-F238E27FC236}">
              <a16:creationId xmlns:a16="http://schemas.microsoft.com/office/drawing/2014/main" id="{00000000-0008-0000-0E00-0000FE020000}"/>
            </a:ext>
          </a:extLst>
        </xdr:cNvPr>
        <xdr:cNvCxnSpPr/>
      </xdr:nvCxnSpPr>
      <xdr:spPr>
        <a:xfrm>
          <a:off x="16230600" y="1856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05111" cy="259045"/>
    <xdr:sp macro="" textlink="">
      <xdr:nvSpPr>
        <xdr:cNvPr id="767" name="【公民館】&#10;有形固定資産減価償却率最大値テキスト">
          <a:extLst>
            <a:ext uri="{FF2B5EF4-FFF2-40B4-BE49-F238E27FC236}">
              <a16:creationId xmlns:a16="http://schemas.microsoft.com/office/drawing/2014/main" id="{00000000-0008-0000-0E00-0000FF020000}"/>
            </a:ext>
          </a:extLst>
        </xdr:cNvPr>
        <xdr:cNvSpPr txBox="1"/>
      </xdr:nvSpPr>
      <xdr:spPr>
        <a:xfrm>
          <a:off x="16357600" y="1692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8" name="直線コネクタ 767">
          <a:extLst>
            <a:ext uri="{FF2B5EF4-FFF2-40B4-BE49-F238E27FC236}">
              <a16:creationId xmlns:a16="http://schemas.microsoft.com/office/drawing/2014/main" id="{00000000-0008-0000-0E00-00000003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93997</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E00-000001030000}"/>
            </a:ext>
          </a:extLst>
        </xdr:cNvPr>
        <xdr:cNvSpPr txBox="1"/>
      </xdr:nvSpPr>
      <xdr:spPr>
        <a:xfrm>
          <a:off x="16357600" y="1775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71120</xdr:rowOff>
    </xdr:from>
    <xdr:to>
      <xdr:col>85</xdr:col>
      <xdr:colOff>177800</xdr:colOff>
      <xdr:row>105</xdr:row>
      <xdr:rowOff>1270</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62687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55880</xdr:rowOff>
    </xdr:from>
    <xdr:to>
      <xdr:col>81</xdr:col>
      <xdr:colOff>101600</xdr:colOff>
      <xdr:row>104</xdr:row>
      <xdr:rowOff>157480</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5430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111125</xdr:rowOff>
    </xdr:from>
    <xdr:to>
      <xdr:col>67</xdr:col>
      <xdr:colOff>101600</xdr:colOff>
      <xdr:row>104</xdr:row>
      <xdr:rowOff>41275</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2763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27305</xdr:rowOff>
    </xdr:from>
    <xdr:to>
      <xdr:col>85</xdr:col>
      <xdr:colOff>177800</xdr:colOff>
      <xdr:row>105</xdr:row>
      <xdr:rowOff>128905</xdr:rowOff>
    </xdr:to>
    <xdr:sp macro="" textlink="">
      <xdr:nvSpPr>
        <xdr:cNvPr id="780" name="楕円 779">
          <a:extLst>
            <a:ext uri="{FF2B5EF4-FFF2-40B4-BE49-F238E27FC236}">
              <a16:creationId xmlns:a16="http://schemas.microsoft.com/office/drawing/2014/main" id="{00000000-0008-0000-0E00-00000C030000}"/>
            </a:ext>
          </a:extLst>
        </xdr:cNvPr>
        <xdr:cNvSpPr/>
      </xdr:nvSpPr>
      <xdr:spPr>
        <a:xfrm>
          <a:off x="162687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5732</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E00-00000D030000}"/>
            </a:ext>
          </a:extLst>
        </xdr:cNvPr>
        <xdr:cNvSpPr txBox="1"/>
      </xdr:nvSpPr>
      <xdr:spPr>
        <a:xfrm>
          <a:off x="16357600"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57786</xdr:rowOff>
    </xdr:from>
    <xdr:to>
      <xdr:col>81</xdr:col>
      <xdr:colOff>101600</xdr:colOff>
      <xdr:row>105</xdr:row>
      <xdr:rowOff>159386</xdr:rowOff>
    </xdr:to>
    <xdr:sp macro="" textlink="">
      <xdr:nvSpPr>
        <xdr:cNvPr id="782" name="楕円 781">
          <a:extLst>
            <a:ext uri="{FF2B5EF4-FFF2-40B4-BE49-F238E27FC236}">
              <a16:creationId xmlns:a16="http://schemas.microsoft.com/office/drawing/2014/main" id="{00000000-0008-0000-0E00-00000E030000}"/>
            </a:ext>
          </a:extLst>
        </xdr:cNvPr>
        <xdr:cNvSpPr/>
      </xdr:nvSpPr>
      <xdr:spPr>
        <a:xfrm>
          <a:off x="15430500" y="180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78105</xdr:rowOff>
    </xdr:from>
    <xdr:to>
      <xdr:col>85</xdr:col>
      <xdr:colOff>127000</xdr:colOff>
      <xdr:row>105</xdr:row>
      <xdr:rowOff>108586</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flipV="1">
          <a:off x="15481300" y="18080355"/>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636</xdr:rowOff>
    </xdr:from>
    <xdr:to>
      <xdr:col>76</xdr:col>
      <xdr:colOff>165100</xdr:colOff>
      <xdr:row>105</xdr:row>
      <xdr:rowOff>102236</xdr:rowOff>
    </xdr:to>
    <xdr:sp macro="" textlink="">
      <xdr:nvSpPr>
        <xdr:cNvPr id="784" name="楕円 783">
          <a:extLst>
            <a:ext uri="{FF2B5EF4-FFF2-40B4-BE49-F238E27FC236}">
              <a16:creationId xmlns:a16="http://schemas.microsoft.com/office/drawing/2014/main" id="{00000000-0008-0000-0E00-000010030000}"/>
            </a:ext>
          </a:extLst>
        </xdr:cNvPr>
        <xdr:cNvSpPr/>
      </xdr:nvSpPr>
      <xdr:spPr>
        <a:xfrm>
          <a:off x="14541500" y="1800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51436</xdr:rowOff>
    </xdr:from>
    <xdr:to>
      <xdr:col>81</xdr:col>
      <xdr:colOff>50800</xdr:colOff>
      <xdr:row>105</xdr:row>
      <xdr:rowOff>108586</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a:off x="14592300" y="1805368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786" name="楕円 785">
          <a:extLst>
            <a:ext uri="{FF2B5EF4-FFF2-40B4-BE49-F238E27FC236}">
              <a16:creationId xmlns:a16="http://schemas.microsoft.com/office/drawing/2014/main" id="{00000000-0008-0000-0E00-000012030000}"/>
            </a:ext>
          </a:extLst>
        </xdr:cNvPr>
        <xdr:cNvSpPr/>
      </xdr:nvSpPr>
      <xdr:spPr>
        <a:xfrm>
          <a:off x="13652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167639</xdr:rowOff>
    </xdr:from>
    <xdr:to>
      <xdr:col>76</xdr:col>
      <xdr:colOff>114300</xdr:colOff>
      <xdr:row>105</xdr:row>
      <xdr:rowOff>51436</xdr:rowOff>
    </xdr:to>
    <xdr:cxnSp macro="">
      <xdr:nvCxnSpPr>
        <xdr:cNvPr id="787" name="直線コネクタ 786">
          <a:extLst>
            <a:ext uri="{FF2B5EF4-FFF2-40B4-BE49-F238E27FC236}">
              <a16:creationId xmlns:a16="http://schemas.microsoft.com/office/drawing/2014/main" id="{00000000-0008-0000-0E00-000013030000}"/>
            </a:ext>
          </a:extLst>
        </xdr:cNvPr>
        <xdr:cNvCxnSpPr/>
      </xdr:nvCxnSpPr>
      <xdr:spPr>
        <a:xfrm>
          <a:off x="13703300" y="17998439"/>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59689</xdr:rowOff>
    </xdr:from>
    <xdr:to>
      <xdr:col>67</xdr:col>
      <xdr:colOff>101600</xdr:colOff>
      <xdr:row>104</xdr:row>
      <xdr:rowOff>161289</xdr:rowOff>
    </xdr:to>
    <xdr:sp macro="" textlink="">
      <xdr:nvSpPr>
        <xdr:cNvPr id="788" name="楕円 787">
          <a:extLst>
            <a:ext uri="{FF2B5EF4-FFF2-40B4-BE49-F238E27FC236}">
              <a16:creationId xmlns:a16="http://schemas.microsoft.com/office/drawing/2014/main" id="{00000000-0008-0000-0E00-000014030000}"/>
            </a:ext>
          </a:extLst>
        </xdr:cNvPr>
        <xdr:cNvSpPr/>
      </xdr:nvSpPr>
      <xdr:spPr>
        <a:xfrm>
          <a:off x="12763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110489</xdr:rowOff>
    </xdr:from>
    <xdr:to>
      <xdr:col>71</xdr:col>
      <xdr:colOff>177800</xdr:colOff>
      <xdr:row>104</xdr:row>
      <xdr:rowOff>167639</xdr:rowOff>
    </xdr:to>
    <xdr:cxnSp macro="">
      <xdr:nvCxnSpPr>
        <xdr:cNvPr id="789" name="直線コネクタ 788">
          <a:extLst>
            <a:ext uri="{FF2B5EF4-FFF2-40B4-BE49-F238E27FC236}">
              <a16:creationId xmlns:a16="http://schemas.microsoft.com/office/drawing/2014/main" id="{00000000-0008-0000-0E00-000015030000}"/>
            </a:ext>
          </a:extLst>
        </xdr:cNvPr>
        <xdr:cNvCxnSpPr/>
      </xdr:nvCxnSpPr>
      <xdr:spPr>
        <a:xfrm>
          <a:off x="12814300" y="1794128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2557</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E00-000016030000}"/>
            </a:ext>
          </a:extLst>
        </xdr:cNvPr>
        <xdr:cNvSpPr txBox="1"/>
      </xdr:nvSpPr>
      <xdr:spPr>
        <a:xfrm>
          <a:off x="152660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E00-000017030000}"/>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E00-000018030000}"/>
            </a:ext>
          </a:extLst>
        </xdr:cNvPr>
        <xdr:cNvSpPr txBox="1"/>
      </xdr:nvSpPr>
      <xdr:spPr>
        <a:xfrm>
          <a:off x="13500744"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57802</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E00-000019030000}"/>
            </a:ext>
          </a:extLst>
        </xdr:cNvPr>
        <xdr:cNvSpPr txBox="1"/>
      </xdr:nvSpPr>
      <xdr:spPr>
        <a:xfrm>
          <a:off x="12611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150513</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E00-00001A030000}"/>
            </a:ext>
          </a:extLst>
        </xdr:cNvPr>
        <xdr:cNvSpPr txBox="1"/>
      </xdr:nvSpPr>
      <xdr:spPr>
        <a:xfrm>
          <a:off x="152660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93363</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E00-00001B030000}"/>
            </a:ext>
          </a:extLst>
        </xdr:cNvPr>
        <xdr:cNvSpPr txBox="1"/>
      </xdr:nvSpPr>
      <xdr:spPr>
        <a:xfrm>
          <a:off x="14389744" y="1809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38116</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E00-00001C030000}"/>
            </a:ext>
          </a:extLst>
        </xdr:cNvPr>
        <xdr:cNvSpPr txBox="1"/>
      </xdr:nvSpPr>
      <xdr:spPr>
        <a:xfrm>
          <a:off x="13500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152416</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E00-00001D030000}"/>
            </a:ext>
          </a:extLst>
        </xdr:cNvPr>
        <xdr:cNvSpPr txBox="1"/>
      </xdr:nvSpPr>
      <xdr:spPr>
        <a:xfrm>
          <a:off x="12611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00000000-0008-0000-0E00-00003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87630</xdr:rowOff>
    </xdr:from>
    <xdr:to>
      <xdr:col>116</xdr:col>
      <xdr:colOff>62864</xdr:colOff>
      <xdr:row>108</xdr:row>
      <xdr:rowOff>114300</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flipV="1">
          <a:off x="22160864" y="17404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22" name="【公民館】&#10;一人当たり面積最小値テキスト">
          <a:extLst>
            <a:ext uri="{FF2B5EF4-FFF2-40B4-BE49-F238E27FC236}">
              <a16:creationId xmlns:a16="http://schemas.microsoft.com/office/drawing/2014/main" id="{00000000-0008-0000-0E00-000036030000}"/>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23" name="直線コネクタ 822">
          <a:extLst>
            <a:ext uri="{FF2B5EF4-FFF2-40B4-BE49-F238E27FC236}">
              <a16:creationId xmlns:a16="http://schemas.microsoft.com/office/drawing/2014/main" id="{00000000-0008-0000-0E00-000037030000}"/>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34307</xdr:rowOff>
    </xdr:from>
    <xdr:ext cx="469744" cy="259045"/>
    <xdr:sp macro="" textlink="">
      <xdr:nvSpPr>
        <xdr:cNvPr id="824" name="【公民館】&#10;一人当たり面積最大値テキスト">
          <a:extLst>
            <a:ext uri="{FF2B5EF4-FFF2-40B4-BE49-F238E27FC236}">
              <a16:creationId xmlns:a16="http://schemas.microsoft.com/office/drawing/2014/main" id="{00000000-0008-0000-0E00-000038030000}"/>
            </a:ext>
          </a:extLst>
        </xdr:cNvPr>
        <xdr:cNvSpPr txBox="1"/>
      </xdr:nvSpPr>
      <xdr:spPr>
        <a:xfrm>
          <a:off x="22199600" y="1717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87630</xdr:rowOff>
    </xdr:from>
    <xdr:to>
      <xdr:col>116</xdr:col>
      <xdr:colOff>152400</xdr:colOff>
      <xdr:row>101</xdr:row>
      <xdr:rowOff>87630</xdr:rowOff>
    </xdr:to>
    <xdr:cxnSp macro="">
      <xdr:nvCxnSpPr>
        <xdr:cNvPr id="825" name="直線コネクタ 824">
          <a:extLst>
            <a:ext uri="{FF2B5EF4-FFF2-40B4-BE49-F238E27FC236}">
              <a16:creationId xmlns:a16="http://schemas.microsoft.com/office/drawing/2014/main" id="{00000000-0008-0000-0E00-000039030000}"/>
            </a:ext>
          </a:extLst>
        </xdr:cNvPr>
        <xdr:cNvCxnSpPr/>
      </xdr:nvCxnSpPr>
      <xdr:spPr>
        <a:xfrm>
          <a:off x="22072600" y="1740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143527</xdr:rowOff>
    </xdr:from>
    <xdr:ext cx="469744" cy="259045"/>
    <xdr:sp macro="" textlink="">
      <xdr:nvSpPr>
        <xdr:cNvPr id="826" name="【公民館】&#10;一人当たり面積平均値テキスト">
          <a:extLst>
            <a:ext uri="{FF2B5EF4-FFF2-40B4-BE49-F238E27FC236}">
              <a16:creationId xmlns:a16="http://schemas.microsoft.com/office/drawing/2014/main" id="{00000000-0008-0000-0E00-00003A030000}"/>
            </a:ext>
          </a:extLst>
        </xdr:cNvPr>
        <xdr:cNvSpPr txBox="1"/>
      </xdr:nvSpPr>
      <xdr:spPr>
        <a:xfrm>
          <a:off x="22199600" y="17974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120650</xdr:rowOff>
    </xdr:from>
    <xdr:to>
      <xdr:col>116</xdr:col>
      <xdr:colOff>114300</xdr:colOff>
      <xdr:row>106</xdr:row>
      <xdr:rowOff>50800</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22110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113030</xdr:rowOff>
    </xdr:from>
    <xdr:to>
      <xdr:col>112</xdr:col>
      <xdr:colOff>38100</xdr:colOff>
      <xdr:row>106</xdr:row>
      <xdr:rowOff>43180</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21272500" y="1811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97789</xdr:rowOff>
    </xdr:from>
    <xdr:to>
      <xdr:col>107</xdr:col>
      <xdr:colOff>101600</xdr:colOff>
      <xdr:row>106</xdr:row>
      <xdr:rowOff>27939</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20383500" y="1810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93980</xdr:rowOff>
    </xdr:from>
    <xdr:to>
      <xdr:col>102</xdr:col>
      <xdr:colOff>165100</xdr:colOff>
      <xdr:row>105</xdr:row>
      <xdr:rowOff>24130</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19494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158750</xdr:rowOff>
    </xdr:from>
    <xdr:to>
      <xdr:col>98</xdr:col>
      <xdr:colOff>38100</xdr:colOff>
      <xdr:row>104</xdr:row>
      <xdr:rowOff>88900</xdr:rowOff>
    </xdr:to>
    <xdr:sp macro="" textlink="">
      <xdr:nvSpPr>
        <xdr:cNvPr id="831" name="フローチャート: 判断 830">
          <a:extLst>
            <a:ext uri="{FF2B5EF4-FFF2-40B4-BE49-F238E27FC236}">
              <a16:creationId xmlns:a16="http://schemas.microsoft.com/office/drawing/2014/main" id="{00000000-0008-0000-0E00-00003F030000}"/>
            </a:ext>
          </a:extLst>
        </xdr:cNvPr>
        <xdr:cNvSpPr/>
      </xdr:nvSpPr>
      <xdr:spPr>
        <a:xfrm>
          <a:off x="18605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21589</xdr:rowOff>
    </xdr:from>
    <xdr:to>
      <xdr:col>116</xdr:col>
      <xdr:colOff>114300</xdr:colOff>
      <xdr:row>107</xdr:row>
      <xdr:rowOff>123189</xdr:rowOff>
    </xdr:to>
    <xdr:sp macro="" textlink="">
      <xdr:nvSpPr>
        <xdr:cNvPr id="837" name="楕円 836">
          <a:extLst>
            <a:ext uri="{FF2B5EF4-FFF2-40B4-BE49-F238E27FC236}">
              <a16:creationId xmlns:a16="http://schemas.microsoft.com/office/drawing/2014/main" id="{00000000-0008-0000-0E00-000045030000}"/>
            </a:ext>
          </a:extLst>
        </xdr:cNvPr>
        <xdr:cNvSpPr/>
      </xdr:nvSpPr>
      <xdr:spPr>
        <a:xfrm>
          <a:off x="221107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xdr:rowOff>
    </xdr:from>
    <xdr:ext cx="469744" cy="259045"/>
    <xdr:sp macro="" textlink="">
      <xdr:nvSpPr>
        <xdr:cNvPr id="838" name="【公民館】&#10;一人当たり面積該当値テキスト">
          <a:extLst>
            <a:ext uri="{FF2B5EF4-FFF2-40B4-BE49-F238E27FC236}">
              <a16:creationId xmlns:a16="http://schemas.microsoft.com/office/drawing/2014/main" id="{00000000-0008-0000-0E00-000046030000}"/>
            </a:ext>
          </a:extLst>
        </xdr:cNvPr>
        <xdr:cNvSpPr txBox="1"/>
      </xdr:nvSpPr>
      <xdr:spPr>
        <a:xfrm>
          <a:off x="22199600"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29211</xdr:rowOff>
    </xdr:from>
    <xdr:to>
      <xdr:col>112</xdr:col>
      <xdr:colOff>38100</xdr:colOff>
      <xdr:row>107</xdr:row>
      <xdr:rowOff>130811</xdr:rowOff>
    </xdr:to>
    <xdr:sp macro="" textlink="">
      <xdr:nvSpPr>
        <xdr:cNvPr id="839" name="楕円 838">
          <a:extLst>
            <a:ext uri="{FF2B5EF4-FFF2-40B4-BE49-F238E27FC236}">
              <a16:creationId xmlns:a16="http://schemas.microsoft.com/office/drawing/2014/main" id="{00000000-0008-0000-0E00-000047030000}"/>
            </a:ext>
          </a:extLst>
        </xdr:cNvPr>
        <xdr:cNvSpPr/>
      </xdr:nvSpPr>
      <xdr:spPr>
        <a:xfrm>
          <a:off x="21272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72389</xdr:rowOff>
    </xdr:from>
    <xdr:to>
      <xdr:col>116</xdr:col>
      <xdr:colOff>63500</xdr:colOff>
      <xdr:row>107</xdr:row>
      <xdr:rowOff>80011</xdr:rowOff>
    </xdr:to>
    <xdr:cxnSp macro="">
      <xdr:nvCxnSpPr>
        <xdr:cNvPr id="840" name="直線コネクタ 839">
          <a:extLst>
            <a:ext uri="{FF2B5EF4-FFF2-40B4-BE49-F238E27FC236}">
              <a16:creationId xmlns:a16="http://schemas.microsoft.com/office/drawing/2014/main" id="{00000000-0008-0000-0E00-000048030000}"/>
            </a:ext>
          </a:extLst>
        </xdr:cNvPr>
        <xdr:cNvCxnSpPr/>
      </xdr:nvCxnSpPr>
      <xdr:spPr>
        <a:xfrm flipV="1">
          <a:off x="21323300" y="184175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29211</xdr:rowOff>
    </xdr:from>
    <xdr:to>
      <xdr:col>107</xdr:col>
      <xdr:colOff>101600</xdr:colOff>
      <xdr:row>107</xdr:row>
      <xdr:rowOff>130811</xdr:rowOff>
    </xdr:to>
    <xdr:sp macro="" textlink="">
      <xdr:nvSpPr>
        <xdr:cNvPr id="841" name="楕円 840">
          <a:extLst>
            <a:ext uri="{FF2B5EF4-FFF2-40B4-BE49-F238E27FC236}">
              <a16:creationId xmlns:a16="http://schemas.microsoft.com/office/drawing/2014/main" id="{00000000-0008-0000-0E00-000049030000}"/>
            </a:ext>
          </a:extLst>
        </xdr:cNvPr>
        <xdr:cNvSpPr/>
      </xdr:nvSpPr>
      <xdr:spPr>
        <a:xfrm>
          <a:off x="20383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80011</xdr:rowOff>
    </xdr:from>
    <xdr:to>
      <xdr:col>111</xdr:col>
      <xdr:colOff>177800</xdr:colOff>
      <xdr:row>107</xdr:row>
      <xdr:rowOff>80011</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a:off x="20434300" y="18425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36830</xdr:rowOff>
    </xdr:from>
    <xdr:to>
      <xdr:col>102</xdr:col>
      <xdr:colOff>165100</xdr:colOff>
      <xdr:row>107</xdr:row>
      <xdr:rowOff>138430</xdr:rowOff>
    </xdr:to>
    <xdr:sp macro="" textlink="">
      <xdr:nvSpPr>
        <xdr:cNvPr id="843" name="楕円 842">
          <a:extLst>
            <a:ext uri="{FF2B5EF4-FFF2-40B4-BE49-F238E27FC236}">
              <a16:creationId xmlns:a16="http://schemas.microsoft.com/office/drawing/2014/main" id="{00000000-0008-0000-0E00-00004B030000}"/>
            </a:ext>
          </a:extLst>
        </xdr:cNvPr>
        <xdr:cNvSpPr/>
      </xdr:nvSpPr>
      <xdr:spPr>
        <a:xfrm>
          <a:off x="19494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80011</xdr:rowOff>
    </xdr:from>
    <xdr:to>
      <xdr:col>107</xdr:col>
      <xdr:colOff>50800</xdr:colOff>
      <xdr:row>107</xdr:row>
      <xdr:rowOff>87630</xdr:rowOff>
    </xdr:to>
    <xdr:cxnSp macro="">
      <xdr:nvCxnSpPr>
        <xdr:cNvPr id="844" name="直線コネクタ 843">
          <a:extLst>
            <a:ext uri="{FF2B5EF4-FFF2-40B4-BE49-F238E27FC236}">
              <a16:creationId xmlns:a16="http://schemas.microsoft.com/office/drawing/2014/main" id="{00000000-0008-0000-0E00-00004C030000}"/>
            </a:ext>
          </a:extLst>
        </xdr:cNvPr>
        <xdr:cNvCxnSpPr/>
      </xdr:nvCxnSpPr>
      <xdr:spPr>
        <a:xfrm flipV="1">
          <a:off x="19545300" y="184251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845" name="楕円 844">
          <a:extLst>
            <a:ext uri="{FF2B5EF4-FFF2-40B4-BE49-F238E27FC236}">
              <a16:creationId xmlns:a16="http://schemas.microsoft.com/office/drawing/2014/main" id="{00000000-0008-0000-0E00-00004D030000}"/>
            </a:ext>
          </a:extLst>
        </xdr:cNvPr>
        <xdr:cNvSpPr/>
      </xdr:nvSpPr>
      <xdr:spPr>
        <a:xfrm>
          <a:off x="18605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87630</xdr:rowOff>
    </xdr:from>
    <xdr:to>
      <xdr:col>102</xdr:col>
      <xdr:colOff>114300</xdr:colOff>
      <xdr:row>107</xdr:row>
      <xdr:rowOff>87630</xdr:rowOff>
    </xdr:to>
    <xdr:cxnSp macro="">
      <xdr:nvCxnSpPr>
        <xdr:cNvPr id="846" name="直線コネクタ 845">
          <a:extLst>
            <a:ext uri="{FF2B5EF4-FFF2-40B4-BE49-F238E27FC236}">
              <a16:creationId xmlns:a16="http://schemas.microsoft.com/office/drawing/2014/main" id="{00000000-0008-0000-0E00-00004E030000}"/>
            </a:ext>
          </a:extLst>
        </xdr:cNvPr>
        <xdr:cNvCxnSpPr/>
      </xdr:nvCxnSpPr>
      <xdr:spPr>
        <a:xfrm>
          <a:off x="18656300" y="1843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59707</xdr:rowOff>
    </xdr:from>
    <xdr:ext cx="469744" cy="259045"/>
    <xdr:sp macro="" textlink="">
      <xdr:nvSpPr>
        <xdr:cNvPr id="847" name="n_1aveValue【公民館】&#10;一人当たり面積">
          <a:extLst>
            <a:ext uri="{FF2B5EF4-FFF2-40B4-BE49-F238E27FC236}">
              <a16:creationId xmlns:a16="http://schemas.microsoft.com/office/drawing/2014/main" id="{00000000-0008-0000-0E00-00004F030000}"/>
            </a:ext>
          </a:extLst>
        </xdr:cNvPr>
        <xdr:cNvSpPr txBox="1"/>
      </xdr:nvSpPr>
      <xdr:spPr>
        <a:xfrm>
          <a:off x="21075727" y="1789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44466</xdr:rowOff>
    </xdr:from>
    <xdr:ext cx="469744" cy="259045"/>
    <xdr:sp macro="" textlink="">
      <xdr:nvSpPr>
        <xdr:cNvPr id="848" name="n_2aveValue【公民館】&#10;一人当たり面積">
          <a:extLst>
            <a:ext uri="{FF2B5EF4-FFF2-40B4-BE49-F238E27FC236}">
              <a16:creationId xmlns:a16="http://schemas.microsoft.com/office/drawing/2014/main" id="{00000000-0008-0000-0E00-000050030000}"/>
            </a:ext>
          </a:extLst>
        </xdr:cNvPr>
        <xdr:cNvSpPr txBox="1"/>
      </xdr:nvSpPr>
      <xdr:spPr>
        <a:xfrm>
          <a:off x="201994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40657</xdr:rowOff>
    </xdr:from>
    <xdr:ext cx="469744" cy="259045"/>
    <xdr:sp macro="" textlink="">
      <xdr:nvSpPr>
        <xdr:cNvPr id="849" name="n_3aveValue【公民館】&#10;一人当たり面積">
          <a:extLst>
            <a:ext uri="{FF2B5EF4-FFF2-40B4-BE49-F238E27FC236}">
              <a16:creationId xmlns:a16="http://schemas.microsoft.com/office/drawing/2014/main" id="{00000000-0008-0000-0E00-000051030000}"/>
            </a:ext>
          </a:extLst>
        </xdr:cNvPr>
        <xdr:cNvSpPr txBox="1"/>
      </xdr:nvSpPr>
      <xdr:spPr>
        <a:xfrm>
          <a:off x="19310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105427</xdr:rowOff>
    </xdr:from>
    <xdr:ext cx="469744" cy="259045"/>
    <xdr:sp macro="" textlink="">
      <xdr:nvSpPr>
        <xdr:cNvPr id="850" name="n_4aveValue【公民館】&#10;一人当たり面積">
          <a:extLst>
            <a:ext uri="{FF2B5EF4-FFF2-40B4-BE49-F238E27FC236}">
              <a16:creationId xmlns:a16="http://schemas.microsoft.com/office/drawing/2014/main" id="{00000000-0008-0000-0E00-000052030000}"/>
            </a:ext>
          </a:extLst>
        </xdr:cNvPr>
        <xdr:cNvSpPr txBox="1"/>
      </xdr:nvSpPr>
      <xdr:spPr>
        <a:xfrm>
          <a:off x="18421427" y="1759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121938</xdr:rowOff>
    </xdr:from>
    <xdr:ext cx="469744" cy="259045"/>
    <xdr:sp macro="" textlink="">
      <xdr:nvSpPr>
        <xdr:cNvPr id="851" name="n_1mainValue【公民館】&#10;一人当たり面積">
          <a:extLst>
            <a:ext uri="{FF2B5EF4-FFF2-40B4-BE49-F238E27FC236}">
              <a16:creationId xmlns:a16="http://schemas.microsoft.com/office/drawing/2014/main" id="{00000000-0008-0000-0E00-000053030000}"/>
            </a:ext>
          </a:extLst>
        </xdr:cNvPr>
        <xdr:cNvSpPr txBox="1"/>
      </xdr:nvSpPr>
      <xdr:spPr>
        <a:xfrm>
          <a:off x="210757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121938</xdr:rowOff>
    </xdr:from>
    <xdr:ext cx="469744" cy="259045"/>
    <xdr:sp macro="" textlink="">
      <xdr:nvSpPr>
        <xdr:cNvPr id="852" name="n_2mainValue【公民館】&#10;一人当たり面積">
          <a:extLst>
            <a:ext uri="{FF2B5EF4-FFF2-40B4-BE49-F238E27FC236}">
              <a16:creationId xmlns:a16="http://schemas.microsoft.com/office/drawing/2014/main" id="{00000000-0008-0000-0E00-000054030000}"/>
            </a:ext>
          </a:extLst>
        </xdr:cNvPr>
        <xdr:cNvSpPr txBox="1"/>
      </xdr:nvSpPr>
      <xdr:spPr>
        <a:xfrm>
          <a:off x="201994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129557</xdr:rowOff>
    </xdr:from>
    <xdr:ext cx="469744" cy="259045"/>
    <xdr:sp macro="" textlink="">
      <xdr:nvSpPr>
        <xdr:cNvPr id="853" name="n_3mainValue【公民館】&#10;一人当たり面積">
          <a:extLst>
            <a:ext uri="{FF2B5EF4-FFF2-40B4-BE49-F238E27FC236}">
              <a16:creationId xmlns:a16="http://schemas.microsoft.com/office/drawing/2014/main" id="{00000000-0008-0000-0E00-000055030000}"/>
            </a:ext>
          </a:extLst>
        </xdr:cNvPr>
        <xdr:cNvSpPr txBox="1"/>
      </xdr:nvSpPr>
      <xdr:spPr>
        <a:xfrm>
          <a:off x="19310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854" name="n_4mainValue【公民館】&#10;一人当たり面積">
          <a:extLst>
            <a:ext uri="{FF2B5EF4-FFF2-40B4-BE49-F238E27FC236}">
              <a16:creationId xmlns:a16="http://schemas.microsoft.com/office/drawing/2014/main" id="{00000000-0008-0000-0E00-000056030000}"/>
            </a:ext>
          </a:extLst>
        </xdr:cNvPr>
        <xdr:cNvSpPr txBox="1"/>
      </xdr:nvSpPr>
      <xdr:spPr>
        <a:xfrm>
          <a:off x="18421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E00-00005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E00-00005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E00-00005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類似団体と比較して特に有形固定資産減価償却率が高くなっている施設は、公営住宅、公民館であり、特に低くなっている施設は学校施設、児童館である。</a:t>
          </a:r>
        </a:p>
        <a:p>
          <a:r>
            <a:rPr kumimoji="1" lang="ja-JP" altLang="en-US" sz="1300">
              <a:latin typeface="ＭＳ Ｐゴシック" panose="020B0600070205080204" pitchFamily="50" charset="-128"/>
              <a:ea typeface="ＭＳ Ｐゴシック" panose="020B0600070205080204" pitchFamily="50" charset="-128"/>
            </a:rPr>
            <a:t>公営住宅、公民館については、</a:t>
          </a:r>
          <a:r>
            <a:rPr kumimoji="1" lang="en-US" altLang="ja-JP" sz="1300">
              <a:latin typeface="ＭＳ Ｐゴシック" panose="020B0600070205080204" pitchFamily="50" charset="-128"/>
              <a:ea typeface="ＭＳ Ｐゴシック" panose="020B0600070205080204" pitchFamily="50" charset="-128"/>
            </a:rPr>
            <a:t>1980</a:t>
          </a:r>
          <a:r>
            <a:rPr kumimoji="1" lang="ja-JP" altLang="en-US" sz="1300">
              <a:latin typeface="ＭＳ Ｐゴシック" panose="020B0600070205080204" pitchFamily="50" charset="-128"/>
              <a:ea typeface="ＭＳ Ｐゴシック" panose="020B0600070205080204" pitchFamily="50" charset="-128"/>
            </a:rPr>
            <a:t>年代前半以前の建築物が有形固定資産減価償却率</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％を超える高い水準になっており、令和５年度に策定した公共施設適正化アクションプランに基づき、建替、大規模改修、統廃合などに取り組んでいく。</a:t>
          </a:r>
        </a:p>
        <a:p>
          <a:r>
            <a:rPr kumimoji="1" lang="ja-JP" altLang="en-US" sz="1300">
              <a:latin typeface="ＭＳ Ｐゴシック" panose="020B0600070205080204" pitchFamily="50" charset="-128"/>
              <a:ea typeface="ＭＳ Ｐゴシック" panose="020B0600070205080204" pitchFamily="50" charset="-128"/>
            </a:rPr>
            <a:t>学校施設、児童館については、学区改編を推し進めたことや利用状況やニーズを踏まえ老朽化した児童館の廃止をした結果、有形固定資産減価償却率は類似団体よりも低い水準で推移している。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95,789
95,243
602.98
61,641,207
60,244,049
1,359,526
29,622,357
49,003,562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33746</xdr:rowOff>
    </xdr:from>
    <xdr:to>
      <xdr:col>24</xdr:col>
      <xdr:colOff>62865</xdr:colOff>
      <xdr:row>41</xdr:row>
      <xdr:rowOff>139881</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63046"/>
          <a:ext cx="0" cy="1306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143708</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173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139881</xdr:rowOff>
    </xdr:from>
    <xdr:to>
      <xdr:col>24</xdr:col>
      <xdr:colOff>152400</xdr:colOff>
      <xdr:row>41</xdr:row>
      <xdr:rowOff>139881</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169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151873</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38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33746</xdr:rowOff>
    </xdr:from>
    <xdr:to>
      <xdr:col>24</xdr:col>
      <xdr:colOff>152400</xdr:colOff>
      <xdr:row>34</xdr:row>
      <xdr:rowOff>33746</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63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80571</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4242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102144</xdr:rowOff>
    </xdr:from>
    <xdr:to>
      <xdr:col>24</xdr:col>
      <xdr:colOff>114300</xdr:colOff>
      <xdr:row>38</xdr:row>
      <xdr:rowOff>32294</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4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76019</xdr:rowOff>
    </xdr:from>
    <xdr:to>
      <xdr:col>20</xdr:col>
      <xdr:colOff>38100</xdr:colOff>
      <xdr:row>38</xdr:row>
      <xdr:rowOff>6169</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37</xdr:row>
      <xdr:rowOff>168746</xdr:rowOff>
    </xdr:from>
    <xdr:ext cx="405111" cy="259045"/>
    <xdr:sp macro="" textlink="">
      <xdr:nvSpPr>
        <xdr:cNvPr id="66" name="n_1aveValue【図書館】&#10;有形固定資産減価償却率">
          <a:extLst>
            <a:ext uri="{FF2B5EF4-FFF2-40B4-BE49-F238E27FC236}">
              <a16:creationId xmlns:a16="http://schemas.microsoft.com/office/drawing/2014/main" id="{00000000-0008-0000-0F00-000042000000}"/>
            </a:ext>
          </a:extLst>
        </xdr:cNvPr>
        <xdr:cNvSpPr txBox="1"/>
      </xdr:nvSpPr>
      <xdr:spPr>
        <a:xfrm>
          <a:off x="35820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97246</xdr:rowOff>
    </xdr:from>
    <xdr:to>
      <xdr:col>15</xdr:col>
      <xdr:colOff>101600</xdr:colOff>
      <xdr:row>38</xdr:row>
      <xdr:rowOff>27395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2857500" y="644089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18523</xdr:rowOff>
    </xdr:from>
    <xdr:ext cx="405111" cy="259045"/>
    <xdr:sp macro="" textlink="">
      <xdr:nvSpPr>
        <xdr:cNvPr id="68" name="n_2aveValue【図書館】&#10;有形固定資産減価償却率">
          <a:extLst>
            <a:ext uri="{FF2B5EF4-FFF2-40B4-BE49-F238E27FC236}">
              <a16:creationId xmlns:a16="http://schemas.microsoft.com/office/drawing/2014/main" id="{00000000-0008-0000-0F00-000044000000}"/>
            </a:ext>
          </a:extLst>
        </xdr:cNvPr>
        <xdr:cNvSpPr txBox="1"/>
      </xdr:nvSpPr>
      <xdr:spPr>
        <a:xfrm>
          <a:off x="2705744" y="653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129903</xdr:rowOff>
    </xdr:from>
    <xdr:to>
      <xdr:col>10</xdr:col>
      <xdr:colOff>165100</xdr:colOff>
      <xdr:row>37</xdr:row>
      <xdr:rowOff>60053</xdr:rowOff>
    </xdr:to>
    <xdr:sp macro="" textlink="">
      <xdr:nvSpPr>
        <xdr:cNvPr id="69" name="フローチャート: 判断 68">
          <a:extLst>
            <a:ext uri="{FF2B5EF4-FFF2-40B4-BE49-F238E27FC236}">
              <a16:creationId xmlns:a16="http://schemas.microsoft.com/office/drawing/2014/main" id="{00000000-0008-0000-0F00-000045000000}"/>
            </a:ext>
          </a:extLst>
        </xdr:cNvPr>
        <xdr:cNvSpPr/>
      </xdr:nvSpPr>
      <xdr:spPr>
        <a:xfrm>
          <a:off x="1968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35</xdr:row>
      <xdr:rowOff>76580</xdr:rowOff>
    </xdr:from>
    <xdr:ext cx="405111" cy="259045"/>
    <xdr:sp macro="" textlink="">
      <xdr:nvSpPr>
        <xdr:cNvPr id="70" name="n_3aveValue【図書館】&#10;有形固定資産減価償却率">
          <a:extLst>
            <a:ext uri="{FF2B5EF4-FFF2-40B4-BE49-F238E27FC236}">
              <a16:creationId xmlns:a16="http://schemas.microsoft.com/office/drawing/2014/main" id="{00000000-0008-0000-0F00-000046000000}"/>
            </a:ext>
          </a:extLst>
        </xdr:cNvPr>
        <xdr:cNvSpPr txBox="1"/>
      </xdr:nvSpPr>
      <xdr:spPr>
        <a:xfrm>
          <a:off x="181674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146231</xdr:rowOff>
    </xdr:from>
    <xdr:to>
      <xdr:col>6</xdr:col>
      <xdr:colOff>38100</xdr:colOff>
      <xdr:row>37</xdr:row>
      <xdr:rowOff>76381</xdr:rowOff>
    </xdr:to>
    <xdr:sp macro="" textlink="">
      <xdr:nvSpPr>
        <xdr:cNvPr id="71" name="フローチャート: 判断 70">
          <a:extLst>
            <a:ext uri="{FF2B5EF4-FFF2-40B4-BE49-F238E27FC236}">
              <a16:creationId xmlns:a16="http://schemas.microsoft.com/office/drawing/2014/main" id="{00000000-0008-0000-0F00-000047000000}"/>
            </a:ext>
          </a:extLst>
        </xdr:cNvPr>
        <xdr:cNvSpPr/>
      </xdr:nvSpPr>
      <xdr:spPr>
        <a:xfrm>
          <a:off x="1079500" y="631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35</xdr:row>
      <xdr:rowOff>92908</xdr:rowOff>
    </xdr:from>
    <xdr:ext cx="405111" cy="259045"/>
    <xdr:sp macro="" textlink="">
      <xdr:nvSpPr>
        <xdr:cNvPr id="72" name="n_4aveValue【図書館】&#10;有形固定資産減価償却率">
          <a:extLst>
            <a:ext uri="{FF2B5EF4-FFF2-40B4-BE49-F238E27FC236}">
              <a16:creationId xmlns:a16="http://schemas.microsoft.com/office/drawing/2014/main" id="{00000000-0008-0000-0F00-000048000000}"/>
            </a:ext>
          </a:extLst>
        </xdr:cNvPr>
        <xdr:cNvSpPr txBox="1"/>
      </xdr:nvSpPr>
      <xdr:spPr>
        <a:xfrm>
          <a:off x="927744" y="609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F00-00004A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00000000-0008-0000-0F00-00004B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00000000-0008-0000-0F00-00004C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00000000-0008-0000-0F00-00004D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154396</xdr:rowOff>
    </xdr:from>
    <xdr:to>
      <xdr:col>24</xdr:col>
      <xdr:colOff>114300</xdr:colOff>
      <xdr:row>34</xdr:row>
      <xdr:rowOff>84546</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4584700" y="581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107423</xdr:rowOff>
    </xdr:from>
    <xdr:ext cx="405111" cy="259045"/>
    <xdr:sp macro="" textlink="">
      <xdr:nvSpPr>
        <xdr:cNvPr id="79" name="【図書館】&#10;有形固定資産減価償却率該当値テキスト">
          <a:extLst>
            <a:ext uri="{FF2B5EF4-FFF2-40B4-BE49-F238E27FC236}">
              <a16:creationId xmlns:a16="http://schemas.microsoft.com/office/drawing/2014/main" id="{00000000-0008-0000-0F00-00004F000000}"/>
            </a:ext>
          </a:extLst>
        </xdr:cNvPr>
        <xdr:cNvSpPr txBox="1"/>
      </xdr:nvSpPr>
      <xdr:spPr>
        <a:xfrm>
          <a:off x="4673600" y="5765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110308</xdr:rowOff>
    </xdr:from>
    <xdr:to>
      <xdr:col>20</xdr:col>
      <xdr:colOff>38100</xdr:colOff>
      <xdr:row>35</xdr:row>
      <xdr:rowOff>40458</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3746500" y="593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33746</xdr:rowOff>
    </xdr:from>
    <xdr:to>
      <xdr:col>24</xdr:col>
      <xdr:colOff>63500</xdr:colOff>
      <xdr:row>34</xdr:row>
      <xdr:rowOff>161108</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flipV="1">
          <a:off x="3797300" y="5863046"/>
          <a:ext cx="838200" cy="12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66222</xdr:rowOff>
    </xdr:from>
    <xdr:to>
      <xdr:col>15</xdr:col>
      <xdr:colOff>101600</xdr:colOff>
      <xdr:row>34</xdr:row>
      <xdr:rowOff>167822</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2857500" y="589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117022</xdr:rowOff>
    </xdr:from>
    <xdr:to>
      <xdr:col>19</xdr:col>
      <xdr:colOff>177800</xdr:colOff>
      <xdr:row>34</xdr:row>
      <xdr:rowOff>161108</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2908300" y="5946322"/>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41728</xdr:rowOff>
    </xdr:from>
    <xdr:to>
      <xdr:col>10</xdr:col>
      <xdr:colOff>165100</xdr:colOff>
      <xdr:row>38</xdr:row>
      <xdr:rowOff>143328</xdr:rowOff>
    </xdr:to>
    <xdr:sp macro="" textlink="">
      <xdr:nvSpPr>
        <xdr:cNvPr id="84" name="楕円 83">
          <a:extLst>
            <a:ext uri="{FF2B5EF4-FFF2-40B4-BE49-F238E27FC236}">
              <a16:creationId xmlns:a16="http://schemas.microsoft.com/office/drawing/2014/main" id="{00000000-0008-0000-0F00-000054000000}"/>
            </a:ext>
          </a:extLst>
        </xdr:cNvPr>
        <xdr:cNvSpPr/>
      </xdr:nvSpPr>
      <xdr:spPr>
        <a:xfrm>
          <a:off x="1968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117022</xdr:rowOff>
    </xdr:from>
    <xdr:to>
      <xdr:col>15</xdr:col>
      <xdr:colOff>50800</xdr:colOff>
      <xdr:row>38</xdr:row>
      <xdr:rowOff>92528</xdr:rowOff>
    </xdr:to>
    <xdr:cxnSp macro="">
      <xdr:nvCxnSpPr>
        <xdr:cNvPr id="85" name="直線コネクタ 84">
          <a:extLst>
            <a:ext uri="{FF2B5EF4-FFF2-40B4-BE49-F238E27FC236}">
              <a16:creationId xmlns:a16="http://schemas.microsoft.com/office/drawing/2014/main" id="{00000000-0008-0000-0F00-000055000000}"/>
            </a:ext>
          </a:extLst>
        </xdr:cNvPr>
        <xdr:cNvCxnSpPr/>
      </xdr:nvCxnSpPr>
      <xdr:spPr>
        <a:xfrm flipV="1">
          <a:off x="2019300" y="5946322"/>
          <a:ext cx="889000" cy="66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46627</xdr:rowOff>
    </xdr:from>
    <xdr:to>
      <xdr:col>6</xdr:col>
      <xdr:colOff>38100</xdr:colOff>
      <xdr:row>38</xdr:row>
      <xdr:rowOff>148227</xdr:rowOff>
    </xdr:to>
    <xdr:sp macro="" textlink="">
      <xdr:nvSpPr>
        <xdr:cNvPr id="86" name="楕円 85">
          <a:extLst>
            <a:ext uri="{FF2B5EF4-FFF2-40B4-BE49-F238E27FC236}">
              <a16:creationId xmlns:a16="http://schemas.microsoft.com/office/drawing/2014/main" id="{00000000-0008-0000-0F00-000056000000}"/>
            </a:ext>
          </a:extLst>
        </xdr:cNvPr>
        <xdr:cNvSpPr/>
      </xdr:nvSpPr>
      <xdr:spPr>
        <a:xfrm>
          <a:off x="107950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92528</xdr:rowOff>
    </xdr:from>
    <xdr:to>
      <xdr:col>10</xdr:col>
      <xdr:colOff>114300</xdr:colOff>
      <xdr:row>38</xdr:row>
      <xdr:rowOff>97427</xdr:rowOff>
    </xdr:to>
    <xdr:cxnSp macro="">
      <xdr:nvCxnSpPr>
        <xdr:cNvPr id="87" name="直線コネクタ 86">
          <a:extLst>
            <a:ext uri="{FF2B5EF4-FFF2-40B4-BE49-F238E27FC236}">
              <a16:creationId xmlns:a16="http://schemas.microsoft.com/office/drawing/2014/main" id="{00000000-0008-0000-0F00-000057000000}"/>
            </a:ext>
          </a:extLst>
        </xdr:cNvPr>
        <xdr:cNvCxnSpPr/>
      </xdr:nvCxnSpPr>
      <xdr:spPr>
        <a:xfrm flipV="1">
          <a:off x="1130300" y="660762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56985</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571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12899</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5670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134455</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139354</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65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0F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8" name="【図書館】&#10;一人当たり面積最小値テキスト">
          <a:extLst>
            <a:ext uri="{FF2B5EF4-FFF2-40B4-BE49-F238E27FC236}">
              <a16:creationId xmlns:a16="http://schemas.microsoft.com/office/drawing/2014/main" id="{00000000-0008-0000-0F00-000076000000}"/>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20" name="【図書館】&#10;一人当たり面積最大値テキスト">
          <a:extLst>
            <a:ext uri="{FF2B5EF4-FFF2-40B4-BE49-F238E27FC236}">
              <a16:creationId xmlns:a16="http://schemas.microsoft.com/office/drawing/2014/main" id="{00000000-0008-0000-0F00-000078000000}"/>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2" name="【図書館】&#10;一人当たり面積平均値テキスト">
          <a:extLst>
            <a:ext uri="{FF2B5EF4-FFF2-40B4-BE49-F238E27FC236}">
              <a16:creationId xmlns:a16="http://schemas.microsoft.com/office/drawing/2014/main" id="{00000000-0008-0000-0F00-00007A000000}"/>
            </a:ext>
          </a:extLst>
        </xdr:cNvPr>
        <xdr:cNvSpPr txBox="1"/>
      </xdr:nvSpPr>
      <xdr:spPr>
        <a:xfrm>
          <a:off x="10515600" y="6818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40</xdr:row>
      <xdr:rowOff>74584</xdr:rowOff>
    </xdr:from>
    <xdr:ext cx="469744" cy="259045"/>
    <xdr:sp macro="" textlink="">
      <xdr:nvSpPr>
        <xdr:cNvPr id="125" name="n_1aveValue【図書館】&#10;一人当たり面積">
          <a:extLst>
            <a:ext uri="{FF2B5EF4-FFF2-40B4-BE49-F238E27FC236}">
              <a16:creationId xmlns:a16="http://schemas.microsoft.com/office/drawing/2014/main" id="{00000000-0008-0000-0F00-00007D000000}"/>
            </a:ext>
          </a:extLst>
        </xdr:cNvPr>
        <xdr:cNvSpPr txBox="1"/>
      </xdr:nvSpPr>
      <xdr:spPr>
        <a:xfrm>
          <a:off x="93917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164193</xdr:rowOff>
    </xdr:from>
    <xdr:to>
      <xdr:col>46</xdr:col>
      <xdr:colOff>38100</xdr:colOff>
      <xdr:row>40</xdr:row>
      <xdr:rowOff>94343</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8699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40</xdr:row>
      <xdr:rowOff>85470</xdr:rowOff>
    </xdr:from>
    <xdr:ext cx="469744" cy="259045"/>
    <xdr:sp macro="" textlink="">
      <xdr:nvSpPr>
        <xdr:cNvPr id="127" name="n_2aveValue【図書館】&#10;一人当たり面積">
          <a:extLst>
            <a:ext uri="{FF2B5EF4-FFF2-40B4-BE49-F238E27FC236}">
              <a16:creationId xmlns:a16="http://schemas.microsoft.com/office/drawing/2014/main" id="{00000000-0008-0000-0F00-00007F000000}"/>
            </a:ext>
          </a:extLst>
        </xdr:cNvPr>
        <xdr:cNvSpPr txBox="1"/>
      </xdr:nvSpPr>
      <xdr:spPr>
        <a:xfrm>
          <a:off x="8515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11793</xdr:rowOff>
    </xdr:from>
    <xdr:to>
      <xdr:col>41</xdr:col>
      <xdr:colOff>101600</xdr:colOff>
      <xdr:row>39</xdr:row>
      <xdr:rowOff>113393</xdr:rowOff>
    </xdr:to>
    <xdr:sp macro="" textlink="">
      <xdr:nvSpPr>
        <xdr:cNvPr id="128" name="フローチャート: 判断 127">
          <a:extLst>
            <a:ext uri="{FF2B5EF4-FFF2-40B4-BE49-F238E27FC236}">
              <a16:creationId xmlns:a16="http://schemas.microsoft.com/office/drawing/2014/main" id="{00000000-0008-0000-0F00-000080000000}"/>
            </a:ext>
          </a:extLst>
        </xdr:cNvPr>
        <xdr:cNvSpPr/>
      </xdr:nvSpPr>
      <xdr:spPr>
        <a:xfrm>
          <a:off x="7810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37</xdr:row>
      <xdr:rowOff>129920</xdr:rowOff>
    </xdr:from>
    <xdr:ext cx="469744" cy="259045"/>
    <xdr:sp macro="" textlink="">
      <xdr:nvSpPr>
        <xdr:cNvPr id="129" name="n_3aveValue【図書館】&#10;一人当たり面積">
          <a:extLst>
            <a:ext uri="{FF2B5EF4-FFF2-40B4-BE49-F238E27FC236}">
              <a16:creationId xmlns:a16="http://schemas.microsoft.com/office/drawing/2014/main" id="{00000000-0008-0000-0F00-000081000000}"/>
            </a:ext>
          </a:extLst>
        </xdr:cNvPr>
        <xdr:cNvSpPr txBox="1"/>
      </xdr:nvSpPr>
      <xdr:spPr>
        <a:xfrm>
          <a:off x="7626427"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44450</xdr:rowOff>
    </xdr:from>
    <xdr:to>
      <xdr:col>36</xdr:col>
      <xdr:colOff>165100</xdr:colOff>
      <xdr:row>39</xdr:row>
      <xdr:rowOff>146050</xdr:rowOff>
    </xdr:to>
    <xdr:sp macro="" textlink="">
      <xdr:nvSpPr>
        <xdr:cNvPr id="130" name="フローチャート: 判断 129">
          <a:extLst>
            <a:ext uri="{FF2B5EF4-FFF2-40B4-BE49-F238E27FC236}">
              <a16:creationId xmlns:a16="http://schemas.microsoft.com/office/drawing/2014/main" id="{00000000-0008-0000-0F00-000082000000}"/>
            </a:ext>
          </a:extLst>
        </xdr:cNvPr>
        <xdr:cNvSpPr/>
      </xdr:nvSpPr>
      <xdr:spPr>
        <a:xfrm>
          <a:off x="6921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37</xdr:row>
      <xdr:rowOff>162577</xdr:rowOff>
    </xdr:from>
    <xdr:ext cx="469744" cy="259045"/>
    <xdr:sp macro="" textlink="">
      <xdr:nvSpPr>
        <xdr:cNvPr id="131" name="n_4aveValue【図書館】&#10;一人当たり面積">
          <a:extLst>
            <a:ext uri="{FF2B5EF4-FFF2-40B4-BE49-F238E27FC236}">
              <a16:creationId xmlns:a16="http://schemas.microsoft.com/office/drawing/2014/main" id="{00000000-0008-0000-0F00-000083000000}"/>
            </a:ext>
          </a:extLst>
        </xdr:cNvPr>
        <xdr:cNvSpPr txBox="1"/>
      </xdr:nvSpPr>
      <xdr:spPr>
        <a:xfrm>
          <a:off x="6737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00000000-0008-0000-0F00-000085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00000000-0008-0000-0F00-000086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5" name="テキスト ボックス 134">
          <a:extLst>
            <a:ext uri="{FF2B5EF4-FFF2-40B4-BE49-F238E27FC236}">
              <a16:creationId xmlns:a16="http://schemas.microsoft.com/office/drawing/2014/main" id="{00000000-0008-0000-0F00-000087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6" name="テキスト ボックス 135">
          <a:extLst>
            <a:ext uri="{FF2B5EF4-FFF2-40B4-BE49-F238E27FC236}">
              <a16:creationId xmlns:a16="http://schemas.microsoft.com/office/drawing/2014/main" id="{00000000-0008-0000-0F00-000088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77107</xdr:rowOff>
    </xdr:from>
    <xdr:to>
      <xdr:col>55</xdr:col>
      <xdr:colOff>50800</xdr:colOff>
      <xdr:row>40</xdr:row>
      <xdr:rowOff>7257</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10426700" y="676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99984</xdr:rowOff>
    </xdr:from>
    <xdr:ext cx="469744" cy="259045"/>
    <xdr:sp macro="" textlink="">
      <xdr:nvSpPr>
        <xdr:cNvPr id="138" name="【図書館】&#10;一人当たり面積該当値テキスト">
          <a:extLst>
            <a:ext uri="{FF2B5EF4-FFF2-40B4-BE49-F238E27FC236}">
              <a16:creationId xmlns:a16="http://schemas.microsoft.com/office/drawing/2014/main" id="{00000000-0008-0000-0F00-00008A000000}"/>
            </a:ext>
          </a:extLst>
        </xdr:cNvPr>
        <xdr:cNvSpPr txBox="1"/>
      </xdr:nvSpPr>
      <xdr:spPr>
        <a:xfrm>
          <a:off x="10515600"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30843</xdr:rowOff>
    </xdr:from>
    <xdr:to>
      <xdr:col>50</xdr:col>
      <xdr:colOff>165100</xdr:colOff>
      <xdr:row>38</xdr:row>
      <xdr:rowOff>132443</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9588500" y="654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81643</xdr:rowOff>
    </xdr:from>
    <xdr:to>
      <xdr:col>55</xdr:col>
      <xdr:colOff>0</xdr:colOff>
      <xdr:row>39</xdr:row>
      <xdr:rowOff>127907</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9639300" y="6596743"/>
          <a:ext cx="838200" cy="2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41728</xdr:rowOff>
    </xdr:from>
    <xdr:to>
      <xdr:col>46</xdr:col>
      <xdr:colOff>38100</xdr:colOff>
      <xdr:row>38</xdr:row>
      <xdr:rowOff>143328</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8699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81643</xdr:rowOff>
    </xdr:from>
    <xdr:to>
      <xdr:col>50</xdr:col>
      <xdr:colOff>114300</xdr:colOff>
      <xdr:row>38</xdr:row>
      <xdr:rowOff>92528</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flipV="1">
          <a:off x="8750300" y="65967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79828</xdr:rowOff>
    </xdr:from>
    <xdr:to>
      <xdr:col>41</xdr:col>
      <xdr:colOff>101600</xdr:colOff>
      <xdr:row>41</xdr:row>
      <xdr:rowOff>9978</xdr:rowOff>
    </xdr:to>
    <xdr:sp macro="" textlink="">
      <xdr:nvSpPr>
        <xdr:cNvPr id="143" name="楕円 142">
          <a:extLst>
            <a:ext uri="{FF2B5EF4-FFF2-40B4-BE49-F238E27FC236}">
              <a16:creationId xmlns:a16="http://schemas.microsoft.com/office/drawing/2014/main" id="{00000000-0008-0000-0F00-00008F000000}"/>
            </a:ext>
          </a:extLst>
        </xdr:cNvPr>
        <xdr:cNvSpPr/>
      </xdr:nvSpPr>
      <xdr:spPr>
        <a:xfrm>
          <a:off x="7810500" y="693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92528</xdr:rowOff>
    </xdr:from>
    <xdr:to>
      <xdr:col>45</xdr:col>
      <xdr:colOff>177800</xdr:colOff>
      <xdr:row>40</xdr:row>
      <xdr:rowOff>130628</xdr:rowOff>
    </xdr:to>
    <xdr:cxnSp macro="">
      <xdr:nvCxnSpPr>
        <xdr:cNvPr id="144" name="直線コネクタ 143">
          <a:extLst>
            <a:ext uri="{FF2B5EF4-FFF2-40B4-BE49-F238E27FC236}">
              <a16:creationId xmlns:a16="http://schemas.microsoft.com/office/drawing/2014/main" id="{00000000-0008-0000-0F00-000090000000}"/>
            </a:ext>
          </a:extLst>
        </xdr:cNvPr>
        <xdr:cNvCxnSpPr/>
      </xdr:nvCxnSpPr>
      <xdr:spPr>
        <a:xfrm flipV="1">
          <a:off x="7861300" y="6607628"/>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145143</xdr:rowOff>
    </xdr:from>
    <xdr:to>
      <xdr:col>36</xdr:col>
      <xdr:colOff>165100</xdr:colOff>
      <xdr:row>41</xdr:row>
      <xdr:rowOff>75293</xdr:rowOff>
    </xdr:to>
    <xdr:sp macro="" textlink="">
      <xdr:nvSpPr>
        <xdr:cNvPr id="145" name="楕円 144">
          <a:extLst>
            <a:ext uri="{FF2B5EF4-FFF2-40B4-BE49-F238E27FC236}">
              <a16:creationId xmlns:a16="http://schemas.microsoft.com/office/drawing/2014/main" id="{00000000-0008-0000-0F00-000091000000}"/>
            </a:ext>
          </a:extLst>
        </xdr:cNvPr>
        <xdr:cNvSpPr/>
      </xdr:nvSpPr>
      <xdr:spPr>
        <a:xfrm>
          <a:off x="6921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130628</xdr:rowOff>
    </xdr:from>
    <xdr:to>
      <xdr:col>41</xdr:col>
      <xdr:colOff>50800</xdr:colOff>
      <xdr:row>41</xdr:row>
      <xdr:rowOff>24493</xdr:rowOff>
    </xdr:to>
    <xdr:cxnSp macro="">
      <xdr:nvCxnSpPr>
        <xdr:cNvPr id="146" name="直線コネクタ 145">
          <a:extLst>
            <a:ext uri="{FF2B5EF4-FFF2-40B4-BE49-F238E27FC236}">
              <a16:creationId xmlns:a16="http://schemas.microsoft.com/office/drawing/2014/main" id="{00000000-0008-0000-0F00-000092000000}"/>
            </a:ext>
          </a:extLst>
        </xdr:cNvPr>
        <xdr:cNvCxnSpPr/>
      </xdr:nvCxnSpPr>
      <xdr:spPr>
        <a:xfrm flipV="1">
          <a:off x="6972300" y="69886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148970</xdr:rowOff>
    </xdr:from>
    <xdr:ext cx="469744" cy="259045"/>
    <xdr:sp macro="" textlink="">
      <xdr:nvSpPr>
        <xdr:cNvPr id="147" name="n_1mainValue【図書館】&#10;一人当たり面積">
          <a:extLst>
            <a:ext uri="{FF2B5EF4-FFF2-40B4-BE49-F238E27FC236}">
              <a16:creationId xmlns:a16="http://schemas.microsoft.com/office/drawing/2014/main" id="{00000000-0008-0000-0F00-000093000000}"/>
            </a:ext>
          </a:extLst>
        </xdr:cNvPr>
        <xdr:cNvSpPr txBox="1"/>
      </xdr:nvSpPr>
      <xdr:spPr>
        <a:xfrm>
          <a:off x="9391727" y="632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159855</xdr:rowOff>
    </xdr:from>
    <xdr:ext cx="469744" cy="259045"/>
    <xdr:sp macro="" textlink="">
      <xdr:nvSpPr>
        <xdr:cNvPr id="148" name="n_2mainValue【図書館】&#10;一人当たり面積">
          <a:extLst>
            <a:ext uri="{FF2B5EF4-FFF2-40B4-BE49-F238E27FC236}">
              <a16:creationId xmlns:a16="http://schemas.microsoft.com/office/drawing/2014/main" id="{00000000-0008-0000-0F00-000094000000}"/>
            </a:ext>
          </a:extLst>
        </xdr:cNvPr>
        <xdr:cNvSpPr txBox="1"/>
      </xdr:nvSpPr>
      <xdr:spPr>
        <a:xfrm>
          <a:off x="85154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1105</xdr:rowOff>
    </xdr:from>
    <xdr:ext cx="469744" cy="259045"/>
    <xdr:sp macro="" textlink="">
      <xdr:nvSpPr>
        <xdr:cNvPr id="149" name="n_3mainValue【図書館】&#10;一人当たり面積">
          <a:extLst>
            <a:ext uri="{FF2B5EF4-FFF2-40B4-BE49-F238E27FC236}">
              <a16:creationId xmlns:a16="http://schemas.microsoft.com/office/drawing/2014/main" id="{00000000-0008-0000-0F00-000095000000}"/>
            </a:ext>
          </a:extLst>
        </xdr:cNvPr>
        <xdr:cNvSpPr txBox="1"/>
      </xdr:nvSpPr>
      <xdr:spPr>
        <a:xfrm>
          <a:off x="7626427"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66420</xdr:rowOff>
    </xdr:from>
    <xdr:ext cx="469744" cy="259045"/>
    <xdr:sp macro="" textlink="">
      <xdr:nvSpPr>
        <xdr:cNvPr id="150" name="n_4mainValue【図書館】&#10;一人当たり面積">
          <a:extLst>
            <a:ext uri="{FF2B5EF4-FFF2-40B4-BE49-F238E27FC236}">
              <a16:creationId xmlns:a16="http://schemas.microsoft.com/office/drawing/2014/main" id="{00000000-0008-0000-0F00-000096000000}"/>
            </a:ext>
          </a:extLst>
        </xdr:cNvPr>
        <xdr:cNvSpPr txBox="1"/>
      </xdr:nvSpPr>
      <xdr:spPr>
        <a:xfrm>
          <a:off x="6737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00000000-0008-0000-0F00-0000AD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F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68580</xdr:rowOff>
    </xdr:from>
    <xdr:to>
      <xdr:col>24</xdr:col>
      <xdr:colOff>62865</xdr:colOff>
      <xdr:row>64</xdr:row>
      <xdr:rowOff>15240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634865" y="949833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19067</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67360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15240</xdr:rowOff>
    </xdr:from>
    <xdr:to>
      <xdr:col>24</xdr:col>
      <xdr:colOff>152400</xdr:colOff>
      <xdr:row>64</xdr:row>
      <xdr:rowOff>15240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1098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15257</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673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68580</xdr:rowOff>
    </xdr:from>
    <xdr:to>
      <xdr:col>24</xdr:col>
      <xdr:colOff>152400</xdr:colOff>
      <xdr:row>55</xdr:row>
      <xdr:rowOff>68580</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546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154322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673600" y="10269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4445</xdr:rowOff>
    </xdr:from>
    <xdr:to>
      <xdr:col>24</xdr:col>
      <xdr:colOff>114300</xdr:colOff>
      <xdr:row>60</xdr:row>
      <xdr:rowOff>106045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5847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10160</xdr:rowOff>
    </xdr:from>
    <xdr:to>
      <xdr:col>20</xdr:col>
      <xdr:colOff>38100</xdr:colOff>
      <xdr:row>60</xdr:row>
      <xdr:rowOff>111760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746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58</xdr:row>
      <xdr:rowOff>128287</xdr:rowOff>
    </xdr:from>
    <xdr:ext cx="405111" cy="259045"/>
    <xdr:sp macro="" textlink="">
      <xdr:nvSpPr>
        <xdr:cNvPr id="183" name="n_1aveValue【体育館・プール】&#10;有形固定資産減価償却率">
          <a:extLst>
            <a:ext uri="{FF2B5EF4-FFF2-40B4-BE49-F238E27FC236}">
              <a16:creationId xmlns:a16="http://schemas.microsoft.com/office/drawing/2014/main" id="{00000000-0008-0000-0F00-0000B7000000}"/>
            </a:ext>
          </a:extLst>
        </xdr:cNvPr>
        <xdr:cNvSpPr txBox="1"/>
      </xdr:nvSpPr>
      <xdr:spPr>
        <a:xfrm>
          <a:off x="35820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166370</xdr:rowOff>
    </xdr:from>
    <xdr:to>
      <xdr:col>15</xdr:col>
      <xdr:colOff>101600</xdr:colOff>
      <xdr:row>60</xdr:row>
      <xdr:rowOff>96520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2857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60</xdr:row>
      <xdr:rowOff>87647</xdr:rowOff>
    </xdr:from>
    <xdr:ext cx="405111" cy="259045"/>
    <xdr:sp macro="" textlink="">
      <xdr:nvSpPr>
        <xdr:cNvPr id="185" name="n_2aveValue【体育館・プール】&#10;有形固定資産減価償却率">
          <a:extLst>
            <a:ext uri="{FF2B5EF4-FFF2-40B4-BE49-F238E27FC236}">
              <a16:creationId xmlns:a16="http://schemas.microsoft.com/office/drawing/2014/main" id="{00000000-0008-0000-0F00-0000B9000000}"/>
            </a:ext>
          </a:extLst>
        </xdr:cNvPr>
        <xdr:cNvSpPr txBox="1"/>
      </xdr:nvSpPr>
      <xdr:spPr>
        <a:xfrm>
          <a:off x="2705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60</xdr:row>
      <xdr:rowOff>15875</xdr:rowOff>
    </xdr:from>
    <xdr:to>
      <xdr:col>10</xdr:col>
      <xdr:colOff>165100</xdr:colOff>
      <xdr:row>60</xdr:row>
      <xdr:rowOff>117475</xdr:rowOff>
    </xdr:to>
    <xdr:sp macro="" textlink="">
      <xdr:nvSpPr>
        <xdr:cNvPr id="186" name="フローチャート: 判断 185">
          <a:extLst>
            <a:ext uri="{FF2B5EF4-FFF2-40B4-BE49-F238E27FC236}">
              <a16:creationId xmlns:a16="http://schemas.microsoft.com/office/drawing/2014/main" id="{00000000-0008-0000-0F00-0000BA000000}"/>
            </a:ext>
          </a:extLst>
        </xdr:cNvPr>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60</xdr:row>
      <xdr:rowOff>108602</xdr:rowOff>
    </xdr:from>
    <xdr:ext cx="405111" cy="259045"/>
    <xdr:sp macro="" textlink="">
      <xdr:nvSpPr>
        <xdr:cNvPr id="187" name="n_3aveValue【体育館・プール】&#10;有形固定資産減価償却率">
          <a:extLst>
            <a:ext uri="{FF2B5EF4-FFF2-40B4-BE49-F238E27FC236}">
              <a16:creationId xmlns:a16="http://schemas.microsoft.com/office/drawing/2014/main" id="{00000000-0008-0000-0F00-0000BB000000}"/>
            </a:ext>
          </a:extLst>
        </xdr:cNvPr>
        <xdr:cNvSpPr txBox="1"/>
      </xdr:nvSpPr>
      <xdr:spPr>
        <a:xfrm>
          <a:off x="1816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60</xdr:row>
      <xdr:rowOff>2540</xdr:rowOff>
    </xdr:from>
    <xdr:to>
      <xdr:col>6</xdr:col>
      <xdr:colOff>38100</xdr:colOff>
      <xdr:row>60</xdr:row>
      <xdr:rowOff>104140</xdr:rowOff>
    </xdr:to>
    <xdr:sp macro="" textlink="">
      <xdr:nvSpPr>
        <xdr:cNvPr id="188" name="フローチャート: 判断 187">
          <a:extLst>
            <a:ext uri="{FF2B5EF4-FFF2-40B4-BE49-F238E27FC236}">
              <a16:creationId xmlns:a16="http://schemas.microsoft.com/office/drawing/2014/main" id="{00000000-0008-0000-0F00-0000BC000000}"/>
            </a:ext>
          </a:extLst>
        </xdr:cNvPr>
        <xdr:cNvSpPr/>
      </xdr:nvSpPr>
      <xdr:spPr>
        <a:xfrm>
          <a:off x="10795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60</xdr:row>
      <xdr:rowOff>95267</xdr:rowOff>
    </xdr:from>
    <xdr:ext cx="405111" cy="259045"/>
    <xdr:sp macro="" textlink="">
      <xdr:nvSpPr>
        <xdr:cNvPr id="189" name="n_4aveValue【体育館・プール】&#10;有形固定資産減価償却率">
          <a:extLst>
            <a:ext uri="{FF2B5EF4-FFF2-40B4-BE49-F238E27FC236}">
              <a16:creationId xmlns:a16="http://schemas.microsoft.com/office/drawing/2014/main" id="{00000000-0008-0000-0F00-0000BD000000}"/>
            </a:ext>
          </a:extLst>
        </xdr:cNvPr>
        <xdr:cNvSpPr txBox="1"/>
      </xdr:nvSpPr>
      <xdr:spPr>
        <a:xfrm>
          <a:off x="927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00000000-0008-0000-0F00-0000BF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00000000-0008-0000-0F00-0000C0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3" name="テキスト ボックス 192">
          <a:extLst>
            <a:ext uri="{FF2B5EF4-FFF2-40B4-BE49-F238E27FC236}">
              <a16:creationId xmlns:a16="http://schemas.microsoft.com/office/drawing/2014/main" id="{00000000-0008-0000-0F00-0000C1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4" name="テキスト ボックス 193">
          <a:extLst>
            <a:ext uri="{FF2B5EF4-FFF2-40B4-BE49-F238E27FC236}">
              <a16:creationId xmlns:a16="http://schemas.microsoft.com/office/drawing/2014/main" id="{00000000-0008-0000-0F00-0000C2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133985</xdr:rowOff>
    </xdr:from>
    <xdr:to>
      <xdr:col>24</xdr:col>
      <xdr:colOff>114300</xdr:colOff>
      <xdr:row>59</xdr:row>
      <xdr:rowOff>64135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4584700" y="1007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156862</xdr:rowOff>
    </xdr:from>
    <xdr:ext cx="405111" cy="259045"/>
    <xdr:sp macro="" textlink="">
      <xdr:nvSpPr>
        <xdr:cNvPr id="196" name="【体育館・プール】&#10;有形固定資産減価償却率該当値テキスト">
          <a:extLst>
            <a:ext uri="{FF2B5EF4-FFF2-40B4-BE49-F238E27FC236}">
              <a16:creationId xmlns:a16="http://schemas.microsoft.com/office/drawing/2014/main" id="{00000000-0008-0000-0F00-0000C4000000}"/>
            </a:ext>
          </a:extLst>
        </xdr:cNvPr>
        <xdr:cNvSpPr txBox="1"/>
      </xdr:nvSpPr>
      <xdr:spPr>
        <a:xfrm>
          <a:off x="4673600"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50165</xdr:rowOff>
    </xdr:from>
    <xdr:to>
      <xdr:col>20</xdr:col>
      <xdr:colOff>38100</xdr:colOff>
      <xdr:row>60</xdr:row>
      <xdr:rowOff>151765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3746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13335</xdr:rowOff>
    </xdr:from>
    <xdr:to>
      <xdr:col>24</xdr:col>
      <xdr:colOff>63500</xdr:colOff>
      <xdr:row>60</xdr:row>
      <xdr:rowOff>100965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flipV="1">
          <a:off x="3797300" y="10128885"/>
          <a:ext cx="8382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166370</xdr:rowOff>
    </xdr:from>
    <xdr:to>
      <xdr:col>15</xdr:col>
      <xdr:colOff>101600</xdr:colOff>
      <xdr:row>60</xdr:row>
      <xdr:rowOff>96520</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2857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45720</xdr:rowOff>
    </xdr:from>
    <xdr:to>
      <xdr:col>19</xdr:col>
      <xdr:colOff>177800</xdr:colOff>
      <xdr:row>60</xdr:row>
      <xdr:rowOff>100965</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2908300" y="1033272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147320</xdr:rowOff>
    </xdr:from>
    <xdr:to>
      <xdr:col>10</xdr:col>
      <xdr:colOff>165100</xdr:colOff>
      <xdr:row>60</xdr:row>
      <xdr:rowOff>77470</xdr:rowOff>
    </xdr:to>
    <xdr:sp macro="" textlink="">
      <xdr:nvSpPr>
        <xdr:cNvPr id="201" name="楕円 200">
          <a:extLst>
            <a:ext uri="{FF2B5EF4-FFF2-40B4-BE49-F238E27FC236}">
              <a16:creationId xmlns:a16="http://schemas.microsoft.com/office/drawing/2014/main" id="{00000000-0008-0000-0F00-0000C9000000}"/>
            </a:ext>
          </a:extLst>
        </xdr:cNvPr>
        <xdr:cNvSpPr/>
      </xdr:nvSpPr>
      <xdr:spPr>
        <a:xfrm>
          <a:off x="1968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26670</xdr:rowOff>
    </xdr:from>
    <xdr:to>
      <xdr:col>15</xdr:col>
      <xdr:colOff>50800</xdr:colOff>
      <xdr:row>60</xdr:row>
      <xdr:rowOff>45720</xdr:rowOff>
    </xdr:to>
    <xdr:cxnSp macro="">
      <xdr:nvCxnSpPr>
        <xdr:cNvPr id="202" name="直線コネクタ 201">
          <a:extLst>
            <a:ext uri="{FF2B5EF4-FFF2-40B4-BE49-F238E27FC236}">
              <a16:creationId xmlns:a16="http://schemas.microsoft.com/office/drawing/2014/main" id="{00000000-0008-0000-0F00-0000CA000000}"/>
            </a:ext>
          </a:extLst>
        </xdr:cNvPr>
        <xdr:cNvCxnSpPr/>
      </xdr:nvCxnSpPr>
      <xdr:spPr>
        <a:xfrm>
          <a:off x="2019300" y="103136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160655</xdr:rowOff>
    </xdr:from>
    <xdr:to>
      <xdr:col>6</xdr:col>
      <xdr:colOff>38100</xdr:colOff>
      <xdr:row>59</xdr:row>
      <xdr:rowOff>90805</xdr:rowOff>
    </xdr:to>
    <xdr:sp macro="" textlink="">
      <xdr:nvSpPr>
        <xdr:cNvPr id="203" name="楕円 202">
          <a:extLst>
            <a:ext uri="{FF2B5EF4-FFF2-40B4-BE49-F238E27FC236}">
              <a16:creationId xmlns:a16="http://schemas.microsoft.com/office/drawing/2014/main" id="{00000000-0008-0000-0F00-0000CB000000}"/>
            </a:ext>
          </a:extLst>
        </xdr:cNvPr>
        <xdr:cNvSpPr/>
      </xdr:nvSpPr>
      <xdr:spPr>
        <a:xfrm>
          <a:off x="10795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40005</xdr:rowOff>
    </xdr:from>
    <xdr:to>
      <xdr:col>10</xdr:col>
      <xdr:colOff>114300</xdr:colOff>
      <xdr:row>60</xdr:row>
      <xdr:rowOff>26670</xdr:rowOff>
    </xdr:to>
    <xdr:cxnSp macro="">
      <xdr:nvCxnSpPr>
        <xdr:cNvPr id="204" name="直線コネクタ 203">
          <a:extLst>
            <a:ext uri="{FF2B5EF4-FFF2-40B4-BE49-F238E27FC236}">
              <a16:creationId xmlns:a16="http://schemas.microsoft.com/office/drawing/2014/main" id="{00000000-0008-0000-0F00-0000CC000000}"/>
            </a:ext>
          </a:extLst>
        </xdr:cNvPr>
        <xdr:cNvCxnSpPr/>
      </xdr:nvCxnSpPr>
      <xdr:spPr>
        <a:xfrm>
          <a:off x="1130300" y="10155555"/>
          <a:ext cx="889000"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142892</xdr:rowOff>
    </xdr:from>
    <xdr:ext cx="405111" cy="259045"/>
    <xdr:sp macro="" textlink="">
      <xdr:nvSpPr>
        <xdr:cNvPr id="205" name="n_1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3582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113047</xdr:rowOff>
    </xdr:from>
    <xdr:ext cx="405111" cy="259045"/>
    <xdr:sp macro="" textlink="">
      <xdr:nvSpPr>
        <xdr:cNvPr id="206" name="n_2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2705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93997</xdr:rowOff>
    </xdr:from>
    <xdr:ext cx="405111" cy="259045"/>
    <xdr:sp macro="" textlink="">
      <xdr:nvSpPr>
        <xdr:cNvPr id="207" name="n_3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1816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107332</xdr:rowOff>
    </xdr:from>
    <xdr:ext cx="405111" cy="259045"/>
    <xdr:sp macro="" textlink="">
      <xdr:nvSpPr>
        <xdr:cNvPr id="208" name="n_4mainValue【体育館・プール】&#10;有形固定資産減価償却率">
          <a:extLst>
            <a:ext uri="{FF2B5EF4-FFF2-40B4-BE49-F238E27FC236}">
              <a16:creationId xmlns:a16="http://schemas.microsoft.com/office/drawing/2014/main" id="{00000000-0008-0000-0F00-0000D0000000}"/>
            </a:ext>
          </a:extLst>
        </xdr:cNvPr>
        <xdr:cNvSpPr txBox="1"/>
      </xdr:nvSpPr>
      <xdr:spPr>
        <a:xfrm>
          <a:off x="927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0000000-0008-0000-0F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3810</xdr:rowOff>
    </xdr:from>
    <xdr:to>
      <xdr:col>54</xdr:col>
      <xdr:colOff>189865</xdr:colOff>
      <xdr:row>63</xdr:row>
      <xdr:rowOff>125730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10476865" y="9605010"/>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129557</xdr:rowOff>
    </xdr:from>
    <xdr:ext cx="469744" cy="259045"/>
    <xdr:sp macro="" textlink="">
      <xdr:nvSpPr>
        <xdr:cNvPr id="233" name="【体育館・プール】&#10;一人当たり面積最小値テキスト">
          <a:extLst>
            <a:ext uri="{FF2B5EF4-FFF2-40B4-BE49-F238E27FC236}">
              <a16:creationId xmlns:a16="http://schemas.microsoft.com/office/drawing/2014/main" id="{00000000-0008-0000-0F00-0000E9000000}"/>
            </a:ext>
          </a:extLst>
        </xdr:cNvPr>
        <xdr:cNvSpPr txBox="1"/>
      </xdr:nvSpPr>
      <xdr:spPr>
        <a:xfrm>
          <a:off x="10515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125730</xdr:rowOff>
    </xdr:from>
    <xdr:to>
      <xdr:col>55</xdr:col>
      <xdr:colOff>88900</xdr:colOff>
      <xdr:row>63</xdr:row>
      <xdr:rowOff>125730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121937</xdr:rowOff>
    </xdr:from>
    <xdr:ext cx="469744" cy="259045"/>
    <xdr:sp macro="" textlink="">
      <xdr:nvSpPr>
        <xdr:cNvPr id="235" name="【体育館・プール】&#10;一人当たり面積最大値テキスト">
          <a:extLst>
            <a:ext uri="{FF2B5EF4-FFF2-40B4-BE49-F238E27FC236}">
              <a16:creationId xmlns:a16="http://schemas.microsoft.com/office/drawing/2014/main" id="{00000000-0008-0000-0F00-0000EB000000}"/>
            </a:ext>
          </a:extLst>
        </xdr:cNvPr>
        <xdr:cNvSpPr txBox="1"/>
      </xdr:nvSpPr>
      <xdr:spPr>
        <a:xfrm>
          <a:off x="10515600" y="938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3810</xdr:rowOff>
    </xdr:from>
    <xdr:to>
      <xdr:col>55</xdr:col>
      <xdr:colOff>88900</xdr:colOff>
      <xdr:row>56</xdr:row>
      <xdr:rowOff>3810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388600" y="9605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38117</xdr:rowOff>
    </xdr:from>
    <xdr:ext cx="469744" cy="259045"/>
    <xdr:sp macro="" textlink="">
      <xdr:nvSpPr>
        <xdr:cNvPr id="237" name="【体育館・プール】&#10;一人当たり面積平均値テキスト">
          <a:extLst>
            <a:ext uri="{FF2B5EF4-FFF2-40B4-BE49-F238E27FC236}">
              <a16:creationId xmlns:a16="http://schemas.microsoft.com/office/drawing/2014/main" id="{00000000-0008-0000-0F00-0000ED000000}"/>
            </a:ext>
          </a:extLst>
        </xdr:cNvPr>
        <xdr:cNvSpPr txBox="1"/>
      </xdr:nvSpPr>
      <xdr:spPr>
        <a:xfrm>
          <a:off x="10515600" y="1049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78740</xdr:rowOff>
    </xdr:from>
    <xdr:to>
      <xdr:col>50</xdr:col>
      <xdr:colOff>165100</xdr:colOff>
      <xdr:row>62</xdr:row>
      <xdr:rowOff>8890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9588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17</xdr:rowOff>
    </xdr:from>
    <xdr:ext cx="469744" cy="259045"/>
    <xdr:sp macro="" textlink="">
      <xdr:nvSpPr>
        <xdr:cNvPr id="240" name="n_1aveValue【体育館・プール】&#10;一人当たり面積">
          <a:extLst>
            <a:ext uri="{FF2B5EF4-FFF2-40B4-BE49-F238E27FC236}">
              <a16:creationId xmlns:a16="http://schemas.microsoft.com/office/drawing/2014/main" id="{00000000-0008-0000-0F00-0000F0000000}"/>
            </a:ext>
          </a:extLst>
        </xdr:cNvPr>
        <xdr:cNvSpPr txBox="1"/>
      </xdr:nvSpPr>
      <xdr:spPr>
        <a:xfrm>
          <a:off x="93917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90170</xdr:rowOff>
    </xdr:from>
    <xdr:to>
      <xdr:col>46</xdr:col>
      <xdr:colOff>38100</xdr:colOff>
      <xdr:row>62</xdr:row>
      <xdr:rowOff>20320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8699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11447</xdr:rowOff>
    </xdr:from>
    <xdr:ext cx="469744" cy="259045"/>
    <xdr:sp macro="" textlink="">
      <xdr:nvSpPr>
        <xdr:cNvPr id="242" name="n_2aveValue【体育館・プール】&#10;一人当たり面積">
          <a:extLst>
            <a:ext uri="{FF2B5EF4-FFF2-40B4-BE49-F238E27FC236}">
              <a16:creationId xmlns:a16="http://schemas.microsoft.com/office/drawing/2014/main" id="{00000000-0008-0000-0F00-0000F2000000}"/>
            </a:ext>
          </a:extLst>
        </xdr:cNvPr>
        <xdr:cNvSpPr txBox="1"/>
      </xdr:nvSpPr>
      <xdr:spPr>
        <a:xfrm>
          <a:off x="8515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154940</xdr:rowOff>
    </xdr:from>
    <xdr:to>
      <xdr:col>41</xdr:col>
      <xdr:colOff>101600</xdr:colOff>
      <xdr:row>60</xdr:row>
      <xdr:rowOff>85090</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7810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76217</xdr:rowOff>
    </xdr:from>
    <xdr:ext cx="469744" cy="259045"/>
    <xdr:sp macro="" textlink="">
      <xdr:nvSpPr>
        <xdr:cNvPr id="244" name="n_3aveValue【体育館・プール】&#10;一人当たり面積">
          <a:extLst>
            <a:ext uri="{FF2B5EF4-FFF2-40B4-BE49-F238E27FC236}">
              <a16:creationId xmlns:a16="http://schemas.microsoft.com/office/drawing/2014/main" id="{00000000-0008-0000-0F00-0000F4000000}"/>
            </a:ext>
          </a:extLst>
        </xdr:cNvPr>
        <xdr:cNvSpPr txBox="1"/>
      </xdr:nvSpPr>
      <xdr:spPr>
        <a:xfrm>
          <a:off x="7626427"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120650</xdr:rowOff>
    </xdr:from>
    <xdr:to>
      <xdr:col>36</xdr:col>
      <xdr:colOff>165100</xdr:colOff>
      <xdr:row>60</xdr:row>
      <xdr:rowOff>50800</xdr:rowOff>
    </xdr:to>
    <xdr:sp macro="" textlink="">
      <xdr:nvSpPr>
        <xdr:cNvPr id="245" name="フローチャート: 判断 244">
          <a:extLst>
            <a:ext uri="{FF2B5EF4-FFF2-40B4-BE49-F238E27FC236}">
              <a16:creationId xmlns:a16="http://schemas.microsoft.com/office/drawing/2014/main" id="{00000000-0008-0000-0F00-0000F5000000}"/>
            </a:ext>
          </a:extLst>
        </xdr:cNvPr>
        <xdr:cNvSpPr/>
      </xdr:nvSpPr>
      <xdr:spPr>
        <a:xfrm>
          <a:off x="6921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60</xdr:row>
      <xdr:rowOff>41927</xdr:rowOff>
    </xdr:from>
    <xdr:ext cx="469744" cy="259045"/>
    <xdr:sp macro="" textlink="">
      <xdr:nvSpPr>
        <xdr:cNvPr id="246" name="n_4aveValue【体育館・プール】&#10;一人当たり面積">
          <a:extLst>
            <a:ext uri="{FF2B5EF4-FFF2-40B4-BE49-F238E27FC236}">
              <a16:creationId xmlns:a16="http://schemas.microsoft.com/office/drawing/2014/main" id="{00000000-0008-0000-0F00-0000F6000000}"/>
            </a:ext>
          </a:extLst>
        </xdr:cNvPr>
        <xdr:cNvSpPr txBox="1"/>
      </xdr:nvSpPr>
      <xdr:spPr>
        <a:xfrm>
          <a:off x="6737427" y="1032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F00-0000F9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00000000-0008-0000-0F00-0000FA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00000000-0008-0000-0F00-0000FB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113030</xdr:rowOff>
    </xdr:from>
    <xdr:to>
      <xdr:col>55</xdr:col>
      <xdr:colOff>50800</xdr:colOff>
      <xdr:row>57</xdr:row>
      <xdr:rowOff>43180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10426700" y="971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135907</xdr:rowOff>
    </xdr:from>
    <xdr:ext cx="469744" cy="259045"/>
    <xdr:sp macro="" textlink="">
      <xdr:nvSpPr>
        <xdr:cNvPr id="253" name="【体育館・プール】&#10;一人当たり面積該当値テキスト">
          <a:extLst>
            <a:ext uri="{FF2B5EF4-FFF2-40B4-BE49-F238E27FC236}">
              <a16:creationId xmlns:a16="http://schemas.microsoft.com/office/drawing/2014/main" id="{00000000-0008-0000-0F00-0000FD000000}"/>
            </a:ext>
          </a:extLst>
        </xdr:cNvPr>
        <xdr:cNvSpPr txBox="1"/>
      </xdr:nvSpPr>
      <xdr:spPr>
        <a:xfrm>
          <a:off x="10515600" y="956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132080</xdr:rowOff>
    </xdr:from>
    <xdr:to>
      <xdr:col>50</xdr:col>
      <xdr:colOff>165100</xdr:colOff>
      <xdr:row>57</xdr:row>
      <xdr:rowOff>62230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95885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163830</xdr:rowOff>
    </xdr:from>
    <xdr:to>
      <xdr:col>55</xdr:col>
      <xdr:colOff>0</xdr:colOff>
      <xdr:row>57</xdr:row>
      <xdr:rowOff>11430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9639300" y="976503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151130</xdr:rowOff>
    </xdr:from>
    <xdr:to>
      <xdr:col>46</xdr:col>
      <xdr:colOff>38100</xdr:colOff>
      <xdr:row>57</xdr:row>
      <xdr:rowOff>81280</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8699500" y="97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11430</xdr:rowOff>
    </xdr:from>
    <xdr:to>
      <xdr:col>50</xdr:col>
      <xdr:colOff>114300</xdr:colOff>
      <xdr:row>57</xdr:row>
      <xdr:rowOff>30480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8750300" y="97840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166370</xdr:rowOff>
    </xdr:from>
    <xdr:to>
      <xdr:col>41</xdr:col>
      <xdr:colOff>101600</xdr:colOff>
      <xdr:row>57</xdr:row>
      <xdr:rowOff>96520</xdr:rowOff>
    </xdr:to>
    <xdr:sp macro="" textlink="">
      <xdr:nvSpPr>
        <xdr:cNvPr id="258" name="楕円 257">
          <a:extLst>
            <a:ext uri="{FF2B5EF4-FFF2-40B4-BE49-F238E27FC236}">
              <a16:creationId xmlns:a16="http://schemas.microsoft.com/office/drawing/2014/main" id="{00000000-0008-0000-0F00-000002010000}"/>
            </a:ext>
          </a:extLst>
        </xdr:cNvPr>
        <xdr:cNvSpPr/>
      </xdr:nvSpPr>
      <xdr:spPr>
        <a:xfrm>
          <a:off x="78105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30480</xdr:rowOff>
    </xdr:from>
    <xdr:to>
      <xdr:col>45</xdr:col>
      <xdr:colOff>177800</xdr:colOff>
      <xdr:row>57</xdr:row>
      <xdr:rowOff>45720</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flipV="1">
          <a:off x="7861300" y="98031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10160</xdr:rowOff>
    </xdr:from>
    <xdr:to>
      <xdr:col>36</xdr:col>
      <xdr:colOff>165100</xdr:colOff>
      <xdr:row>57</xdr:row>
      <xdr:rowOff>111760</xdr:rowOff>
    </xdr:to>
    <xdr:sp macro="" textlink="">
      <xdr:nvSpPr>
        <xdr:cNvPr id="260" name="楕円 259">
          <a:extLst>
            <a:ext uri="{FF2B5EF4-FFF2-40B4-BE49-F238E27FC236}">
              <a16:creationId xmlns:a16="http://schemas.microsoft.com/office/drawing/2014/main" id="{00000000-0008-0000-0F00-000004010000}"/>
            </a:ext>
          </a:extLst>
        </xdr:cNvPr>
        <xdr:cNvSpPr/>
      </xdr:nvSpPr>
      <xdr:spPr>
        <a:xfrm>
          <a:off x="692150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45720</xdr:rowOff>
    </xdr:from>
    <xdr:to>
      <xdr:col>41</xdr:col>
      <xdr:colOff>50800</xdr:colOff>
      <xdr:row>57</xdr:row>
      <xdr:rowOff>60960</xdr:rowOff>
    </xdr:to>
    <xdr:cxnSp macro="">
      <xdr:nvCxnSpPr>
        <xdr:cNvPr id="261" name="直線コネクタ 260">
          <a:extLst>
            <a:ext uri="{FF2B5EF4-FFF2-40B4-BE49-F238E27FC236}">
              <a16:creationId xmlns:a16="http://schemas.microsoft.com/office/drawing/2014/main" id="{00000000-0008-0000-0F00-000005010000}"/>
            </a:ext>
          </a:extLst>
        </xdr:cNvPr>
        <xdr:cNvCxnSpPr/>
      </xdr:nvCxnSpPr>
      <xdr:spPr>
        <a:xfrm flipV="1">
          <a:off x="6972300" y="98183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55</xdr:row>
      <xdr:rowOff>78757</xdr:rowOff>
    </xdr:from>
    <xdr:ext cx="469744" cy="259045"/>
    <xdr:sp macro="" textlink="">
      <xdr:nvSpPr>
        <xdr:cNvPr id="262" name="n_1mainValue【体育館・プール】&#10;一人当たり面積">
          <a:extLst>
            <a:ext uri="{FF2B5EF4-FFF2-40B4-BE49-F238E27FC236}">
              <a16:creationId xmlns:a16="http://schemas.microsoft.com/office/drawing/2014/main" id="{00000000-0008-0000-0F00-000006010000}"/>
            </a:ext>
          </a:extLst>
        </xdr:cNvPr>
        <xdr:cNvSpPr txBox="1"/>
      </xdr:nvSpPr>
      <xdr:spPr>
        <a:xfrm>
          <a:off x="9391727" y="950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97807</xdr:rowOff>
    </xdr:from>
    <xdr:ext cx="469744" cy="259045"/>
    <xdr:sp macro="" textlink="">
      <xdr:nvSpPr>
        <xdr:cNvPr id="263" name="n_2mainValue【体育館・プール】&#10;一人当たり面積">
          <a:extLst>
            <a:ext uri="{FF2B5EF4-FFF2-40B4-BE49-F238E27FC236}">
              <a16:creationId xmlns:a16="http://schemas.microsoft.com/office/drawing/2014/main" id="{00000000-0008-0000-0F00-000007010000}"/>
            </a:ext>
          </a:extLst>
        </xdr:cNvPr>
        <xdr:cNvSpPr txBox="1"/>
      </xdr:nvSpPr>
      <xdr:spPr>
        <a:xfrm>
          <a:off x="8515427" y="952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113047</xdr:rowOff>
    </xdr:from>
    <xdr:ext cx="469744" cy="259045"/>
    <xdr:sp macro="" textlink="">
      <xdr:nvSpPr>
        <xdr:cNvPr id="264" name="n_3mainValue【体育館・プール】&#10;一人当たり面積">
          <a:extLst>
            <a:ext uri="{FF2B5EF4-FFF2-40B4-BE49-F238E27FC236}">
              <a16:creationId xmlns:a16="http://schemas.microsoft.com/office/drawing/2014/main" id="{00000000-0008-0000-0F00-000008010000}"/>
            </a:ext>
          </a:extLst>
        </xdr:cNvPr>
        <xdr:cNvSpPr txBox="1"/>
      </xdr:nvSpPr>
      <xdr:spPr>
        <a:xfrm>
          <a:off x="7626427" y="954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128287</xdr:rowOff>
    </xdr:from>
    <xdr:ext cx="469744" cy="259045"/>
    <xdr:sp macro="" textlink="">
      <xdr:nvSpPr>
        <xdr:cNvPr id="265" name="n_4mainValue【体育館・プール】&#10;一人当たり面積">
          <a:extLst>
            <a:ext uri="{FF2B5EF4-FFF2-40B4-BE49-F238E27FC236}">
              <a16:creationId xmlns:a16="http://schemas.microsoft.com/office/drawing/2014/main" id="{00000000-0008-0000-0F00-000009010000}"/>
            </a:ext>
          </a:extLst>
        </xdr:cNvPr>
        <xdr:cNvSpPr txBox="1"/>
      </xdr:nvSpPr>
      <xdr:spPr>
        <a:xfrm>
          <a:off x="6737427" y="955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F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634865" y="13450063"/>
          <a:ext cx="0" cy="1332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0000000-0008-0000-0F00-000021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F00-000023010000}"/>
            </a:ext>
          </a:extLst>
        </xdr:cNvPr>
        <xdr:cNvSpPr txBox="1"/>
      </xdr:nvSpPr>
      <xdr:spPr>
        <a:xfrm>
          <a:off x="4673600" y="1322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546600" y="13450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119905</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F00-000025010000}"/>
            </a:ext>
          </a:extLst>
        </xdr:cNvPr>
        <xdr:cNvSpPr txBox="1"/>
      </xdr:nvSpPr>
      <xdr:spPr>
        <a:xfrm>
          <a:off x="4673600" y="13664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97028</xdr:rowOff>
    </xdr:from>
    <xdr:to>
      <xdr:col>24</xdr:col>
      <xdr:colOff>114300</xdr:colOff>
      <xdr:row>81</xdr:row>
      <xdr:rowOff>27178</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5847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79</xdr:row>
      <xdr:rowOff>43705</xdr:rowOff>
    </xdr:from>
    <xdr:ext cx="405111" cy="259045"/>
    <xdr:sp macro="" textlink="">
      <xdr:nvSpPr>
        <xdr:cNvPr id="296" name="n_1aveValue【福祉施設】&#10;有形固定資産減価償却率">
          <a:extLst>
            <a:ext uri="{FF2B5EF4-FFF2-40B4-BE49-F238E27FC236}">
              <a16:creationId xmlns:a16="http://schemas.microsoft.com/office/drawing/2014/main" id="{00000000-0008-0000-0F00-000028010000}"/>
            </a:ext>
          </a:extLst>
        </xdr:cNvPr>
        <xdr:cNvSpPr txBox="1"/>
      </xdr:nvSpPr>
      <xdr:spPr>
        <a:xfrm>
          <a:off x="35820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80</xdr:row>
      <xdr:rowOff>65024</xdr:rowOff>
    </xdr:from>
    <xdr:to>
      <xdr:col>15</xdr:col>
      <xdr:colOff>101600</xdr:colOff>
      <xdr:row>80</xdr:row>
      <xdr:rowOff>166624</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2857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79</xdr:row>
      <xdr:rowOff>11701</xdr:rowOff>
    </xdr:from>
    <xdr:ext cx="405111" cy="259045"/>
    <xdr:sp macro="" textlink="">
      <xdr:nvSpPr>
        <xdr:cNvPr id="298" name="n_2aveValue【福祉施設】&#10;有形固定資産減価償却率">
          <a:extLst>
            <a:ext uri="{FF2B5EF4-FFF2-40B4-BE49-F238E27FC236}">
              <a16:creationId xmlns:a16="http://schemas.microsoft.com/office/drawing/2014/main" id="{00000000-0008-0000-0F00-00002A010000}"/>
            </a:ext>
          </a:extLst>
        </xdr:cNvPr>
        <xdr:cNvSpPr txBox="1"/>
      </xdr:nvSpPr>
      <xdr:spPr>
        <a:xfrm>
          <a:off x="2705744" y="1355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158750</xdr:rowOff>
    </xdr:from>
    <xdr:to>
      <xdr:col>10</xdr:col>
      <xdr:colOff>165100</xdr:colOff>
      <xdr:row>80</xdr:row>
      <xdr:rowOff>88900</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968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78</xdr:row>
      <xdr:rowOff>105427</xdr:rowOff>
    </xdr:from>
    <xdr:ext cx="405111" cy="259045"/>
    <xdr:sp macro="" textlink="">
      <xdr:nvSpPr>
        <xdr:cNvPr id="300" name="n_3aveValue【福祉施設】&#10;有形固定資産減価償却率">
          <a:extLst>
            <a:ext uri="{FF2B5EF4-FFF2-40B4-BE49-F238E27FC236}">
              <a16:creationId xmlns:a16="http://schemas.microsoft.com/office/drawing/2014/main" id="{00000000-0008-0000-0F00-00002C010000}"/>
            </a:ext>
          </a:extLst>
        </xdr:cNvPr>
        <xdr:cNvSpPr txBox="1"/>
      </xdr:nvSpPr>
      <xdr:spPr>
        <a:xfrm>
          <a:off x="1816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76454</xdr:rowOff>
    </xdr:from>
    <xdr:to>
      <xdr:col>6</xdr:col>
      <xdr:colOff>38100</xdr:colOff>
      <xdr:row>80</xdr:row>
      <xdr:rowOff>6604</xdr:rowOff>
    </xdr:to>
    <xdr:sp macro="" textlink="">
      <xdr:nvSpPr>
        <xdr:cNvPr id="301" name="フローチャート: 判断 300">
          <a:extLst>
            <a:ext uri="{FF2B5EF4-FFF2-40B4-BE49-F238E27FC236}">
              <a16:creationId xmlns:a16="http://schemas.microsoft.com/office/drawing/2014/main" id="{00000000-0008-0000-0F00-00002D010000}"/>
            </a:ext>
          </a:extLst>
        </xdr:cNvPr>
        <xdr:cNvSpPr/>
      </xdr:nvSpPr>
      <xdr:spPr>
        <a:xfrm>
          <a:off x="1079500" y="13621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78</xdr:row>
      <xdr:rowOff>23131</xdr:rowOff>
    </xdr:from>
    <xdr:ext cx="405111" cy="259045"/>
    <xdr:sp macro="" textlink="">
      <xdr:nvSpPr>
        <xdr:cNvPr id="302" name="n_4aveValue【福祉施設】&#10;有形固定資産減価償却率">
          <a:extLst>
            <a:ext uri="{FF2B5EF4-FFF2-40B4-BE49-F238E27FC236}">
              <a16:creationId xmlns:a16="http://schemas.microsoft.com/office/drawing/2014/main" id="{00000000-0008-0000-0F00-00002E010000}"/>
            </a:ext>
          </a:extLst>
        </xdr:cNvPr>
        <xdr:cNvSpPr txBox="1"/>
      </xdr:nvSpPr>
      <xdr:spPr>
        <a:xfrm>
          <a:off x="927744" y="1339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F00-000033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158750</xdr:rowOff>
    </xdr:from>
    <xdr:to>
      <xdr:col>24</xdr:col>
      <xdr:colOff>114300</xdr:colOff>
      <xdr:row>86</xdr:row>
      <xdr:rowOff>88900</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4584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73677</xdr:rowOff>
    </xdr:from>
    <xdr:ext cx="469744" cy="259045"/>
    <xdr:sp macro="" textlink="">
      <xdr:nvSpPr>
        <xdr:cNvPr id="309" name="【福祉施設】&#10;有形固定資産減価償却率該当値テキスト">
          <a:extLst>
            <a:ext uri="{FF2B5EF4-FFF2-40B4-BE49-F238E27FC236}">
              <a16:creationId xmlns:a16="http://schemas.microsoft.com/office/drawing/2014/main" id="{00000000-0008-0000-0F00-000035010000}"/>
            </a:ext>
          </a:extLst>
        </xdr:cNvPr>
        <xdr:cNvSpPr txBox="1"/>
      </xdr:nvSpPr>
      <xdr:spPr>
        <a:xfrm>
          <a:off x="4673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158750</xdr:rowOff>
    </xdr:from>
    <xdr:to>
      <xdr:col>20</xdr:col>
      <xdr:colOff>38100</xdr:colOff>
      <xdr:row>86</xdr:row>
      <xdr:rowOff>88900</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3746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38100</xdr:rowOff>
    </xdr:from>
    <xdr:to>
      <xdr:col>24</xdr:col>
      <xdr:colOff>63500</xdr:colOff>
      <xdr:row>86</xdr:row>
      <xdr:rowOff>38100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3797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158750</xdr:rowOff>
    </xdr:from>
    <xdr:to>
      <xdr:col>15</xdr:col>
      <xdr:colOff>101600</xdr:colOff>
      <xdr:row>86</xdr:row>
      <xdr:rowOff>88900</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2857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38100</xdr:rowOff>
    </xdr:from>
    <xdr:to>
      <xdr:col>19</xdr:col>
      <xdr:colOff>177800</xdr:colOff>
      <xdr:row>86</xdr:row>
      <xdr:rowOff>38100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2908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158750</xdr:rowOff>
    </xdr:from>
    <xdr:to>
      <xdr:col>10</xdr:col>
      <xdr:colOff>165100</xdr:colOff>
      <xdr:row>86</xdr:row>
      <xdr:rowOff>88900</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196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38100</xdr:rowOff>
    </xdr:from>
    <xdr:to>
      <xdr:col>15</xdr:col>
      <xdr:colOff>50800</xdr:colOff>
      <xdr:row>86</xdr:row>
      <xdr:rowOff>38100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2019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156463</xdr:rowOff>
    </xdr:from>
    <xdr:to>
      <xdr:col>6</xdr:col>
      <xdr:colOff>38100</xdr:colOff>
      <xdr:row>86</xdr:row>
      <xdr:rowOff>86613</xdr:rowOff>
    </xdr:to>
    <xdr:sp macro="" textlink="">
      <xdr:nvSpPr>
        <xdr:cNvPr id="316" name="楕円 315">
          <a:extLst>
            <a:ext uri="{FF2B5EF4-FFF2-40B4-BE49-F238E27FC236}">
              <a16:creationId xmlns:a16="http://schemas.microsoft.com/office/drawing/2014/main" id="{00000000-0008-0000-0F00-00003C010000}"/>
            </a:ext>
          </a:extLst>
        </xdr:cNvPr>
        <xdr:cNvSpPr/>
      </xdr:nvSpPr>
      <xdr:spPr>
        <a:xfrm>
          <a:off x="1079500" y="1472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35813</xdr:rowOff>
    </xdr:from>
    <xdr:to>
      <xdr:col>10</xdr:col>
      <xdr:colOff>114300</xdr:colOff>
      <xdr:row>86</xdr:row>
      <xdr:rowOff>38100</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1130300" y="147805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120727</xdr:colOff>
      <xdr:row>86</xdr:row>
      <xdr:rowOff>80027</xdr:rowOff>
    </xdr:from>
    <xdr:ext cx="469744" cy="259045"/>
    <xdr:sp macro="" textlink="">
      <xdr:nvSpPr>
        <xdr:cNvPr id="318" name="n_1mainValue【福祉施設】&#10;有形固定資産減価償却率">
          <a:extLst>
            <a:ext uri="{FF2B5EF4-FFF2-40B4-BE49-F238E27FC236}">
              <a16:creationId xmlns:a16="http://schemas.microsoft.com/office/drawing/2014/main" id="{00000000-0008-0000-0F00-00003E010000}"/>
            </a:ext>
          </a:extLst>
        </xdr:cNvPr>
        <xdr:cNvSpPr txBox="1"/>
      </xdr:nvSpPr>
      <xdr:spPr>
        <a:xfrm>
          <a:off x="3549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80027</xdr:rowOff>
    </xdr:from>
    <xdr:ext cx="469744" cy="259045"/>
    <xdr:sp macro="" textlink="">
      <xdr:nvSpPr>
        <xdr:cNvPr id="319" name="n_2mainValue【福祉施設】&#10;有形固定資産減価償却率">
          <a:extLst>
            <a:ext uri="{FF2B5EF4-FFF2-40B4-BE49-F238E27FC236}">
              <a16:creationId xmlns:a16="http://schemas.microsoft.com/office/drawing/2014/main" id="{00000000-0008-0000-0F00-00003F010000}"/>
            </a:ext>
          </a:extLst>
        </xdr:cNvPr>
        <xdr:cNvSpPr txBox="1"/>
      </xdr:nvSpPr>
      <xdr:spPr>
        <a:xfrm>
          <a:off x="2673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80027</xdr:rowOff>
    </xdr:from>
    <xdr:ext cx="469744" cy="259045"/>
    <xdr:sp macro="" textlink="">
      <xdr:nvSpPr>
        <xdr:cNvPr id="320" name="n_3mainValue【福祉施設】&#10;有形固定資産減価償却率">
          <a:extLst>
            <a:ext uri="{FF2B5EF4-FFF2-40B4-BE49-F238E27FC236}">
              <a16:creationId xmlns:a16="http://schemas.microsoft.com/office/drawing/2014/main" id="{00000000-0008-0000-0F00-000040010000}"/>
            </a:ext>
          </a:extLst>
        </xdr:cNvPr>
        <xdr:cNvSpPr txBox="1"/>
      </xdr:nvSpPr>
      <xdr:spPr>
        <a:xfrm>
          <a:off x="1784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77740</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F00-000041010000}"/>
            </a:ext>
          </a:extLst>
        </xdr:cNvPr>
        <xdr:cNvSpPr txBox="1"/>
      </xdr:nvSpPr>
      <xdr:spPr>
        <a:xfrm>
          <a:off x="927744" y="1482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00000000-0008-0000-0F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166007</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flipV="1">
          <a:off x="10476865" y="13367657"/>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00000000-0008-0000-0F00-00005C010000}"/>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112684</xdr:rowOff>
    </xdr:from>
    <xdr:ext cx="469744" cy="259045"/>
    <xdr:sp macro="" textlink="">
      <xdr:nvSpPr>
        <xdr:cNvPr id="350" name="【福祉施設】&#10;一人当たり面積最大値テキスト">
          <a:extLst>
            <a:ext uri="{FF2B5EF4-FFF2-40B4-BE49-F238E27FC236}">
              <a16:creationId xmlns:a16="http://schemas.microsoft.com/office/drawing/2014/main" id="{00000000-0008-0000-0F00-00005E010000}"/>
            </a:ext>
          </a:extLst>
        </xdr:cNvPr>
        <xdr:cNvSpPr txBox="1"/>
      </xdr:nvSpPr>
      <xdr:spPr>
        <a:xfrm>
          <a:off x="10515600" y="1314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166007</xdr:rowOff>
    </xdr:from>
    <xdr:to>
      <xdr:col>55</xdr:col>
      <xdr:colOff>88900</xdr:colOff>
      <xdr:row>77</xdr:row>
      <xdr:rowOff>166007</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0388600" y="13367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99984</xdr:rowOff>
    </xdr:from>
    <xdr:ext cx="469744" cy="259045"/>
    <xdr:sp macro="" textlink="">
      <xdr:nvSpPr>
        <xdr:cNvPr id="352" name="【福祉施設】&#10;一人当たり面積平均値テキスト">
          <a:extLst>
            <a:ext uri="{FF2B5EF4-FFF2-40B4-BE49-F238E27FC236}">
              <a16:creationId xmlns:a16="http://schemas.microsoft.com/office/drawing/2014/main" id="{00000000-0008-0000-0F00-000060010000}"/>
            </a:ext>
          </a:extLst>
        </xdr:cNvPr>
        <xdr:cNvSpPr txBox="1"/>
      </xdr:nvSpPr>
      <xdr:spPr>
        <a:xfrm>
          <a:off x="10515600" y="1415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77107</xdr:rowOff>
    </xdr:from>
    <xdr:to>
      <xdr:col>55</xdr:col>
      <xdr:colOff>50800</xdr:colOff>
      <xdr:row>84</xdr:row>
      <xdr:rowOff>7257</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10426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82</xdr:row>
      <xdr:rowOff>23784</xdr:rowOff>
    </xdr:from>
    <xdr:ext cx="469744" cy="259045"/>
    <xdr:sp macro="" textlink="">
      <xdr:nvSpPr>
        <xdr:cNvPr id="355" name="n_1aveValue【福祉施設】&#10;一人当たり面積">
          <a:extLst>
            <a:ext uri="{FF2B5EF4-FFF2-40B4-BE49-F238E27FC236}">
              <a16:creationId xmlns:a16="http://schemas.microsoft.com/office/drawing/2014/main" id="{00000000-0008-0000-0F00-000063010000}"/>
            </a:ext>
          </a:extLst>
        </xdr:cNvPr>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87993</xdr:rowOff>
    </xdr:from>
    <xdr:to>
      <xdr:col>46</xdr:col>
      <xdr:colOff>38100</xdr:colOff>
      <xdr:row>84</xdr:row>
      <xdr:rowOff>18143</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8699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82</xdr:row>
      <xdr:rowOff>34670</xdr:rowOff>
    </xdr:from>
    <xdr:ext cx="469744" cy="259045"/>
    <xdr:sp macro="" textlink="">
      <xdr:nvSpPr>
        <xdr:cNvPr id="357" name="n_2aveValue【福祉施設】&#10;一人当たり面積">
          <a:extLst>
            <a:ext uri="{FF2B5EF4-FFF2-40B4-BE49-F238E27FC236}">
              <a16:creationId xmlns:a16="http://schemas.microsoft.com/office/drawing/2014/main" id="{00000000-0008-0000-0F00-000065010000}"/>
            </a:ext>
          </a:extLst>
        </xdr:cNvPr>
        <xdr:cNvSpPr txBox="1"/>
      </xdr:nvSpPr>
      <xdr:spPr>
        <a:xfrm>
          <a:off x="8515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83</xdr:row>
      <xdr:rowOff>98879</xdr:rowOff>
    </xdr:from>
    <xdr:to>
      <xdr:col>41</xdr:col>
      <xdr:colOff>101600</xdr:colOff>
      <xdr:row>84</xdr:row>
      <xdr:rowOff>29029</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7810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82</xdr:row>
      <xdr:rowOff>45556</xdr:rowOff>
    </xdr:from>
    <xdr:ext cx="469744" cy="259045"/>
    <xdr:sp macro="" textlink="">
      <xdr:nvSpPr>
        <xdr:cNvPr id="359" name="n_3aveValue【福祉施設】&#10;一人当たり面積">
          <a:extLst>
            <a:ext uri="{FF2B5EF4-FFF2-40B4-BE49-F238E27FC236}">
              <a16:creationId xmlns:a16="http://schemas.microsoft.com/office/drawing/2014/main" id="{00000000-0008-0000-0F00-000067010000}"/>
            </a:ext>
          </a:extLst>
        </xdr:cNvPr>
        <xdr:cNvSpPr txBox="1"/>
      </xdr:nvSpPr>
      <xdr:spPr>
        <a:xfrm>
          <a:off x="76264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82</xdr:row>
      <xdr:rowOff>41729</xdr:rowOff>
    </xdr:from>
    <xdr:to>
      <xdr:col>36</xdr:col>
      <xdr:colOff>165100</xdr:colOff>
      <xdr:row>82</xdr:row>
      <xdr:rowOff>143329</xdr:rowOff>
    </xdr:to>
    <xdr:sp macro="" textlink="">
      <xdr:nvSpPr>
        <xdr:cNvPr id="360" name="フローチャート: 判断 359">
          <a:extLst>
            <a:ext uri="{FF2B5EF4-FFF2-40B4-BE49-F238E27FC236}">
              <a16:creationId xmlns:a16="http://schemas.microsoft.com/office/drawing/2014/main" id="{00000000-0008-0000-0F00-000068010000}"/>
            </a:ext>
          </a:extLst>
        </xdr:cNvPr>
        <xdr:cNvSpPr/>
      </xdr:nvSpPr>
      <xdr:spPr>
        <a:xfrm>
          <a:off x="6921500" y="14100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80</xdr:row>
      <xdr:rowOff>159856</xdr:rowOff>
    </xdr:from>
    <xdr:ext cx="469744" cy="259045"/>
    <xdr:sp macro="" textlink="">
      <xdr:nvSpPr>
        <xdr:cNvPr id="361" name="n_4aveValue【福祉施設】&#10;一人当たり面積">
          <a:extLst>
            <a:ext uri="{FF2B5EF4-FFF2-40B4-BE49-F238E27FC236}">
              <a16:creationId xmlns:a16="http://schemas.microsoft.com/office/drawing/2014/main" id="{00000000-0008-0000-0F00-000069010000}"/>
            </a:ext>
          </a:extLst>
        </xdr:cNvPr>
        <xdr:cNvSpPr txBox="1"/>
      </xdr:nvSpPr>
      <xdr:spPr>
        <a:xfrm>
          <a:off x="6737427" y="1387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63500</xdr:rowOff>
    </xdr:from>
    <xdr:to>
      <xdr:col>55</xdr:col>
      <xdr:colOff>50800</xdr:colOff>
      <xdr:row>86</xdr:row>
      <xdr:rowOff>165100</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10426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149877</xdr:rowOff>
    </xdr:from>
    <xdr:ext cx="469744" cy="259045"/>
    <xdr:sp macro="" textlink="">
      <xdr:nvSpPr>
        <xdr:cNvPr id="368" name="【福祉施設】&#10;一人当たり面積該当値テキスト">
          <a:extLst>
            <a:ext uri="{FF2B5EF4-FFF2-40B4-BE49-F238E27FC236}">
              <a16:creationId xmlns:a16="http://schemas.microsoft.com/office/drawing/2014/main" id="{00000000-0008-0000-0F00-000070010000}"/>
            </a:ext>
          </a:extLst>
        </xdr:cNvPr>
        <xdr:cNvSpPr txBox="1"/>
      </xdr:nvSpPr>
      <xdr:spPr>
        <a:xfrm>
          <a:off x="10515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63500</xdr:rowOff>
    </xdr:from>
    <xdr:to>
      <xdr:col>50</xdr:col>
      <xdr:colOff>165100</xdr:colOff>
      <xdr:row>86</xdr:row>
      <xdr:rowOff>165100</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958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114300</xdr:rowOff>
    </xdr:from>
    <xdr:to>
      <xdr:col>55</xdr:col>
      <xdr:colOff>0</xdr:colOff>
      <xdr:row>86</xdr:row>
      <xdr:rowOff>114300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9639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74386</xdr:rowOff>
    </xdr:from>
    <xdr:to>
      <xdr:col>46</xdr:col>
      <xdr:colOff>38100</xdr:colOff>
      <xdr:row>87</xdr:row>
      <xdr:rowOff>4536</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8699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114300</xdr:rowOff>
    </xdr:from>
    <xdr:to>
      <xdr:col>50</xdr:col>
      <xdr:colOff>114300</xdr:colOff>
      <xdr:row>86</xdr:row>
      <xdr:rowOff>125186</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flipV="1">
          <a:off x="8750300" y="148590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74386</xdr:rowOff>
    </xdr:from>
    <xdr:to>
      <xdr:col>41</xdr:col>
      <xdr:colOff>101600</xdr:colOff>
      <xdr:row>87</xdr:row>
      <xdr:rowOff>4536</xdr:rowOff>
    </xdr:to>
    <xdr:sp macro="" textlink="">
      <xdr:nvSpPr>
        <xdr:cNvPr id="373" name="楕円 372">
          <a:extLst>
            <a:ext uri="{FF2B5EF4-FFF2-40B4-BE49-F238E27FC236}">
              <a16:creationId xmlns:a16="http://schemas.microsoft.com/office/drawing/2014/main" id="{00000000-0008-0000-0F00-000075010000}"/>
            </a:ext>
          </a:extLst>
        </xdr:cNvPr>
        <xdr:cNvSpPr/>
      </xdr:nvSpPr>
      <xdr:spPr>
        <a:xfrm>
          <a:off x="7810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125186</xdr:rowOff>
    </xdr:from>
    <xdr:to>
      <xdr:col>45</xdr:col>
      <xdr:colOff>177800</xdr:colOff>
      <xdr:row>86</xdr:row>
      <xdr:rowOff>125186</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a:off x="7861300" y="14869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74386</xdr:rowOff>
    </xdr:from>
    <xdr:to>
      <xdr:col>36</xdr:col>
      <xdr:colOff>165100</xdr:colOff>
      <xdr:row>87</xdr:row>
      <xdr:rowOff>4536</xdr:rowOff>
    </xdr:to>
    <xdr:sp macro="" textlink="">
      <xdr:nvSpPr>
        <xdr:cNvPr id="375" name="楕円 374">
          <a:extLst>
            <a:ext uri="{FF2B5EF4-FFF2-40B4-BE49-F238E27FC236}">
              <a16:creationId xmlns:a16="http://schemas.microsoft.com/office/drawing/2014/main" id="{00000000-0008-0000-0F00-000077010000}"/>
            </a:ext>
          </a:extLst>
        </xdr:cNvPr>
        <xdr:cNvSpPr/>
      </xdr:nvSpPr>
      <xdr:spPr>
        <a:xfrm>
          <a:off x="6921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125186</xdr:rowOff>
    </xdr:from>
    <xdr:to>
      <xdr:col>41</xdr:col>
      <xdr:colOff>50800</xdr:colOff>
      <xdr:row>86</xdr:row>
      <xdr:rowOff>125186</xdr:rowOff>
    </xdr:to>
    <xdr:cxnSp macro="">
      <xdr:nvCxnSpPr>
        <xdr:cNvPr id="376" name="直線コネクタ 375">
          <a:extLst>
            <a:ext uri="{FF2B5EF4-FFF2-40B4-BE49-F238E27FC236}">
              <a16:creationId xmlns:a16="http://schemas.microsoft.com/office/drawing/2014/main" id="{00000000-0008-0000-0F00-000078010000}"/>
            </a:ext>
          </a:extLst>
        </xdr:cNvPr>
        <xdr:cNvCxnSpPr/>
      </xdr:nvCxnSpPr>
      <xdr:spPr>
        <a:xfrm>
          <a:off x="6972300" y="14869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156227</xdr:rowOff>
    </xdr:from>
    <xdr:ext cx="469744" cy="259045"/>
    <xdr:sp macro="" textlink="">
      <xdr:nvSpPr>
        <xdr:cNvPr id="377" name="n_1mainValue【福祉施設】&#10;一人当たり面積">
          <a:extLst>
            <a:ext uri="{FF2B5EF4-FFF2-40B4-BE49-F238E27FC236}">
              <a16:creationId xmlns:a16="http://schemas.microsoft.com/office/drawing/2014/main" id="{00000000-0008-0000-0F00-000079010000}"/>
            </a:ext>
          </a:extLst>
        </xdr:cNvPr>
        <xdr:cNvSpPr txBox="1"/>
      </xdr:nvSpPr>
      <xdr:spPr>
        <a:xfrm>
          <a:off x="9391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167113</xdr:rowOff>
    </xdr:from>
    <xdr:ext cx="469744" cy="259045"/>
    <xdr:sp macro="" textlink="">
      <xdr:nvSpPr>
        <xdr:cNvPr id="378" name="n_2mainValue【福祉施設】&#10;一人当たり面積">
          <a:extLst>
            <a:ext uri="{FF2B5EF4-FFF2-40B4-BE49-F238E27FC236}">
              <a16:creationId xmlns:a16="http://schemas.microsoft.com/office/drawing/2014/main" id="{00000000-0008-0000-0F00-00007A010000}"/>
            </a:ext>
          </a:extLst>
        </xdr:cNvPr>
        <xdr:cNvSpPr txBox="1"/>
      </xdr:nvSpPr>
      <xdr:spPr>
        <a:xfrm>
          <a:off x="85154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167113</xdr:rowOff>
    </xdr:from>
    <xdr:ext cx="469744" cy="259045"/>
    <xdr:sp macro="" textlink="">
      <xdr:nvSpPr>
        <xdr:cNvPr id="379" name="n_3mainValue【福祉施設】&#10;一人当たり面積">
          <a:extLst>
            <a:ext uri="{FF2B5EF4-FFF2-40B4-BE49-F238E27FC236}">
              <a16:creationId xmlns:a16="http://schemas.microsoft.com/office/drawing/2014/main" id="{00000000-0008-0000-0F00-00007B010000}"/>
            </a:ext>
          </a:extLst>
        </xdr:cNvPr>
        <xdr:cNvSpPr txBox="1"/>
      </xdr:nvSpPr>
      <xdr:spPr>
        <a:xfrm>
          <a:off x="76264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167113</xdr:rowOff>
    </xdr:from>
    <xdr:ext cx="469744" cy="259045"/>
    <xdr:sp macro="" textlink="">
      <xdr:nvSpPr>
        <xdr:cNvPr id="380" name="n_4mainValue【福祉施設】&#10;一人当たり面積">
          <a:extLst>
            <a:ext uri="{FF2B5EF4-FFF2-40B4-BE49-F238E27FC236}">
              <a16:creationId xmlns:a16="http://schemas.microsoft.com/office/drawing/2014/main" id="{00000000-0008-0000-0F00-00007C010000}"/>
            </a:ext>
          </a:extLst>
        </xdr:cNvPr>
        <xdr:cNvSpPr txBox="1"/>
      </xdr:nvSpPr>
      <xdr:spPr>
        <a:xfrm>
          <a:off x="67374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00000000-0008-0000-0F00-000094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93345</xdr:rowOff>
    </xdr:from>
    <xdr:to>
      <xdr:col>24</xdr:col>
      <xdr:colOff>62865</xdr:colOff>
      <xdr:row>108</xdr:row>
      <xdr:rowOff>108586</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flipV="1">
          <a:off x="4634865" y="17066895"/>
          <a:ext cx="0" cy="1558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112413</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00000000-0008-0000-0F00-000096010000}"/>
            </a:ext>
          </a:extLst>
        </xdr:cNvPr>
        <xdr:cNvSpPr txBox="1"/>
      </xdr:nvSpPr>
      <xdr:spPr>
        <a:xfrm>
          <a:off x="4673600" y="1862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108586</xdr:rowOff>
    </xdr:from>
    <xdr:to>
      <xdr:col>24</xdr:col>
      <xdr:colOff>152400</xdr:colOff>
      <xdr:row>108</xdr:row>
      <xdr:rowOff>108586</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546600" y="1862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40022</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00000000-0008-0000-0F00-000098010000}"/>
            </a:ext>
          </a:extLst>
        </xdr:cNvPr>
        <xdr:cNvSpPr txBox="1"/>
      </xdr:nvSpPr>
      <xdr:spPr>
        <a:xfrm>
          <a:off x="4673600" y="1684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93345</xdr:rowOff>
    </xdr:from>
    <xdr:to>
      <xdr:col>24</xdr:col>
      <xdr:colOff>152400</xdr:colOff>
      <xdr:row>99</xdr:row>
      <xdr:rowOff>93345</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4546600" y="1706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89552</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00000000-0008-0000-0F00-00009A010000}"/>
            </a:ext>
          </a:extLst>
        </xdr:cNvPr>
        <xdr:cNvSpPr txBox="1"/>
      </xdr:nvSpPr>
      <xdr:spPr>
        <a:xfrm>
          <a:off x="4673600" y="17748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111125</xdr:rowOff>
    </xdr:from>
    <xdr:to>
      <xdr:col>24</xdr:col>
      <xdr:colOff>114300</xdr:colOff>
      <xdr:row>104</xdr:row>
      <xdr:rowOff>41275</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45847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86361</xdr:rowOff>
    </xdr:from>
    <xdr:to>
      <xdr:col>20</xdr:col>
      <xdr:colOff>38100</xdr:colOff>
      <xdr:row>104</xdr:row>
      <xdr:rowOff>16511</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3746500" y="1774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7638</xdr:rowOff>
    </xdr:from>
    <xdr:ext cx="405111" cy="259045"/>
    <xdr:sp macro="" textlink="">
      <xdr:nvSpPr>
        <xdr:cNvPr id="413" name="n_1aveValue【市民会館】&#10;有形固定資産減価償却率">
          <a:extLst>
            <a:ext uri="{FF2B5EF4-FFF2-40B4-BE49-F238E27FC236}">
              <a16:creationId xmlns:a16="http://schemas.microsoft.com/office/drawing/2014/main" id="{00000000-0008-0000-0F00-00009D010000}"/>
            </a:ext>
          </a:extLst>
        </xdr:cNvPr>
        <xdr:cNvSpPr txBox="1"/>
      </xdr:nvSpPr>
      <xdr:spPr>
        <a:xfrm>
          <a:off x="3582044" y="17838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67311</xdr:rowOff>
    </xdr:from>
    <xdr:to>
      <xdr:col>15</xdr:col>
      <xdr:colOff>101600</xdr:colOff>
      <xdr:row>103</xdr:row>
      <xdr:rowOff>168911</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2857500" y="1772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103</xdr:row>
      <xdr:rowOff>160038</xdr:rowOff>
    </xdr:from>
    <xdr:ext cx="405111" cy="259045"/>
    <xdr:sp macro="" textlink="">
      <xdr:nvSpPr>
        <xdr:cNvPr id="415" name="n_2aveValue【市民会館】&#10;有形固定資産減価償却率">
          <a:extLst>
            <a:ext uri="{FF2B5EF4-FFF2-40B4-BE49-F238E27FC236}">
              <a16:creationId xmlns:a16="http://schemas.microsoft.com/office/drawing/2014/main" id="{00000000-0008-0000-0F00-00009F010000}"/>
            </a:ext>
          </a:extLst>
        </xdr:cNvPr>
        <xdr:cNvSpPr txBox="1"/>
      </xdr:nvSpPr>
      <xdr:spPr>
        <a:xfrm>
          <a:off x="2705744" y="178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48261</xdr:rowOff>
    </xdr:from>
    <xdr:to>
      <xdr:col>10</xdr:col>
      <xdr:colOff>165100</xdr:colOff>
      <xdr:row>103</xdr:row>
      <xdr:rowOff>149861</xdr:rowOff>
    </xdr:to>
    <xdr:sp macro="" textlink="">
      <xdr:nvSpPr>
        <xdr:cNvPr id="416" name="フローチャート: 判断 415">
          <a:extLst>
            <a:ext uri="{FF2B5EF4-FFF2-40B4-BE49-F238E27FC236}">
              <a16:creationId xmlns:a16="http://schemas.microsoft.com/office/drawing/2014/main" id="{00000000-0008-0000-0F00-0000A0010000}"/>
            </a:ext>
          </a:extLst>
        </xdr:cNvPr>
        <xdr:cNvSpPr/>
      </xdr:nvSpPr>
      <xdr:spPr>
        <a:xfrm>
          <a:off x="1968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103</xdr:row>
      <xdr:rowOff>140988</xdr:rowOff>
    </xdr:from>
    <xdr:ext cx="405111" cy="259045"/>
    <xdr:sp macro="" textlink="">
      <xdr:nvSpPr>
        <xdr:cNvPr id="417" name="n_3aveValue【市民会館】&#10;有形固定資産減価償却率">
          <a:extLst>
            <a:ext uri="{FF2B5EF4-FFF2-40B4-BE49-F238E27FC236}">
              <a16:creationId xmlns:a16="http://schemas.microsoft.com/office/drawing/2014/main" id="{00000000-0008-0000-0F00-0000A1010000}"/>
            </a:ext>
          </a:extLst>
        </xdr:cNvPr>
        <xdr:cNvSpPr txBox="1"/>
      </xdr:nvSpPr>
      <xdr:spPr>
        <a:xfrm>
          <a:off x="1816744" y="1780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93980</xdr:rowOff>
    </xdr:from>
    <xdr:to>
      <xdr:col>6</xdr:col>
      <xdr:colOff>38100</xdr:colOff>
      <xdr:row>104</xdr:row>
      <xdr:rowOff>24130</xdr:rowOff>
    </xdr:to>
    <xdr:sp macro="" textlink="">
      <xdr:nvSpPr>
        <xdr:cNvPr id="418" name="フローチャート: 判断 417">
          <a:extLst>
            <a:ext uri="{FF2B5EF4-FFF2-40B4-BE49-F238E27FC236}">
              <a16:creationId xmlns:a16="http://schemas.microsoft.com/office/drawing/2014/main" id="{00000000-0008-0000-0F00-0000A2010000}"/>
            </a:ext>
          </a:extLst>
        </xdr:cNvPr>
        <xdr:cNvSpPr/>
      </xdr:nvSpPr>
      <xdr:spPr>
        <a:xfrm>
          <a:off x="10795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104</xdr:row>
      <xdr:rowOff>15257</xdr:rowOff>
    </xdr:from>
    <xdr:ext cx="405111" cy="259045"/>
    <xdr:sp macro="" textlink="">
      <xdr:nvSpPr>
        <xdr:cNvPr id="419" name="n_4aveValue【市民会館】&#10;有形固定資産減価償却率">
          <a:extLst>
            <a:ext uri="{FF2B5EF4-FFF2-40B4-BE49-F238E27FC236}">
              <a16:creationId xmlns:a16="http://schemas.microsoft.com/office/drawing/2014/main" id="{00000000-0008-0000-0F00-0000A3010000}"/>
            </a:ext>
          </a:extLst>
        </xdr:cNvPr>
        <xdr:cNvSpPr txBox="1"/>
      </xdr:nvSpPr>
      <xdr:spPr>
        <a:xfrm>
          <a:off x="927744" y="178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0000000-0008-0000-0F00-0000A7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141605</xdr:rowOff>
    </xdr:from>
    <xdr:to>
      <xdr:col>24</xdr:col>
      <xdr:colOff>114300</xdr:colOff>
      <xdr:row>102</xdr:row>
      <xdr:rowOff>71755</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4584700" y="1745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164482</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00000000-0008-0000-0F00-0000AA010000}"/>
            </a:ext>
          </a:extLst>
        </xdr:cNvPr>
        <xdr:cNvSpPr txBox="1"/>
      </xdr:nvSpPr>
      <xdr:spPr>
        <a:xfrm>
          <a:off x="4673600" y="1730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97789</xdr:rowOff>
    </xdr:from>
    <xdr:to>
      <xdr:col>20</xdr:col>
      <xdr:colOff>38100</xdr:colOff>
      <xdr:row>102</xdr:row>
      <xdr:rowOff>27939</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3746500" y="1741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148589</xdr:rowOff>
    </xdr:from>
    <xdr:to>
      <xdr:col>24</xdr:col>
      <xdr:colOff>63500</xdr:colOff>
      <xdr:row>102</xdr:row>
      <xdr:rowOff>20955</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3797300" y="17465039"/>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52070</xdr:rowOff>
    </xdr:from>
    <xdr:to>
      <xdr:col>15</xdr:col>
      <xdr:colOff>101600</xdr:colOff>
      <xdr:row>101</xdr:row>
      <xdr:rowOff>153670</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2857500" y="1736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102870</xdr:rowOff>
    </xdr:from>
    <xdr:to>
      <xdr:col>19</xdr:col>
      <xdr:colOff>177800</xdr:colOff>
      <xdr:row>101</xdr:row>
      <xdr:rowOff>148589</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2908300" y="174193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27305</xdr:rowOff>
    </xdr:from>
    <xdr:to>
      <xdr:col>10</xdr:col>
      <xdr:colOff>165100</xdr:colOff>
      <xdr:row>101</xdr:row>
      <xdr:rowOff>128905</xdr:rowOff>
    </xdr:to>
    <xdr:sp macro="" textlink="">
      <xdr:nvSpPr>
        <xdr:cNvPr id="431" name="楕円 430">
          <a:extLst>
            <a:ext uri="{FF2B5EF4-FFF2-40B4-BE49-F238E27FC236}">
              <a16:creationId xmlns:a16="http://schemas.microsoft.com/office/drawing/2014/main" id="{00000000-0008-0000-0F00-0000AF010000}"/>
            </a:ext>
          </a:extLst>
        </xdr:cNvPr>
        <xdr:cNvSpPr/>
      </xdr:nvSpPr>
      <xdr:spPr>
        <a:xfrm>
          <a:off x="1968500" y="1734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78105</xdr:rowOff>
    </xdr:from>
    <xdr:to>
      <xdr:col>15</xdr:col>
      <xdr:colOff>50800</xdr:colOff>
      <xdr:row>101</xdr:row>
      <xdr:rowOff>102870</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a:off x="2019300" y="173945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166370</xdr:rowOff>
    </xdr:from>
    <xdr:to>
      <xdr:col>6</xdr:col>
      <xdr:colOff>38100</xdr:colOff>
      <xdr:row>101</xdr:row>
      <xdr:rowOff>96520</xdr:rowOff>
    </xdr:to>
    <xdr:sp macro="" textlink="">
      <xdr:nvSpPr>
        <xdr:cNvPr id="433" name="楕円 432">
          <a:extLst>
            <a:ext uri="{FF2B5EF4-FFF2-40B4-BE49-F238E27FC236}">
              <a16:creationId xmlns:a16="http://schemas.microsoft.com/office/drawing/2014/main" id="{00000000-0008-0000-0F00-0000B1010000}"/>
            </a:ext>
          </a:extLst>
        </xdr:cNvPr>
        <xdr:cNvSpPr/>
      </xdr:nvSpPr>
      <xdr:spPr>
        <a:xfrm>
          <a:off x="1079500" y="1731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45720</xdr:rowOff>
    </xdr:from>
    <xdr:to>
      <xdr:col>10</xdr:col>
      <xdr:colOff>114300</xdr:colOff>
      <xdr:row>101</xdr:row>
      <xdr:rowOff>78105</xdr:rowOff>
    </xdr:to>
    <xdr:cxnSp macro="">
      <xdr:nvCxnSpPr>
        <xdr:cNvPr id="434" name="直線コネクタ 433">
          <a:extLst>
            <a:ext uri="{FF2B5EF4-FFF2-40B4-BE49-F238E27FC236}">
              <a16:creationId xmlns:a16="http://schemas.microsoft.com/office/drawing/2014/main" id="{00000000-0008-0000-0F00-0000B2010000}"/>
            </a:ext>
          </a:extLst>
        </xdr:cNvPr>
        <xdr:cNvCxnSpPr/>
      </xdr:nvCxnSpPr>
      <xdr:spPr>
        <a:xfrm>
          <a:off x="1130300" y="173621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44466</xdr:rowOff>
    </xdr:from>
    <xdr:ext cx="405111" cy="259045"/>
    <xdr:sp macro="" textlink="">
      <xdr:nvSpPr>
        <xdr:cNvPr id="435" name="n_1mainValue【市民会館】&#10;有形固定資産減価償却率">
          <a:extLst>
            <a:ext uri="{FF2B5EF4-FFF2-40B4-BE49-F238E27FC236}">
              <a16:creationId xmlns:a16="http://schemas.microsoft.com/office/drawing/2014/main" id="{00000000-0008-0000-0F00-0000B3010000}"/>
            </a:ext>
          </a:extLst>
        </xdr:cNvPr>
        <xdr:cNvSpPr txBox="1"/>
      </xdr:nvSpPr>
      <xdr:spPr>
        <a:xfrm>
          <a:off x="3582044"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170197</xdr:rowOff>
    </xdr:from>
    <xdr:ext cx="405111" cy="259045"/>
    <xdr:sp macro="" textlink="">
      <xdr:nvSpPr>
        <xdr:cNvPr id="436" name="n_2mainValue【市民会館】&#10;有形固定資産減価償却率">
          <a:extLst>
            <a:ext uri="{FF2B5EF4-FFF2-40B4-BE49-F238E27FC236}">
              <a16:creationId xmlns:a16="http://schemas.microsoft.com/office/drawing/2014/main" id="{00000000-0008-0000-0F00-0000B4010000}"/>
            </a:ext>
          </a:extLst>
        </xdr:cNvPr>
        <xdr:cNvSpPr txBox="1"/>
      </xdr:nvSpPr>
      <xdr:spPr>
        <a:xfrm>
          <a:off x="2705744" y="1714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145432</xdr:rowOff>
    </xdr:from>
    <xdr:ext cx="405111" cy="259045"/>
    <xdr:sp macro="" textlink="">
      <xdr:nvSpPr>
        <xdr:cNvPr id="437" name="n_3mainValue【市民会館】&#10;有形固定資産減価償却率">
          <a:extLst>
            <a:ext uri="{FF2B5EF4-FFF2-40B4-BE49-F238E27FC236}">
              <a16:creationId xmlns:a16="http://schemas.microsoft.com/office/drawing/2014/main" id="{00000000-0008-0000-0F00-0000B5010000}"/>
            </a:ext>
          </a:extLst>
        </xdr:cNvPr>
        <xdr:cNvSpPr txBox="1"/>
      </xdr:nvSpPr>
      <xdr:spPr>
        <a:xfrm>
          <a:off x="1816744" y="1711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113047</xdr:rowOff>
    </xdr:from>
    <xdr:ext cx="405111" cy="259045"/>
    <xdr:sp macro="" textlink="">
      <xdr:nvSpPr>
        <xdr:cNvPr id="438" name="n_4mainValue【市民会館】&#10;有形固定資産減価償却率">
          <a:extLst>
            <a:ext uri="{FF2B5EF4-FFF2-40B4-BE49-F238E27FC236}">
              <a16:creationId xmlns:a16="http://schemas.microsoft.com/office/drawing/2014/main" id="{00000000-0008-0000-0F00-0000B6010000}"/>
            </a:ext>
          </a:extLst>
        </xdr:cNvPr>
        <xdr:cNvSpPr txBox="1"/>
      </xdr:nvSpPr>
      <xdr:spPr>
        <a:xfrm>
          <a:off x="927744" y="1708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F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64770</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10476865" y="17381220"/>
          <a:ext cx="0" cy="1138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F00-0000CD010000}"/>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11447</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F00-0000CF010000}"/>
            </a:ext>
          </a:extLst>
        </xdr:cNvPr>
        <xdr:cNvSpPr txBox="1"/>
      </xdr:nvSpPr>
      <xdr:spPr>
        <a:xfrm>
          <a:off x="10515600" y="1715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64770</xdr:rowOff>
    </xdr:from>
    <xdr:to>
      <xdr:col>55</xdr:col>
      <xdr:colOff>88900</xdr:colOff>
      <xdr:row>101</xdr:row>
      <xdr:rowOff>64770</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0388600" y="1738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38116</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F00-0000D1010000}"/>
            </a:ext>
          </a:extLst>
        </xdr:cNvPr>
        <xdr:cNvSpPr txBox="1"/>
      </xdr:nvSpPr>
      <xdr:spPr>
        <a:xfrm>
          <a:off x="10515600" y="18040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59689</xdr:rowOff>
    </xdr:from>
    <xdr:to>
      <xdr:col>55</xdr:col>
      <xdr:colOff>50800</xdr:colOff>
      <xdr:row>105</xdr:row>
      <xdr:rowOff>161289</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104267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59689</xdr:rowOff>
    </xdr:from>
    <xdr:to>
      <xdr:col>50</xdr:col>
      <xdr:colOff>165100</xdr:colOff>
      <xdr:row>105</xdr:row>
      <xdr:rowOff>161289</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9588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152416</xdr:rowOff>
    </xdr:from>
    <xdr:ext cx="469744" cy="259045"/>
    <xdr:sp macro="" textlink="">
      <xdr:nvSpPr>
        <xdr:cNvPr id="468" name="n_1aveValue【市民会館】&#10;一人当たり面積">
          <a:extLst>
            <a:ext uri="{FF2B5EF4-FFF2-40B4-BE49-F238E27FC236}">
              <a16:creationId xmlns:a16="http://schemas.microsoft.com/office/drawing/2014/main" id="{00000000-0008-0000-0F00-0000D4010000}"/>
            </a:ext>
          </a:extLst>
        </xdr:cNvPr>
        <xdr:cNvSpPr txBox="1"/>
      </xdr:nvSpPr>
      <xdr:spPr>
        <a:xfrm>
          <a:off x="93917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105</xdr:row>
      <xdr:rowOff>68835</xdr:rowOff>
    </xdr:from>
    <xdr:to>
      <xdr:col>46</xdr:col>
      <xdr:colOff>38100</xdr:colOff>
      <xdr:row>105</xdr:row>
      <xdr:rowOff>170435</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8699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105</xdr:row>
      <xdr:rowOff>161562</xdr:rowOff>
    </xdr:from>
    <xdr:ext cx="469744" cy="259045"/>
    <xdr:sp macro="" textlink="">
      <xdr:nvSpPr>
        <xdr:cNvPr id="470" name="n_2aveValue【市民会館】&#10;一人当たり面積">
          <a:extLst>
            <a:ext uri="{FF2B5EF4-FFF2-40B4-BE49-F238E27FC236}">
              <a16:creationId xmlns:a16="http://schemas.microsoft.com/office/drawing/2014/main" id="{00000000-0008-0000-0F00-0000D6010000}"/>
            </a:ext>
          </a:extLst>
        </xdr:cNvPr>
        <xdr:cNvSpPr txBox="1"/>
      </xdr:nvSpPr>
      <xdr:spPr>
        <a:xfrm>
          <a:off x="8515427"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105</xdr:row>
      <xdr:rowOff>87122</xdr:rowOff>
    </xdr:from>
    <xdr:to>
      <xdr:col>41</xdr:col>
      <xdr:colOff>101600</xdr:colOff>
      <xdr:row>106</xdr:row>
      <xdr:rowOff>17272</xdr:rowOff>
    </xdr:to>
    <xdr:sp macro="" textlink="">
      <xdr:nvSpPr>
        <xdr:cNvPr id="471" name="フローチャート: 判断 470">
          <a:extLst>
            <a:ext uri="{FF2B5EF4-FFF2-40B4-BE49-F238E27FC236}">
              <a16:creationId xmlns:a16="http://schemas.microsoft.com/office/drawing/2014/main" id="{00000000-0008-0000-0F00-0000D7010000}"/>
            </a:ext>
          </a:extLst>
        </xdr:cNvPr>
        <xdr:cNvSpPr/>
      </xdr:nvSpPr>
      <xdr:spPr>
        <a:xfrm>
          <a:off x="7810500" y="1808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106</xdr:row>
      <xdr:rowOff>8399</xdr:rowOff>
    </xdr:from>
    <xdr:ext cx="469744" cy="259045"/>
    <xdr:sp macro="" textlink="">
      <xdr:nvSpPr>
        <xdr:cNvPr id="472" name="n_3aveValue【市民会館】&#10;一人当たり面積">
          <a:extLst>
            <a:ext uri="{FF2B5EF4-FFF2-40B4-BE49-F238E27FC236}">
              <a16:creationId xmlns:a16="http://schemas.microsoft.com/office/drawing/2014/main" id="{00000000-0008-0000-0F00-0000D8010000}"/>
            </a:ext>
          </a:extLst>
        </xdr:cNvPr>
        <xdr:cNvSpPr txBox="1"/>
      </xdr:nvSpPr>
      <xdr:spPr>
        <a:xfrm>
          <a:off x="7626427" y="1818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105</xdr:row>
      <xdr:rowOff>4826</xdr:rowOff>
    </xdr:from>
    <xdr:to>
      <xdr:col>36</xdr:col>
      <xdr:colOff>165100</xdr:colOff>
      <xdr:row>105</xdr:row>
      <xdr:rowOff>106426</xdr:rowOff>
    </xdr:to>
    <xdr:sp macro="" textlink="">
      <xdr:nvSpPr>
        <xdr:cNvPr id="473" name="フローチャート: 判断 472">
          <a:extLst>
            <a:ext uri="{FF2B5EF4-FFF2-40B4-BE49-F238E27FC236}">
              <a16:creationId xmlns:a16="http://schemas.microsoft.com/office/drawing/2014/main" id="{00000000-0008-0000-0F00-0000D9010000}"/>
            </a:ext>
          </a:extLst>
        </xdr:cNvPr>
        <xdr:cNvSpPr/>
      </xdr:nvSpPr>
      <xdr:spPr>
        <a:xfrm>
          <a:off x="6921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103</xdr:row>
      <xdr:rowOff>122953</xdr:rowOff>
    </xdr:from>
    <xdr:ext cx="469744" cy="259045"/>
    <xdr:sp macro="" textlink="">
      <xdr:nvSpPr>
        <xdr:cNvPr id="474" name="n_4aveValue【市民会館】&#10;一人当たり面積">
          <a:extLst>
            <a:ext uri="{FF2B5EF4-FFF2-40B4-BE49-F238E27FC236}">
              <a16:creationId xmlns:a16="http://schemas.microsoft.com/office/drawing/2014/main" id="{00000000-0008-0000-0F00-0000DA010000}"/>
            </a:ext>
          </a:extLst>
        </xdr:cNvPr>
        <xdr:cNvSpPr txBox="1"/>
      </xdr:nvSpPr>
      <xdr:spPr>
        <a:xfrm>
          <a:off x="6737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F00-0000DE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9398</xdr:rowOff>
    </xdr:from>
    <xdr:to>
      <xdr:col>55</xdr:col>
      <xdr:colOff>50800</xdr:colOff>
      <xdr:row>105</xdr:row>
      <xdr:rowOff>110998</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10426700" y="1801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32275</xdr:rowOff>
    </xdr:from>
    <xdr:ext cx="469744" cy="259045"/>
    <xdr:sp macro="" textlink="">
      <xdr:nvSpPr>
        <xdr:cNvPr id="481" name="【市民会館】&#10;一人当たり面積該当値テキスト">
          <a:extLst>
            <a:ext uri="{FF2B5EF4-FFF2-40B4-BE49-F238E27FC236}">
              <a16:creationId xmlns:a16="http://schemas.microsoft.com/office/drawing/2014/main" id="{00000000-0008-0000-0F00-0000E1010000}"/>
            </a:ext>
          </a:extLst>
        </xdr:cNvPr>
        <xdr:cNvSpPr txBox="1"/>
      </xdr:nvSpPr>
      <xdr:spPr>
        <a:xfrm>
          <a:off x="10515600" y="1786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18542</xdr:rowOff>
    </xdr:from>
    <xdr:to>
      <xdr:col>50</xdr:col>
      <xdr:colOff>165100</xdr:colOff>
      <xdr:row>105</xdr:row>
      <xdr:rowOff>120142</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9588500" y="180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60198</xdr:rowOff>
    </xdr:from>
    <xdr:to>
      <xdr:col>55</xdr:col>
      <xdr:colOff>0</xdr:colOff>
      <xdr:row>105</xdr:row>
      <xdr:rowOff>69342</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9639300" y="1806244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27687</xdr:rowOff>
    </xdr:from>
    <xdr:to>
      <xdr:col>46</xdr:col>
      <xdr:colOff>38100</xdr:colOff>
      <xdr:row>105</xdr:row>
      <xdr:rowOff>129287</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8699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69342</xdr:rowOff>
    </xdr:from>
    <xdr:to>
      <xdr:col>50</xdr:col>
      <xdr:colOff>114300</xdr:colOff>
      <xdr:row>105</xdr:row>
      <xdr:rowOff>78487</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flipV="1">
          <a:off x="8750300" y="180715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32258</xdr:rowOff>
    </xdr:from>
    <xdr:to>
      <xdr:col>41</xdr:col>
      <xdr:colOff>101600</xdr:colOff>
      <xdr:row>105</xdr:row>
      <xdr:rowOff>133858</xdr:rowOff>
    </xdr:to>
    <xdr:sp macro="" textlink="">
      <xdr:nvSpPr>
        <xdr:cNvPr id="486" name="楕円 485">
          <a:extLst>
            <a:ext uri="{FF2B5EF4-FFF2-40B4-BE49-F238E27FC236}">
              <a16:creationId xmlns:a16="http://schemas.microsoft.com/office/drawing/2014/main" id="{00000000-0008-0000-0F00-0000E6010000}"/>
            </a:ext>
          </a:extLst>
        </xdr:cNvPr>
        <xdr:cNvSpPr/>
      </xdr:nvSpPr>
      <xdr:spPr>
        <a:xfrm>
          <a:off x="7810500" y="1803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78487</xdr:rowOff>
    </xdr:from>
    <xdr:to>
      <xdr:col>45</xdr:col>
      <xdr:colOff>177800</xdr:colOff>
      <xdr:row>105</xdr:row>
      <xdr:rowOff>83058</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flipV="1">
          <a:off x="7861300" y="180807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36830</xdr:rowOff>
    </xdr:from>
    <xdr:to>
      <xdr:col>36</xdr:col>
      <xdr:colOff>165100</xdr:colOff>
      <xdr:row>105</xdr:row>
      <xdr:rowOff>138430</xdr:rowOff>
    </xdr:to>
    <xdr:sp macro="" textlink="">
      <xdr:nvSpPr>
        <xdr:cNvPr id="488" name="楕円 487">
          <a:extLst>
            <a:ext uri="{FF2B5EF4-FFF2-40B4-BE49-F238E27FC236}">
              <a16:creationId xmlns:a16="http://schemas.microsoft.com/office/drawing/2014/main" id="{00000000-0008-0000-0F00-0000E8010000}"/>
            </a:ext>
          </a:extLst>
        </xdr:cNvPr>
        <xdr:cNvSpPr/>
      </xdr:nvSpPr>
      <xdr:spPr>
        <a:xfrm>
          <a:off x="6921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83058</xdr:rowOff>
    </xdr:from>
    <xdr:to>
      <xdr:col>41</xdr:col>
      <xdr:colOff>50800</xdr:colOff>
      <xdr:row>105</xdr:row>
      <xdr:rowOff>87630</xdr:rowOff>
    </xdr:to>
    <xdr:cxnSp macro="">
      <xdr:nvCxnSpPr>
        <xdr:cNvPr id="489" name="直線コネクタ 488">
          <a:extLst>
            <a:ext uri="{FF2B5EF4-FFF2-40B4-BE49-F238E27FC236}">
              <a16:creationId xmlns:a16="http://schemas.microsoft.com/office/drawing/2014/main" id="{00000000-0008-0000-0F00-0000E9010000}"/>
            </a:ext>
          </a:extLst>
        </xdr:cNvPr>
        <xdr:cNvCxnSpPr/>
      </xdr:nvCxnSpPr>
      <xdr:spPr>
        <a:xfrm flipV="1">
          <a:off x="6972300" y="180853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136669</xdr:rowOff>
    </xdr:from>
    <xdr:ext cx="469744" cy="259045"/>
    <xdr:sp macro="" textlink="">
      <xdr:nvSpPr>
        <xdr:cNvPr id="490" name="n_1mainValue【市民会館】&#10;一人当たり面積">
          <a:extLst>
            <a:ext uri="{FF2B5EF4-FFF2-40B4-BE49-F238E27FC236}">
              <a16:creationId xmlns:a16="http://schemas.microsoft.com/office/drawing/2014/main" id="{00000000-0008-0000-0F00-0000EA010000}"/>
            </a:ext>
          </a:extLst>
        </xdr:cNvPr>
        <xdr:cNvSpPr txBox="1"/>
      </xdr:nvSpPr>
      <xdr:spPr>
        <a:xfrm>
          <a:off x="9391727" y="1779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145814</xdr:rowOff>
    </xdr:from>
    <xdr:ext cx="469744" cy="259045"/>
    <xdr:sp macro="" textlink="">
      <xdr:nvSpPr>
        <xdr:cNvPr id="491" name="n_2mainValue【市民会館】&#10;一人当たり面積">
          <a:extLst>
            <a:ext uri="{FF2B5EF4-FFF2-40B4-BE49-F238E27FC236}">
              <a16:creationId xmlns:a16="http://schemas.microsoft.com/office/drawing/2014/main" id="{00000000-0008-0000-0F00-0000EB010000}"/>
            </a:ext>
          </a:extLst>
        </xdr:cNvPr>
        <xdr:cNvSpPr txBox="1"/>
      </xdr:nvSpPr>
      <xdr:spPr>
        <a:xfrm>
          <a:off x="8515427" y="1780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150385</xdr:rowOff>
    </xdr:from>
    <xdr:ext cx="469744" cy="259045"/>
    <xdr:sp macro="" textlink="">
      <xdr:nvSpPr>
        <xdr:cNvPr id="492" name="n_3mainValue【市民会館】&#10;一人当たり面積">
          <a:extLst>
            <a:ext uri="{FF2B5EF4-FFF2-40B4-BE49-F238E27FC236}">
              <a16:creationId xmlns:a16="http://schemas.microsoft.com/office/drawing/2014/main" id="{00000000-0008-0000-0F00-0000EC010000}"/>
            </a:ext>
          </a:extLst>
        </xdr:cNvPr>
        <xdr:cNvSpPr txBox="1"/>
      </xdr:nvSpPr>
      <xdr:spPr>
        <a:xfrm>
          <a:off x="7626427"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129557</xdr:rowOff>
    </xdr:from>
    <xdr:ext cx="469744" cy="259045"/>
    <xdr:sp macro="" textlink="">
      <xdr:nvSpPr>
        <xdr:cNvPr id="493" name="n_4mainValue【市民会館】&#10;一人当たり面積">
          <a:extLst>
            <a:ext uri="{FF2B5EF4-FFF2-40B4-BE49-F238E27FC236}">
              <a16:creationId xmlns:a16="http://schemas.microsoft.com/office/drawing/2014/main" id="{00000000-0008-0000-0F00-0000ED010000}"/>
            </a:ext>
          </a:extLst>
        </xdr:cNvPr>
        <xdr:cNvSpPr txBox="1"/>
      </xdr:nvSpPr>
      <xdr:spPr>
        <a:xfrm>
          <a:off x="6737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00000000-0008-0000-0F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116205</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flipV="1">
          <a:off x="16318864" y="560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00000000-0008-0000-0F00-000007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62882</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00000000-0008-0000-0F00-000009020000}"/>
            </a:ext>
          </a:extLst>
        </xdr:cNvPr>
        <xdr:cNvSpPr txBox="1"/>
      </xdr:nvSpPr>
      <xdr:spPr>
        <a:xfrm>
          <a:off x="16357600" y="537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116205</xdr:rowOff>
    </xdr:from>
    <xdr:to>
      <xdr:col>86</xdr:col>
      <xdr:colOff>25400</xdr:colOff>
      <xdr:row>32</xdr:row>
      <xdr:rowOff>116205</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6230600" y="560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53992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00000000-0008-0000-0F00-00000B020000}"/>
            </a:ext>
          </a:extLst>
        </xdr:cNvPr>
        <xdr:cNvSpPr txBox="1"/>
      </xdr:nvSpPr>
      <xdr:spPr>
        <a:xfrm>
          <a:off x="16357600" y="639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31115</xdr:rowOff>
    </xdr:from>
    <xdr:to>
      <xdr:col>85</xdr:col>
      <xdr:colOff>177800</xdr:colOff>
      <xdr:row>38</xdr:row>
      <xdr:rowOff>132715</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62687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156845</xdr:rowOff>
    </xdr:from>
    <xdr:to>
      <xdr:col>81</xdr:col>
      <xdr:colOff>101600</xdr:colOff>
      <xdr:row>38</xdr:row>
      <xdr:rowOff>86995</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5430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103522</xdr:rowOff>
    </xdr:from>
    <xdr:ext cx="405111" cy="259045"/>
    <xdr:sp macro="" textlink="">
      <xdr:nvSpPr>
        <xdr:cNvPr id="526" name="n_1aveValue【一般廃棄物処理施設】&#10;有形固定資産減価償却率">
          <a:extLst>
            <a:ext uri="{FF2B5EF4-FFF2-40B4-BE49-F238E27FC236}">
              <a16:creationId xmlns:a16="http://schemas.microsoft.com/office/drawing/2014/main" id="{00000000-0008-0000-0F00-00000E020000}"/>
            </a:ext>
          </a:extLst>
        </xdr:cNvPr>
        <xdr:cNvSpPr txBox="1"/>
      </xdr:nvSpPr>
      <xdr:spPr>
        <a:xfrm>
          <a:off x="152660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149225</xdr:rowOff>
    </xdr:from>
    <xdr:to>
      <xdr:col>76</xdr:col>
      <xdr:colOff>165100</xdr:colOff>
      <xdr:row>38</xdr:row>
      <xdr:rowOff>79375</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4541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36</xdr:row>
      <xdr:rowOff>95902</xdr:rowOff>
    </xdr:from>
    <xdr:ext cx="405111" cy="259045"/>
    <xdr:sp macro="" textlink="">
      <xdr:nvSpPr>
        <xdr:cNvPr id="528" name="n_2aveValue【一般廃棄物処理施設】&#10;有形固定資産減価償却率">
          <a:extLst>
            <a:ext uri="{FF2B5EF4-FFF2-40B4-BE49-F238E27FC236}">
              <a16:creationId xmlns:a16="http://schemas.microsoft.com/office/drawing/2014/main" id="{00000000-0008-0000-0F00-000010020000}"/>
            </a:ext>
          </a:extLst>
        </xdr:cNvPr>
        <xdr:cNvSpPr txBox="1"/>
      </xdr:nvSpPr>
      <xdr:spPr>
        <a:xfrm>
          <a:off x="14389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92075</xdr:rowOff>
    </xdr:from>
    <xdr:to>
      <xdr:col>72</xdr:col>
      <xdr:colOff>38100</xdr:colOff>
      <xdr:row>37</xdr:row>
      <xdr:rowOff>22225</xdr:rowOff>
    </xdr:to>
    <xdr:sp macro="" textlink="">
      <xdr:nvSpPr>
        <xdr:cNvPr id="529" name="フローチャート: 判断 528">
          <a:extLst>
            <a:ext uri="{FF2B5EF4-FFF2-40B4-BE49-F238E27FC236}">
              <a16:creationId xmlns:a16="http://schemas.microsoft.com/office/drawing/2014/main" id="{00000000-0008-0000-0F00-000011020000}"/>
            </a:ext>
          </a:extLst>
        </xdr:cNvPr>
        <xdr:cNvSpPr/>
      </xdr:nvSpPr>
      <xdr:spPr>
        <a:xfrm>
          <a:off x="136525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35</xdr:row>
      <xdr:rowOff>38752</xdr:rowOff>
    </xdr:from>
    <xdr:ext cx="405111" cy="259045"/>
    <xdr:sp macro="" textlink="">
      <xdr:nvSpPr>
        <xdr:cNvPr id="530" name="n_3aveValue【一般廃棄物処理施設】&#10;有形固定資産減価償却率">
          <a:extLst>
            <a:ext uri="{FF2B5EF4-FFF2-40B4-BE49-F238E27FC236}">
              <a16:creationId xmlns:a16="http://schemas.microsoft.com/office/drawing/2014/main" id="{00000000-0008-0000-0F00-000012020000}"/>
            </a:ext>
          </a:extLst>
        </xdr:cNvPr>
        <xdr:cNvSpPr txBox="1"/>
      </xdr:nvSpPr>
      <xdr:spPr>
        <a:xfrm>
          <a:off x="135007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153035</xdr:rowOff>
    </xdr:from>
    <xdr:to>
      <xdr:col>67</xdr:col>
      <xdr:colOff>101600</xdr:colOff>
      <xdr:row>37</xdr:row>
      <xdr:rowOff>83185</xdr:rowOff>
    </xdr:to>
    <xdr:sp macro="" textlink="">
      <xdr:nvSpPr>
        <xdr:cNvPr id="531" name="フローチャート: 判断 530">
          <a:extLst>
            <a:ext uri="{FF2B5EF4-FFF2-40B4-BE49-F238E27FC236}">
              <a16:creationId xmlns:a16="http://schemas.microsoft.com/office/drawing/2014/main" id="{00000000-0008-0000-0F00-000013020000}"/>
            </a:ext>
          </a:extLst>
        </xdr:cNvPr>
        <xdr:cNvSpPr/>
      </xdr:nvSpPr>
      <xdr:spPr>
        <a:xfrm>
          <a:off x="12763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35</xdr:row>
      <xdr:rowOff>99712</xdr:rowOff>
    </xdr:from>
    <xdr:ext cx="405111" cy="259045"/>
    <xdr:sp macro="" textlink="">
      <xdr:nvSpPr>
        <xdr:cNvPr id="532" name="n_4aveValue【一般廃棄物処理施設】&#10;有形固定資産減価償却率">
          <a:extLst>
            <a:ext uri="{FF2B5EF4-FFF2-40B4-BE49-F238E27FC236}">
              <a16:creationId xmlns:a16="http://schemas.microsoft.com/office/drawing/2014/main" id="{00000000-0008-0000-0F00-000014020000}"/>
            </a:ext>
          </a:extLst>
        </xdr:cNvPr>
        <xdr:cNvSpPr txBox="1"/>
      </xdr:nvSpPr>
      <xdr:spPr>
        <a:xfrm>
          <a:off x="12611744"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F00-000019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xdr:rowOff>
    </xdr:from>
    <xdr:to>
      <xdr:col>85</xdr:col>
      <xdr:colOff>177800</xdr:colOff>
      <xdr:row>39</xdr:row>
      <xdr:rowOff>111760</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62687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160037</xdr:rowOff>
    </xdr:from>
    <xdr:ext cx="405111" cy="259045"/>
    <xdr:sp macro="" textlink="">
      <xdr:nvSpPr>
        <xdr:cNvPr id="539" name="【一般廃棄物処理施設】&#10;有形固定資産減価償却率該当値テキスト">
          <a:extLst>
            <a:ext uri="{FF2B5EF4-FFF2-40B4-BE49-F238E27FC236}">
              <a16:creationId xmlns:a16="http://schemas.microsoft.com/office/drawing/2014/main" id="{00000000-0008-0000-0F00-00001B020000}"/>
            </a:ext>
          </a:extLst>
        </xdr:cNvPr>
        <xdr:cNvSpPr txBox="1"/>
      </xdr:nvSpPr>
      <xdr:spPr>
        <a:xfrm>
          <a:off x="16357600"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147320</xdr:rowOff>
    </xdr:from>
    <xdr:to>
      <xdr:col>81</xdr:col>
      <xdr:colOff>101600</xdr:colOff>
      <xdr:row>39</xdr:row>
      <xdr:rowOff>77470</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5430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26670</xdr:rowOff>
    </xdr:from>
    <xdr:to>
      <xdr:col>85</xdr:col>
      <xdr:colOff>127000</xdr:colOff>
      <xdr:row>39</xdr:row>
      <xdr:rowOff>60960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5481300" y="671322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71120</xdr:rowOff>
    </xdr:from>
    <xdr:to>
      <xdr:col>76</xdr:col>
      <xdr:colOff>165100</xdr:colOff>
      <xdr:row>40</xdr:row>
      <xdr:rowOff>1270</xdr:rowOff>
    </xdr:to>
    <xdr:sp macro="" textlink="">
      <xdr:nvSpPr>
        <xdr:cNvPr id="542" name="楕円 541">
          <a:extLst>
            <a:ext uri="{FF2B5EF4-FFF2-40B4-BE49-F238E27FC236}">
              <a16:creationId xmlns:a16="http://schemas.microsoft.com/office/drawing/2014/main" id="{00000000-0008-0000-0F00-00001E020000}"/>
            </a:ext>
          </a:extLst>
        </xdr:cNvPr>
        <xdr:cNvSpPr/>
      </xdr:nvSpPr>
      <xdr:spPr>
        <a:xfrm>
          <a:off x="14541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26670</xdr:rowOff>
    </xdr:from>
    <xdr:to>
      <xdr:col>81</xdr:col>
      <xdr:colOff>50800</xdr:colOff>
      <xdr:row>39</xdr:row>
      <xdr:rowOff>121920</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flipV="1">
          <a:off x="14592300" y="671322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48260</xdr:rowOff>
    </xdr:from>
    <xdr:to>
      <xdr:col>72</xdr:col>
      <xdr:colOff>38100</xdr:colOff>
      <xdr:row>38</xdr:row>
      <xdr:rowOff>149860</xdr:rowOff>
    </xdr:to>
    <xdr:sp macro="" textlink="">
      <xdr:nvSpPr>
        <xdr:cNvPr id="544" name="楕円 543">
          <a:extLst>
            <a:ext uri="{FF2B5EF4-FFF2-40B4-BE49-F238E27FC236}">
              <a16:creationId xmlns:a16="http://schemas.microsoft.com/office/drawing/2014/main" id="{00000000-0008-0000-0F00-000020020000}"/>
            </a:ext>
          </a:extLst>
        </xdr:cNvPr>
        <xdr:cNvSpPr/>
      </xdr:nvSpPr>
      <xdr:spPr>
        <a:xfrm>
          <a:off x="13652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99060</xdr:rowOff>
    </xdr:from>
    <xdr:to>
      <xdr:col>76</xdr:col>
      <xdr:colOff>114300</xdr:colOff>
      <xdr:row>39</xdr:row>
      <xdr:rowOff>121920</xdr:rowOff>
    </xdr:to>
    <xdr:cxnSp macro="">
      <xdr:nvCxnSpPr>
        <xdr:cNvPr id="545" name="直線コネクタ 544">
          <a:extLst>
            <a:ext uri="{FF2B5EF4-FFF2-40B4-BE49-F238E27FC236}">
              <a16:creationId xmlns:a16="http://schemas.microsoft.com/office/drawing/2014/main" id="{00000000-0008-0000-0F00-000021020000}"/>
            </a:ext>
          </a:extLst>
        </xdr:cNvPr>
        <xdr:cNvCxnSpPr/>
      </xdr:nvCxnSpPr>
      <xdr:spPr>
        <a:xfrm>
          <a:off x="13703300" y="661416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170180</xdr:rowOff>
    </xdr:from>
    <xdr:to>
      <xdr:col>67</xdr:col>
      <xdr:colOff>101600</xdr:colOff>
      <xdr:row>38</xdr:row>
      <xdr:rowOff>100330</xdr:rowOff>
    </xdr:to>
    <xdr:sp macro="" textlink="">
      <xdr:nvSpPr>
        <xdr:cNvPr id="546" name="楕円 545">
          <a:extLst>
            <a:ext uri="{FF2B5EF4-FFF2-40B4-BE49-F238E27FC236}">
              <a16:creationId xmlns:a16="http://schemas.microsoft.com/office/drawing/2014/main" id="{00000000-0008-0000-0F00-000022020000}"/>
            </a:ext>
          </a:extLst>
        </xdr:cNvPr>
        <xdr:cNvSpPr/>
      </xdr:nvSpPr>
      <xdr:spPr>
        <a:xfrm>
          <a:off x="12763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49530</xdr:rowOff>
    </xdr:from>
    <xdr:to>
      <xdr:col>71</xdr:col>
      <xdr:colOff>177800</xdr:colOff>
      <xdr:row>38</xdr:row>
      <xdr:rowOff>99060</xdr:rowOff>
    </xdr:to>
    <xdr:cxnSp macro="">
      <xdr:nvCxnSpPr>
        <xdr:cNvPr id="547" name="直線コネクタ 546">
          <a:extLst>
            <a:ext uri="{FF2B5EF4-FFF2-40B4-BE49-F238E27FC236}">
              <a16:creationId xmlns:a16="http://schemas.microsoft.com/office/drawing/2014/main" id="{00000000-0008-0000-0F00-000023020000}"/>
            </a:ext>
          </a:extLst>
        </xdr:cNvPr>
        <xdr:cNvCxnSpPr/>
      </xdr:nvCxnSpPr>
      <xdr:spPr>
        <a:xfrm>
          <a:off x="12814300" y="656463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68597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52660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163847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43897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140987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3500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91457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2611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F00-00003C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21519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flipV="1">
          <a:off x="22160864" y="5850819"/>
          <a:ext cx="0" cy="1310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F00-00003E020000}"/>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139646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F00-000040020000}"/>
            </a:ext>
          </a:extLst>
        </xdr:cNvPr>
        <xdr:cNvSpPr txBox="1"/>
      </xdr:nvSpPr>
      <xdr:spPr>
        <a:xfrm>
          <a:off x="22199600" y="5626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21519</xdr:rowOff>
    </xdr:from>
    <xdr:to>
      <xdr:col>116</xdr:col>
      <xdr:colOff>152400</xdr:colOff>
      <xdr:row>34</xdr:row>
      <xdr:rowOff>21519</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22072600" y="5850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50938</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F00-000042020000}"/>
            </a:ext>
          </a:extLst>
        </xdr:cNvPr>
        <xdr:cNvSpPr txBox="1"/>
      </xdr:nvSpPr>
      <xdr:spPr>
        <a:xfrm>
          <a:off x="22199600" y="6566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28061</xdr:rowOff>
    </xdr:from>
    <xdr:to>
      <xdr:col>116</xdr:col>
      <xdr:colOff>114300</xdr:colOff>
      <xdr:row>39</xdr:row>
      <xdr:rowOff>129661</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2110700" y="67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46038</xdr:rowOff>
    </xdr:from>
    <xdr:to>
      <xdr:col>112</xdr:col>
      <xdr:colOff>38100</xdr:colOff>
      <xdr:row>39</xdr:row>
      <xdr:rowOff>147638</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1272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37</xdr:row>
      <xdr:rowOff>164165</xdr:rowOff>
    </xdr:from>
    <xdr:ext cx="534377" cy="259045"/>
    <xdr:sp macro="" textlink="">
      <xdr:nvSpPr>
        <xdr:cNvPr id="581" name="n_1aveValue【一般廃棄物処理施設】&#10;一人当たり有形固定資産（償却資産）額">
          <a:extLst>
            <a:ext uri="{FF2B5EF4-FFF2-40B4-BE49-F238E27FC236}">
              <a16:creationId xmlns:a16="http://schemas.microsoft.com/office/drawing/2014/main" id="{00000000-0008-0000-0F00-000045020000}"/>
            </a:ext>
          </a:extLst>
        </xdr:cNvPr>
        <xdr:cNvSpPr txBox="1"/>
      </xdr:nvSpPr>
      <xdr:spPr>
        <a:xfrm>
          <a:off x="210434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54761</xdr:rowOff>
    </xdr:from>
    <xdr:to>
      <xdr:col>107</xdr:col>
      <xdr:colOff>101600</xdr:colOff>
      <xdr:row>39</xdr:row>
      <xdr:rowOff>156361</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20383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38</xdr:row>
      <xdr:rowOff>1438</xdr:rowOff>
    </xdr:from>
    <xdr:ext cx="534377" cy="259045"/>
    <xdr:sp macro="" textlink="">
      <xdr:nvSpPr>
        <xdr:cNvPr id="583" name="n_2aveValue【一般廃棄物処理施設】&#10;一人当たり有形固定資産（償却資産）額">
          <a:extLst>
            <a:ext uri="{FF2B5EF4-FFF2-40B4-BE49-F238E27FC236}">
              <a16:creationId xmlns:a16="http://schemas.microsoft.com/office/drawing/2014/main" id="{00000000-0008-0000-0F00-000047020000}"/>
            </a:ext>
          </a:extLst>
        </xdr:cNvPr>
        <xdr:cNvSpPr txBox="1"/>
      </xdr:nvSpPr>
      <xdr:spPr>
        <a:xfrm>
          <a:off x="20167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92087</xdr:rowOff>
    </xdr:from>
    <xdr:to>
      <xdr:col>102</xdr:col>
      <xdr:colOff>165100</xdr:colOff>
      <xdr:row>40</xdr:row>
      <xdr:rowOff>22237</xdr:rowOff>
    </xdr:to>
    <xdr:sp macro="" textlink="">
      <xdr:nvSpPr>
        <xdr:cNvPr id="584" name="フローチャート: 判断 583">
          <a:extLst>
            <a:ext uri="{FF2B5EF4-FFF2-40B4-BE49-F238E27FC236}">
              <a16:creationId xmlns:a16="http://schemas.microsoft.com/office/drawing/2014/main" id="{00000000-0008-0000-0F00-000048020000}"/>
            </a:ext>
          </a:extLst>
        </xdr:cNvPr>
        <xdr:cNvSpPr/>
      </xdr:nvSpPr>
      <xdr:spPr>
        <a:xfrm>
          <a:off x="19494500" y="677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38</xdr:row>
      <xdr:rowOff>38764</xdr:rowOff>
    </xdr:from>
    <xdr:ext cx="534377" cy="259045"/>
    <xdr:sp macro="" textlink="">
      <xdr:nvSpPr>
        <xdr:cNvPr id="585" name="n_3aveValue【一般廃棄物処理施設】&#10;一人当たり有形固定資産（償却資産）額">
          <a:extLst>
            <a:ext uri="{FF2B5EF4-FFF2-40B4-BE49-F238E27FC236}">
              <a16:creationId xmlns:a16="http://schemas.microsoft.com/office/drawing/2014/main" id="{00000000-0008-0000-0F00-000049020000}"/>
            </a:ext>
          </a:extLst>
        </xdr:cNvPr>
        <xdr:cNvSpPr txBox="1"/>
      </xdr:nvSpPr>
      <xdr:spPr>
        <a:xfrm>
          <a:off x="19278111" y="655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92594</xdr:rowOff>
    </xdr:from>
    <xdr:to>
      <xdr:col>98</xdr:col>
      <xdr:colOff>38100</xdr:colOff>
      <xdr:row>40</xdr:row>
      <xdr:rowOff>22744</xdr:rowOff>
    </xdr:to>
    <xdr:sp macro="" textlink="">
      <xdr:nvSpPr>
        <xdr:cNvPr id="586" name="フローチャート: 判断 585">
          <a:extLst>
            <a:ext uri="{FF2B5EF4-FFF2-40B4-BE49-F238E27FC236}">
              <a16:creationId xmlns:a16="http://schemas.microsoft.com/office/drawing/2014/main" id="{00000000-0008-0000-0F00-00004A020000}"/>
            </a:ext>
          </a:extLst>
        </xdr:cNvPr>
        <xdr:cNvSpPr/>
      </xdr:nvSpPr>
      <xdr:spPr>
        <a:xfrm>
          <a:off x="18605500" y="677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38</xdr:row>
      <xdr:rowOff>39271</xdr:rowOff>
    </xdr:from>
    <xdr:ext cx="534377" cy="259045"/>
    <xdr:sp macro="" textlink="">
      <xdr:nvSpPr>
        <xdr:cNvPr id="587" name="n_4aveValue【一般廃棄物処理施設】&#10;一人当たり有形固定資産（償却資産）額">
          <a:extLst>
            <a:ext uri="{FF2B5EF4-FFF2-40B4-BE49-F238E27FC236}">
              <a16:creationId xmlns:a16="http://schemas.microsoft.com/office/drawing/2014/main" id="{00000000-0008-0000-0F00-00004B020000}"/>
            </a:ext>
          </a:extLst>
        </xdr:cNvPr>
        <xdr:cNvSpPr txBox="1"/>
      </xdr:nvSpPr>
      <xdr:spPr>
        <a:xfrm>
          <a:off x="18389111" y="655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11341</xdr:rowOff>
    </xdr:from>
    <xdr:to>
      <xdr:col>116</xdr:col>
      <xdr:colOff>114300</xdr:colOff>
      <xdr:row>40</xdr:row>
      <xdr:rowOff>112941</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22110700" y="686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161218</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00000000-0008-0000-0F00-000052020000}"/>
            </a:ext>
          </a:extLst>
        </xdr:cNvPr>
        <xdr:cNvSpPr txBox="1"/>
      </xdr:nvSpPr>
      <xdr:spPr>
        <a:xfrm>
          <a:off x="22199600" y="6847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16238</xdr:rowOff>
    </xdr:from>
    <xdr:to>
      <xdr:col>112</xdr:col>
      <xdr:colOff>38100</xdr:colOff>
      <xdr:row>40</xdr:row>
      <xdr:rowOff>117838</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21272500" y="6874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62141</xdr:rowOff>
    </xdr:from>
    <xdr:to>
      <xdr:col>116</xdr:col>
      <xdr:colOff>63500</xdr:colOff>
      <xdr:row>40</xdr:row>
      <xdr:rowOff>67038</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21323300" y="6920141"/>
          <a:ext cx="8382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20074</xdr:rowOff>
    </xdr:from>
    <xdr:to>
      <xdr:col>107</xdr:col>
      <xdr:colOff>101600</xdr:colOff>
      <xdr:row>40</xdr:row>
      <xdr:rowOff>121674</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20383500" y="687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67038</xdr:rowOff>
    </xdr:from>
    <xdr:to>
      <xdr:col>111</xdr:col>
      <xdr:colOff>177800</xdr:colOff>
      <xdr:row>40</xdr:row>
      <xdr:rowOff>70874</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flipV="1">
          <a:off x="20434300" y="6925038"/>
          <a:ext cx="889000" cy="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5512</xdr:rowOff>
    </xdr:from>
    <xdr:to>
      <xdr:col>102</xdr:col>
      <xdr:colOff>165100</xdr:colOff>
      <xdr:row>40</xdr:row>
      <xdr:rowOff>107112</xdr:rowOff>
    </xdr:to>
    <xdr:sp macro="" textlink="">
      <xdr:nvSpPr>
        <xdr:cNvPr id="599" name="楕円 598">
          <a:extLst>
            <a:ext uri="{FF2B5EF4-FFF2-40B4-BE49-F238E27FC236}">
              <a16:creationId xmlns:a16="http://schemas.microsoft.com/office/drawing/2014/main" id="{00000000-0008-0000-0F00-000057020000}"/>
            </a:ext>
          </a:extLst>
        </xdr:cNvPr>
        <xdr:cNvSpPr/>
      </xdr:nvSpPr>
      <xdr:spPr>
        <a:xfrm>
          <a:off x="19494500" y="686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56312</xdr:rowOff>
    </xdr:from>
    <xdr:to>
      <xdr:col>107</xdr:col>
      <xdr:colOff>50800</xdr:colOff>
      <xdr:row>40</xdr:row>
      <xdr:rowOff>70874</xdr:rowOff>
    </xdr:to>
    <xdr:cxnSp macro="">
      <xdr:nvCxnSpPr>
        <xdr:cNvPr id="600" name="直線コネクタ 599">
          <a:extLst>
            <a:ext uri="{FF2B5EF4-FFF2-40B4-BE49-F238E27FC236}">
              <a16:creationId xmlns:a16="http://schemas.microsoft.com/office/drawing/2014/main" id="{00000000-0008-0000-0F00-000058020000}"/>
            </a:ext>
          </a:extLst>
        </xdr:cNvPr>
        <xdr:cNvCxnSpPr/>
      </xdr:nvCxnSpPr>
      <xdr:spPr>
        <a:xfrm>
          <a:off x="19545300" y="6914312"/>
          <a:ext cx="889000" cy="1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10875</xdr:rowOff>
    </xdr:from>
    <xdr:to>
      <xdr:col>98</xdr:col>
      <xdr:colOff>38100</xdr:colOff>
      <xdr:row>40</xdr:row>
      <xdr:rowOff>112475</xdr:rowOff>
    </xdr:to>
    <xdr:sp macro="" textlink="">
      <xdr:nvSpPr>
        <xdr:cNvPr id="601" name="楕円 600">
          <a:extLst>
            <a:ext uri="{FF2B5EF4-FFF2-40B4-BE49-F238E27FC236}">
              <a16:creationId xmlns:a16="http://schemas.microsoft.com/office/drawing/2014/main" id="{00000000-0008-0000-0F00-000059020000}"/>
            </a:ext>
          </a:extLst>
        </xdr:cNvPr>
        <xdr:cNvSpPr/>
      </xdr:nvSpPr>
      <xdr:spPr>
        <a:xfrm>
          <a:off x="18605500" y="686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56312</xdr:rowOff>
    </xdr:from>
    <xdr:to>
      <xdr:col>102</xdr:col>
      <xdr:colOff>114300</xdr:colOff>
      <xdr:row>40</xdr:row>
      <xdr:rowOff>61675</xdr:rowOff>
    </xdr:to>
    <xdr:cxnSp macro="">
      <xdr:nvCxnSpPr>
        <xdr:cNvPr id="602" name="直線コネクタ 601">
          <a:extLst>
            <a:ext uri="{FF2B5EF4-FFF2-40B4-BE49-F238E27FC236}">
              <a16:creationId xmlns:a16="http://schemas.microsoft.com/office/drawing/2014/main" id="{00000000-0008-0000-0F00-00005A020000}"/>
            </a:ext>
          </a:extLst>
        </xdr:cNvPr>
        <xdr:cNvCxnSpPr/>
      </xdr:nvCxnSpPr>
      <xdr:spPr>
        <a:xfrm flipV="1">
          <a:off x="18656300" y="6914312"/>
          <a:ext cx="889000" cy="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108965</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21043411" y="696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112801</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20167111" y="697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98239</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9278111" y="695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103602</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8389111" y="696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00000000-0008-0000-0F00-000077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68580</xdr:rowOff>
    </xdr:from>
    <xdr:to>
      <xdr:col>85</xdr:col>
      <xdr:colOff>126364</xdr:colOff>
      <xdr:row>63</xdr:row>
      <xdr:rowOff>151856</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flipV="1">
          <a:off x="16318864" y="9669780"/>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00000000-0008-0000-0F00-000079020000}"/>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15257</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00000000-0008-0000-0F00-00007B020000}"/>
            </a:ext>
          </a:extLst>
        </xdr:cNvPr>
        <xdr:cNvSpPr txBox="1"/>
      </xdr:nvSpPr>
      <xdr:spPr>
        <a:xfrm>
          <a:off x="16357600" y="944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68580</xdr:rowOff>
    </xdr:from>
    <xdr:to>
      <xdr:col>86</xdr:col>
      <xdr:colOff>25400</xdr:colOff>
      <xdr:row>56</xdr:row>
      <xdr:rowOff>68580</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6230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66783</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00000000-0008-0000-0F00-00007D020000}"/>
            </a:ext>
          </a:extLst>
        </xdr:cNvPr>
        <xdr:cNvSpPr txBox="1"/>
      </xdr:nvSpPr>
      <xdr:spPr>
        <a:xfrm>
          <a:off x="16357600" y="10182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7983</xdr:rowOff>
    </xdr:from>
    <xdr:to>
      <xdr:col>81</xdr:col>
      <xdr:colOff>101600</xdr:colOff>
      <xdr:row>60</xdr:row>
      <xdr:rowOff>109583</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5430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126110</xdr:rowOff>
    </xdr:from>
    <xdr:ext cx="405111" cy="259045"/>
    <xdr:sp macro="" textlink="">
      <xdr:nvSpPr>
        <xdr:cNvPr id="640" name="n_1aveValue【保健センター・保健所】&#10;有形固定資産減価償却率">
          <a:extLst>
            <a:ext uri="{FF2B5EF4-FFF2-40B4-BE49-F238E27FC236}">
              <a16:creationId xmlns:a16="http://schemas.microsoft.com/office/drawing/2014/main" id="{00000000-0008-0000-0F00-000080020000}"/>
            </a:ext>
          </a:extLst>
        </xdr:cNvPr>
        <xdr:cNvSpPr txBox="1"/>
      </xdr:nvSpPr>
      <xdr:spPr>
        <a:xfrm>
          <a:off x="152660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159838</xdr:rowOff>
    </xdr:from>
    <xdr:to>
      <xdr:col>76</xdr:col>
      <xdr:colOff>165100</xdr:colOff>
      <xdr:row>60</xdr:row>
      <xdr:rowOff>89988</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4541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58</xdr:row>
      <xdr:rowOff>106515</xdr:rowOff>
    </xdr:from>
    <xdr:ext cx="405111" cy="259045"/>
    <xdr:sp macro="" textlink="">
      <xdr:nvSpPr>
        <xdr:cNvPr id="642" name="n_2aveValue【保健センター・保健所】&#10;有形固定資産減価償却率">
          <a:extLst>
            <a:ext uri="{FF2B5EF4-FFF2-40B4-BE49-F238E27FC236}">
              <a16:creationId xmlns:a16="http://schemas.microsoft.com/office/drawing/2014/main" id="{00000000-0008-0000-0F00-000082020000}"/>
            </a:ext>
          </a:extLst>
        </xdr:cNvPr>
        <xdr:cNvSpPr txBox="1"/>
      </xdr:nvSpPr>
      <xdr:spPr>
        <a:xfrm>
          <a:off x="14389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132080</xdr:rowOff>
    </xdr:from>
    <xdr:to>
      <xdr:col>72</xdr:col>
      <xdr:colOff>38100</xdr:colOff>
      <xdr:row>60</xdr:row>
      <xdr:rowOff>62230</xdr:rowOff>
    </xdr:to>
    <xdr:sp macro="" textlink="">
      <xdr:nvSpPr>
        <xdr:cNvPr id="643" name="フローチャート: 判断 642">
          <a:extLst>
            <a:ext uri="{FF2B5EF4-FFF2-40B4-BE49-F238E27FC236}">
              <a16:creationId xmlns:a16="http://schemas.microsoft.com/office/drawing/2014/main" id="{00000000-0008-0000-0F00-000083020000}"/>
            </a:ext>
          </a:extLst>
        </xdr:cNvPr>
        <xdr:cNvSpPr/>
      </xdr:nvSpPr>
      <xdr:spPr>
        <a:xfrm>
          <a:off x="13652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58</xdr:row>
      <xdr:rowOff>78757</xdr:rowOff>
    </xdr:from>
    <xdr:ext cx="405111" cy="259045"/>
    <xdr:sp macro="" textlink="">
      <xdr:nvSpPr>
        <xdr:cNvPr id="644" name="n_3aveValue【保健センター・保健所】&#10;有形固定資産減価償却率">
          <a:extLst>
            <a:ext uri="{FF2B5EF4-FFF2-40B4-BE49-F238E27FC236}">
              <a16:creationId xmlns:a16="http://schemas.microsoft.com/office/drawing/2014/main" id="{00000000-0008-0000-0F00-000084020000}"/>
            </a:ext>
          </a:extLst>
        </xdr:cNvPr>
        <xdr:cNvSpPr txBox="1"/>
      </xdr:nvSpPr>
      <xdr:spPr>
        <a:xfrm>
          <a:off x="13500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104322</xdr:rowOff>
    </xdr:from>
    <xdr:to>
      <xdr:col>67</xdr:col>
      <xdr:colOff>101600</xdr:colOff>
      <xdr:row>60</xdr:row>
      <xdr:rowOff>34472</xdr:rowOff>
    </xdr:to>
    <xdr:sp macro="" textlink="">
      <xdr:nvSpPr>
        <xdr:cNvPr id="645" name="フローチャート: 判断 644">
          <a:extLst>
            <a:ext uri="{FF2B5EF4-FFF2-40B4-BE49-F238E27FC236}">
              <a16:creationId xmlns:a16="http://schemas.microsoft.com/office/drawing/2014/main" id="{00000000-0008-0000-0F00-000085020000}"/>
            </a:ext>
          </a:extLst>
        </xdr:cNvPr>
        <xdr:cNvSpPr/>
      </xdr:nvSpPr>
      <xdr:spPr>
        <a:xfrm>
          <a:off x="12763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58</xdr:row>
      <xdr:rowOff>50999</xdr:rowOff>
    </xdr:from>
    <xdr:ext cx="405111" cy="259045"/>
    <xdr:sp macro="" textlink="">
      <xdr:nvSpPr>
        <xdr:cNvPr id="646" name="n_4aveValue【保健センター・保健所】&#10;有形固定資産減価償却率">
          <a:extLst>
            <a:ext uri="{FF2B5EF4-FFF2-40B4-BE49-F238E27FC236}">
              <a16:creationId xmlns:a16="http://schemas.microsoft.com/office/drawing/2014/main" id="{00000000-0008-0000-0F00-000086020000}"/>
            </a:ext>
          </a:extLst>
        </xdr:cNvPr>
        <xdr:cNvSpPr txBox="1"/>
      </xdr:nvSpPr>
      <xdr:spPr>
        <a:xfrm>
          <a:off x="12611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130447</xdr:rowOff>
    </xdr:from>
    <xdr:to>
      <xdr:col>85</xdr:col>
      <xdr:colOff>177800</xdr:colOff>
      <xdr:row>61</xdr:row>
      <xdr:rowOff>60597</xdr:rowOff>
    </xdr:to>
    <xdr:sp macro="" textlink="">
      <xdr:nvSpPr>
        <xdr:cNvPr id="652" name="楕円 651">
          <a:extLst>
            <a:ext uri="{FF2B5EF4-FFF2-40B4-BE49-F238E27FC236}">
              <a16:creationId xmlns:a16="http://schemas.microsoft.com/office/drawing/2014/main" id="{00000000-0008-0000-0F00-00008C020000}"/>
            </a:ext>
          </a:extLst>
        </xdr:cNvPr>
        <xdr:cNvSpPr/>
      </xdr:nvSpPr>
      <xdr:spPr>
        <a:xfrm>
          <a:off x="162687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108874</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00000000-0008-0000-0F00-00008D020000}"/>
            </a:ext>
          </a:extLst>
        </xdr:cNvPr>
        <xdr:cNvSpPr txBox="1"/>
      </xdr:nvSpPr>
      <xdr:spPr>
        <a:xfrm>
          <a:off x="16357600" y="1039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96157</xdr:rowOff>
    </xdr:from>
    <xdr:to>
      <xdr:col>81</xdr:col>
      <xdr:colOff>101600</xdr:colOff>
      <xdr:row>61</xdr:row>
      <xdr:rowOff>26307</xdr:rowOff>
    </xdr:to>
    <xdr:sp macro="" textlink="">
      <xdr:nvSpPr>
        <xdr:cNvPr id="654" name="楕円 653">
          <a:extLst>
            <a:ext uri="{FF2B5EF4-FFF2-40B4-BE49-F238E27FC236}">
              <a16:creationId xmlns:a16="http://schemas.microsoft.com/office/drawing/2014/main" id="{00000000-0008-0000-0F00-00008E020000}"/>
            </a:ext>
          </a:extLst>
        </xdr:cNvPr>
        <xdr:cNvSpPr/>
      </xdr:nvSpPr>
      <xdr:spPr>
        <a:xfrm>
          <a:off x="15430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146957</xdr:rowOff>
    </xdr:from>
    <xdr:to>
      <xdr:col>85</xdr:col>
      <xdr:colOff>127000</xdr:colOff>
      <xdr:row>61</xdr:row>
      <xdr:rowOff>9797</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a:off x="15481300" y="10433957"/>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63500</xdr:rowOff>
    </xdr:from>
    <xdr:to>
      <xdr:col>76</xdr:col>
      <xdr:colOff>165100</xdr:colOff>
      <xdr:row>60</xdr:row>
      <xdr:rowOff>165100</xdr:rowOff>
    </xdr:to>
    <xdr:sp macro="" textlink="">
      <xdr:nvSpPr>
        <xdr:cNvPr id="656" name="楕円 655">
          <a:extLst>
            <a:ext uri="{FF2B5EF4-FFF2-40B4-BE49-F238E27FC236}">
              <a16:creationId xmlns:a16="http://schemas.microsoft.com/office/drawing/2014/main" id="{00000000-0008-0000-0F00-000090020000}"/>
            </a:ext>
          </a:extLst>
        </xdr:cNvPr>
        <xdr:cNvSpPr/>
      </xdr:nvSpPr>
      <xdr:spPr>
        <a:xfrm>
          <a:off x="14541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114300</xdr:rowOff>
    </xdr:from>
    <xdr:to>
      <xdr:col>81</xdr:col>
      <xdr:colOff>50800</xdr:colOff>
      <xdr:row>60</xdr:row>
      <xdr:rowOff>146957</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4592300" y="104013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58" name="楕円 657">
          <a:extLst>
            <a:ext uri="{FF2B5EF4-FFF2-40B4-BE49-F238E27FC236}">
              <a16:creationId xmlns:a16="http://schemas.microsoft.com/office/drawing/2014/main" id="{00000000-0008-0000-0F00-000092020000}"/>
            </a:ext>
          </a:extLst>
        </xdr:cNvPr>
        <xdr:cNvSpPr/>
      </xdr:nvSpPr>
      <xdr:spPr>
        <a:xfrm>
          <a:off x="13652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81643</xdr:rowOff>
    </xdr:from>
    <xdr:to>
      <xdr:col>76</xdr:col>
      <xdr:colOff>114300</xdr:colOff>
      <xdr:row>60</xdr:row>
      <xdr:rowOff>114300</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3703300" y="10368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168003</xdr:rowOff>
    </xdr:from>
    <xdr:to>
      <xdr:col>67</xdr:col>
      <xdr:colOff>101600</xdr:colOff>
      <xdr:row>60</xdr:row>
      <xdr:rowOff>98153</xdr:rowOff>
    </xdr:to>
    <xdr:sp macro="" textlink="">
      <xdr:nvSpPr>
        <xdr:cNvPr id="660" name="楕円 659">
          <a:extLst>
            <a:ext uri="{FF2B5EF4-FFF2-40B4-BE49-F238E27FC236}">
              <a16:creationId xmlns:a16="http://schemas.microsoft.com/office/drawing/2014/main" id="{00000000-0008-0000-0F00-000094020000}"/>
            </a:ext>
          </a:extLst>
        </xdr:cNvPr>
        <xdr:cNvSpPr/>
      </xdr:nvSpPr>
      <xdr:spPr>
        <a:xfrm>
          <a:off x="127635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47353</xdr:rowOff>
    </xdr:from>
    <xdr:to>
      <xdr:col>71</xdr:col>
      <xdr:colOff>177800</xdr:colOff>
      <xdr:row>60</xdr:row>
      <xdr:rowOff>81643</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2814300" y="1033435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17434</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5266044" y="1047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156227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4389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35007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89280</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00000000-0008-0000-0F00-000099020000}"/>
            </a:ext>
          </a:extLst>
        </xdr:cNvPr>
        <xdr:cNvSpPr txBox="1"/>
      </xdr:nvSpPr>
      <xdr:spPr>
        <a:xfrm>
          <a:off x="12611744" y="1037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00000000-0008-0000-0F00-0000B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155122</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flipV="1">
          <a:off x="22160864" y="95848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00000000-0008-0000-0F00-0000B4020000}"/>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101799</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00000000-0008-0000-0F00-0000B6020000}"/>
            </a:ext>
          </a:extLst>
        </xdr:cNvPr>
        <xdr:cNvSpPr txBox="1"/>
      </xdr:nvSpPr>
      <xdr:spPr>
        <a:xfrm>
          <a:off x="22199600" y="936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155122</xdr:rowOff>
    </xdr:from>
    <xdr:to>
      <xdr:col>116</xdr:col>
      <xdr:colOff>152400</xdr:colOff>
      <xdr:row>55</xdr:row>
      <xdr:rowOff>155122</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22072600" y="958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00000000-0008-0000-0F00-0000B8020000}"/>
            </a:ext>
          </a:extLst>
        </xdr:cNvPr>
        <xdr:cNvSpPr txBox="1"/>
      </xdr:nvSpPr>
      <xdr:spPr>
        <a:xfrm>
          <a:off x="22199600" y="1059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62</xdr:row>
      <xdr:rowOff>58255</xdr:rowOff>
    </xdr:from>
    <xdr:ext cx="469744" cy="259045"/>
    <xdr:sp macro="" textlink="">
      <xdr:nvSpPr>
        <xdr:cNvPr id="699" name="n_1aveValue【保健センター・保健所】&#10;一人当たり面積">
          <a:extLst>
            <a:ext uri="{FF2B5EF4-FFF2-40B4-BE49-F238E27FC236}">
              <a16:creationId xmlns:a16="http://schemas.microsoft.com/office/drawing/2014/main" id="{00000000-0008-0000-0F00-0000BB020000}"/>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136978</xdr:rowOff>
    </xdr:from>
    <xdr:to>
      <xdr:col>107</xdr:col>
      <xdr:colOff>101600</xdr:colOff>
      <xdr:row>62</xdr:row>
      <xdr:rowOff>67128</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62</xdr:row>
      <xdr:rowOff>58255</xdr:rowOff>
    </xdr:from>
    <xdr:ext cx="469744" cy="259045"/>
    <xdr:sp macro="" textlink="">
      <xdr:nvSpPr>
        <xdr:cNvPr id="701" name="n_2aveValue【保健センター・保健所】&#10;一人当たり面積">
          <a:extLst>
            <a:ext uri="{FF2B5EF4-FFF2-40B4-BE49-F238E27FC236}">
              <a16:creationId xmlns:a16="http://schemas.microsoft.com/office/drawing/2014/main" id="{00000000-0008-0000-0F00-0000BD020000}"/>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60</xdr:row>
      <xdr:rowOff>30843</xdr:rowOff>
    </xdr:from>
    <xdr:to>
      <xdr:col>102</xdr:col>
      <xdr:colOff>165100</xdr:colOff>
      <xdr:row>60</xdr:row>
      <xdr:rowOff>132443</xdr:rowOff>
    </xdr:to>
    <xdr:sp macro="" textlink="">
      <xdr:nvSpPr>
        <xdr:cNvPr id="702" name="フローチャート: 判断 701">
          <a:extLst>
            <a:ext uri="{FF2B5EF4-FFF2-40B4-BE49-F238E27FC236}">
              <a16:creationId xmlns:a16="http://schemas.microsoft.com/office/drawing/2014/main" id="{00000000-0008-0000-0F00-0000BE020000}"/>
            </a:ext>
          </a:extLst>
        </xdr:cNvPr>
        <xdr:cNvSpPr/>
      </xdr:nvSpPr>
      <xdr:spPr>
        <a:xfrm>
          <a:off x="19494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60</xdr:row>
      <xdr:rowOff>123570</xdr:rowOff>
    </xdr:from>
    <xdr:ext cx="469744" cy="259045"/>
    <xdr:sp macro="" textlink="">
      <xdr:nvSpPr>
        <xdr:cNvPr id="703" name="n_3aveValue【保健センター・保健所】&#10;一人当たり面積">
          <a:extLst>
            <a:ext uri="{FF2B5EF4-FFF2-40B4-BE49-F238E27FC236}">
              <a16:creationId xmlns:a16="http://schemas.microsoft.com/office/drawing/2014/main" id="{00000000-0008-0000-0F00-0000BF020000}"/>
            </a:ext>
          </a:extLst>
        </xdr:cNvPr>
        <xdr:cNvSpPr txBox="1"/>
      </xdr:nvSpPr>
      <xdr:spPr>
        <a:xfrm>
          <a:off x="19310427" y="104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60</xdr:row>
      <xdr:rowOff>63500</xdr:rowOff>
    </xdr:from>
    <xdr:to>
      <xdr:col>98</xdr:col>
      <xdr:colOff>38100</xdr:colOff>
      <xdr:row>60</xdr:row>
      <xdr:rowOff>165100</xdr:rowOff>
    </xdr:to>
    <xdr:sp macro="" textlink="">
      <xdr:nvSpPr>
        <xdr:cNvPr id="704" name="フローチャート: 判断 703">
          <a:extLst>
            <a:ext uri="{FF2B5EF4-FFF2-40B4-BE49-F238E27FC236}">
              <a16:creationId xmlns:a16="http://schemas.microsoft.com/office/drawing/2014/main" id="{00000000-0008-0000-0F00-0000C0020000}"/>
            </a:ext>
          </a:extLst>
        </xdr:cNvPr>
        <xdr:cNvSpPr/>
      </xdr:nvSpPr>
      <xdr:spPr>
        <a:xfrm>
          <a:off x="18605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60</xdr:row>
      <xdr:rowOff>156227</xdr:rowOff>
    </xdr:from>
    <xdr:ext cx="469744" cy="259045"/>
    <xdr:sp macro="" textlink="">
      <xdr:nvSpPr>
        <xdr:cNvPr id="705" name="n_4aveValue【保健センター・保健所】&#10;一人当たり面積">
          <a:extLst>
            <a:ext uri="{FF2B5EF4-FFF2-40B4-BE49-F238E27FC236}">
              <a16:creationId xmlns:a16="http://schemas.microsoft.com/office/drawing/2014/main" id="{00000000-0008-0000-0F00-0000C1020000}"/>
            </a:ext>
          </a:extLst>
        </xdr:cNvPr>
        <xdr:cNvSpPr txBox="1"/>
      </xdr:nvSpPr>
      <xdr:spPr>
        <a:xfrm>
          <a:off x="184214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6350</xdr:rowOff>
    </xdr:from>
    <xdr:to>
      <xdr:col>116</xdr:col>
      <xdr:colOff>114300</xdr:colOff>
      <xdr:row>57</xdr:row>
      <xdr:rowOff>107950</xdr:rowOff>
    </xdr:to>
    <xdr:sp macro="" textlink="">
      <xdr:nvSpPr>
        <xdr:cNvPr id="711" name="楕円 710">
          <a:extLst>
            <a:ext uri="{FF2B5EF4-FFF2-40B4-BE49-F238E27FC236}">
              <a16:creationId xmlns:a16="http://schemas.microsoft.com/office/drawing/2014/main" id="{00000000-0008-0000-0F00-0000C7020000}"/>
            </a:ext>
          </a:extLst>
        </xdr:cNvPr>
        <xdr:cNvSpPr/>
      </xdr:nvSpPr>
      <xdr:spPr>
        <a:xfrm>
          <a:off x="221107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29227</xdr:rowOff>
    </xdr:from>
    <xdr:ext cx="469744" cy="259045"/>
    <xdr:sp macro="" textlink="">
      <xdr:nvSpPr>
        <xdr:cNvPr id="712" name="【保健センター・保健所】&#10;一人当たり面積該当値テキスト">
          <a:extLst>
            <a:ext uri="{FF2B5EF4-FFF2-40B4-BE49-F238E27FC236}">
              <a16:creationId xmlns:a16="http://schemas.microsoft.com/office/drawing/2014/main" id="{00000000-0008-0000-0F00-0000C8020000}"/>
            </a:ext>
          </a:extLst>
        </xdr:cNvPr>
        <xdr:cNvSpPr txBox="1"/>
      </xdr:nvSpPr>
      <xdr:spPr>
        <a:xfrm>
          <a:off x="22199600" y="963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22678</xdr:rowOff>
    </xdr:from>
    <xdr:to>
      <xdr:col>112</xdr:col>
      <xdr:colOff>38100</xdr:colOff>
      <xdr:row>57</xdr:row>
      <xdr:rowOff>124278</xdr:rowOff>
    </xdr:to>
    <xdr:sp macro="" textlink="">
      <xdr:nvSpPr>
        <xdr:cNvPr id="713" name="楕円 712">
          <a:extLst>
            <a:ext uri="{FF2B5EF4-FFF2-40B4-BE49-F238E27FC236}">
              <a16:creationId xmlns:a16="http://schemas.microsoft.com/office/drawing/2014/main" id="{00000000-0008-0000-0F00-0000C9020000}"/>
            </a:ext>
          </a:extLst>
        </xdr:cNvPr>
        <xdr:cNvSpPr/>
      </xdr:nvSpPr>
      <xdr:spPr>
        <a:xfrm>
          <a:off x="21272500" y="979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57150</xdr:rowOff>
    </xdr:from>
    <xdr:to>
      <xdr:col>116</xdr:col>
      <xdr:colOff>63500</xdr:colOff>
      <xdr:row>57</xdr:row>
      <xdr:rowOff>73478</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flipV="1">
          <a:off x="21323300" y="98298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39007</xdr:rowOff>
    </xdr:from>
    <xdr:to>
      <xdr:col>107</xdr:col>
      <xdr:colOff>101600</xdr:colOff>
      <xdr:row>57</xdr:row>
      <xdr:rowOff>140607</xdr:rowOff>
    </xdr:to>
    <xdr:sp macro="" textlink="">
      <xdr:nvSpPr>
        <xdr:cNvPr id="715" name="楕円 714">
          <a:extLst>
            <a:ext uri="{FF2B5EF4-FFF2-40B4-BE49-F238E27FC236}">
              <a16:creationId xmlns:a16="http://schemas.microsoft.com/office/drawing/2014/main" id="{00000000-0008-0000-0F00-0000CB020000}"/>
            </a:ext>
          </a:extLst>
        </xdr:cNvPr>
        <xdr:cNvSpPr/>
      </xdr:nvSpPr>
      <xdr:spPr>
        <a:xfrm>
          <a:off x="20383500" y="98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73478</xdr:rowOff>
    </xdr:from>
    <xdr:to>
      <xdr:col>111</xdr:col>
      <xdr:colOff>177800</xdr:colOff>
      <xdr:row>57</xdr:row>
      <xdr:rowOff>89807</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flipV="1">
          <a:off x="20434300" y="98461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55335</xdr:rowOff>
    </xdr:from>
    <xdr:to>
      <xdr:col>102</xdr:col>
      <xdr:colOff>165100</xdr:colOff>
      <xdr:row>57</xdr:row>
      <xdr:rowOff>156935</xdr:rowOff>
    </xdr:to>
    <xdr:sp macro="" textlink="">
      <xdr:nvSpPr>
        <xdr:cNvPr id="717" name="楕円 716">
          <a:extLst>
            <a:ext uri="{FF2B5EF4-FFF2-40B4-BE49-F238E27FC236}">
              <a16:creationId xmlns:a16="http://schemas.microsoft.com/office/drawing/2014/main" id="{00000000-0008-0000-0F00-0000CD020000}"/>
            </a:ext>
          </a:extLst>
        </xdr:cNvPr>
        <xdr:cNvSpPr/>
      </xdr:nvSpPr>
      <xdr:spPr>
        <a:xfrm>
          <a:off x="19494500" y="98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89807</xdr:rowOff>
    </xdr:from>
    <xdr:to>
      <xdr:col>107</xdr:col>
      <xdr:colOff>50800</xdr:colOff>
      <xdr:row>57</xdr:row>
      <xdr:rowOff>106135</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flipV="1">
          <a:off x="19545300" y="98624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71665</xdr:rowOff>
    </xdr:from>
    <xdr:to>
      <xdr:col>98</xdr:col>
      <xdr:colOff>38100</xdr:colOff>
      <xdr:row>58</xdr:row>
      <xdr:rowOff>1815</xdr:rowOff>
    </xdr:to>
    <xdr:sp macro="" textlink="">
      <xdr:nvSpPr>
        <xdr:cNvPr id="719" name="楕円 718">
          <a:extLst>
            <a:ext uri="{FF2B5EF4-FFF2-40B4-BE49-F238E27FC236}">
              <a16:creationId xmlns:a16="http://schemas.microsoft.com/office/drawing/2014/main" id="{00000000-0008-0000-0F00-0000CF020000}"/>
            </a:ext>
          </a:extLst>
        </xdr:cNvPr>
        <xdr:cNvSpPr/>
      </xdr:nvSpPr>
      <xdr:spPr>
        <a:xfrm>
          <a:off x="18605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106135</xdr:rowOff>
    </xdr:from>
    <xdr:to>
      <xdr:col>102</xdr:col>
      <xdr:colOff>114300</xdr:colOff>
      <xdr:row>57</xdr:row>
      <xdr:rowOff>122465</xdr:rowOff>
    </xdr:to>
    <xdr:cxnSp macro="">
      <xdr:nvCxnSpPr>
        <xdr:cNvPr id="720" name="直線コネクタ 719">
          <a:extLst>
            <a:ext uri="{FF2B5EF4-FFF2-40B4-BE49-F238E27FC236}">
              <a16:creationId xmlns:a16="http://schemas.microsoft.com/office/drawing/2014/main" id="{00000000-0008-0000-0F00-0000D0020000}"/>
            </a:ext>
          </a:extLst>
        </xdr:cNvPr>
        <xdr:cNvCxnSpPr/>
      </xdr:nvCxnSpPr>
      <xdr:spPr>
        <a:xfrm flipV="1">
          <a:off x="18656300" y="98787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55</xdr:row>
      <xdr:rowOff>140805</xdr:rowOff>
    </xdr:from>
    <xdr:ext cx="469744" cy="259045"/>
    <xdr:sp macro="" textlink="">
      <xdr:nvSpPr>
        <xdr:cNvPr id="721" name="n_1mainValue【保健センター・保健所】&#10;一人当たり面積">
          <a:extLst>
            <a:ext uri="{FF2B5EF4-FFF2-40B4-BE49-F238E27FC236}">
              <a16:creationId xmlns:a16="http://schemas.microsoft.com/office/drawing/2014/main" id="{00000000-0008-0000-0F00-0000D1020000}"/>
            </a:ext>
          </a:extLst>
        </xdr:cNvPr>
        <xdr:cNvSpPr txBox="1"/>
      </xdr:nvSpPr>
      <xdr:spPr>
        <a:xfrm>
          <a:off x="21075727" y="957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157134</xdr:rowOff>
    </xdr:from>
    <xdr:ext cx="469744" cy="259045"/>
    <xdr:sp macro="" textlink="">
      <xdr:nvSpPr>
        <xdr:cNvPr id="722" name="n_2mainValue【保健センター・保健所】&#10;一人当たり面積">
          <a:extLst>
            <a:ext uri="{FF2B5EF4-FFF2-40B4-BE49-F238E27FC236}">
              <a16:creationId xmlns:a16="http://schemas.microsoft.com/office/drawing/2014/main" id="{00000000-0008-0000-0F00-0000D2020000}"/>
            </a:ext>
          </a:extLst>
        </xdr:cNvPr>
        <xdr:cNvSpPr txBox="1"/>
      </xdr:nvSpPr>
      <xdr:spPr>
        <a:xfrm>
          <a:off x="20199427" y="958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2012</xdr:rowOff>
    </xdr:from>
    <xdr:ext cx="469744" cy="259045"/>
    <xdr:sp macro="" textlink="">
      <xdr:nvSpPr>
        <xdr:cNvPr id="723" name="n_3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19310427" y="960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18342</xdr:rowOff>
    </xdr:from>
    <xdr:ext cx="469744" cy="259045"/>
    <xdr:sp macro="" textlink="">
      <xdr:nvSpPr>
        <xdr:cNvPr id="724" name="n_4mainValue【保健センター・保健所】&#10;一人当たり面積">
          <a:extLst>
            <a:ext uri="{FF2B5EF4-FFF2-40B4-BE49-F238E27FC236}">
              <a16:creationId xmlns:a16="http://schemas.microsoft.com/office/drawing/2014/main" id="{00000000-0008-0000-0F00-0000D4020000}"/>
            </a:ext>
          </a:extLst>
        </xdr:cNvPr>
        <xdr:cNvSpPr txBox="1"/>
      </xdr:nvSpPr>
      <xdr:spPr>
        <a:xfrm>
          <a:off x="18421427" y="961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00000000-0008-0000-0F00-0000E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137161</xdr:rowOff>
    </xdr:from>
    <xdr:to>
      <xdr:col>85</xdr:col>
      <xdr:colOff>126364</xdr:colOff>
      <xdr:row>85</xdr:row>
      <xdr:rowOff>161925</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flipV="1">
          <a:off x="16318864" y="13338811"/>
          <a:ext cx="0" cy="1396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165752</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00000000-0008-0000-0F00-0000EE020000}"/>
            </a:ext>
          </a:extLst>
        </xdr:cNvPr>
        <xdr:cNvSpPr txBox="1"/>
      </xdr:nvSpPr>
      <xdr:spPr>
        <a:xfrm>
          <a:off x="16357600" y="1473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161925</xdr:rowOff>
    </xdr:from>
    <xdr:to>
      <xdr:col>86</xdr:col>
      <xdr:colOff>25400</xdr:colOff>
      <xdr:row>85</xdr:row>
      <xdr:rowOff>161925</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6230600" y="14735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83838</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00000000-0008-0000-0F00-0000F0020000}"/>
            </a:ext>
          </a:extLst>
        </xdr:cNvPr>
        <xdr:cNvSpPr txBox="1"/>
      </xdr:nvSpPr>
      <xdr:spPr>
        <a:xfrm>
          <a:off x="16357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137161</xdr:rowOff>
    </xdr:from>
    <xdr:to>
      <xdr:col>86</xdr:col>
      <xdr:colOff>25400</xdr:colOff>
      <xdr:row>77</xdr:row>
      <xdr:rowOff>137161</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6230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10177</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00000000-0008-0000-0F00-0000F2020000}"/>
            </a:ext>
          </a:extLst>
        </xdr:cNvPr>
        <xdr:cNvSpPr txBox="1"/>
      </xdr:nvSpPr>
      <xdr:spPr>
        <a:xfrm>
          <a:off x="16357600" y="1389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158750</xdr:rowOff>
    </xdr:from>
    <xdr:to>
      <xdr:col>85</xdr:col>
      <xdr:colOff>177800</xdr:colOff>
      <xdr:row>82</xdr:row>
      <xdr:rowOff>88900</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6268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133986</xdr:rowOff>
    </xdr:from>
    <xdr:to>
      <xdr:col>81</xdr:col>
      <xdr:colOff>101600</xdr:colOff>
      <xdr:row>82</xdr:row>
      <xdr:rowOff>64136</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5430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80663</xdr:rowOff>
    </xdr:from>
    <xdr:ext cx="405111" cy="259045"/>
    <xdr:sp macro="" textlink="">
      <xdr:nvSpPr>
        <xdr:cNvPr id="757" name="n_1aveValue【消防施設】&#10;有形固定資産減価償却率">
          <a:extLst>
            <a:ext uri="{FF2B5EF4-FFF2-40B4-BE49-F238E27FC236}">
              <a16:creationId xmlns:a16="http://schemas.microsoft.com/office/drawing/2014/main" id="{00000000-0008-0000-0F00-0000F5020000}"/>
            </a:ext>
          </a:extLst>
        </xdr:cNvPr>
        <xdr:cNvSpPr txBox="1"/>
      </xdr:nvSpPr>
      <xdr:spPr>
        <a:xfrm>
          <a:off x="152660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122555</xdr:rowOff>
    </xdr:from>
    <xdr:to>
      <xdr:col>76</xdr:col>
      <xdr:colOff>165100</xdr:colOff>
      <xdr:row>82</xdr:row>
      <xdr:rowOff>52705</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00000000-0008-0000-0F00-0000F7020000}"/>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82</xdr:row>
      <xdr:rowOff>42545</xdr:rowOff>
    </xdr:from>
    <xdr:to>
      <xdr:col>72</xdr:col>
      <xdr:colOff>38100</xdr:colOff>
      <xdr:row>82</xdr:row>
      <xdr:rowOff>144145</xdr:rowOff>
    </xdr:to>
    <xdr:sp macro="" textlink="">
      <xdr:nvSpPr>
        <xdr:cNvPr id="760" name="フローチャート: 判断 759">
          <a:extLst>
            <a:ext uri="{FF2B5EF4-FFF2-40B4-BE49-F238E27FC236}">
              <a16:creationId xmlns:a16="http://schemas.microsoft.com/office/drawing/2014/main" id="{00000000-0008-0000-0F00-0000F8020000}"/>
            </a:ext>
          </a:extLst>
        </xdr:cNvPr>
        <xdr:cNvSpPr/>
      </xdr:nvSpPr>
      <xdr:spPr>
        <a:xfrm>
          <a:off x="13652500" y="1410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80</xdr:row>
      <xdr:rowOff>160672</xdr:rowOff>
    </xdr:from>
    <xdr:ext cx="405111" cy="259045"/>
    <xdr:sp macro="" textlink="">
      <xdr:nvSpPr>
        <xdr:cNvPr id="761" name="n_3aveValue【消防施設】&#10;有形固定資産減価償却率">
          <a:extLst>
            <a:ext uri="{FF2B5EF4-FFF2-40B4-BE49-F238E27FC236}">
              <a16:creationId xmlns:a16="http://schemas.microsoft.com/office/drawing/2014/main" id="{00000000-0008-0000-0F00-0000F9020000}"/>
            </a:ext>
          </a:extLst>
        </xdr:cNvPr>
        <xdr:cNvSpPr txBox="1"/>
      </xdr:nvSpPr>
      <xdr:spPr>
        <a:xfrm>
          <a:off x="13500744" y="1387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81</xdr:row>
      <xdr:rowOff>166370</xdr:rowOff>
    </xdr:from>
    <xdr:to>
      <xdr:col>67</xdr:col>
      <xdr:colOff>101600</xdr:colOff>
      <xdr:row>82</xdr:row>
      <xdr:rowOff>96520</xdr:rowOff>
    </xdr:to>
    <xdr:sp macro="" textlink="">
      <xdr:nvSpPr>
        <xdr:cNvPr id="762" name="フローチャート: 判断 761">
          <a:extLst>
            <a:ext uri="{FF2B5EF4-FFF2-40B4-BE49-F238E27FC236}">
              <a16:creationId xmlns:a16="http://schemas.microsoft.com/office/drawing/2014/main" id="{00000000-0008-0000-0F00-0000FA020000}"/>
            </a:ext>
          </a:extLst>
        </xdr:cNvPr>
        <xdr:cNvSpPr/>
      </xdr:nvSpPr>
      <xdr:spPr>
        <a:xfrm>
          <a:off x="12763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80</xdr:row>
      <xdr:rowOff>113047</xdr:rowOff>
    </xdr:from>
    <xdr:ext cx="405111" cy="259045"/>
    <xdr:sp macro="" textlink="">
      <xdr:nvSpPr>
        <xdr:cNvPr id="763" name="n_4aveValue【消防施設】&#10;有形固定資産減価償却率">
          <a:extLst>
            <a:ext uri="{FF2B5EF4-FFF2-40B4-BE49-F238E27FC236}">
              <a16:creationId xmlns:a16="http://schemas.microsoft.com/office/drawing/2014/main" id="{00000000-0008-0000-0F00-0000FB020000}"/>
            </a:ext>
          </a:extLst>
        </xdr:cNvPr>
        <xdr:cNvSpPr txBox="1"/>
      </xdr:nvSpPr>
      <xdr:spPr>
        <a:xfrm>
          <a:off x="12611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F00-0000F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F00-0000F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0000000-0008-0000-0F00-0000F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00000000-0008-0000-0F00-00000003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109220</xdr:rowOff>
    </xdr:from>
    <xdr:to>
      <xdr:col>85</xdr:col>
      <xdr:colOff>177800</xdr:colOff>
      <xdr:row>83</xdr:row>
      <xdr:rowOff>39370</xdr:rowOff>
    </xdr:to>
    <xdr:sp macro="" textlink="">
      <xdr:nvSpPr>
        <xdr:cNvPr id="769" name="楕円 768">
          <a:extLst>
            <a:ext uri="{FF2B5EF4-FFF2-40B4-BE49-F238E27FC236}">
              <a16:creationId xmlns:a16="http://schemas.microsoft.com/office/drawing/2014/main" id="{00000000-0008-0000-0F00-000001030000}"/>
            </a:ext>
          </a:extLst>
        </xdr:cNvPr>
        <xdr:cNvSpPr/>
      </xdr:nvSpPr>
      <xdr:spPr>
        <a:xfrm>
          <a:off x="162687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87647</xdr:rowOff>
    </xdr:from>
    <xdr:ext cx="405111" cy="259045"/>
    <xdr:sp macro="" textlink="">
      <xdr:nvSpPr>
        <xdr:cNvPr id="770" name="【消防施設】&#10;有形固定資産減価償却率該当値テキスト">
          <a:extLst>
            <a:ext uri="{FF2B5EF4-FFF2-40B4-BE49-F238E27FC236}">
              <a16:creationId xmlns:a16="http://schemas.microsoft.com/office/drawing/2014/main" id="{00000000-0008-0000-0F00-000002030000}"/>
            </a:ext>
          </a:extLst>
        </xdr:cNvPr>
        <xdr:cNvSpPr txBox="1"/>
      </xdr:nvSpPr>
      <xdr:spPr>
        <a:xfrm>
          <a:off x="16357600"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82550</xdr:rowOff>
    </xdr:from>
    <xdr:to>
      <xdr:col>81</xdr:col>
      <xdr:colOff>101600</xdr:colOff>
      <xdr:row>83</xdr:row>
      <xdr:rowOff>12700</xdr:rowOff>
    </xdr:to>
    <xdr:sp macro="" textlink="">
      <xdr:nvSpPr>
        <xdr:cNvPr id="771" name="楕円 770">
          <a:extLst>
            <a:ext uri="{FF2B5EF4-FFF2-40B4-BE49-F238E27FC236}">
              <a16:creationId xmlns:a16="http://schemas.microsoft.com/office/drawing/2014/main" id="{00000000-0008-0000-0F00-000003030000}"/>
            </a:ext>
          </a:extLst>
        </xdr:cNvPr>
        <xdr:cNvSpPr/>
      </xdr:nvSpPr>
      <xdr:spPr>
        <a:xfrm>
          <a:off x="15430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133350</xdr:rowOff>
    </xdr:from>
    <xdr:to>
      <xdr:col>85</xdr:col>
      <xdr:colOff>127000</xdr:colOff>
      <xdr:row>82</xdr:row>
      <xdr:rowOff>160020</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a:off x="15481300" y="141922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2539</xdr:rowOff>
    </xdr:from>
    <xdr:to>
      <xdr:col>76</xdr:col>
      <xdr:colOff>165100</xdr:colOff>
      <xdr:row>83</xdr:row>
      <xdr:rowOff>104139</xdr:rowOff>
    </xdr:to>
    <xdr:sp macro="" textlink="">
      <xdr:nvSpPr>
        <xdr:cNvPr id="773" name="楕円 772">
          <a:extLst>
            <a:ext uri="{FF2B5EF4-FFF2-40B4-BE49-F238E27FC236}">
              <a16:creationId xmlns:a16="http://schemas.microsoft.com/office/drawing/2014/main" id="{00000000-0008-0000-0F00-000005030000}"/>
            </a:ext>
          </a:extLst>
        </xdr:cNvPr>
        <xdr:cNvSpPr/>
      </xdr:nvSpPr>
      <xdr:spPr>
        <a:xfrm>
          <a:off x="145415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133350</xdr:rowOff>
    </xdr:from>
    <xdr:to>
      <xdr:col>81</xdr:col>
      <xdr:colOff>50800</xdr:colOff>
      <xdr:row>83</xdr:row>
      <xdr:rowOff>53339</xdr:rowOff>
    </xdr:to>
    <xdr:cxnSp macro="">
      <xdr:nvCxnSpPr>
        <xdr:cNvPr id="774" name="直線コネクタ 773">
          <a:extLst>
            <a:ext uri="{FF2B5EF4-FFF2-40B4-BE49-F238E27FC236}">
              <a16:creationId xmlns:a16="http://schemas.microsoft.com/office/drawing/2014/main" id="{00000000-0008-0000-0F00-000006030000}"/>
            </a:ext>
          </a:extLst>
        </xdr:cNvPr>
        <xdr:cNvCxnSpPr/>
      </xdr:nvCxnSpPr>
      <xdr:spPr>
        <a:xfrm flipV="1">
          <a:off x="14592300" y="1419225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120650</xdr:rowOff>
    </xdr:from>
    <xdr:to>
      <xdr:col>72</xdr:col>
      <xdr:colOff>38100</xdr:colOff>
      <xdr:row>85</xdr:row>
      <xdr:rowOff>50800</xdr:rowOff>
    </xdr:to>
    <xdr:sp macro="" textlink="">
      <xdr:nvSpPr>
        <xdr:cNvPr id="775" name="楕円 774">
          <a:extLst>
            <a:ext uri="{FF2B5EF4-FFF2-40B4-BE49-F238E27FC236}">
              <a16:creationId xmlns:a16="http://schemas.microsoft.com/office/drawing/2014/main" id="{00000000-0008-0000-0F00-000007030000}"/>
            </a:ext>
          </a:extLst>
        </xdr:cNvPr>
        <xdr:cNvSpPr/>
      </xdr:nvSpPr>
      <xdr:spPr>
        <a:xfrm>
          <a:off x="136525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53339</xdr:rowOff>
    </xdr:from>
    <xdr:to>
      <xdr:col>76</xdr:col>
      <xdr:colOff>114300</xdr:colOff>
      <xdr:row>85</xdr:row>
      <xdr:rowOff>0</xdr:rowOff>
    </xdr:to>
    <xdr:cxnSp macro="">
      <xdr:nvCxnSpPr>
        <xdr:cNvPr id="776" name="直線コネクタ 775">
          <a:extLst>
            <a:ext uri="{FF2B5EF4-FFF2-40B4-BE49-F238E27FC236}">
              <a16:creationId xmlns:a16="http://schemas.microsoft.com/office/drawing/2014/main" id="{00000000-0008-0000-0F00-000008030000}"/>
            </a:ext>
          </a:extLst>
        </xdr:cNvPr>
        <xdr:cNvCxnSpPr/>
      </xdr:nvCxnSpPr>
      <xdr:spPr>
        <a:xfrm flipV="1">
          <a:off x="13703300" y="14283689"/>
          <a:ext cx="8890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92075</xdr:rowOff>
    </xdr:from>
    <xdr:to>
      <xdr:col>67</xdr:col>
      <xdr:colOff>101600</xdr:colOff>
      <xdr:row>85</xdr:row>
      <xdr:rowOff>22225</xdr:rowOff>
    </xdr:to>
    <xdr:sp macro="" textlink="">
      <xdr:nvSpPr>
        <xdr:cNvPr id="777" name="楕円 776">
          <a:extLst>
            <a:ext uri="{FF2B5EF4-FFF2-40B4-BE49-F238E27FC236}">
              <a16:creationId xmlns:a16="http://schemas.microsoft.com/office/drawing/2014/main" id="{00000000-0008-0000-0F00-000009030000}"/>
            </a:ext>
          </a:extLst>
        </xdr:cNvPr>
        <xdr:cNvSpPr/>
      </xdr:nvSpPr>
      <xdr:spPr>
        <a:xfrm>
          <a:off x="127635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142875</xdr:rowOff>
    </xdr:from>
    <xdr:to>
      <xdr:col>71</xdr:col>
      <xdr:colOff>177800</xdr:colOff>
      <xdr:row>85</xdr:row>
      <xdr:rowOff>0</xdr:rowOff>
    </xdr:to>
    <xdr:cxnSp macro="">
      <xdr:nvCxnSpPr>
        <xdr:cNvPr id="778" name="直線コネクタ 777">
          <a:extLst>
            <a:ext uri="{FF2B5EF4-FFF2-40B4-BE49-F238E27FC236}">
              <a16:creationId xmlns:a16="http://schemas.microsoft.com/office/drawing/2014/main" id="{00000000-0008-0000-0F00-00000A030000}"/>
            </a:ext>
          </a:extLst>
        </xdr:cNvPr>
        <xdr:cNvCxnSpPr/>
      </xdr:nvCxnSpPr>
      <xdr:spPr>
        <a:xfrm>
          <a:off x="12814300" y="145446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3827</xdr:rowOff>
    </xdr:from>
    <xdr:ext cx="405111" cy="259045"/>
    <xdr:sp macro="" textlink="">
      <xdr:nvSpPr>
        <xdr:cNvPr id="779" name="n_1mainValue【消防施設】&#10;有形固定資産減価償却率">
          <a:extLst>
            <a:ext uri="{FF2B5EF4-FFF2-40B4-BE49-F238E27FC236}">
              <a16:creationId xmlns:a16="http://schemas.microsoft.com/office/drawing/2014/main" id="{00000000-0008-0000-0F00-00000B030000}"/>
            </a:ext>
          </a:extLst>
        </xdr:cNvPr>
        <xdr:cNvSpPr txBox="1"/>
      </xdr:nvSpPr>
      <xdr:spPr>
        <a:xfrm>
          <a:off x="152660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95266</xdr:rowOff>
    </xdr:from>
    <xdr:ext cx="405111" cy="259045"/>
    <xdr:sp macro="" textlink="">
      <xdr:nvSpPr>
        <xdr:cNvPr id="780" name="n_2mainValue【消防施設】&#10;有形固定資産減価償却率">
          <a:extLst>
            <a:ext uri="{FF2B5EF4-FFF2-40B4-BE49-F238E27FC236}">
              <a16:creationId xmlns:a16="http://schemas.microsoft.com/office/drawing/2014/main" id="{00000000-0008-0000-0F00-00000C030000}"/>
            </a:ext>
          </a:extLst>
        </xdr:cNvPr>
        <xdr:cNvSpPr txBox="1"/>
      </xdr:nvSpPr>
      <xdr:spPr>
        <a:xfrm>
          <a:off x="14389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41927</xdr:rowOff>
    </xdr:from>
    <xdr:ext cx="405111" cy="259045"/>
    <xdr:sp macro="" textlink="">
      <xdr:nvSpPr>
        <xdr:cNvPr id="781" name="n_3mainValue【消防施設】&#10;有形固定資産減価償却率">
          <a:extLst>
            <a:ext uri="{FF2B5EF4-FFF2-40B4-BE49-F238E27FC236}">
              <a16:creationId xmlns:a16="http://schemas.microsoft.com/office/drawing/2014/main" id="{00000000-0008-0000-0F00-00000D030000}"/>
            </a:ext>
          </a:extLst>
        </xdr:cNvPr>
        <xdr:cNvSpPr txBox="1"/>
      </xdr:nvSpPr>
      <xdr:spPr>
        <a:xfrm>
          <a:off x="13500744" y="1461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13352</xdr:rowOff>
    </xdr:from>
    <xdr:ext cx="405111" cy="259045"/>
    <xdr:sp macro="" textlink="">
      <xdr:nvSpPr>
        <xdr:cNvPr id="782" name="n_4mainValue【消防施設】&#10;有形固定資産減価償却率">
          <a:extLst>
            <a:ext uri="{FF2B5EF4-FFF2-40B4-BE49-F238E27FC236}">
              <a16:creationId xmlns:a16="http://schemas.microsoft.com/office/drawing/2014/main" id="{00000000-0008-0000-0F00-00000E030000}"/>
            </a:ext>
          </a:extLst>
        </xdr:cNvPr>
        <xdr:cNvSpPr txBox="1"/>
      </xdr:nvSpPr>
      <xdr:spPr>
        <a:xfrm>
          <a:off x="12611744" y="1458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00000000-0008-0000-0F00-000017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00000000-0008-0000-0F00-000025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83820</xdr:rowOff>
    </xdr:from>
    <xdr:to>
      <xdr:col>116</xdr:col>
      <xdr:colOff>62864</xdr:colOff>
      <xdr:row>86</xdr:row>
      <xdr:rowOff>102870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flipV="1">
          <a:off x="22160864" y="1328547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7" name="【消防施設】&#10;一人当たり面積最小値テキスト">
          <a:extLst>
            <a:ext uri="{FF2B5EF4-FFF2-40B4-BE49-F238E27FC236}">
              <a16:creationId xmlns:a16="http://schemas.microsoft.com/office/drawing/2014/main" id="{00000000-0008-0000-0F00-000027030000}"/>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30497</xdr:rowOff>
    </xdr:from>
    <xdr:ext cx="469744" cy="259045"/>
    <xdr:sp macro="" textlink="">
      <xdr:nvSpPr>
        <xdr:cNvPr id="809" name="【消防施設】&#10;一人当たり面積最大値テキスト">
          <a:extLst>
            <a:ext uri="{FF2B5EF4-FFF2-40B4-BE49-F238E27FC236}">
              <a16:creationId xmlns:a16="http://schemas.microsoft.com/office/drawing/2014/main" id="{00000000-0008-0000-0F00-000029030000}"/>
            </a:ext>
          </a:extLst>
        </xdr:cNvPr>
        <xdr:cNvSpPr txBox="1"/>
      </xdr:nvSpPr>
      <xdr:spPr>
        <a:xfrm>
          <a:off x="22199600" y="1306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83820</xdr:rowOff>
    </xdr:from>
    <xdr:to>
      <xdr:col>116</xdr:col>
      <xdr:colOff>152400</xdr:colOff>
      <xdr:row>77</xdr:row>
      <xdr:rowOff>83820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22072600" y="1328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811" name="【消防施設】&#10;一人当たり面積平均値テキスト">
          <a:extLst>
            <a:ext uri="{FF2B5EF4-FFF2-40B4-BE49-F238E27FC236}">
              <a16:creationId xmlns:a16="http://schemas.microsoft.com/office/drawing/2014/main" id="{00000000-0008-0000-0F00-00002B030000}"/>
            </a:ext>
          </a:extLst>
        </xdr:cNvPr>
        <xdr:cNvSpPr txBox="1"/>
      </xdr:nvSpPr>
      <xdr:spPr>
        <a:xfrm>
          <a:off x="22199600" y="14519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812" name="フローチャート: 判断 811">
          <a:extLst>
            <a:ext uri="{FF2B5EF4-FFF2-40B4-BE49-F238E27FC236}">
              <a16:creationId xmlns:a16="http://schemas.microsoft.com/office/drawing/2014/main" id="{00000000-0008-0000-0F00-00002C030000}"/>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85</xdr:row>
      <xdr:rowOff>64788</xdr:rowOff>
    </xdr:from>
    <xdr:ext cx="469744" cy="259045"/>
    <xdr:sp macro="" textlink="">
      <xdr:nvSpPr>
        <xdr:cNvPr id="814" name="n_1aveValue【消防施設】&#10;一人当たり面積">
          <a:extLst>
            <a:ext uri="{FF2B5EF4-FFF2-40B4-BE49-F238E27FC236}">
              <a16:creationId xmlns:a16="http://schemas.microsoft.com/office/drawing/2014/main" id="{00000000-0008-0000-0F00-00002E030000}"/>
            </a:ext>
          </a:extLst>
        </xdr:cNvPr>
        <xdr:cNvSpPr txBox="1"/>
      </xdr:nvSpPr>
      <xdr:spPr>
        <a:xfrm>
          <a:off x="210757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143511</xdr:rowOff>
    </xdr:from>
    <xdr:to>
      <xdr:col>107</xdr:col>
      <xdr:colOff>101600</xdr:colOff>
      <xdr:row>85</xdr:row>
      <xdr:rowOff>73661</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85</xdr:row>
      <xdr:rowOff>64788</xdr:rowOff>
    </xdr:from>
    <xdr:ext cx="469744" cy="259045"/>
    <xdr:sp macro="" textlink="">
      <xdr:nvSpPr>
        <xdr:cNvPr id="816" name="n_2aveValue【消防施設】&#10;一人当たり面積">
          <a:extLst>
            <a:ext uri="{FF2B5EF4-FFF2-40B4-BE49-F238E27FC236}">
              <a16:creationId xmlns:a16="http://schemas.microsoft.com/office/drawing/2014/main" id="{00000000-0008-0000-0F00-000030030000}"/>
            </a:ext>
          </a:extLst>
        </xdr:cNvPr>
        <xdr:cNvSpPr txBox="1"/>
      </xdr:nvSpPr>
      <xdr:spPr>
        <a:xfrm>
          <a:off x="20199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83</xdr:row>
      <xdr:rowOff>154939</xdr:rowOff>
    </xdr:from>
    <xdr:to>
      <xdr:col>102</xdr:col>
      <xdr:colOff>165100</xdr:colOff>
      <xdr:row>84</xdr:row>
      <xdr:rowOff>85089</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19494500" y="14385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82</xdr:row>
      <xdr:rowOff>101616</xdr:rowOff>
    </xdr:from>
    <xdr:ext cx="469744" cy="259045"/>
    <xdr:sp macro="" textlink="">
      <xdr:nvSpPr>
        <xdr:cNvPr id="818" name="n_3aveValue【消防施設】&#10;一人当たり面積">
          <a:extLst>
            <a:ext uri="{FF2B5EF4-FFF2-40B4-BE49-F238E27FC236}">
              <a16:creationId xmlns:a16="http://schemas.microsoft.com/office/drawing/2014/main" id="{00000000-0008-0000-0F00-000032030000}"/>
            </a:ext>
          </a:extLst>
        </xdr:cNvPr>
        <xdr:cNvSpPr txBox="1"/>
      </xdr:nvSpPr>
      <xdr:spPr>
        <a:xfrm>
          <a:off x="19310427" y="1416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83</xdr:row>
      <xdr:rowOff>124461</xdr:rowOff>
    </xdr:from>
    <xdr:to>
      <xdr:col>98</xdr:col>
      <xdr:colOff>38100</xdr:colOff>
      <xdr:row>84</xdr:row>
      <xdr:rowOff>54611</xdr:rowOff>
    </xdr:to>
    <xdr:sp macro="" textlink="">
      <xdr:nvSpPr>
        <xdr:cNvPr id="819" name="フローチャート: 判断 818">
          <a:extLst>
            <a:ext uri="{FF2B5EF4-FFF2-40B4-BE49-F238E27FC236}">
              <a16:creationId xmlns:a16="http://schemas.microsoft.com/office/drawing/2014/main" id="{00000000-0008-0000-0F00-000033030000}"/>
            </a:ext>
          </a:extLst>
        </xdr:cNvPr>
        <xdr:cNvSpPr/>
      </xdr:nvSpPr>
      <xdr:spPr>
        <a:xfrm>
          <a:off x="18605500" y="143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82</xdr:row>
      <xdr:rowOff>71138</xdr:rowOff>
    </xdr:from>
    <xdr:ext cx="469744" cy="259045"/>
    <xdr:sp macro="" textlink="">
      <xdr:nvSpPr>
        <xdr:cNvPr id="820" name="n_4aveValue【消防施設】&#10;一人当たり面積">
          <a:extLst>
            <a:ext uri="{FF2B5EF4-FFF2-40B4-BE49-F238E27FC236}">
              <a16:creationId xmlns:a16="http://schemas.microsoft.com/office/drawing/2014/main" id="{00000000-0008-0000-0F00-000034030000}"/>
            </a:ext>
          </a:extLst>
        </xdr:cNvPr>
        <xdr:cNvSpPr txBox="1"/>
      </xdr:nvSpPr>
      <xdr:spPr>
        <a:xfrm>
          <a:off x="18421427" y="1413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00000000-0008-0000-0F00-000037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00000000-0008-0000-0F00-000038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00000000-0008-0000-0F00-000039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162561</xdr:rowOff>
    </xdr:from>
    <xdr:to>
      <xdr:col>116</xdr:col>
      <xdr:colOff>114300</xdr:colOff>
      <xdr:row>84</xdr:row>
      <xdr:rowOff>92711</xdr:rowOff>
    </xdr:to>
    <xdr:sp macro="" textlink="">
      <xdr:nvSpPr>
        <xdr:cNvPr id="826" name="楕円 825">
          <a:extLst>
            <a:ext uri="{FF2B5EF4-FFF2-40B4-BE49-F238E27FC236}">
              <a16:creationId xmlns:a16="http://schemas.microsoft.com/office/drawing/2014/main" id="{00000000-0008-0000-0F00-00003A030000}"/>
            </a:ext>
          </a:extLst>
        </xdr:cNvPr>
        <xdr:cNvSpPr/>
      </xdr:nvSpPr>
      <xdr:spPr>
        <a:xfrm>
          <a:off x="221107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13988</xdr:rowOff>
    </xdr:from>
    <xdr:ext cx="469744" cy="259045"/>
    <xdr:sp macro="" textlink="">
      <xdr:nvSpPr>
        <xdr:cNvPr id="827" name="【消防施設】&#10;一人当たり面積該当値テキスト">
          <a:extLst>
            <a:ext uri="{FF2B5EF4-FFF2-40B4-BE49-F238E27FC236}">
              <a16:creationId xmlns:a16="http://schemas.microsoft.com/office/drawing/2014/main" id="{00000000-0008-0000-0F00-00003B030000}"/>
            </a:ext>
          </a:extLst>
        </xdr:cNvPr>
        <xdr:cNvSpPr txBox="1"/>
      </xdr:nvSpPr>
      <xdr:spPr>
        <a:xfrm>
          <a:off x="22199600" y="1424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132080</xdr:rowOff>
    </xdr:from>
    <xdr:to>
      <xdr:col>112</xdr:col>
      <xdr:colOff>38100</xdr:colOff>
      <xdr:row>84</xdr:row>
      <xdr:rowOff>62230</xdr:rowOff>
    </xdr:to>
    <xdr:sp macro="" textlink="">
      <xdr:nvSpPr>
        <xdr:cNvPr id="828" name="楕円 827">
          <a:extLst>
            <a:ext uri="{FF2B5EF4-FFF2-40B4-BE49-F238E27FC236}">
              <a16:creationId xmlns:a16="http://schemas.microsoft.com/office/drawing/2014/main" id="{00000000-0008-0000-0F00-00003C030000}"/>
            </a:ext>
          </a:extLst>
        </xdr:cNvPr>
        <xdr:cNvSpPr/>
      </xdr:nvSpPr>
      <xdr:spPr>
        <a:xfrm>
          <a:off x="21272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xdr:rowOff>
    </xdr:from>
    <xdr:to>
      <xdr:col>116</xdr:col>
      <xdr:colOff>63500</xdr:colOff>
      <xdr:row>84</xdr:row>
      <xdr:rowOff>41911</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a:off x="21323300" y="1441323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135889</xdr:rowOff>
    </xdr:from>
    <xdr:to>
      <xdr:col>107</xdr:col>
      <xdr:colOff>101600</xdr:colOff>
      <xdr:row>84</xdr:row>
      <xdr:rowOff>66039</xdr:rowOff>
    </xdr:to>
    <xdr:sp macro="" textlink="">
      <xdr:nvSpPr>
        <xdr:cNvPr id="830" name="楕円 829">
          <a:extLst>
            <a:ext uri="{FF2B5EF4-FFF2-40B4-BE49-F238E27FC236}">
              <a16:creationId xmlns:a16="http://schemas.microsoft.com/office/drawing/2014/main" id="{00000000-0008-0000-0F00-00003E030000}"/>
            </a:ext>
          </a:extLst>
        </xdr:cNvPr>
        <xdr:cNvSpPr/>
      </xdr:nvSpPr>
      <xdr:spPr>
        <a:xfrm>
          <a:off x="20383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xdr:rowOff>
    </xdr:from>
    <xdr:to>
      <xdr:col>111</xdr:col>
      <xdr:colOff>177800</xdr:colOff>
      <xdr:row>84</xdr:row>
      <xdr:rowOff>15239</xdr:rowOff>
    </xdr:to>
    <xdr:cxnSp macro="">
      <xdr:nvCxnSpPr>
        <xdr:cNvPr id="831" name="直線コネクタ 830">
          <a:extLst>
            <a:ext uri="{FF2B5EF4-FFF2-40B4-BE49-F238E27FC236}">
              <a16:creationId xmlns:a16="http://schemas.microsoft.com/office/drawing/2014/main" id="{00000000-0008-0000-0F00-00003F030000}"/>
            </a:ext>
          </a:extLst>
        </xdr:cNvPr>
        <xdr:cNvCxnSpPr/>
      </xdr:nvCxnSpPr>
      <xdr:spPr>
        <a:xfrm flipV="1">
          <a:off x="20434300" y="144132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109220</xdr:rowOff>
    </xdr:from>
    <xdr:to>
      <xdr:col>102</xdr:col>
      <xdr:colOff>165100</xdr:colOff>
      <xdr:row>85</xdr:row>
      <xdr:rowOff>39370</xdr:rowOff>
    </xdr:to>
    <xdr:sp macro="" textlink="">
      <xdr:nvSpPr>
        <xdr:cNvPr id="832" name="楕円 831">
          <a:extLst>
            <a:ext uri="{FF2B5EF4-FFF2-40B4-BE49-F238E27FC236}">
              <a16:creationId xmlns:a16="http://schemas.microsoft.com/office/drawing/2014/main" id="{00000000-0008-0000-0F00-000040030000}"/>
            </a:ext>
          </a:extLst>
        </xdr:cNvPr>
        <xdr:cNvSpPr/>
      </xdr:nvSpPr>
      <xdr:spPr>
        <a:xfrm>
          <a:off x="19494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15239</xdr:rowOff>
    </xdr:from>
    <xdr:to>
      <xdr:col>107</xdr:col>
      <xdr:colOff>50800</xdr:colOff>
      <xdr:row>84</xdr:row>
      <xdr:rowOff>160020</xdr:rowOff>
    </xdr:to>
    <xdr:cxnSp macro="">
      <xdr:nvCxnSpPr>
        <xdr:cNvPr id="833" name="直線コネクタ 832">
          <a:extLst>
            <a:ext uri="{FF2B5EF4-FFF2-40B4-BE49-F238E27FC236}">
              <a16:creationId xmlns:a16="http://schemas.microsoft.com/office/drawing/2014/main" id="{00000000-0008-0000-0F00-000041030000}"/>
            </a:ext>
          </a:extLst>
        </xdr:cNvPr>
        <xdr:cNvCxnSpPr/>
      </xdr:nvCxnSpPr>
      <xdr:spPr>
        <a:xfrm flipV="1">
          <a:off x="19545300" y="14417039"/>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113030</xdr:rowOff>
    </xdr:from>
    <xdr:to>
      <xdr:col>98</xdr:col>
      <xdr:colOff>38100</xdr:colOff>
      <xdr:row>85</xdr:row>
      <xdr:rowOff>43180</xdr:rowOff>
    </xdr:to>
    <xdr:sp macro="" textlink="">
      <xdr:nvSpPr>
        <xdr:cNvPr id="834" name="楕円 833">
          <a:extLst>
            <a:ext uri="{FF2B5EF4-FFF2-40B4-BE49-F238E27FC236}">
              <a16:creationId xmlns:a16="http://schemas.microsoft.com/office/drawing/2014/main" id="{00000000-0008-0000-0F00-000042030000}"/>
            </a:ext>
          </a:extLst>
        </xdr:cNvPr>
        <xdr:cNvSpPr/>
      </xdr:nvSpPr>
      <xdr:spPr>
        <a:xfrm>
          <a:off x="18605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160020</xdr:rowOff>
    </xdr:from>
    <xdr:to>
      <xdr:col>102</xdr:col>
      <xdr:colOff>114300</xdr:colOff>
      <xdr:row>84</xdr:row>
      <xdr:rowOff>163830</xdr:rowOff>
    </xdr:to>
    <xdr:cxnSp macro="">
      <xdr:nvCxnSpPr>
        <xdr:cNvPr id="835" name="直線コネクタ 834">
          <a:extLst>
            <a:ext uri="{FF2B5EF4-FFF2-40B4-BE49-F238E27FC236}">
              <a16:creationId xmlns:a16="http://schemas.microsoft.com/office/drawing/2014/main" id="{00000000-0008-0000-0F00-000043030000}"/>
            </a:ext>
          </a:extLst>
        </xdr:cNvPr>
        <xdr:cNvCxnSpPr/>
      </xdr:nvCxnSpPr>
      <xdr:spPr>
        <a:xfrm flipV="1">
          <a:off x="18656300" y="14561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78757</xdr:rowOff>
    </xdr:from>
    <xdr:ext cx="469744" cy="259045"/>
    <xdr:sp macro="" textlink="">
      <xdr:nvSpPr>
        <xdr:cNvPr id="836" name="n_1mainValue【消防施設】&#10;一人当たり面積">
          <a:extLst>
            <a:ext uri="{FF2B5EF4-FFF2-40B4-BE49-F238E27FC236}">
              <a16:creationId xmlns:a16="http://schemas.microsoft.com/office/drawing/2014/main" id="{00000000-0008-0000-0F00-000044030000}"/>
            </a:ext>
          </a:extLst>
        </xdr:cNvPr>
        <xdr:cNvSpPr txBox="1"/>
      </xdr:nvSpPr>
      <xdr:spPr>
        <a:xfrm>
          <a:off x="21075727" y="1413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82566</xdr:rowOff>
    </xdr:from>
    <xdr:ext cx="469744" cy="259045"/>
    <xdr:sp macro="" textlink="">
      <xdr:nvSpPr>
        <xdr:cNvPr id="837" name="n_2mainValue【消防施設】&#10;一人当たり面積">
          <a:extLst>
            <a:ext uri="{FF2B5EF4-FFF2-40B4-BE49-F238E27FC236}">
              <a16:creationId xmlns:a16="http://schemas.microsoft.com/office/drawing/2014/main" id="{00000000-0008-0000-0F00-000045030000}"/>
            </a:ext>
          </a:extLst>
        </xdr:cNvPr>
        <xdr:cNvSpPr txBox="1"/>
      </xdr:nvSpPr>
      <xdr:spPr>
        <a:xfrm>
          <a:off x="20199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30497</xdr:rowOff>
    </xdr:from>
    <xdr:ext cx="469744" cy="259045"/>
    <xdr:sp macro="" textlink="">
      <xdr:nvSpPr>
        <xdr:cNvPr id="838" name="n_3mainValue【消防施設】&#10;一人当たり面積">
          <a:extLst>
            <a:ext uri="{FF2B5EF4-FFF2-40B4-BE49-F238E27FC236}">
              <a16:creationId xmlns:a16="http://schemas.microsoft.com/office/drawing/2014/main" id="{00000000-0008-0000-0F00-000046030000}"/>
            </a:ext>
          </a:extLst>
        </xdr:cNvPr>
        <xdr:cNvSpPr txBox="1"/>
      </xdr:nvSpPr>
      <xdr:spPr>
        <a:xfrm>
          <a:off x="19310427"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34307</xdr:rowOff>
    </xdr:from>
    <xdr:ext cx="469744" cy="259045"/>
    <xdr:sp macro="" textlink="">
      <xdr:nvSpPr>
        <xdr:cNvPr id="839" name="n_4mainValue【消防施設】&#10;一人当たり面積">
          <a:extLst>
            <a:ext uri="{FF2B5EF4-FFF2-40B4-BE49-F238E27FC236}">
              <a16:creationId xmlns:a16="http://schemas.microsoft.com/office/drawing/2014/main" id="{00000000-0008-0000-0F00-000047030000}"/>
            </a:ext>
          </a:extLst>
        </xdr:cNvPr>
        <xdr:cNvSpPr txBox="1"/>
      </xdr:nvSpPr>
      <xdr:spPr>
        <a:xfrm>
          <a:off x="184214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00000000-0008-0000-0F00-000048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6" name="テキスト ボックス 855">
          <a:extLst>
            <a:ext uri="{FF2B5EF4-FFF2-40B4-BE49-F238E27FC236}">
              <a16:creationId xmlns:a16="http://schemas.microsoft.com/office/drawing/2014/main" id="{00000000-0008-0000-0F00-000058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8" name="テキスト ボックス 857">
          <a:extLst>
            <a:ext uri="{FF2B5EF4-FFF2-40B4-BE49-F238E27FC236}">
              <a16:creationId xmlns:a16="http://schemas.microsoft.com/office/drawing/2014/main" id="{00000000-0008-0000-0F00-00005A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00000000-0008-0000-0F00-00005D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2" name="テキスト ボックス 861">
          <a:extLst>
            <a:ext uri="{FF2B5EF4-FFF2-40B4-BE49-F238E27FC236}">
              <a16:creationId xmlns:a16="http://schemas.microsoft.com/office/drawing/2014/main" id="{00000000-0008-0000-0F00-00005E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00000000-0008-0000-0F00-00005F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59055</xdr:rowOff>
    </xdr:from>
    <xdr:to>
      <xdr:col>85</xdr:col>
      <xdr:colOff>126364</xdr:colOff>
      <xdr:row>108</xdr:row>
      <xdr:rowOff>152400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flipV="1">
          <a:off x="16318864" y="1703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5" name="【庁舎】&#10;有形固定資産減価償却率最小値テキスト">
          <a:extLst>
            <a:ext uri="{FF2B5EF4-FFF2-40B4-BE49-F238E27FC236}">
              <a16:creationId xmlns:a16="http://schemas.microsoft.com/office/drawing/2014/main" id="{00000000-0008-0000-0F00-000061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5732</xdr:rowOff>
    </xdr:from>
    <xdr:ext cx="405111" cy="259045"/>
    <xdr:sp macro="" textlink="">
      <xdr:nvSpPr>
        <xdr:cNvPr id="867" name="【庁舎】&#10;有形固定資産減価償却率最大値テキスト">
          <a:extLst>
            <a:ext uri="{FF2B5EF4-FFF2-40B4-BE49-F238E27FC236}">
              <a16:creationId xmlns:a16="http://schemas.microsoft.com/office/drawing/2014/main" id="{00000000-0008-0000-0F00-000063030000}"/>
            </a:ext>
          </a:extLst>
        </xdr:cNvPr>
        <xdr:cNvSpPr txBox="1"/>
      </xdr:nvSpPr>
      <xdr:spPr>
        <a:xfrm>
          <a:off x="16357600" y="1680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59055</xdr:rowOff>
    </xdr:from>
    <xdr:to>
      <xdr:col>86</xdr:col>
      <xdr:colOff>25400</xdr:colOff>
      <xdr:row>99</xdr:row>
      <xdr:rowOff>59055</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6230600" y="1703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89552</xdr:rowOff>
    </xdr:from>
    <xdr:ext cx="405111" cy="259045"/>
    <xdr:sp macro="" textlink="">
      <xdr:nvSpPr>
        <xdr:cNvPr id="869" name="【庁舎】&#10;有形固定資産減価償却率平均値テキスト">
          <a:extLst>
            <a:ext uri="{FF2B5EF4-FFF2-40B4-BE49-F238E27FC236}">
              <a16:creationId xmlns:a16="http://schemas.microsoft.com/office/drawing/2014/main" id="{00000000-0008-0000-0F00-000065030000}"/>
            </a:ext>
          </a:extLst>
        </xdr:cNvPr>
        <xdr:cNvSpPr txBox="1"/>
      </xdr:nvSpPr>
      <xdr:spPr>
        <a:xfrm>
          <a:off x="16357600" y="17748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111125</xdr:rowOff>
    </xdr:from>
    <xdr:to>
      <xdr:col>85</xdr:col>
      <xdr:colOff>177800</xdr:colOff>
      <xdr:row>104</xdr:row>
      <xdr:rowOff>41275</xdr:rowOff>
    </xdr:to>
    <xdr:sp macro="" textlink="">
      <xdr:nvSpPr>
        <xdr:cNvPr id="870" name="フローチャート: 判断 869">
          <a:extLst>
            <a:ext uri="{FF2B5EF4-FFF2-40B4-BE49-F238E27FC236}">
              <a16:creationId xmlns:a16="http://schemas.microsoft.com/office/drawing/2014/main" id="{00000000-0008-0000-0F00-000066030000}"/>
            </a:ext>
          </a:extLst>
        </xdr:cNvPr>
        <xdr:cNvSpPr/>
      </xdr:nvSpPr>
      <xdr:spPr>
        <a:xfrm>
          <a:off x="162687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69214</xdr:rowOff>
    </xdr:from>
    <xdr:to>
      <xdr:col>81</xdr:col>
      <xdr:colOff>101600</xdr:colOff>
      <xdr:row>103</xdr:row>
      <xdr:rowOff>170814</xdr:rowOff>
    </xdr:to>
    <xdr:sp macro="" textlink="">
      <xdr:nvSpPr>
        <xdr:cNvPr id="871" name="フローチャート: 判断 870">
          <a:extLst>
            <a:ext uri="{FF2B5EF4-FFF2-40B4-BE49-F238E27FC236}">
              <a16:creationId xmlns:a16="http://schemas.microsoft.com/office/drawing/2014/main" id="{00000000-0008-0000-0F00-000067030000}"/>
            </a:ext>
          </a:extLst>
        </xdr:cNvPr>
        <xdr:cNvSpPr/>
      </xdr:nvSpPr>
      <xdr:spPr>
        <a:xfrm>
          <a:off x="15430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161941</xdr:rowOff>
    </xdr:from>
    <xdr:ext cx="405111" cy="259045"/>
    <xdr:sp macro="" textlink="">
      <xdr:nvSpPr>
        <xdr:cNvPr id="872" name="n_1aveValue【庁舎】&#10;有形固定資産減価償却率">
          <a:extLst>
            <a:ext uri="{FF2B5EF4-FFF2-40B4-BE49-F238E27FC236}">
              <a16:creationId xmlns:a16="http://schemas.microsoft.com/office/drawing/2014/main" id="{00000000-0008-0000-0F00-000068030000}"/>
            </a:ext>
          </a:extLst>
        </xdr:cNvPr>
        <xdr:cNvSpPr txBox="1"/>
      </xdr:nvSpPr>
      <xdr:spPr>
        <a:xfrm>
          <a:off x="152660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38736</xdr:rowOff>
    </xdr:from>
    <xdr:to>
      <xdr:col>76</xdr:col>
      <xdr:colOff>165100</xdr:colOff>
      <xdr:row>103</xdr:row>
      <xdr:rowOff>140336</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4541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131463</xdr:rowOff>
    </xdr:from>
    <xdr:ext cx="405111" cy="259045"/>
    <xdr:sp macro="" textlink="">
      <xdr:nvSpPr>
        <xdr:cNvPr id="874" name="n_2aveValue【庁舎】&#10;有形固定資産減価償却率">
          <a:extLst>
            <a:ext uri="{FF2B5EF4-FFF2-40B4-BE49-F238E27FC236}">
              <a16:creationId xmlns:a16="http://schemas.microsoft.com/office/drawing/2014/main" id="{00000000-0008-0000-0F00-00006A030000}"/>
            </a:ext>
          </a:extLst>
        </xdr:cNvPr>
        <xdr:cNvSpPr txBox="1"/>
      </xdr:nvSpPr>
      <xdr:spPr>
        <a:xfrm>
          <a:off x="14389744" y="1779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13970</xdr:rowOff>
    </xdr:from>
    <xdr:to>
      <xdr:col>72</xdr:col>
      <xdr:colOff>38100</xdr:colOff>
      <xdr:row>103</xdr:row>
      <xdr:rowOff>115570</xdr:rowOff>
    </xdr:to>
    <xdr:sp macro="" textlink="">
      <xdr:nvSpPr>
        <xdr:cNvPr id="875" name="フローチャート: 判断 874">
          <a:extLst>
            <a:ext uri="{FF2B5EF4-FFF2-40B4-BE49-F238E27FC236}">
              <a16:creationId xmlns:a16="http://schemas.microsoft.com/office/drawing/2014/main" id="{00000000-0008-0000-0F00-00006B030000}"/>
            </a:ext>
          </a:extLst>
        </xdr:cNvPr>
        <xdr:cNvSpPr/>
      </xdr:nvSpPr>
      <xdr:spPr>
        <a:xfrm>
          <a:off x="13652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106697</xdr:rowOff>
    </xdr:from>
    <xdr:ext cx="405111" cy="259045"/>
    <xdr:sp macro="" textlink="">
      <xdr:nvSpPr>
        <xdr:cNvPr id="876" name="n_3aveValue【庁舎】&#10;有形固定資産減価償却率">
          <a:extLst>
            <a:ext uri="{FF2B5EF4-FFF2-40B4-BE49-F238E27FC236}">
              <a16:creationId xmlns:a16="http://schemas.microsoft.com/office/drawing/2014/main" id="{00000000-0008-0000-0F00-00006C030000}"/>
            </a:ext>
          </a:extLst>
        </xdr:cNvPr>
        <xdr:cNvSpPr txBox="1"/>
      </xdr:nvSpPr>
      <xdr:spPr>
        <a:xfrm>
          <a:off x="1350074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17780</xdr:rowOff>
    </xdr:from>
    <xdr:to>
      <xdr:col>67</xdr:col>
      <xdr:colOff>101600</xdr:colOff>
      <xdr:row>104</xdr:row>
      <xdr:rowOff>119380</xdr:rowOff>
    </xdr:to>
    <xdr:sp macro="" textlink="">
      <xdr:nvSpPr>
        <xdr:cNvPr id="877" name="フローチャート: 判断 876">
          <a:extLst>
            <a:ext uri="{FF2B5EF4-FFF2-40B4-BE49-F238E27FC236}">
              <a16:creationId xmlns:a16="http://schemas.microsoft.com/office/drawing/2014/main" id="{00000000-0008-0000-0F00-00006D030000}"/>
            </a:ext>
          </a:extLst>
        </xdr:cNvPr>
        <xdr:cNvSpPr/>
      </xdr:nvSpPr>
      <xdr:spPr>
        <a:xfrm>
          <a:off x="12763500" y="1784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104</xdr:row>
      <xdr:rowOff>110507</xdr:rowOff>
    </xdr:from>
    <xdr:ext cx="405111" cy="259045"/>
    <xdr:sp macro="" textlink="">
      <xdr:nvSpPr>
        <xdr:cNvPr id="878" name="n_4aveValue【庁舎】&#10;有形固定資産減価償却率">
          <a:extLst>
            <a:ext uri="{FF2B5EF4-FFF2-40B4-BE49-F238E27FC236}">
              <a16:creationId xmlns:a16="http://schemas.microsoft.com/office/drawing/2014/main" id="{00000000-0008-0000-0F00-00006E030000}"/>
            </a:ext>
          </a:extLst>
        </xdr:cNvPr>
        <xdr:cNvSpPr txBox="1"/>
      </xdr:nvSpPr>
      <xdr:spPr>
        <a:xfrm>
          <a:off x="1261174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F00-000070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F00-000071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00000000-0008-0000-0F00-000072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00000000-0008-0000-0F00-000073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156845</xdr:rowOff>
    </xdr:from>
    <xdr:to>
      <xdr:col>85</xdr:col>
      <xdr:colOff>177800</xdr:colOff>
      <xdr:row>101</xdr:row>
      <xdr:rowOff>86995</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6268700" y="1730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8272</xdr:rowOff>
    </xdr:from>
    <xdr:ext cx="405111" cy="259045"/>
    <xdr:sp macro="" textlink="">
      <xdr:nvSpPr>
        <xdr:cNvPr id="885" name="【庁舎】&#10;有形固定資産減価償却率該当値テキスト">
          <a:extLst>
            <a:ext uri="{FF2B5EF4-FFF2-40B4-BE49-F238E27FC236}">
              <a16:creationId xmlns:a16="http://schemas.microsoft.com/office/drawing/2014/main" id="{00000000-0008-0000-0F00-000075030000}"/>
            </a:ext>
          </a:extLst>
        </xdr:cNvPr>
        <xdr:cNvSpPr txBox="1"/>
      </xdr:nvSpPr>
      <xdr:spPr>
        <a:xfrm>
          <a:off x="16357600" y="1715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95886</xdr:rowOff>
    </xdr:from>
    <xdr:to>
      <xdr:col>81</xdr:col>
      <xdr:colOff>101600</xdr:colOff>
      <xdr:row>101</xdr:row>
      <xdr:rowOff>26036</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5430500" y="1724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146686</xdr:rowOff>
    </xdr:from>
    <xdr:to>
      <xdr:col>85</xdr:col>
      <xdr:colOff>127000</xdr:colOff>
      <xdr:row>101</xdr:row>
      <xdr:rowOff>36195</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5481300" y="17291686"/>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50164</xdr:rowOff>
    </xdr:from>
    <xdr:to>
      <xdr:col>76</xdr:col>
      <xdr:colOff>165100</xdr:colOff>
      <xdr:row>100</xdr:row>
      <xdr:rowOff>151764</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4541500" y="1719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100964</xdr:rowOff>
    </xdr:from>
    <xdr:to>
      <xdr:col>81</xdr:col>
      <xdr:colOff>50800</xdr:colOff>
      <xdr:row>100</xdr:row>
      <xdr:rowOff>146686</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a:off x="14592300" y="1724596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2539</xdr:rowOff>
    </xdr:from>
    <xdr:to>
      <xdr:col>72</xdr:col>
      <xdr:colOff>38100</xdr:colOff>
      <xdr:row>100</xdr:row>
      <xdr:rowOff>104139</xdr:rowOff>
    </xdr:to>
    <xdr:sp macro="" textlink="">
      <xdr:nvSpPr>
        <xdr:cNvPr id="890" name="楕円 889">
          <a:extLst>
            <a:ext uri="{FF2B5EF4-FFF2-40B4-BE49-F238E27FC236}">
              <a16:creationId xmlns:a16="http://schemas.microsoft.com/office/drawing/2014/main" id="{00000000-0008-0000-0F00-00007A030000}"/>
            </a:ext>
          </a:extLst>
        </xdr:cNvPr>
        <xdr:cNvSpPr/>
      </xdr:nvSpPr>
      <xdr:spPr>
        <a:xfrm>
          <a:off x="13652500" y="1714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53339</xdr:rowOff>
    </xdr:from>
    <xdr:to>
      <xdr:col>76</xdr:col>
      <xdr:colOff>114300</xdr:colOff>
      <xdr:row>100</xdr:row>
      <xdr:rowOff>100964</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a:off x="13703300" y="1719833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137795</xdr:rowOff>
    </xdr:from>
    <xdr:to>
      <xdr:col>67</xdr:col>
      <xdr:colOff>101600</xdr:colOff>
      <xdr:row>100</xdr:row>
      <xdr:rowOff>67945</xdr:rowOff>
    </xdr:to>
    <xdr:sp macro="" textlink="">
      <xdr:nvSpPr>
        <xdr:cNvPr id="892" name="楕円 891">
          <a:extLst>
            <a:ext uri="{FF2B5EF4-FFF2-40B4-BE49-F238E27FC236}">
              <a16:creationId xmlns:a16="http://schemas.microsoft.com/office/drawing/2014/main" id="{00000000-0008-0000-0F00-00007C030000}"/>
            </a:ext>
          </a:extLst>
        </xdr:cNvPr>
        <xdr:cNvSpPr/>
      </xdr:nvSpPr>
      <xdr:spPr>
        <a:xfrm>
          <a:off x="12763500" y="1711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17145</xdr:rowOff>
    </xdr:from>
    <xdr:to>
      <xdr:col>71</xdr:col>
      <xdr:colOff>177800</xdr:colOff>
      <xdr:row>100</xdr:row>
      <xdr:rowOff>53339</xdr:rowOff>
    </xdr:to>
    <xdr:cxnSp macro="">
      <xdr:nvCxnSpPr>
        <xdr:cNvPr id="893" name="直線コネクタ 892">
          <a:extLst>
            <a:ext uri="{FF2B5EF4-FFF2-40B4-BE49-F238E27FC236}">
              <a16:creationId xmlns:a16="http://schemas.microsoft.com/office/drawing/2014/main" id="{00000000-0008-0000-0F00-00007D030000}"/>
            </a:ext>
          </a:extLst>
        </xdr:cNvPr>
        <xdr:cNvCxnSpPr/>
      </xdr:nvCxnSpPr>
      <xdr:spPr>
        <a:xfrm>
          <a:off x="12814300" y="171621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99</xdr:row>
      <xdr:rowOff>42563</xdr:rowOff>
    </xdr:from>
    <xdr:ext cx="405111" cy="259045"/>
    <xdr:sp macro="" textlink="">
      <xdr:nvSpPr>
        <xdr:cNvPr id="894" name="n_1mainValue【庁舎】&#10;有形固定資産減価償却率">
          <a:extLst>
            <a:ext uri="{FF2B5EF4-FFF2-40B4-BE49-F238E27FC236}">
              <a16:creationId xmlns:a16="http://schemas.microsoft.com/office/drawing/2014/main" id="{00000000-0008-0000-0F00-00007E030000}"/>
            </a:ext>
          </a:extLst>
        </xdr:cNvPr>
        <xdr:cNvSpPr txBox="1"/>
      </xdr:nvSpPr>
      <xdr:spPr>
        <a:xfrm>
          <a:off x="15266044" y="1701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168291</xdr:rowOff>
    </xdr:from>
    <xdr:ext cx="405111" cy="259045"/>
    <xdr:sp macro="" textlink="">
      <xdr:nvSpPr>
        <xdr:cNvPr id="895" name="n_2mainValue【庁舎】&#10;有形固定資産減価償却率">
          <a:extLst>
            <a:ext uri="{FF2B5EF4-FFF2-40B4-BE49-F238E27FC236}">
              <a16:creationId xmlns:a16="http://schemas.microsoft.com/office/drawing/2014/main" id="{00000000-0008-0000-0F00-00007F030000}"/>
            </a:ext>
          </a:extLst>
        </xdr:cNvPr>
        <xdr:cNvSpPr txBox="1"/>
      </xdr:nvSpPr>
      <xdr:spPr>
        <a:xfrm>
          <a:off x="14389744" y="1697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120666</xdr:rowOff>
    </xdr:from>
    <xdr:ext cx="405111" cy="259045"/>
    <xdr:sp macro="" textlink="">
      <xdr:nvSpPr>
        <xdr:cNvPr id="896" name="n_3mainValue【庁舎】&#10;有形固定資産減価償却率">
          <a:extLst>
            <a:ext uri="{FF2B5EF4-FFF2-40B4-BE49-F238E27FC236}">
              <a16:creationId xmlns:a16="http://schemas.microsoft.com/office/drawing/2014/main" id="{00000000-0008-0000-0F00-000080030000}"/>
            </a:ext>
          </a:extLst>
        </xdr:cNvPr>
        <xdr:cNvSpPr txBox="1"/>
      </xdr:nvSpPr>
      <xdr:spPr>
        <a:xfrm>
          <a:off x="13500744" y="1692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84472</xdr:rowOff>
    </xdr:from>
    <xdr:ext cx="405111" cy="259045"/>
    <xdr:sp macro="" textlink="">
      <xdr:nvSpPr>
        <xdr:cNvPr id="897" name="n_4mainValue【庁舎】&#10;有形固定資産減価償却率">
          <a:extLst>
            <a:ext uri="{FF2B5EF4-FFF2-40B4-BE49-F238E27FC236}">
              <a16:creationId xmlns:a16="http://schemas.microsoft.com/office/drawing/2014/main" id="{00000000-0008-0000-0F00-000081030000}"/>
            </a:ext>
          </a:extLst>
        </xdr:cNvPr>
        <xdr:cNvSpPr txBox="1"/>
      </xdr:nvSpPr>
      <xdr:spPr>
        <a:xfrm>
          <a:off x="12611744" y="1688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00000000-0008-0000-0F00-00008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00000000-0008-0000-0F00-00008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00000000-0008-0000-0F00-00008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00000000-0008-0000-0F00-000096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21337</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00000000-0008-0000-0F00-000097030000}"/>
            </a:ext>
          </a:extLst>
        </xdr:cNvPr>
        <xdr:cNvCxnSpPr/>
      </xdr:nvCxnSpPr>
      <xdr:spPr>
        <a:xfrm flipV="1">
          <a:off x="22160864" y="17166337"/>
          <a:ext cx="0" cy="1421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00000000-0008-0000-0F00-000098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00000000-0008-0000-0F00-000099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139464</xdr:rowOff>
    </xdr:from>
    <xdr:ext cx="469744" cy="259045"/>
    <xdr:sp macro="" textlink="">
      <xdr:nvSpPr>
        <xdr:cNvPr id="922" name="【庁舎】&#10;一人当たり面積最大値テキスト">
          <a:extLst>
            <a:ext uri="{FF2B5EF4-FFF2-40B4-BE49-F238E27FC236}">
              <a16:creationId xmlns:a16="http://schemas.microsoft.com/office/drawing/2014/main" id="{00000000-0008-0000-0F00-00009A030000}"/>
            </a:ext>
          </a:extLst>
        </xdr:cNvPr>
        <xdr:cNvSpPr txBox="1"/>
      </xdr:nvSpPr>
      <xdr:spPr>
        <a:xfrm>
          <a:off x="22199600" y="1694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21337</xdr:rowOff>
    </xdr:from>
    <xdr:to>
      <xdr:col>116</xdr:col>
      <xdr:colOff>152400</xdr:colOff>
      <xdr:row>100</xdr:row>
      <xdr:rowOff>21337</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a:off x="22072600" y="17166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120414</xdr:rowOff>
    </xdr:from>
    <xdr:ext cx="469744" cy="259045"/>
    <xdr:sp macro="" textlink="">
      <xdr:nvSpPr>
        <xdr:cNvPr id="924" name="【庁舎】&#10;一人当たり面積平均値テキスト">
          <a:extLst>
            <a:ext uri="{FF2B5EF4-FFF2-40B4-BE49-F238E27FC236}">
              <a16:creationId xmlns:a16="http://schemas.microsoft.com/office/drawing/2014/main" id="{00000000-0008-0000-0F00-00009C030000}"/>
            </a:ext>
          </a:extLst>
        </xdr:cNvPr>
        <xdr:cNvSpPr txBox="1"/>
      </xdr:nvSpPr>
      <xdr:spPr>
        <a:xfrm>
          <a:off x="22199600" y="177797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141987</xdr:rowOff>
    </xdr:from>
    <xdr:to>
      <xdr:col>116</xdr:col>
      <xdr:colOff>114300</xdr:colOff>
      <xdr:row>104</xdr:row>
      <xdr:rowOff>72137</xdr:rowOff>
    </xdr:to>
    <xdr:sp macro="" textlink="">
      <xdr:nvSpPr>
        <xdr:cNvPr id="925" name="フローチャート: 判断 924">
          <a:extLst>
            <a:ext uri="{FF2B5EF4-FFF2-40B4-BE49-F238E27FC236}">
              <a16:creationId xmlns:a16="http://schemas.microsoft.com/office/drawing/2014/main" id="{00000000-0008-0000-0F00-00009D030000}"/>
            </a:ext>
          </a:extLst>
        </xdr:cNvPr>
        <xdr:cNvSpPr/>
      </xdr:nvSpPr>
      <xdr:spPr>
        <a:xfrm>
          <a:off x="22110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132842</xdr:rowOff>
    </xdr:from>
    <xdr:to>
      <xdr:col>112</xdr:col>
      <xdr:colOff>38100</xdr:colOff>
      <xdr:row>104</xdr:row>
      <xdr:rowOff>62992</xdr:rowOff>
    </xdr:to>
    <xdr:sp macro="" textlink="">
      <xdr:nvSpPr>
        <xdr:cNvPr id="926" name="フローチャート: 判断 925">
          <a:extLst>
            <a:ext uri="{FF2B5EF4-FFF2-40B4-BE49-F238E27FC236}">
              <a16:creationId xmlns:a16="http://schemas.microsoft.com/office/drawing/2014/main" id="{00000000-0008-0000-0F00-00009E030000}"/>
            </a:ext>
          </a:extLst>
        </xdr:cNvPr>
        <xdr:cNvSpPr/>
      </xdr:nvSpPr>
      <xdr:spPr>
        <a:xfrm>
          <a:off x="21272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54119</xdr:rowOff>
    </xdr:from>
    <xdr:ext cx="469744" cy="259045"/>
    <xdr:sp macro="" textlink="">
      <xdr:nvSpPr>
        <xdr:cNvPr id="927" name="n_1aveValue【庁舎】&#10;一人当たり面積">
          <a:extLst>
            <a:ext uri="{FF2B5EF4-FFF2-40B4-BE49-F238E27FC236}">
              <a16:creationId xmlns:a16="http://schemas.microsoft.com/office/drawing/2014/main" id="{00000000-0008-0000-0F00-00009F030000}"/>
            </a:ext>
          </a:extLst>
        </xdr:cNvPr>
        <xdr:cNvSpPr txBox="1"/>
      </xdr:nvSpPr>
      <xdr:spPr>
        <a:xfrm>
          <a:off x="210757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103</xdr:row>
      <xdr:rowOff>132842</xdr:rowOff>
    </xdr:from>
    <xdr:to>
      <xdr:col>107</xdr:col>
      <xdr:colOff>101600</xdr:colOff>
      <xdr:row>104</xdr:row>
      <xdr:rowOff>62992</xdr:rowOff>
    </xdr:to>
    <xdr:sp macro="" textlink="">
      <xdr:nvSpPr>
        <xdr:cNvPr id="928" name="フローチャート: 判断 927">
          <a:extLst>
            <a:ext uri="{FF2B5EF4-FFF2-40B4-BE49-F238E27FC236}">
              <a16:creationId xmlns:a16="http://schemas.microsoft.com/office/drawing/2014/main" id="{00000000-0008-0000-0F00-0000A0030000}"/>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54119</xdr:rowOff>
    </xdr:from>
    <xdr:ext cx="469744" cy="259045"/>
    <xdr:sp macro="" textlink="">
      <xdr:nvSpPr>
        <xdr:cNvPr id="929" name="n_2aveValue【庁舎】&#10;一人当たり面積">
          <a:extLst>
            <a:ext uri="{FF2B5EF4-FFF2-40B4-BE49-F238E27FC236}">
              <a16:creationId xmlns:a16="http://schemas.microsoft.com/office/drawing/2014/main" id="{00000000-0008-0000-0F00-0000A1030000}"/>
            </a:ext>
          </a:extLst>
        </xdr:cNvPr>
        <xdr:cNvSpPr txBox="1"/>
      </xdr:nvSpPr>
      <xdr:spPr>
        <a:xfrm>
          <a:off x="20199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102</xdr:row>
      <xdr:rowOff>139700</xdr:rowOff>
    </xdr:from>
    <xdr:to>
      <xdr:col>102</xdr:col>
      <xdr:colOff>165100</xdr:colOff>
      <xdr:row>103</xdr:row>
      <xdr:rowOff>69850</xdr:rowOff>
    </xdr:to>
    <xdr:sp macro="" textlink="">
      <xdr:nvSpPr>
        <xdr:cNvPr id="930" name="フローチャート: 判断 929">
          <a:extLst>
            <a:ext uri="{FF2B5EF4-FFF2-40B4-BE49-F238E27FC236}">
              <a16:creationId xmlns:a16="http://schemas.microsoft.com/office/drawing/2014/main" id="{00000000-0008-0000-0F00-0000A2030000}"/>
            </a:ext>
          </a:extLst>
        </xdr:cNvPr>
        <xdr:cNvSpPr/>
      </xdr:nvSpPr>
      <xdr:spPr>
        <a:xfrm>
          <a:off x="194945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103</xdr:row>
      <xdr:rowOff>60977</xdr:rowOff>
    </xdr:from>
    <xdr:ext cx="469744" cy="259045"/>
    <xdr:sp macro="" textlink="">
      <xdr:nvSpPr>
        <xdr:cNvPr id="931" name="n_3aveValue【庁舎】&#10;一人当たり面積">
          <a:extLst>
            <a:ext uri="{FF2B5EF4-FFF2-40B4-BE49-F238E27FC236}">
              <a16:creationId xmlns:a16="http://schemas.microsoft.com/office/drawing/2014/main" id="{00000000-0008-0000-0F00-0000A3030000}"/>
            </a:ext>
          </a:extLst>
        </xdr:cNvPr>
        <xdr:cNvSpPr txBox="1"/>
      </xdr:nvSpPr>
      <xdr:spPr>
        <a:xfrm>
          <a:off x="19310427" y="1772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102</xdr:row>
      <xdr:rowOff>89408</xdr:rowOff>
    </xdr:from>
    <xdr:to>
      <xdr:col>98</xdr:col>
      <xdr:colOff>38100</xdr:colOff>
      <xdr:row>103</xdr:row>
      <xdr:rowOff>19558</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18605500" y="1757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103</xdr:row>
      <xdr:rowOff>10685</xdr:rowOff>
    </xdr:from>
    <xdr:ext cx="469744" cy="259045"/>
    <xdr:sp macro="" textlink="">
      <xdr:nvSpPr>
        <xdr:cNvPr id="933" name="n_4aveValue【庁舎】&#10;一人当たり面積">
          <a:extLst>
            <a:ext uri="{FF2B5EF4-FFF2-40B4-BE49-F238E27FC236}">
              <a16:creationId xmlns:a16="http://schemas.microsoft.com/office/drawing/2014/main" id="{00000000-0008-0000-0F00-0000A5030000}"/>
            </a:ext>
          </a:extLst>
        </xdr:cNvPr>
        <xdr:cNvSpPr txBox="1"/>
      </xdr:nvSpPr>
      <xdr:spPr>
        <a:xfrm>
          <a:off x="18421427" y="17670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F00-0000A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F00-0000A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F00-0000A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45974</xdr:rowOff>
    </xdr:from>
    <xdr:to>
      <xdr:col>116</xdr:col>
      <xdr:colOff>114300</xdr:colOff>
      <xdr:row>101</xdr:row>
      <xdr:rowOff>147574</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22110700" y="1736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68851</xdr:rowOff>
    </xdr:from>
    <xdr:ext cx="469744" cy="259045"/>
    <xdr:sp macro="" textlink="">
      <xdr:nvSpPr>
        <xdr:cNvPr id="940" name="【庁舎】&#10;一人当たり面積該当値テキスト">
          <a:extLst>
            <a:ext uri="{FF2B5EF4-FFF2-40B4-BE49-F238E27FC236}">
              <a16:creationId xmlns:a16="http://schemas.microsoft.com/office/drawing/2014/main" id="{00000000-0008-0000-0F00-0000AC030000}"/>
            </a:ext>
          </a:extLst>
        </xdr:cNvPr>
        <xdr:cNvSpPr txBox="1"/>
      </xdr:nvSpPr>
      <xdr:spPr>
        <a:xfrm>
          <a:off x="22199600" y="1721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91694</xdr:rowOff>
    </xdr:from>
    <xdr:to>
      <xdr:col>112</xdr:col>
      <xdr:colOff>38100</xdr:colOff>
      <xdr:row>102</xdr:row>
      <xdr:rowOff>21844</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21272500" y="1740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96774</xdr:rowOff>
    </xdr:from>
    <xdr:to>
      <xdr:col>116</xdr:col>
      <xdr:colOff>63500</xdr:colOff>
      <xdr:row>101</xdr:row>
      <xdr:rowOff>142494</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21323300" y="174132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105411</xdr:rowOff>
    </xdr:from>
    <xdr:to>
      <xdr:col>107</xdr:col>
      <xdr:colOff>101600</xdr:colOff>
      <xdr:row>102</xdr:row>
      <xdr:rowOff>35561</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2038350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142494</xdr:rowOff>
    </xdr:from>
    <xdr:to>
      <xdr:col>111</xdr:col>
      <xdr:colOff>177800</xdr:colOff>
      <xdr:row>101</xdr:row>
      <xdr:rowOff>156211</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flipV="1">
          <a:off x="20434300" y="174589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123698</xdr:rowOff>
    </xdr:from>
    <xdr:to>
      <xdr:col>102</xdr:col>
      <xdr:colOff>165100</xdr:colOff>
      <xdr:row>102</xdr:row>
      <xdr:rowOff>53848</xdr:rowOff>
    </xdr:to>
    <xdr:sp macro="" textlink="">
      <xdr:nvSpPr>
        <xdr:cNvPr id="945" name="楕円 944">
          <a:extLst>
            <a:ext uri="{FF2B5EF4-FFF2-40B4-BE49-F238E27FC236}">
              <a16:creationId xmlns:a16="http://schemas.microsoft.com/office/drawing/2014/main" id="{00000000-0008-0000-0F00-0000B1030000}"/>
            </a:ext>
          </a:extLst>
        </xdr:cNvPr>
        <xdr:cNvSpPr/>
      </xdr:nvSpPr>
      <xdr:spPr>
        <a:xfrm>
          <a:off x="19494500" y="1744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156211</xdr:rowOff>
    </xdr:from>
    <xdr:to>
      <xdr:col>107</xdr:col>
      <xdr:colOff>50800</xdr:colOff>
      <xdr:row>102</xdr:row>
      <xdr:rowOff>3048</xdr:rowOff>
    </xdr:to>
    <xdr:cxnSp macro="">
      <xdr:nvCxnSpPr>
        <xdr:cNvPr id="946" name="直線コネクタ 945">
          <a:extLst>
            <a:ext uri="{FF2B5EF4-FFF2-40B4-BE49-F238E27FC236}">
              <a16:creationId xmlns:a16="http://schemas.microsoft.com/office/drawing/2014/main" id="{00000000-0008-0000-0F00-0000B2030000}"/>
            </a:ext>
          </a:extLst>
        </xdr:cNvPr>
        <xdr:cNvCxnSpPr/>
      </xdr:nvCxnSpPr>
      <xdr:spPr>
        <a:xfrm flipV="1">
          <a:off x="19545300" y="174726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132842</xdr:rowOff>
    </xdr:from>
    <xdr:to>
      <xdr:col>98</xdr:col>
      <xdr:colOff>38100</xdr:colOff>
      <xdr:row>102</xdr:row>
      <xdr:rowOff>62992</xdr:rowOff>
    </xdr:to>
    <xdr:sp macro="" textlink="">
      <xdr:nvSpPr>
        <xdr:cNvPr id="947" name="楕円 946">
          <a:extLst>
            <a:ext uri="{FF2B5EF4-FFF2-40B4-BE49-F238E27FC236}">
              <a16:creationId xmlns:a16="http://schemas.microsoft.com/office/drawing/2014/main" id="{00000000-0008-0000-0F00-0000B3030000}"/>
            </a:ext>
          </a:extLst>
        </xdr:cNvPr>
        <xdr:cNvSpPr/>
      </xdr:nvSpPr>
      <xdr:spPr>
        <a:xfrm>
          <a:off x="18605500" y="1744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3048</xdr:rowOff>
    </xdr:from>
    <xdr:to>
      <xdr:col>102</xdr:col>
      <xdr:colOff>114300</xdr:colOff>
      <xdr:row>102</xdr:row>
      <xdr:rowOff>12192</xdr:rowOff>
    </xdr:to>
    <xdr:cxnSp macro="">
      <xdr:nvCxnSpPr>
        <xdr:cNvPr id="948" name="直線コネクタ 947">
          <a:extLst>
            <a:ext uri="{FF2B5EF4-FFF2-40B4-BE49-F238E27FC236}">
              <a16:creationId xmlns:a16="http://schemas.microsoft.com/office/drawing/2014/main" id="{00000000-0008-0000-0F00-0000B4030000}"/>
            </a:ext>
          </a:extLst>
        </xdr:cNvPr>
        <xdr:cNvCxnSpPr/>
      </xdr:nvCxnSpPr>
      <xdr:spPr>
        <a:xfrm flipV="1">
          <a:off x="18656300" y="174909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100</xdr:row>
      <xdr:rowOff>38371</xdr:rowOff>
    </xdr:from>
    <xdr:ext cx="469744" cy="259045"/>
    <xdr:sp macro="" textlink="">
      <xdr:nvSpPr>
        <xdr:cNvPr id="949" name="n_1mainValue【庁舎】&#10;一人当たり面積">
          <a:extLst>
            <a:ext uri="{FF2B5EF4-FFF2-40B4-BE49-F238E27FC236}">
              <a16:creationId xmlns:a16="http://schemas.microsoft.com/office/drawing/2014/main" id="{00000000-0008-0000-0F00-0000B5030000}"/>
            </a:ext>
          </a:extLst>
        </xdr:cNvPr>
        <xdr:cNvSpPr txBox="1"/>
      </xdr:nvSpPr>
      <xdr:spPr>
        <a:xfrm>
          <a:off x="21075727" y="1718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52088</xdr:rowOff>
    </xdr:from>
    <xdr:ext cx="469744" cy="259045"/>
    <xdr:sp macro="" textlink="">
      <xdr:nvSpPr>
        <xdr:cNvPr id="950" name="n_2mainValue【庁舎】&#10;一人当たり面積">
          <a:extLst>
            <a:ext uri="{FF2B5EF4-FFF2-40B4-BE49-F238E27FC236}">
              <a16:creationId xmlns:a16="http://schemas.microsoft.com/office/drawing/2014/main" id="{00000000-0008-0000-0F00-0000B6030000}"/>
            </a:ext>
          </a:extLst>
        </xdr:cNvPr>
        <xdr:cNvSpPr txBox="1"/>
      </xdr:nvSpPr>
      <xdr:spPr>
        <a:xfrm>
          <a:off x="20199427" y="1719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70375</xdr:rowOff>
    </xdr:from>
    <xdr:ext cx="469744" cy="259045"/>
    <xdr:sp macro="" textlink="">
      <xdr:nvSpPr>
        <xdr:cNvPr id="951" name="n_3mainValue【庁舎】&#10;一人当たり面積">
          <a:extLst>
            <a:ext uri="{FF2B5EF4-FFF2-40B4-BE49-F238E27FC236}">
              <a16:creationId xmlns:a16="http://schemas.microsoft.com/office/drawing/2014/main" id="{00000000-0008-0000-0F00-0000B7030000}"/>
            </a:ext>
          </a:extLst>
        </xdr:cNvPr>
        <xdr:cNvSpPr txBox="1"/>
      </xdr:nvSpPr>
      <xdr:spPr>
        <a:xfrm>
          <a:off x="19310427" y="1721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79519</xdr:rowOff>
    </xdr:from>
    <xdr:ext cx="469744" cy="259045"/>
    <xdr:sp macro="" textlink="">
      <xdr:nvSpPr>
        <xdr:cNvPr id="952" name="n_4mainValue【庁舎】&#10;一人当たり面積">
          <a:extLst>
            <a:ext uri="{FF2B5EF4-FFF2-40B4-BE49-F238E27FC236}">
              <a16:creationId xmlns:a16="http://schemas.microsoft.com/office/drawing/2014/main" id="{00000000-0008-0000-0F00-0000B8030000}"/>
            </a:ext>
          </a:extLst>
        </xdr:cNvPr>
        <xdr:cNvSpPr txBox="1"/>
      </xdr:nvSpPr>
      <xdr:spPr>
        <a:xfrm>
          <a:off x="18421427" y="1722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00000000-0008-0000-0F00-0000B9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00000000-0008-0000-0F00-0000BA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00000000-0008-0000-0F00-0000BB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類似団体と比較して特に有形固定資産減価償却率が高くなっている施設は、一般廃棄物処理施設、消防施設であり、特に低くなっている施設は、図書館、庁舎、市民会館である。</a:t>
          </a:r>
        </a:p>
        <a:p>
          <a:r>
            <a:rPr kumimoji="1" lang="ja-JP" altLang="en-US" sz="1300">
              <a:latin typeface="ＭＳ Ｐゴシック" panose="020B0600070205080204" pitchFamily="50" charset="-128"/>
              <a:ea typeface="ＭＳ Ｐゴシック" panose="020B0600070205080204" pitchFamily="50" charset="-128"/>
            </a:rPr>
            <a:t>図書館については、中央図書館が令和３年度に駅前開発で新築した複合施設へ移転したことで、有形固定資産減価償却率が大きく減少している。</a:t>
          </a:r>
        </a:p>
        <a:p>
          <a:r>
            <a:rPr kumimoji="1" lang="ja-JP" altLang="en-US" sz="1300">
              <a:latin typeface="ＭＳ Ｐゴシック" panose="020B0600070205080204" pitchFamily="50" charset="-128"/>
              <a:ea typeface="ＭＳ Ｐゴシック" panose="020B0600070205080204" pitchFamily="50" charset="-128"/>
            </a:rPr>
            <a:t>また、本庁舎（平成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年）、市民会館（平成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年）については比較的新しい施設のため、類似団体平均よりも有形固定資産減価償却率が低くなっている。</a:t>
          </a:r>
        </a:p>
        <a:p>
          <a:r>
            <a:rPr kumimoji="1" lang="ja-JP" altLang="en-US" sz="1300">
              <a:latin typeface="ＭＳ Ｐゴシック" panose="020B0600070205080204" pitchFamily="50" charset="-128"/>
              <a:ea typeface="ＭＳ Ｐゴシック" panose="020B0600070205080204" pitchFamily="50" charset="-128"/>
            </a:rPr>
            <a:t>庁舎については職員数適正化や機能集約等を図りながら、庁舎の統廃合についても検討を進める。他の施設についても令和５年度に策定した公共施設適正化アクションプランに基づき、適正化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75" thickBot="1" x14ac:dyDescent="0.2">
      <c r="B2" s="176" t="s">
        <v>77</v>
      </c>
      <c r="C2" s="176"/>
      <c r="D2" s="177"/>
    </row>
    <row r="3" spans="1:119" ht="18.75" customHeight="1" thickBot="1" x14ac:dyDescent="0.2">
      <c r="A3" s="175"/>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61641207</v>
      </c>
      <c r="BO4" s="384"/>
      <c r="BP4" s="384"/>
      <c r="BQ4" s="384"/>
      <c r="BR4" s="384"/>
      <c r="BS4" s="384"/>
      <c r="BT4" s="384"/>
      <c r="BU4" s="385"/>
      <c r="BV4" s="383">
        <v>61847946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4.5999999999999996</v>
      </c>
      <c r="CU4" s="390"/>
      <c r="CV4" s="390"/>
      <c r="CW4" s="390"/>
      <c r="CX4" s="390"/>
      <c r="CY4" s="390"/>
      <c r="CZ4" s="390"/>
      <c r="DA4" s="391"/>
      <c r="DB4" s="389">
        <v>5.5</v>
      </c>
      <c r="DC4" s="390"/>
      <c r="DD4" s="390"/>
      <c r="DE4" s="390"/>
      <c r="DF4" s="390"/>
      <c r="DG4" s="390"/>
      <c r="DH4" s="390"/>
      <c r="DI4" s="391"/>
    </row>
    <row r="5" spans="1:119" ht="18.75" customHeight="1" x14ac:dyDescent="0.15">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60244049</v>
      </c>
      <c r="BO5" s="421"/>
      <c r="BP5" s="421"/>
      <c r="BQ5" s="421"/>
      <c r="BR5" s="421"/>
      <c r="BS5" s="421"/>
      <c r="BT5" s="421"/>
      <c r="BU5" s="422"/>
      <c r="BV5" s="420">
        <v>60128141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97.1</v>
      </c>
      <c r="CU5" s="418"/>
      <c r="CV5" s="418"/>
      <c r="CW5" s="418"/>
      <c r="CX5" s="418"/>
      <c r="CY5" s="418"/>
      <c r="CZ5" s="418"/>
      <c r="DA5" s="419"/>
      <c r="DB5" s="417">
        <v>98.2</v>
      </c>
      <c r="DC5" s="418"/>
      <c r="DD5" s="418"/>
      <c r="DE5" s="418"/>
      <c r="DF5" s="418"/>
      <c r="DG5" s="418"/>
      <c r="DH5" s="418"/>
      <c r="DI5" s="419"/>
    </row>
    <row r="6" spans="1:119" ht="18.75" customHeight="1" x14ac:dyDescent="0.15">
      <c r="A6" s="175"/>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1397158</v>
      </c>
      <c r="BO6" s="421"/>
      <c r="BP6" s="421"/>
      <c r="BQ6" s="421"/>
      <c r="BR6" s="421"/>
      <c r="BS6" s="421"/>
      <c r="BT6" s="421"/>
      <c r="BU6" s="422"/>
      <c r="BV6" s="420">
        <v>1719805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97.1</v>
      </c>
      <c r="CU6" s="458"/>
      <c r="CV6" s="458"/>
      <c r="CW6" s="458"/>
      <c r="CX6" s="458"/>
      <c r="CY6" s="458"/>
      <c r="CZ6" s="458"/>
      <c r="DA6" s="459"/>
      <c r="DB6" s="457">
        <v>98.2</v>
      </c>
      <c r="DC6" s="458"/>
      <c r="DD6" s="458"/>
      <c r="DE6" s="458"/>
      <c r="DF6" s="458"/>
      <c r="DG6" s="458"/>
      <c r="DH6" s="458"/>
      <c r="DI6" s="459"/>
    </row>
    <row r="7" spans="1:119" ht="18.75" customHeight="1" x14ac:dyDescent="0.15">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37632</v>
      </c>
      <c r="BO7" s="421"/>
      <c r="BP7" s="421"/>
      <c r="BQ7" s="421"/>
      <c r="BR7" s="421"/>
      <c r="BS7" s="421"/>
      <c r="BT7" s="421"/>
      <c r="BU7" s="422"/>
      <c r="BV7" s="420">
        <v>108936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29622357</v>
      </c>
      <c r="CU7" s="421"/>
      <c r="CV7" s="421"/>
      <c r="CW7" s="421"/>
      <c r="CX7" s="421"/>
      <c r="CY7" s="421"/>
      <c r="CZ7" s="421"/>
      <c r="DA7" s="422"/>
      <c r="DB7" s="420">
        <v>29316484</v>
      </c>
      <c r="DC7" s="421"/>
      <c r="DD7" s="421"/>
      <c r="DE7" s="421"/>
      <c r="DF7" s="421"/>
      <c r="DG7" s="421"/>
      <c r="DH7" s="421"/>
      <c r="DI7" s="422"/>
    </row>
    <row r="8" spans="1:119" ht="18.75" customHeight="1" thickBot="1" x14ac:dyDescent="0.2">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1359526</v>
      </c>
      <c r="BO8" s="421"/>
      <c r="BP8" s="421"/>
      <c r="BQ8" s="421"/>
      <c r="BR8" s="421"/>
      <c r="BS8" s="421"/>
      <c r="BT8" s="421"/>
      <c r="BU8" s="422"/>
      <c r="BV8" s="420">
        <v>1610869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0.48</v>
      </c>
      <c r="CU8" s="461"/>
      <c r="CV8" s="461"/>
      <c r="CW8" s="461"/>
      <c r="CX8" s="461"/>
      <c r="CY8" s="461"/>
      <c r="CZ8" s="461"/>
      <c r="DA8" s="462"/>
      <c r="DB8" s="460">
        <v>0.48</v>
      </c>
      <c r="DC8" s="461"/>
      <c r="DD8" s="461"/>
      <c r="DE8" s="461"/>
      <c r="DF8" s="461"/>
      <c r="DG8" s="461"/>
      <c r="DH8" s="461"/>
      <c r="DI8" s="462"/>
    </row>
    <row r="9" spans="1:119" ht="18.75" customHeight="1" thickBot="1" x14ac:dyDescent="0.2">
      <c r="A9" s="175"/>
      <c r="B9" s="414" t="s">
        <v>106</v>
      </c>
      <c r="C9" s="415"/>
      <c r="D9" s="415"/>
      <c r="E9" s="415"/>
      <c r="F9" s="415"/>
      <c r="G9" s="415"/>
      <c r="H9" s="415"/>
      <c r="I9" s="415"/>
      <c r="J9" s="415"/>
      <c r="K9" s="463"/>
      <c r="L9" s="464" t="s">
        <v>107</v>
      </c>
      <c r="M9" s="465"/>
      <c r="N9" s="465"/>
      <c r="O9" s="465"/>
      <c r="P9" s="465"/>
      <c r="Q9" s="466"/>
      <c r="R9" s="467">
        <v>100273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-251343</v>
      </c>
      <c r="BO9" s="421"/>
      <c r="BP9" s="421"/>
      <c r="BQ9" s="421"/>
      <c r="BR9" s="421"/>
      <c r="BS9" s="421"/>
      <c r="BT9" s="421"/>
      <c r="BU9" s="422"/>
      <c r="BV9" s="420">
        <v>-325100</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17.399999999999999</v>
      </c>
      <c r="CU9" s="418"/>
      <c r="CV9" s="418"/>
      <c r="CW9" s="418"/>
      <c r="CX9" s="418"/>
      <c r="CY9" s="418"/>
      <c r="CZ9" s="418"/>
      <c r="DA9" s="419"/>
      <c r="DB9" s="417">
        <v>18.899999999999999</v>
      </c>
      <c r="DC9" s="418"/>
      <c r="DD9" s="418"/>
      <c r="DE9" s="418"/>
      <c r="DF9" s="418"/>
      <c r="DG9" s="418"/>
      <c r="DH9" s="418"/>
      <c r="DI9" s="419"/>
    </row>
    <row r="10" spans="1:119" ht="18.75" customHeight="1" thickBot="1" x14ac:dyDescent="0.2">
      <c r="A10" s="175"/>
      <c r="B10" s="414"/>
      <c r="C10" s="415"/>
      <c r="D10" s="415"/>
      <c r="E10" s="415"/>
      <c r="F10" s="415"/>
      <c r="G10" s="415"/>
      <c r="H10" s="415"/>
      <c r="I10" s="415"/>
      <c r="J10" s="415"/>
      <c r="K10" s="463"/>
      <c r="L10" s="470" t="s">
        <v>112</v>
      </c>
      <c r="M10" s="450"/>
      <c r="N10" s="450"/>
      <c r="O10" s="450"/>
      <c r="P10" s="450"/>
      <c r="Q10" s="451"/>
      <c r="R10" s="471">
        <v>106244</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697815</v>
      </c>
      <c r="BO10" s="421"/>
      <c r="BP10" s="421"/>
      <c r="BQ10" s="421"/>
      <c r="BR10" s="421"/>
      <c r="BS10" s="421"/>
      <c r="BT10" s="421"/>
      <c r="BU10" s="422"/>
      <c r="BV10" s="420">
        <v>1150954</v>
      </c>
      <c r="BW10" s="421"/>
      <c r="BX10" s="421"/>
      <c r="BY10" s="421"/>
      <c r="BZ10" s="421"/>
      <c r="CA10" s="421"/>
      <c r="CB10" s="421"/>
      <c r="CC10" s="422"/>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432200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75"/>
      <c r="B12" s="480" t="s">
        <v>123</v>
      </c>
      <c r="C12" s="481"/>
      <c r="D12" s="481"/>
      <c r="E12" s="481"/>
      <c r="F12" s="481"/>
      <c r="G12" s="481"/>
      <c r="H12" s="481"/>
      <c r="I12" s="481"/>
      <c r="J12" s="481"/>
      <c r="K12" s="482"/>
      <c r="L12" s="489" t="s">
        <v>124</v>
      </c>
      <c r="M12" s="490"/>
      <c r="N12" s="490"/>
      <c r="O12" s="490"/>
      <c r="P12" s="490"/>
      <c r="Q12" s="491"/>
      <c r="R12" s="492">
        <v>95789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374662</v>
      </c>
      <c r="BO12" s="421"/>
      <c r="BP12" s="421"/>
      <c r="BQ12" s="421"/>
      <c r="BR12" s="421"/>
      <c r="BS12" s="421"/>
      <c r="BT12" s="421"/>
      <c r="BU12" s="422"/>
      <c r="BV12" s="420">
        <v>755751</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75"/>
      <c r="B13" s="483"/>
      <c r="C13" s="484"/>
      <c r="D13" s="484"/>
      <c r="E13" s="484"/>
      <c r="F13" s="484"/>
      <c r="G13" s="484"/>
      <c r="H13" s="484"/>
      <c r="I13" s="484"/>
      <c r="J13" s="484"/>
      <c r="K13" s="485"/>
      <c r="L13" s="184"/>
      <c r="M13" s="511" t="s">
        <v>130</v>
      </c>
      <c r="N13" s="512"/>
      <c r="O13" s="512"/>
      <c r="P13" s="512"/>
      <c r="Q13" s="513"/>
      <c r="R13" s="504">
        <v>95243</v>
      </c>
      <c r="S13" s="505"/>
      <c r="T13" s="505"/>
      <c r="U13" s="505"/>
      <c r="V13" s="506"/>
      <c r="W13" s="436" t="s">
        <v>131</v>
      </c>
      <c r="X13" s="437"/>
      <c r="Y13" s="437"/>
      <c r="Z13" s="437"/>
      <c r="AA13" s="437"/>
      <c r="AB13" s="427"/>
      <c r="AC13" s="471">
        <v>4205</v>
      </c>
      <c r="AD13" s="472"/>
      <c r="AE13" s="472"/>
      <c r="AF13" s="472"/>
      <c r="AG13" s="514"/>
      <c r="AH13" s="471">
        <v>4411</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71810</v>
      </c>
      <c r="BO13" s="421"/>
      <c r="BP13" s="421"/>
      <c r="BQ13" s="421"/>
      <c r="BR13" s="421"/>
      <c r="BS13" s="421"/>
      <c r="BT13" s="421"/>
      <c r="BU13" s="422"/>
      <c r="BV13" s="420">
        <v>502303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10</v>
      </c>
      <c r="CU13" s="418"/>
      <c r="CV13" s="418"/>
      <c r="CW13" s="418"/>
      <c r="CX13" s="418"/>
      <c r="CY13" s="418"/>
      <c r="CZ13" s="418"/>
      <c r="DA13" s="419"/>
      <c r="DB13" s="417">
        <v>10</v>
      </c>
      <c r="DC13" s="418"/>
      <c r="DD13" s="418"/>
      <c r="DE13" s="418"/>
      <c r="DF13" s="418"/>
      <c r="DG13" s="418"/>
      <c r="DH13" s="418"/>
      <c r="DI13" s="419"/>
    </row>
    <row r="14" spans="1:119" ht="18.75" customHeight="1" thickBot="1" x14ac:dyDescent="0.2">
      <c r="A14" s="175"/>
      <c r="B14" s="483"/>
      <c r="C14" s="484"/>
      <c r="D14" s="484"/>
      <c r="E14" s="484"/>
      <c r="F14" s="484"/>
      <c r="G14" s="484"/>
      <c r="H14" s="484"/>
      <c r="I14" s="484"/>
      <c r="J14" s="484"/>
      <c r="K14" s="485"/>
      <c r="L14" s="501" t="s">
        <v>135</v>
      </c>
      <c r="M14" s="502"/>
      <c r="N14" s="502"/>
      <c r="O14" s="502"/>
      <c r="P14" s="502"/>
      <c r="Q14" s="503"/>
      <c r="R14" s="504">
        <v>97395</v>
      </c>
      <c r="S14" s="505"/>
      <c r="T14" s="505"/>
      <c r="U14" s="505"/>
      <c r="V14" s="506"/>
      <c r="W14" s="410"/>
      <c r="X14" s="411"/>
      <c r="Y14" s="411"/>
      <c r="Z14" s="411"/>
      <c r="AA14" s="411"/>
      <c r="AB14" s="400"/>
      <c r="AC14" s="507">
        <v>8.4</v>
      </c>
      <c r="AD14" s="508"/>
      <c r="AE14" s="508"/>
      <c r="AF14" s="508"/>
      <c r="AG14" s="509"/>
      <c r="AH14" s="507">
        <v>8.6999999999999993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6.5</v>
      </c>
      <c r="CU14" s="519"/>
      <c r="CV14" s="519"/>
      <c r="CW14" s="519"/>
      <c r="CX14" s="519"/>
      <c r="CY14" s="519"/>
      <c r="CZ14" s="519"/>
      <c r="DA14" s="520"/>
      <c r="DB14" s="518">
        <v>16.8</v>
      </c>
      <c r="DC14" s="519"/>
      <c r="DD14" s="519"/>
      <c r="DE14" s="519"/>
      <c r="DF14" s="519"/>
      <c r="DG14" s="519"/>
      <c r="DH14" s="519"/>
      <c r="DI14" s="520"/>
    </row>
    <row r="15" spans="1:119" ht="18.75" customHeight="1" x14ac:dyDescent="0.15">
      <c r="A15" s="175"/>
      <c r="B15" s="483"/>
      <c r="C15" s="484"/>
      <c r="D15" s="484"/>
      <c r="E15" s="484"/>
      <c r="F15" s="484"/>
      <c r="G15" s="484"/>
      <c r="H15" s="484"/>
      <c r="I15" s="484"/>
      <c r="J15" s="484"/>
      <c r="K15" s="485"/>
      <c r="L15" s="184"/>
      <c r="M15" s="511" t="s">
        <v>130</v>
      </c>
      <c r="N15" s="512"/>
      <c r="O15" s="512"/>
      <c r="P15" s="512"/>
      <c r="Q15" s="513"/>
      <c r="R15" s="504">
        <v>96921</v>
      </c>
      <c r="S15" s="505"/>
      <c r="T15" s="505"/>
      <c r="U15" s="505"/>
      <c r="V15" s="506"/>
      <c r="W15" s="436" t="s">
        <v>137</v>
      </c>
      <c r="X15" s="437"/>
      <c r="Y15" s="437"/>
      <c r="Z15" s="437"/>
      <c r="AA15" s="437"/>
      <c r="AB15" s="427"/>
      <c r="AC15" s="471">
        <v>12962</v>
      </c>
      <c r="AD15" s="472"/>
      <c r="AE15" s="472"/>
      <c r="AF15" s="472"/>
      <c r="AG15" s="514"/>
      <c r="AH15" s="471">
        <v>13316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12557564</v>
      </c>
      <c r="BO15" s="384"/>
      <c r="BP15" s="384"/>
      <c r="BQ15" s="384"/>
      <c r="BR15" s="384"/>
      <c r="BS15" s="384"/>
      <c r="BT15" s="384"/>
      <c r="BU15" s="385"/>
      <c r="BV15" s="383">
        <v>12353320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26</v>
      </c>
      <c r="AD16" s="508"/>
      <c r="AE16" s="508"/>
      <c r="AF16" s="508"/>
      <c r="AG16" s="509"/>
      <c r="AH16" s="507">
        <v>26.2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26190687</v>
      </c>
      <c r="BO16" s="421"/>
      <c r="BP16" s="421"/>
      <c r="BQ16" s="421"/>
      <c r="BR16" s="421"/>
      <c r="BS16" s="421"/>
      <c r="BT16" s="421"/>
      <c r="BU16" s="422"/>
      <c r="BV16" s="420">
        <v>25701561</v>
      </c>
      <c r="BW16" s="421"/>
      <c r="BX16" s="421"/>
      <c r="BY16" s="421"/>
      <c r="BZ16" s="421"/>
      <c r="CA16" s="421"/>
      <c r="CB16" s="421"/>
      <c r="CC16" s="422"/>
      <c r="CD16" s="188"/>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75"/>
      <c r="B17" s="486"/>
      <c r="C17" s="487"/>
      <c r="D17" s="487"/>
      <c r="E17" s="487"/>
      <c r="F17" s="487"/>
      <c r="G17" s="487"/>
      <c r="H17" s="487"/>
      <c r="I17" s="487"/>
      <c r="J17" s="487"/>
      <c r="K17" s="488"/>
      <c r="L17" s="189"/>
      <c r="M17" s="531" t="s">
        <v>143</v>
      </c>
      <c r="N17" s="532"/>
      <c r="O17" s="532"/>
      <c r="P17" s="532"/>
      <c r="Q17" s="533"/>
      <c r="R17" s="526" t="s">
        <v>144</v>
      </c>
      <c r="S17" s="527"/>
      <c r="T17" s="527"/>
      <c r="U17" s="527"/>
      <c r="V17" s="528"/>
      <c r="W17" s="436" t="s">
        <v>145</v>
      </c>
      <c r="X17" s="437"/>
      <c r="Y17" s="437"/>
      <c r="Z17" s="437"/>
      <c r="AA17" s="437"/>
      <c r="AB17" s="427"/>
      <c r="AC17" s="471">
        <v>32744</v>
      </c>
      <c r="AD17" s="472"/>
      <c r="AE17" s="472"/>
      <c r="AF17" s="472"/>
      <c r="AG17" s="514"/>
      <c r="AH17" s="471">
        <v>33050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15786374</v>
      </c>
      <c r="BO17" s="421"/>
      <c r="BP17" s="421"/>
      <c r="BQ17" s="421"/>
      <c r="BR17" s="421"/>
      <c r="BS17" s="421"/>
      <c r="BT17" s="421"/>
      <c r="BU17" s="422"/>
      <c r="BV17" s="420">
        <v>15556154</v>
      </c>
      <c r="BW17" s="421"/>
      <c r="BX17" s="421"/>
      <c r="BY17" s="421"/>
      <c r="BZ17" s="421"/>
      <c r="CA17" s="421"/>
      <c r="CB17" s="421"/>
      <c r="CC17" s="422"/>
      <c r="CD17" s="188"/>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75"/>
      <c r="B18" s="542" t="s">
        <v>147</v>
      </c>
      <c r="C18" s="463"/>
      <c r="D18" s="463"/>
      <c r="E18" s="543"/>
      <c r="F18" s="543"/>
      <c r="G18" s="543"/>
      <c r="H18" s="543"/>
      <c r="I18" s="543"/>
      <c r="J18" s="543"/>
      <c r="K18" s="543"/>
      <c r="L18" s="544">
        <v>602.98</v>
      </c>
      <c r="M18" s="544"/>
      <c r="N18" s="544"/>
      <c r="O18" s="544"/>
      <c r="P18" s="544"/>
      <c r="Q18" s="544"/>
      <c r="R18" s="545"/>
      <c r="S18" s="545"/>
      <c r="T18" s="545"/>
      <c r="U18" s="545"/>
      <c r="V18" s="546"/>
      <c r="W18" s="438"/>
      <c r="X18" s="439"/>
      <c r="Y18" s="439"/>
      <c r="Z18" s="439"/>
      <c r="AA18" s="439"/>
      <c r="AB18" s="430"/>
      <c r="AC18" s="547">
        <v>65.599999999999994</v>
      </c>
      <c r="AD18" s="548"/>
      <c r="AE18" s="548"/>
      <c r="AF18" s="548"/>
      <c r="AG18" s="549"/>
      <c r="AH18" s="547">
        <v>65.099999999999994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29148242</v>
      </c>
      <c r="BO18" s="421"/>
      <c r="BP18" s="421"/>
      <c r="BQ18" s="421"/>
      <c r="BR18" s="421"/>
      <c r="BS18" s="421"/>
      <c r="BT18" s="421"/>
      <c r="BU18" s="422"/>
      <c r="BV18" s="420">
        <v>28895391</v>
      </c>
      <c r="BW18" s="421"/>
      <c r="BX18" s="421"/>
      <c r="BY18" s="421"/>
      <c r="BZ18" s="421"/>
      <c r="CA18" s="421"/>
      <c r="CB18" s="421"/>
      <c r="CC18" s="422"/>
      <c r="CD18" s="188"/>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75"/>
      <c r="B19" s="542" t="s">
        <v>149</v>
      </c>
      <c r="C19" s="463"/>
      <c r="D19" s="463"/>
      <c r="E19" s="543"/>
      <c r="F19" s="543"/>
      <c r="G19" s="543"/>
      <c r="H19" s="543"/>
      <c r="I19" s="543"/>
      <c r="J19" s="543"/>
      <c r="K19" s="543"/>
      <c r="L19" s="551">
        <v>166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38053796</v>
      </c>
      <c r="BO19" s="421"/>
      <c r="BP19" s="421"/>
      <c r="BQ19" s="421"/>
      <c r="BR19" s="421"/>
      <c r="BS19" s="421"/>
      <c r="BT19" s="421"/>
      <c r="BU19" s="422"/>
      <c r="BV19" s="420">
        <v>37772317</v>
      </c>
      <c r="BW19" s="421"/>
      <c r="BX19" s="421"/>
      <c r="BY19" s="421"/>
      <c r="BZ19" s="421"/>
      <c r="CA19" s="421"/>
      <c r="CB19" s="421"/>
      <c r="CC19" s="422"/>
      <c r="CD19" s="188"/>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75"/>
      <c r="B20" s="542" t="s">
        <v>151</v>
      </c>
      <c r="C20" s="463"/>
      <c r="D20" s="463"/>
      <c r="E20" s="543"/>
      <c r="F20" s="543"/>
      <c r="G20" s="543"/>
      <c r="H20" s="543"/>
      <c r="I20" s="543"/>
      <c r="J20" s="543"/>
      <c r="K20" s="543"/>
      <c r="L20" s="551">
        <v>39402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8"/>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75"/>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8"/>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75"/>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49003562</v>
      </c>
      <c r="BO22" s="384"/>
      <c r="BP22" s="384"/>
      <c r="BQ22" s="384"/>
      <c r="BR22" s="384"/>
      <c r="BS22" s="384"/>
      <c r="BT22" s="384"/>
      <c r="BU22" s="385"/>
      <c r="BV22" s="383">
        <v>52297008</v>
      </c>
      <c r="BW22" s="384"/>
      <c r="BX22" s="384"/>
      <c r="BY22" s="384"/>
      <c r="BZ22" s="384"/>
      <c r="CA22" s="384"/>
      <c r="CB22" s="384"/>
      <c r="CC22" s="385"/>
      <c r="CD22" s="188"/>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20879716</v>
      </c>
      <c r="BO23" s="421"/>
      <c r="BP23" s="421"/>
      <c r="BQ23" s="421"/>
      <c r="BR23" s="421"/>
      <c r="BS23" s="421"/>
      <c r="BT23" s="421"/>
      <c r="BU23" s="422"/>
      <c r="BV23" s="420">
        <v>19467837</v>
      </c>
      <c r="BW23" s="421"/>
      <c r="BX23" s="421"/>
      <c r="BY23" s="421"/>
      <c r="BZ23" s="421"/>
      <c r="CA23" s="421"/>
      <c r="CB23" s="421"/>
      <c r="CC23" s="422"/>
      <c r="CD23" s="188"/>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75"/>
      <c r="B24" s="591"/>
      <c r="C24" s="567"/>
      <c r="D24" s="568"/>
      <c r="E24" s="470" t="s">
        <v>161</v>
      </c>
      <c r="F24" s="450"/>
      <c r="G24" s="450"/>
      <c r="H24" s="450"/>
      <c r="I24" s="450"/>
      <c r="J24" s="450"/>
      <c r="K24" s="451"/>
      <c r="L24" s="471">
        <v>1</v>
      </c>
      <c r="M24" s="472"/>
      <c r="N24" s="472"/>
      <c r="O24" s="472"/>
      <c r="P24" s="514"/>
      <c r="Q24" s="471">
        <v>9110</v>
      </c>
      <c r="R24" s="472"/>
      <c r="S24" s="472"/>
      <c r="T24" s="472"/>
      <c r="U24" s="472"/>
      <c r="V24" s="514"/>
      <c r="W24" s="566"/>
      <c r="X24" s="567"/>
      <c r="Y24" s="568"/>
      <c r="Z24" s="470" t="s">
        <v>162</v>
      </c>
      <c r="AA24" s="450"/>
      <c r="AB24" s="450"/>
      <c r="AC24" s="450"/>
      <c r="AD24" s="450"/>
      <c r="AE24" s="450"/>
      <c r="AF24" s="450"/>
      <c r="AG24" s="451"/>
      <c r="AH24" s="471">
        <v>759</v>
      </c>
      <c r="AI24" s="472"/>
      <c r="AJ24" s="472"/>
      <c r="AK24" s="472"/>
      <c r="AL24" s="514"/>
      <c r="AM24" s="471">
        <v>2355936</v>
      </c>
      <c r="AN24" s="472"/>
      <c r="AO24" s="472"/>
      <c r="AP24" s="472"/>
      <c r="AQ24" s="472"/>
      <c r="AR24" s="514"/>
      <c r="AS24" s="471">
        <v>3104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37759672</v>
      </c>
      <c r="BO24" s="421"/>
      <c r="BP24" s="421"/>
      <c r="BQ24" s="421"/>
      <c r="BR24" s="421"/>
      <c r="BS24" s="421"/>
      <c r="BT24" s="421"/>
      <c r="BU24" s="422"/>
      <c r="BV24" s="420">
        <v>38986792</v>
      </c>
      <c r="BW24" s="421"/>
      <c r="BX24" s="421"/>
      <c r="BY24" s="421"/>
      <c r="BZ24" s="421"/>
      <c r="CA24" s="421"/>
      <c r="CB24" s="421"/>
      <c r="CC24" s="422"/>
      <c r="CD24" s="188"/>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75"/>
      <c r="B25" s="591"/>
      <c r="C25" s="567"/>
      <c r="D25" s="568"/>
      <c r="E25" s="470" t="s">
        <v>164</v>
      </c>
      <c r="F25" s="450"/>
      <c r="G25" s="450"/>
      <c r="H25" s="450"/>
      <c r="I25" s="450"/>
      <c r="J25" s="450"/>
      <c r="K25" s="451"/>
      <c r="L25" s="471">
        <v>1</v>
      </c>
      <c r="M25" s="472"/>
      <c r="N25" s="472"/>
      <c r="O25" s="472"/>
      <c r="P25" s="514"/>
      <c r="Q25" s="471">
        <v>7270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6523948</v>
      </c>
      <c r="BO25" s="384"/>
      <c r="BP25" s="384"/>
      <c r="BQ25" s="384"/>
      <c r="BR25" s="384"/>
      <c r="BS25" s="384"/>
      <c r="BT25" s="384"/>
      <c r="BU25" s="385"/>
      <c r="BV25" s="383">
        <v>4327490</v>
      </c>
      <c r="BW25" s="384"/>
      <c r="BX25" s="384"/>
      <c r="BY25" s="384"/>
      <c r="BZ25" s="384"/>
      <c r="CA25" s="384"/>
      <c r="CB25" s="384"/>
      <c r="CC25" s="385"/>
      <c r="CD25" s="188"/>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75"/>
      <c r="B26" s="591"/>
      <c r="C26" s="567"/>
      <c r="D26" s="568"/>
      <c r="E26" s="470" t="s">
        <v>167</v>
      </c>
      <c r="F26" s="450"/>
      <c r="G26" s="450"/>
      <c r="H26" s="450"/>
      <c r="I26" s="450"/>
      <c r="J26" s="450"/>
      <c r="K26" s="451"/>
      <c r="L26" s="471">
        <v>1</v>
      </c>
      <c r="M26" s="472"/>
      <c r="N26" s="472"/>
      <c r="O26" s="472"/>
      <c r="P26" s="514"/>
      <c r="Q26" s="471">
        <v>6110</v>
      </c>
      <c r="R26" s="472"/>
      <c r="S26" s="472"/>
      <c r="T26" s="472"/>
      <c r="U26" s="472"/>
      <c r="V26" s="514"/>
      <c r="W26" s="566"/>
      <c r="X26" s="567"/>
      <c r="Y26" s="568"/>
      <c r="Z26" s="470" t="s">
        <v>168</v>
      </c>
      <c r="AA26" s="572"/>
      <c r="AB26" s="572"/>
      <c r="AC26" s="572"/>
      <c r="AD26" s="572"/>
      <c r="AE26" s="572"/>
      <c r="AF26" s="572"/>
      <c r="AG26" s="573"/>
      <c r="AH26" s="471">
        <v>58</v>
      </c>
      <c r="AI26" s="472"/>
      <c r="AJ26" s="472"/>
      <c r="AK26" s="472"/>
      <c r="AL26" s="514"/>
      <c r="AM26" s="471">
        <v>168200</v>
      </c>
      <c r="AN26" s="472"/>
      <c r="AO26" s="472"/>
      <c r="AP26" s="472"/>
      <c r="AQ26" s="472"/>
      <c r="AR26" s="514"/>
      <c r="AS26" s="471">
        <v>2900</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88"/>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75"/>
      <c r="B27" s="591"/>
      <c r="C27" s="567"/>
      <c r="D27" s="568"/>
      <c r="E27" s="470" t="s">
        <v>170</v>
      </c>
      <c r="F27" s="450"/>
      <c r="G27" s="450"/>
      <c r="H27" s="450"/>
      <c r="I27" s="450"/>
      <c r="J27" s="450"/>
      <c r="K27" s="451"/>
      <c r="L27" s="471">
        <v>1</v>
      </c>
      <c r="M27" s="472"/>
      <c r="N27" s="472"/>
      <c r="O27" s="472"/>
      <c r="P27" s="514"/>
      <c r="Q27" s="471">
        <v>5350</v>
      </c>
      <c r="R27" s="472"/>
      <c r="S27" s="472"/>
      <c r="T27" s="472"/>
      <c r="U27" s="472"/>
      <c r="V27" s="514"/>
      <c r="W27" s="566"/>
      <c r="X27" s="567"/>
      <c r="Y27" s="568"/>
      <c r="Z27" s="470" t="s">
        <v>171</v>
      </c>
      <c r="AA27" s="450"/>
      <c r="AB27" s="450"/>
      <c r="AC27" s="450"/>
      <c r="AD27" s="450"/>
      <c r="AE27" s="450"/>
      <c r="AF27" s="450"/>
      <c r="AG27" s="451"/>
      <c r="AH27" s="471">
        <v>11</v>
      </c>
      <c r="AI27" s="472"/>
      <c r="AJ27" s="472"/>
      <c r="AK27" s="472"/>
      <c r="AL27" s="514"/>
      <c r="AM27" s="471">
        <v>44462</v>
      </c>
      <c r="AN27" s="472"/>
      <c r="AO27" s="472"/>
      <c r="AP27" s="472"/>
      <c r="AQ27" s="472"/>
      <c r="AR27" s="514"/>
      <c r="AS27" s="471">
        <v>4042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90"/>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75"/>
      <c r="B28" s="591"/>
      <c r="C28" s="567"/>
      <c r="D28" s="568"/>
      <c r="E28" s="470" t="s">
        <v>173</v>
      </c>
      <c r="F28" s="450"/>
      <c r="G28" s="450"/>
      <c r="H28" s="450"/>
      <c r="I28" s="450"/>
      <c r="J28" s="450"/>
      <c r="K28" s="451"/>
      <c r="L28" s="471">
        <v>1</v>
      </c>
      <c r="M28" s="472"/>
      <c r="N28" s="472"/>
      <c r="O28" s="472"/>
      <c r="P28" s="514"/>
      <c r="Q28" s="471">
        <v>4800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3985925</v>
      </c>
      <c r="BO28" s="384"/>
      <c r="BP28" s="384"/>
      <c r="BQ28" s="384"/>
      <c r="BR28" s="384"/>
      <c r="BS28" s="384"/>
      <c r="BT28" s="384"/>
      <c r="BU28" s="385"/>
      <c r="BV28" s="383">
        <v>3662772</v>
      </c>
      <c r="BW28" s="384"/>
      <c r="BX28" s="384"/>
      <c r="BY28" s="384"/>
      <c r="BZ28" s="384"/>
      <c r="CA28" s="384"/>
      <c r="CB28" s="384"/>
      <c r="CC28" s="385"/>
      <c r="CD28" s="188"/>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75"/>
      <c r="B29" s="591"/>
      <c r="C29" s="567"/>
      <c r="D29" s="568"/>
      <c r="E29" s="470" t="s">
        <v>176</v>
      </c>
      <c r="F29" s="450"/>
      <c r="G29" s="450"/>
      <c r="H29" s="450"/>
      <c r="I29" s="450"/>
      <c r="J29" s="450"/>
      <c r="K29" s="451"/>
      <c r="L29" s="471">
        <v>23</v>
      </c>
      <c r="M29" s="472"/>
      <c r="N29" s="472"/>
      <c r="O29" s="472"/>
      <c r="P29" s="514"/>
      <c r="Q29" s="471">
        <v>4500</v>
      </c>
      <c r="R29" s="472"/>
      <c r="S29" s="472"/>
      <c r="T29" s="472"/>
      <c r="U29" s="472"/>
      <c r="V29" s="514"/>
      <c r="W29" s="569"/>
      <c r="X29" s="570"/>
      <c r="Y29" s="571"/>
      <c r="Z29" s="470" t="s">
        <v>177</v>
      </c>
      <c r="AA29" s="450"/>
      <c r="AB29" s="450"/>
      <c r="AC29" s="450"/>
      <c r="AD29" s="450"/>
      <c r="AE29" s="450"/>
      <c r="AF29" s="450"/>
      <c r="AG29" s="451"/>
      <c r="AH29" s="471">
        <v>770</v>
      </c>
      <c r="AI29" s="472"/>
      <c r="AJ29" s="472"/>
      <c r="AK29" s="472"/>
      <c r="AL29" s="514"/>
      <c r="AM29" s="471">
        <v>2400398</v>
      </c>
      <c r="AN29" s="472"/>
      <c r="AO29" s="472"/>
      <c r="AP29" s="472"/>
      <c r="AQ29" s="472"/>
      <c r="AR29" s="514"/>
      <c r="AS29" s="471">
        <v>3117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2006355</v>
      </c>
      <c r="BO29" s="421"/>
      <c r="BP29" s="421"/>
      <c r="BQ29" s="421"/>
      <c r="BR29" s="421"/>
      <c r="BS29" s="421"/>
      <c r="BT29" s="421"/>
      <c r="BU29" s="422"/>
      <c r="BV29" s="420">
        <v>1286168</v>
      </c>
      <c r="BW29" s="421"/>
      <c r="BX29" s="421"/>
      <c r="BY29" s="421"/>
      <c r="BZ29" s="421"/>
      <c r="CA29" s="421"/>
      <c r="CB29" s="421"/>
      <c r="CC29" s="422"/>
      <c r="CD29" s="190"/>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5896912</v>
      </c>
      <c r="BO30" s="540"/>
      <c r="BP30" s="540"/>
      <c r="BQ30" s="540"/>
      <c r="BR30" s="540"/>
      <c r="BS30" s="540"/>
      <c r="BT30" s="540"/>
      <c r="BU30" s="541"/>
      <c r="BV30" s="539">
        <v>5781323</v>
      </c>
      <c r="BW30" s="540"/>
      <c r="BX30" s="540"/>
      <c r="BY30" s="540"/>
      <c r="BZ30" s="540"/>
      <c r="CA30" s="540"/>
      <c r="CB30" s="540"/>
      <c r="CC30" s="541"/>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98"/>
    </row>
    <row r="33" spans="1:113" ht="13.5" customHeight="1" x14ac:dyDescent="0.15">
      <c r="A33" s="175"/>
      <c r="B33" s="199"/>
      <c r="C33" s="444" t="s">
        <v>186</v>
      </c>
      <c r="D33" s="444"/>
      <c r="E33" s="409" t="s">
        <v>187</v>
      </c>
      <c r="F33" s="409"/>
      <c r="G33" s="409"/>
      <c r="H33" s="409"/>
      <c r="I33" s="409"/>
      <c r="J33" s="409"/>
      <c r="K33" s="409"/>
      <c r="L33" s="409"/>
      <c r="M33" s="409"/>
      <c r="N33" s="409"/>
      <c r="O33" s="409"/>
      <c r="P33" s="409"/>
      <c r="Q33" s="409"/>
      <c r="R33" s="409"/>
      <c r="S33" s="409"/>
      <c r="T33" s="200"/>
      <c r="U33" s="444" t="s">
        <v>186</v>
      </c>
      <c r="V33" s="444"/>
      <c r="W33" s="409" t="s">
        <v>187</v>
      </c>
      <c r="X33" s="409"/>
      <c r="Y33" s="409"/>
      <c r="Z33" s="409"/>
      <c r="AA33" s="409"/>
      <c r="AB33" s="409"/>
      <c r="AC33" s="409"/>
      <c r="AD33" s="409"/>
      <c r="AE33" s="409"/>
      <c r="AF33" s="409"/>
      <c r="AG33" s="409"/>
      <c r="AH33" s="409"/>
      <c r="AI33" s="409"/>
      <c r="AJ33" s="409"/>
      <c r="AK33" s="409"/>
      <c r="AL33" s="200"/>
      <c r="AM33" s="444" t="s">
        <v>186</v>
      </c>
      <c r="AN33" s="444"/>
      <c r="AO33" s="409" t="s">
        <v>187</v>
      </c>
      <c r="AP33" s="409"/>
      <c r="AQ33" s="409"/>
      <c r="AR33" s="409"/>
      <c r="AS33" s="409"/>
      <c r="AT33" s="409"/>
      <c r="AU33" s="409"/>
      <c r="AV33" s="409"/>
      <c r="AW33" s="409"/>
      <c r="AX33" s="409"/>
      <c r="AY33" s="409"/>
      <c r="AZ33" s="409"/>
      <c r="BA33" s="409"/>
      <c r="BB33" s="409"/>
      <c r="BC33" s="409"/>
      <c r="BD33" s="201"/>
      <c r="BE33" s="409" t="s">
        <v>188</v>
      </c>
      <c r="BF33" s="409"/>
      <c r="BG33" s="409" t="s">
        <v>189</v>
      </c>
      <c r="BH33" s="409"/>
      <c r="BI33" s="409"/>
      <c r="BJ33" s="409"/>
      <c r="BK33" s="409"/>
      <c r="BL33" s="409"/>
      <c r="BM33" s="409"/>
      <c r="BN33" s="409"/>
      <c r="BO33" s="409"/>
      <c r="BP33" s="409"/>
      <c r="BQ33" s="409"/>
      <c r="BR33" s="409"/>
      <c r="BS33" s="409"/>
      <c r="BT33" s="409"/>
      <c r="BU33" s="409"/>
      <c r="BV33" s="201"/>
      <c r="BW33" s="444" t="s">
        <v>188</v>
      </c>
      <c r="BX33" s="444"/>
      <c r="BY33" s="409" t="s">
        <v>190</v>
      </c>
      <c r="BZ33" s="409"/>
      <c r="CA33" s="409"/>
      <c r="CB33" s="409"/>
      <c r="CC33" s="409"/>
      <c r="CD33" s="409"/>
      <c r="CE33" s="409"/>
      <c r="CF33" s="409"/>
      <c r="CG33" s="409"/>
      <c r="CH33" s="409"/>
      <c r="CI33" s="409"/>
      <c r="CJ33" s="409"/>
      <c r="CK33" s="409"/>
      <c r="CL33" s="409"/>
      <c r="CM33" s="409"/>
      <c r="CN33" s="200"/>
      <c r="CO33" s="444" t="s">
        <v>186</v>
      </c>
      <c r="CP33" s="444"/>
      <c r="CQ33" s="409" t="s">
        <v>191</v>
      </c>
      <c r="CR33" s="409"/>
      <c r="CS33" s="409"/>
      <c r="CT33" s="409"/>
      <c r="CU33" s="409"/>
      <c r="CV33" s="409"/>
      <c r="CW33" s="409"/>
      <c r="CX33" s="409"/>
      <c r="CY33" s="409"/>
      <c r="CZ33" s="409"/>
      <c r="DA33" s="409"/>
      <c r="DB33" s="409"/>
      <c r="DC33" s="409"/>
      <c r="DD33" s="409"/>
      <c r="DE33" s="409"/>
      <c r="DF33" s="200"/>
      <c r="DG33" s="609" t="s">
        <v>192</v>
      </c>
      <c r="DH33" s="609"/>
      <c r="DI33" s="202"/>
    </row>
    <row r="34" spans="1:113" ht="32.25" customHeight="1" x14ac:dyDescent="0.15">
      <c r="A34" s="175"/>
      <c r="B34" s="199"/>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3</v>
      </c>
      <c r="V34" s="610"/>
      <c r="W34" s="611" t="str">
        <f>IF('各会計、関係団体の財政状況及び健全化判断比率'!B28="","",'各会計、関係団体の財政状況及び健全化判断比率'!B28)</f>
        <v>酒田市国民健康保険特別会計</v>
      </c>
      <c r="X34" s="611"/>
      <c r="Y34" s="611"/>
      <c r="Z34" s="611"/>
      <c r="AA34" s="611"/>
      <c r="AB34" s="611"/>
      <c r="AC34" s="611"/>
      <c r="AD34" s="611"/>
      <c r="AE34" s="611"/>
      <c r="AF34" s="611"/>
      <c r="AG34" s="611"/>
      <c r="AH34" s="611"/>
      <c r="AI34" s="611"/>
      <c r="AJ34" s="611"/>
      <c r="AK34" s="611"/>
      <c r="AL34" s="175"/>
      <c r="AM34" s="610">
        <f>IF(AO34="","",MAX(C34:D43,U34:V43)+1)</f>
        <v>6</v>
      </c>
      <c r="AN34" s="610"/>
      <c r="AO34" s="611" t="str">
        <f>IF('各会計、関係団体の財政状況及び健全化判断比率'!B31="","",'各会計、関係団体の財政状況及び健全化判断比率'!B31)</f>
        <v>酒田市水道事業会計</v>
      </c>
      <c r="AP34" s="611"/>
      <c r="AQ34" s="611"/>
      <c r="AR34" s="611"/>
      <c r="AS34" s="611"/>
      <c r="AT34" s="611"/>
      <c r="AU34" s="611"/>
      <c r="AV34" s="611"/>
      <c r="AW34" s="611"/>
      <c r="AX34" s="611"/>
      <c r="AY34" s="611"/>
      <c r="AZ34" s="611"/>
      <c r="BA34" s="611"/>
      <c r="BB34" s="611"/>
      <c r="BC34" s="611"/>
      <c r="BD34" s="175"/>
      <c r="BE34" s="610">
        <f>IF(BG34="","",MAX(C34:D43,U34:V43,AM34:AN43)+1)</f>
        <v>8</v>
      </c>
      <c r="BF34" s="610"/>
      <c r="BG34" s="611" t="str">
        <f>IF('各会計、関係団体の財政状況及び健全化判断比率'!B33="","",'各会計、関係団体の財政状況及び健全化判断比率'!B33)</f>
        <v>酒田市定期航路事業特別会計</v>
      </c>
      <c r="BH34" s="611"/>
      <c r="BI34" s="611"/>
      <c r="BJ34" s="611"/>
      <c r="BK34" s="611"/>
      <c r="BL34" s="611"/>
      <c r="BM34" s="611"/>
      <c r="BN34" s="611"/>
      <c r="BO34" s="611"/>
      <c r="BP34" s="611"/>
      <c r="BQ34" s="611"/>
      <c r="BR34" s="611"/>
      <c r="BS34" s="611"/>
      <c r="BT34" s="611"/>
      <c r="BU34" s="611"/>
      <c r="BV34" s="175"/>
      <c r="BW34" s="610">
        <f>IF(BY34="","",MAX(C34:D43,U34:V43,AM34:AN43,BE34:BF43)+1)</f>
        <v>10</v>
      </c>
      <c r="BX34" s="610"/>
      <c r="BY34" s="611" t="str">
        <f>IF('各会計、関係団体の財政状況及び健全化判断比率'!B68="","",'各会計、関係団体の財政状況及び健全化判断比率'!B68)</f>
        <v>酒田地区広域行政組合</v>
      </c>
      <c r="BZ34" s="611"/>
      <c r="CA34" s="611"/>
      <c r="CB34" s="611"/>
      <c r="CC34" s="611"/>
      <c r="CD34" s="611"/>
      <c r="CE34" s="611"/>
      <c r="CF34" s="611"/>
      <c r="CG34" s="611"/>
      <c r="CH34" s="611"/>
      <c r="CI34" s="611"/>
      <c r="CJ34" s="611"/>
      <c r="CK34" s="611"/>
      <c r="CL34" s="611"/>
      <c r="CM34" s="611"/>
      <c r="CN34" s="175"/>
      <c r="CO34" s="610">
        <f>IF(CQ34="","",MAX(C34:D43,U34:V43,AM34:AN43,BE34:BF43,BW34:BX43)+1)</f>
        <v>18</v>
      </c>
      <c r="CP34" s="610"/>
      <c r="CQ34" s="611" t="str">
        <f>IF('各会計、関係団体の財政状況及び健全化判断比率'!BS7="","",'各会計、関係団体の財政状況及び健全化判断比率'!BS7)</f>
        <v>酒田市スポーツ協会</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202"/>
    </row>
    <row r="35" spans="1:113" ht="32.25" customHeight="1" x14ac:dyDescent="0.15">
      <c r="A35" s="175"/>
      <c r="B35" s="199"/>
      <c r="C35" s="610">
        <f>IF(E35="","",C34+1)</f>
        <v>2</v>
      </c>
      <c r="D35" s="610"/>
      <c r="E35" s="611" t="str">
        <f>IF('各会計、関係団体の財政状況及び健全化判断比率'!B8="","",'各会計、関係団体の財政状況及び健全化判断比率'!B8)</f>
        <v>酒田市駐車場事業特別会計</v>
      </c>
      <c r="F35" s="611"/>
      <c r="G35" s="611"/>
      <c r="H35" s="611"/>
      <c r="I35" s="611"/>
      <c r="J35" s="611"/>
      <c r="K35" s="611"/>
      <c r="L35" s="611"/>
      <c r="M35" s="611"/>
      <c r="N35" s="611"/>
      <c r="O35" s="611"/>
      <c r="P35" s="611"/>
      <c r="Q35" s="611"/>
      <c r="R35" s="611"/>
      <c r="S35" s="611"/>
      <c r="T35" s="175"/>
      <c r="U35" s="610">
        <f>IF(W35="","",U34+1)</f>
        <v>4</v>
      </c>
      <c r="V35" s="610"/>
      <c r="W35" s="611" t="str">
        <f>IF('各会計、関係団体の財政状況及び健全化判断比率'!B29="","",'各会計、関係団体の財政状況及び健全化判断比率'!B29)</f>
        <v>酒田市介護保険特別会計</v>
      </c>
      <c r="X35" s="611"/>
      <c r="Y35" s="611"/>
      <c r="Z35" s="611"/>
      <c r="AA35" s="611"/>
      <c r="AB35" s="611"/>
      <c r="AC35" s="611"/>
      <c r="AD35" s="611"/>
      <c r="AE35" s="611"/>
      <c r="AF35" s="611"/>
      <c r="AG35" s="611"/>
      <c r="AH35" s="611"/>
      <c r="AI35" s="611"/>
      <c r="AJ35" s="611"/>
      <c r="AK35" s="611"/>
      <c r="AL35" s="175"/>
      <c r="AM35" s="610">
        <f t="shared" ref="AM35:AM43" si="0">IF(AO35="","",AM34+1)</f>
        <v>7</v>
      </c>
      <c r="AN35" s="610"/>
      <c r="AO35" s="611" t="str">
        <f>IF('各会計、関係団体の財政状況及び健全化判断比率'!B32="","",'各会計、関係団体の財政状況及び健全化判断比率'!B32)</f>
        <v>酒田市下水道事業会計</v>
      </c>
      <c r="AP35" s="611"/>
      <c r="AQ35" s="611"/>
      <c r="AR35" s="611"/>
      <c r="AS35" s="611"/>
      <c r="AT35" s="611"/>
      <c r="AU35" s="611"/>
      <c r="AV35" s="611"/>
      <c r="AW35" s="611"/>
      <c r="AX35" s="611"/>
      <c r="AY35" s="611"/>
      <c r="AZ35" s="611"/>
      <c r="BA35" s="611"/>
      <c r="BB35" s="611"/>
      <c r="BC35" s="611"/>
      <c r="BD35" s="175"/>
      <c r="BE35" s="610">
        <f t="shared" ref="BE35:BE43" si="1">IF(BG35="","",BE34+1)</f>
        <v>9</v>
      </c>
      <c r="BF35" s="610"/>
      <c r="BG35" s="611" t="str">
        <f>IF('各会計、関係団体の財政状況及び健全化判断比率'!B34="","",'各会計、関係団体の財政状況及び健全化判断比率'!B34)</f>
        <v>酒田市風力発電事業特別会計</v>
      </c>
      <c r="BH35" s="611"/>
      <c r="BI35" s="611"/>
      <c r="BJ35" s="611"/>
      <c r="BK35" s="611"/>
      <c r="BL35" s="611"/>
      <c r="BM35" s="611"/>
      <c r="BN35" s="611"/>
      <c r="BO35" s="611"/>
      <c r="BP35" s="611"/>
      <c r="BQ35" s="611"/>
      <c r="BR35" s="611"/>
      <c r="BS35" s="611"/>
      <c r="BT35" s="611"/>
      <c r="BU35" s="611"/>
      <c r="BV35" s="175"/>
      <c r="BW35" s="610">
        <f t="shared" ref="BW35:BW43" si="2">IF(BY35="","",BW34+1)</f>
        <v>11</v>
      </c>
      <c r="BX35" s="610"/>
      <c r="BY35" s="611" t="str">
        <f>IF('各会計、関係団体の財政状況及び健全化判断比率'!B69="","",'各会計、関係団体の財政状況及び健全化判断比率'!B69)</f>
        <v>庄内広域行政組合（普通会計分）</v>
      </c>
      <c r="BZ35" s="611"/>
      <c r="CA35" s="611"/>
      <c r="CB35" s="611"/>
      <c r="CC35" s="611"/>
      <c r="CD35" s="611"/>
      <c r="CE35" s="611"/>
      <c r="CF35" s="611"/>
      <c r="CG35" s="611"/>
      <c r="CH35" s="611"/>
      <c r="CI35" s="611"/>
      <c r="CJ35" s="611"/>
      <c r="CK35" s="611"/>
      <c r="CL35" s="611"/>
      <c r="CM35" s="611"/>
      <c r="CN35" s="175"/>
      <c r="CO35" s="610">
        <f t="shared" ref="CO35:CO43" si="3">IF(CQ35="","",CO34+1)</f>
        <v>19</v>
      </c>
      <c r="CP35" s="610"/>
      <c r="CQ35" s="611" t="str">
        <f>IF('各会計、関係団体の財政状況及び健全化判断比率'!BS8="","",'各会計、関係団体の財政状況及び健全化判断比率'!BS8)</f>
        <v>酒田まちづくり開発</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202"/>
    </row>
    <row r="36" spans="1:113" ht="32.25" customHeight="1" x14ac:dyDescent="0.15">
      <c r="A36" s="175"/>
      <c r="B36" s="199"/>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5</v>
      </c>
      <c r="V36" s="610"/>
      <c r="W36" s="611" t="str">
        <f>IF('各会計、関係団体の財政状況及び健全化判断比率'!B30="","",'各会計、関係団体の財政状況及び健全化判断比率'!B30)</f>
        <v>酒田市後期高齢者医療事業特別会計</v>
      </c>
      <c r="X36" s="611"/>
      <c r="Y36" s="611"/>
      <c r="Z36" s="611"/>
      <c r="AA36" s="611"/>
      <c r="AB36" s="611"/>
      <c r="AC36" s="611"/>
      <c r="AD36" s="611"/>
      <c r="AE36" s="611"/>
      <c r="AF36" s="611"/>
      <c r="AG36" s="611"/>
      <c r="AH36" s="611"/>
      <c r="AI36" s="611"/>
      <c r="AJ36" s="611"/>
      <c r="AK36" s="611"/>
      <c r="AL36" s="175"/>
      <c r="AM36" s="610" t="str">
        <f t="shared" si="0"/>
        <v/>
      </c>
      <c r="AN36" s="610"/>
      <c r="AO36" s="611"/>
      <c r="AP36" s="611"/>
      <c r="AQ36" s="611"/>
      <c r="AR36" s="611"/>
      <c r="AS36" s="611"/>
      <c r="AT36" s="611"/>
      <c r="AU36" s="611"/>
      <c r="AV36" s="611"/>
      <c r="AW36" s="611"/>
      <c r="AX36" s="611"/>
      <c r="AY36" s="611"/>
      <c r="AZ36" s="611"/>
      <c r="BA36" s="611"/>
      <c r="BB36" s="611"/>
      <c r="BC36" s="611"/>
      <c r="BD36" s="175"/>
      <c r="BE36" s="610" t="str">
        <f t="shared" si="1"/>
        <v/>
      </c>
      <c r="BF36" s="610"/>
      <c r="BG36" s="611"/>
      <c r="BH36" s="611"/>
      <c r="BI36" s="611"/>
      <c r="BJ36" s="611"/>
      <c r="BK36" s="611"/>
      <c r="BL36" s="611"/>
      <c r="BM36" s="611"/>
      <c r="BN36" s="611"/>
      <c r="BO36" s="611"/>
      <c r="BP36" s="611"/>
      <c r="BQ36" s="611"/>
      <c r="BR36" s="611"/>
      <c r="BS36" s="611"/>
      <c r="BT36" s="611"/>
      <c r="BU36" s="611"/>
      <c r="BV36" s="175"/>
      <c r="BW36" s="610">
        <f t="shared" si="2"/>
        <v>12</v>
      </c>
      <c r="BX36" s="610"/>
      <c r="BY36" s="611" t="str">
        <f>IF('各会計、関係団体の財政状況及び健全化判断比率'!B70="","",'各会計、関係団体の財政状況及び健全化判断比率'!B70)</f>
        <v>庄内広域行政組合（青果市場事業特別会計）</v>
      </c>
      <c r="BZ36" s="611"/>
      <c r="CA36" s="611"/>
      <c r="CB36" s="611"/>
      <c r="CC36" s="611"/>
      <c r="CD36" s="611"/>
      <c r="CE36" s="611"/>
      <c r="CF36" s="611"/>
      <c r="CG36" s="611"/>
      <c r="CH36" s="611"/>
      <c r="CI36" s="611"/>
      <c r="CJ36" s="611"/>
      <c r="CK36" s="611"/>
      <c r="CL36" s="611"/>
      <c r="CM36" s="611"/>
      <c r="CN36" s="175"/>
      <c r="CO36" s="610">
        <f t="shared" si="3"/>
        <v>20</v>
      </c>
      <c r="CP36" s="610"/>
      <c r="CQ36" s="611" t="str">
        <f>IF('各会計、関係団体の財政状況及び健全化判断比率'!BS9="","",'各会計、関係団体の財政状況及び健全化判断比率'!BS9)</f>
        <v>最上川クリーングリーン</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202"/>
    </row>
    <row r="37" spans="1:113" ht="32.25" customHeight="1" x14ac:dyDescent="0.15">
      <c r="A37" s="175"/>
      <c r="B37" s="199"/>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t="str">
        <f t="shared" si="4"/>
        <v/>
      </c>
      <c r="V37" s="610"/>
      <c r="W37" s="611"/>
      <c r="X37" s="611"/>
      <c r="Y37" s="611"/>
      <c r="Z37" s="611"/>
      <c r="AA37" s="611"/>
      <c r="AB37" s="611"/>
      <c r="AC37" s="611"/>
      <c r="AD37" s="611"/>
      <c r="AE37" s="611"/>
      <c r="AF37" s="611"/>
      <c r="AG37" s="611"/>
      <c r="AH37" s="611"/>
      <c r="AI37" s="611"/>
      <c r="AJ37" s="611"/>
      <c r="AK37" s="611"/>
      <c r="AL37" s="175"/>
      <c r="AM37" s="610" t="str">
        <f t="shared" si="0"/>
        <v/>
      </c>
      <c r="AN37" s="610"/>
      <c r="AO37" s="611"/>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13</v>
      </c>
      <c r="BX37" s="610"/>
      <c r="BY37" s="611" t="str">
        <f>IF('各会計、関係団体の財政状況及び健全化判断比率'!B71="","",'各会計、関係団体の財政状況及び健全化判断比率'!B71)</f>
        <v>庄内広域行政組合（庄内食肉流通センター事業特別会計）</v>
      </c>
      <c r="BZ37" s="611"/>
      <c r="CA37" s="611"/>
      <c r="CB37" s="611"/>
      <c r="CC37" s="611"/>
      <c r="CD37" s="611"/>
      <c r="CE37" s="611"/>
      <c r="CF37" s="611"/>
      <c r="CG37" s="611"/>
      <c r="CH37" s="611"/>
      <c r="CI37" s="611"/>
      <c r="CJ37" s="611"/>
      <c r="CK37" s="611"/>
      <c r="CL37" s="611"/>
      <c r="CM37" s="611"/>
      <c r="CN37" s="175"/>
      <c r="CO37" s="610">
        <f t="shared" si="3"/>
        <v>21</v>
      </c>
      <c r="CP37" s="610"/>
      <c r="CQ37" s="611" t="str">
        <f>IF('各会計、関係団体の財政状況及び健全化判断比率'!BS10="","",'各会計、関係団体の財政状況及び健全化判断比率'!BS10)</f>
        <v>鳥海やわた観光</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202"/>
    </row>
    <row r="38" spans="1:113" ht="32.25" customHeight="1" x14ac:dyDescent="0.15">
      <c r="A38" s="175"/>
      <c r="B38" s="199"/>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t="str">
        <f t="shared" si="0"/>
        <v/>
      </c>
      <c r="AN38" s="610"/>
      <c r="AO38" s="611"/>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f t="shared" si="2"/>
        <v>14</v>
      </c>
      <c r="BX38" s="610"/>
      <c r="BY38" s="611" t="str">
        <f>IF('各会計、関係団体の財政状況及び健全化判断比率'!B72="","",'各会計、関係団体の財政状況及び健全化判断比率'!B72)</f>
        <v>山形県後期高齢者医療広域連合（普通会計分）</v>
      </c>
      <c r="BZ38" s="611"/>
      <c r="CA38" s="611"/>
      <c r="CB38" s="611"/>
      <c r="CC38" s="611"/>
      <c r="CD38" s="611"/>
      <c r="CE38" s="611"/>
      <c r="CF38" s="611"/>
      <c r="CG38" s="611"/>
      <c r="CH38" s="611"/>
      <c r="CI38" s="611"/>
      <c r="CJ38" s="611"/>
      <c r="CK38" s="611"/>
      <c r="CL38" s="611"/>
      <c r="CM38" s="611"/>
      <c r="CN38" s="175"/>
      <c r="CO38" s="610">
        <f t="shared" si="3"/>
        <v>22</v>
      </c>
      <c r="CP38" s="610"/>
      <c r="CQ38" s="611" t="str">
        <f>IF('各会計、関係団体の財政状況及び健全化判断比率'!BS11="","",'各会計、関係団体の財政状況及び健全化判断比率'!BS11)</f>
        <v>ひらた悠々の杜</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202"/>
    </row>
    <row r="39" spans="1:113" ht="32.25" customHeight="1" x14ac:dyDescent="0.15">
      <c r="A39" s="175"/>
      <c r="B39" s="199"/>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t="str">
        <f t="shared" si="0"/>
        <v/>
      </c>
      <c r="AN39" s="610"/>
      <c r="AO39" s="611"/>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f t="shared" si="2"/>
        <v>15</v>
      </c>
      <c r="BX39" s="610"/>
      <c r="BY39" s="611" t="str">
        <f>IF('各会計、関係団体の財政状況及び健全化判断比率'!B73="","",'各会計、関係団体の財政状況及び健全化判断比率'!B73)</f>
        <v>山形県後期高齢者医療広域連合（事業会計分）</v>
      </c>
      <c r="BZ39" s="611"/>
      <c r="CA39" s="611"/>
      <c r="CB39" s="611"/>
      <c r="CC39" s="611"/>
      <c r="CD39" s="611"/>
      <c r="CE39" s="611"/>
      <c r="CF39" s="611"/>
      <c r="CG39" s="611"/>
      <c r="CH39" s="611"/>
      <c r="CI39" s="611"/>
      <c r="CJ39" s="611"/>
      <c r="CK39" s="611"/>
      <c r="CL39" s="611"/>
      <c r="CM39" s="611"/>
      <c r="CN39" s="175"/>
      <c r="CO39" s="610">
        <f t="shared" si="3"/>
        <v>23</v>
      </c>
      <c r="CP39" s="610"/>
      <c r="CQ39" s="611" t="str">
        <f>IF('各会計、関係団体の財政状況及び健全化判断比率'!BS12="","",'各会計、関係団体の財政状況及び健全化判断比率'!BS12)</f>
        <v>さかた文化財団</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202"/>
    </row>
    <row r="40" spans="1:113" ht="32.25" customHeight="1" x14ac:dyDescent="0.15">
      <c r="A40" s="175"/>
      <c r="B40" s="199"/>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f t="shared" si="2"/>
        <v>16</v>
      </c>
      <c r="BX40" s="610"/>
      <c r="BY40" s="611" t="str">
        <f>IF('各会計、関係団体の財政状況及び健全化判断比率'!B74="","",'各会計、関係団体の財政状況及び健全化判断比率'!B74)</f>
        <v>山形県消防補償等組合</v>
      </c>
      <c r="BZ40" s="611"/>
      <c r="CA40" s="611"/>
      <c r="CB40" s="611"/>
      <c r="CC40" s="611"/>
      <c r="CD40" s="611"/>
      <c r="CE40" s="611"/>
      <c r="CF40" s="611"/>
      <c r="CG40" s="611"/>
      <c r="CH40" s="611"/>
      <c r="CI40" s="611"/>
      <c r="CJ40" s="611"/>
      <c r="CK40" s="611"/>
      <c r="CL40" s="611"/>
      <c r="CM40" s="611"/>
      <c r="CN40" s="175"/>
      <c r="CO40" s="610">
        <f t="shared" si="3"/>
        <v>24</v>
      </c>
      <c r="CP40" s="610"/>
      <c r="CQ40" s="611" t="str">
        <f>IF('各会計、関係団体の財政状況及び健全化判断比率'!BS13="","",'各会計、関係団体の財政状況及び健全化判断比率'!BS13)</f>
        <v>酒田DMO</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202"/>
    </row>
    <row r="41" spans="1:113" ht="32.25" customHeight="1" x14ac:dyDescent="0.15">
      <c r="A41" s="175"/>
      <c r="B41" s="199"/>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f t="shared" si="2"/>
        <v>17</v>
      </c>
      <c r="BX41" s="610"/>
      <c r="BY41" s="611" t="str">
        <f>IF('各会計、関係団体の財政状況及び健全化判断比率'!B75="","",'各会計、関係団体の財政状況及び健全化判断比率'!B75)</f>
        <v>山形県自治会館管理組合</v>
      </c>
      <c r="BZ41" s="611"/>
      <c r="CA41" s="611"/>
      <c r="CB41" s="611"/>
      <c r="CC41" s="611"/>
      <c r="CD41" s="611"/>
      <c r="CE41" s="611"/>
      <c r="CF41" s="611"/>
      <c r="CG41" s="611"/>
      <c r="CH41" s="611"/>
      <c r="CI41" s="611"/>
      <c r="CJ41" s="611"/>
      <c r="CK41" s="611"/>
      <c r="CL41" s="611"/>
      <c r="CM41" s="611"/>
      <c r="CN41" s="175"/>
      <c r="CO41" s="610">
        <f t="shared" si="3"/>
        <v>25</v>
      </c>
      <c r="CP41" s="610"/>
      <c r="CQ41" s="611" t="str">
        <f>IF('各会計、関係団体の財政状況及び健全化判断比率'!BS14="","",'各会計、関係団体の財政状況及び健全化判断比率'!BS14)</f>
        <v>山形県・酒田市病院機構</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202"/>
    </row>
    <row r="42" spans="1:113" ht="32.25" customHeight="1" x14ac:dyDescent="0.15">
      <c r="B42" s="199"/>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202"/>
    </row>
    <row r="43" spans="1:113" ht="32.25" customHeight="1" x14ac:dyDescent="0.15">
      <c r="B43" s="199"/>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PjoBsC6Iw6XAweljoA7AqHCV6hqskDbaliBCeIr4K9taRk81pHHhar9+V5wMGynbNI+nrVVVuRX4EfQY8c1YAw==" saltValue="lLVid6n12BtUBb/k8k92J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202</v>
      </c>
      <c r="DI1" s="616"/>
      <c r="DJ1" s="616"/>
      <c r="DK1" s="616"/>
      <c r="DL1" s="616"/>
      <c r="DM1" s="616"/>
      <c r="DN1" s="617"/>
      <c r="DO1" s="208"/>
      <c r="DP1" s="615" t="s">
        <v>203</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x14ac:dyDescent="0.15">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13534132</v>
      </c>
      <c r="S5" s="626"/>
      <c r="T5" s="626"/>
      <c r="U5" s="626"/>
      <c r="V5" s="626"/>
      <c r="W5" s="626"/>
      <c r="X5" s="626"/>
      <c r="Y5" s="627"/>
      <c r="Z5" s="628">
        <v>22</v>
      </c>
      <c r="AA5" s="628"/>
      <c r="AB5" s="628"/>
      <c r="AC5" s="628"/>
      <c r="AD5" s="629">
        <v>12677526</v>
      </c>
      <c r="AE5" s="629"/>
      <c r="AF5" s="629"/>
      <c r="AG5" s="629"/>
      <c r="AH5" s="629"/>
      <c r="AI5" s="629"/>
      <c r="AJ5" s="629"/>
      <c r="AK5" s="629"/>
      <c r="AL5" s="630">
        <v>42.2</v>
      </c>
      <c r="AM5" s="631"/>
      <c r="AN5" s="631"/>
      <c r="AO5" s="632"/>
      <c r="AP5" s="622" t="s">
        <v>216</v>
      </c>
      <c r="AQ5" s="623"/>
      <c r="AR5" s="623"/>
      <c r="AS5" s="623"/>
      <c r="AT5" s="623"/>
      <c r="AU5" s="623"/>
      <c r="AV5" s="623"/>
      <c r="AW5" s="623"/>
      <c r="AX5" s="623"/>
      <c r="AY5" s="623"/>
      <c r="AZ5" s="623"/>
      <c r="BA5" s="623"/>
      <c r="BB5" s="623"/>
      <c r="BC5" s="623"/>
      <c r="BD5" s="623"/>
      <c r="BE5" s="623"/>
      <c r="BF5" s="624"/>
      <c r="BG5" s="636">
        <v>12657768</v>
      </c>
      <c r="BH5" s="637"/>
      <c r="BI5" s="637"/>
      <c r="BJ5" s="637"/>
      <c r="BK5" s="637"/>
      <c r="BL5" s="637"/>
      <c r="BM5" s="637"/>
      <c r="BN5" s="638"/>
      <c r="BO5" s="639">
        <v>93.5</v>
      </c>
      <c r="BP5" s="639"/>
      <c r="BQ5" s="639"/>
      <c r="BR5" s="639"/>
      <c r="BS5" s="640">
        <v>173221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479160</v>
      </c>
      <c r="S6" s="637"/>
      <c r="T6" s="637"/>
      <c r="U6" s="637"/>
      <c r="V6" s="637"/>
      <c r="W6" s="637"/>
      <c r="X6" s="637"/>
      <c r="Y6" s="638"/>
      <c r="Z6" s="639">
        <v>0.8</v>
      </c>
      <c r="AA6" s="639"/>
      <c r="AB6" s="639"/>
      <c r="AC6" s="639"/>
      <c r="AD6" s="640">
        <v>479160</v>
      </c>
      <c r="AE6" s="640"/>
      <c r="AF6" s="640"/>
      <c r="AG6" s="640"/>
      <c r="AH6" s="640"/>
      <c r="AI6" s="640"/>
      <c r="AJ6" s="640"/>
      <c r="AK6" s="640"/>
      <c r="AL6" s="641">
        <v>1.6</v>
      </c>
      <c r="AM6" s="642"/>
      <c r="AN6" s="642"/>
      <c r="AO6" s="643"/>
      <c r="AP6" s="633" t="s">
        <v>221</v>
      </c>
      <c r="AQ6" s="634"/>
      <c r="AR6" s="634"/>
      <c r="AS6" s="634"/>
      <c r="AT6" s="634"/>
      <c r="AU6" s="634"/>
      <c r="AV6" s="634"/>
      <c r="AW6" s="634"/>
      <c r="AX6" s="634"/>
      <c r="AY6" s="634"/>
      <c r="AZ6" s="634"/>
      <c r="BA6" s="634"/>
      <c r="BB6" s="634"/>
      <c r="BC6" s="634"/>
      <c r="BD6" s="634"/>
      <c r="BE6" s="634"/>
      <c r="BF6" s="635"/>
      <c r="BG6" s="636">
        <v>12657768</v>
      </c>
      <c r="BH6" s="637"/>
      <c r="BI6" s="637"/>
      <c r="BJ6" s="637"/>
      <c r="BK6" s="637"/>
      <c r="BL6" s="637"/>
      <c r="BM6" s="637"/>
      <c r="BN6" s="638"/>
      <c r="BO6" s="639">
        <v>93.5</v>
      </c>
      <c r="BP6" s="639"/>
      <c r="BQ6" s="639"/>
      <c r="BR6" s="639"/>
      <c r="BS6" s="640">
        <v>173221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308399</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308335</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3210</v>
      </c>
      <c r="S7" s="637"/>
      <c r="T7" s="637"/>
      <c r="U7" s="637"/>
      <c r="V7" s="637"/>
      <c r="W7" s="637"/>
      <c r="X7" s="637"/>
      <c r="Y7" s="638"/>
      <c r="Z7" s="639">
        <v>0</v>
      </c>
      <c r="AA7" s="639"/>
      <c r="AB7" s="639"/>
      <c r="AC7" s="639"/>
      <c r="AD7" s="640">
        <v>3210</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5430463</v>
      </c>
      <c r="BH7" s="637"/>
      <c r="BI7" s="637"/>
      <c r="BJ7" s="637"/>
      <c r="BK7" s="637"/>
      <c r="BL7" s="637"/>
      <c r="BM7" s="637"/>
      <c r="BN7" s="638"/>
      <c r="BO7" s="639">
        <v>40.1</v>
      </c>
      <c r="BP7" s="639"/>
      <c r="BQ7" s="639"/>
      <c r="BR7" s="639"/>
      <c r="BS7" s="640">
        <v>173221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9776773</v>
      </c>
      <c r="CS7" s="637"/>
      <c r="CT7" s="637"/>
      <c r="CU7" s="637"/>
      <c r="CV7" s="637"/>
      <c r="CW7" s="637"/>
      <c r="CX7" s="637"/>
      <c r="CY7" s="638"/>
      <c r="CZ7" s="639">
        <v>16.2</v>
      </c>
      <c r="DA7" s="639"/>
      <c r="DB7" s="639"/>
      <c r="DC7" s="639"/>
      <c r="DD7" s="645">
        <v>236197</v>
      </c>
      <c r="DE7" s="637"/>
      <c r="DF7" s="637"/>
      <c r="DG7" s="637"/>
      <c r="DH7" s="637"/>
      <c r="DI7" s="637"/>
      <c r="DJ7" s="637"/>
      <c r="DK7" s="637"/>
      <c r="DL7" s="637"/>
      <c r="DM7" s="637"/>
      <c r="DN7" s="637"/>
      <c r="DO7" s="637"/>
      <c r="DP7" s="638"/>
      <c r="DQ7" s="645">
        <v>5922772</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38840</v>
      </c>
      <c r="S8" s="637"/>
      <c r="T8" s="637"/>
      <c r="U8" s="637"/>
      <c r="V8" s="637"/>
      <c r="W8" s="637"/>
      <c r="X8" s="637"/>
      <c r="Y8" s="638"/>
      <c r="Z8" s="639">
        <v>0.1</v>
      </c>
      <c r="AA8" s="639"/>
      <c r="AB8" s="639"/>
      <c r="AC8" s="639"/>
      <c r="AD8" s="640">
        <v>38840</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178492</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18193852</v>
      </c>
      <c r="CS8" s="637"/>
      <c r="CT8" s="637"/>
      <c r="CU8" s="637"/>
      <c r="CV8" s="637"/>
      <c r="CW8" s="637"/>
      <c r="CX8" s="637"/>
      <c r="CY8" s="638"/>
      <c r="CZ8" s="639">
        <v>30.2</v>
      </c>
      <c r="DA8" s="639"/>
      <c r="DB8" s="639"/>
      <c r="DC8" s="639"/>
      <c r="DD8" s="645">
        <v>384984</v>
      </c>
      <c r="DE8" s="637"/>
      <c r="DF8" s="637"/>
      <c r="DG8" s="637"/>
      <c r="DH8" s="637"/>
      <c r="DI8" s="637"/>
      <c r="DJ8" s="637"/>
      <c r="DK8" s="637"/>
      <c r="DL8" s="637"/>
      <c r="DM8" s="637"/>
      <c r="DN8" s="637"/>
      <c r="DO8" s="637"/>
      <c r="DP8" s="638"/>
      <c r="DQ8" s="645">
        <v>9671398</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46747</v>
      </c>
      <c r="S9" s="637"/>
      <c r="T9" s="637"/>
      <c r="U9" s="637"/>
      <c r="V9" s="637"/>
      <c r="W9" s="637"/>
      <c r="X9" s="637"/>
      <c r="Y9" s="638"/>
      <c r="Z9" s="639">
        <v>0.1</v>
      </c>
      <c r="AA9" s="639"/>
      <c r="AB9" s="639"/>
      <c r="AC9" s="639"/>
      <c r="AD9" s="640">
        <v>46747</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4309693</v>
      </c>
      <c r="BH9" s="637"/>
      <c r="BI9" s="637"/>
      <c r="BJ9" s="637"/>
      <c r="BK9" s="637"/>
      <c r="BL9" s="637"/>
      <c r="BM9" s="637"/>
      <c r="BN9" s="638"/>
      <c r="BO9" s="639">
        <v>31.8</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4626643</v>
      </c>
      <c r="CS9" s="637"/>
      <c r="CT9" s="637"/>
      <c r="CU9" s="637"/>
      <c r="CV9" s="637"/>
      <c r="CW9" s="637"/>
      <c r="CX9" s="637"/>
      <c r="CY9" s="638"/>
      <c r="CZ9" s="639">
        <v>7.7</v>
      </c>
      <c r="DA9" s="639"/>
      <c r="DB9" s="639"/>
      <c r="DC9" s="639"/>
      <c r="DD9" s="645">
        <v>92017</v>
      </c>
      <c r="DE9" s="637"/>
      <c r="DF9" s="637"/>
      <c r="DG9" s="637"/>
      <c r="DH9" s="637"/>
      <c r="DI9" s="637"/>
      <c r="DJ9" s="637"/>
      <c r="DK9" s="637"/>
      <c r="DL9" s="637"/>
      <c r="DM9" s="637"/>
      <c r="DN9" s="637"/>
      <c r="DO9" s="637"/>
      <c r="DP9" s="638"/>
      <c r="DQ9" s="645">
        <v>3689430</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341162</v>
      </c>
      <c r="BH10" s="637"/>
      <c r="BI10" s="637"/>
      <c r="BJ10" s="637"/>
      <c r="BK10" s="637"/>
      <c r="BL10" s="637"/>
      <c r="BM10" s="637"/>
      <c r="BN10" s="638"/>
      <c r="BO10" s="639">
        <v>2.5</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87148</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34978</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2616633</v>
      </c>
      <c r="S11" s="637"/>
      <c r="T11" s="637"/>
      <c r="U11" s="637"/>
      <c r="V11" s="637"/>
      <c r="W11" s="637"/>
      <c r="X11" s="637"/>
      <c r="Y11" s="638"/>
      <c r="Z11" s="641">
        <v>4.2</v>
      </c>
      <c r="AA11" s="642"/>
      <c r="AB11" s="642"/>
      <c r="AC11" s="648"/>
      <c r="AD11" s="645">
        <v>2616633</v>
      </c>
      <c r="AE11" s="637"/>
      <c r="AF11" s="637"/>
      <c r="AG11" s="637"/>
      <c r="AH11" s="637"/>
      <c r="AI11" s="637"/>
      <c r="AJ11" s="637"/>
      <c r="AK11" s="638"/>
      <c r="AL11" s="641">
        <v>8.6999999999999993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601116</v>
      </c>
      <c r="BH11" s="637"/>
      <c r="BI11" s="637"/>
      <c r="BJ11" s="637"/>
      <c r="BK11" s="637"/>
      <c r="BL11" s="637"/>
      <c r="BM11" s="637"/>
      <c r="BN11" s="638"/>
      <c r="BO11" s="639">
        <v>4.4000000000000004</v>
      </c>
      <c r="BP11" s="639"/>
      <c r="BQ11" s="639"/>
      <c r="BR11" s="639"/>
      <c r="BS11" s="640">
        <v>173221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2022743</v>
      </c>
      <c r="CS11" s="637"/>
      <c r="CT11" s="637"/>
      <c r="CU11" s="637"/>
      <c r="CV11" s="637"/>
      <c r="CW11" s="637"/>
      <c r="CX11" s="637"/>
      <c r="CY11" s="638"/>
      <c r="CZ11" s="639">
        <v>3.4</v>
      </c>
      <c r="DA11" s="639"/>
      <c r="DB11" s="639"/>
      <c r="DC11" s="639"/>
      <c r="DD11" s="645">
        <v>351150</v>
      </c>
      <c r="DE11" s="637"/>
      <c r="DF11" s="637"/>
      <c r="DG11" s="637"/>
      <c r="DH11" s="637"/>
      <c r="DI11" s="637"/>
      <c r="DJ11" s="637"/>
      <c r="DK11" s="637"/>
      <c r="DL11" s="637"/>
      <c r="DM11" s="637"/>
      <c r="DN11" s="637"/>
      <c r="DO11" s="637"/>
      <c r="DP11" s="638"/>
      <c r="DQ11" s="645">
        <v>952722</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6004</v>
      </c>
      <c r="S12" s="637"/>
      <c r="T12" s="637"/>
      <c r="U12" s="637"/>
      <c r="V12" s="637"/>
      <c r="W12" s="637"/>
      <c r="X12" s="637"/>
      <c r="Y12" s="638"/>
      <c r="Z12" s="639">
        <v>0</v>
      </c>
      <c r="AA12" s="639"/>
      <c r="AB12" s="639"/>
      <c r="AC12" s="639"/>
      <c r="AD12" s="640">
        <v>6004</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6148663</v>
      </c>
      <c r="BH12" s="637"/>
      <c r="BI12" s="637"/>
      <c r="BJ12" s="637"/>
      <c r="BK12" s="637"/>
      <c r="BL12" s="637"/>
      <c r="BM12" s="637"/>
      <c r="BN12" s="638"/>
      <c r="BO12" s="639">
        <v>45.4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3482060</v>
      </c>
      <c r="CS12" s="637"/>
      <c r="CT12" s="637"/>
      <c r="CU12" s="637"/>
      <c r="CV12" s="637"/>
      <c r="CW12" s="637"/>
      <c r="CX12" s="637"/>
      <c r="CY12" s="638"/>
      <c r="CZ12" s="639">
        <v>5.8</v>
      </c>
      <c r="DA12" s="639"/>
      <c r="DB12" s="639"/>
      <c r="DC12" s="639"/>
      <c r="DD12" s="645">
        <v>775368</v>
      </c>
      <c r="DE12" s="637"/>
      <c r="DF12" s="637"/>
      <c r="DG12" s="637"/>
      <c r="DH12" s="637"/>
      <c r="DI12" s="637"/>
      <c r="DJ12" s="637"/>
      <c r="DK12" s="637"/>
      <c r="DL12" s="637"/>
      <c r="DM12" s="637"/>
      <c r="DN12" s="637"/>
      <c r="DO12" s="637"/>
      <c r="DP12" s="638"/>
      <c r="DQ12" s="645">
        <v>828864</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6047338</v>
      </c>
      <c r="BH13" s="637"/>
      <c r="BI13" s="637"/>
      <c r="BJ13" s="637"/>
      <c r="BK13" s="637"/>
      <c r="BL13" s="637"/>
      <c r="BM13" s="637"/>
      <c r="BN13" s="638"/>
      <c r="BO13" s="639">
        <v>44.7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5319473</v>
      </c>
      <c r="CS13" s="637"/>
      <c r="CT13" s="637"/>
      <c r="CU13" s="637"/>
      <c r="CV13" s="637"/>
      <c r="CW13" s="637"/>
      <c r="CX13" s="637"/>
      <c r="CY13" s="638"/>
      <c r="CZ13" s="639">
        <v>8.8000000000000007</v>
      </c>
      <c r="DA13" s="639"/>
      <c r="DB13" s="639"/>
      <c r="DC13" s="639"/>
      <c r="DD13" s="645">
        <v>1419750</v>
      </c>
      <c r="DE13" s="637"/>
      <c r="DF13" s="637"/>
      <c r="DG13" s="637"/>
      <c r="DH13" s="637"/>
      <c r="DI13" s="637"/>
      <c r="DJ13" s="637"/>
      <c r="DK13" s="637"/>
      <c r="DL13" s="637"/>
      <c r="DM13" s="637"/>
      <c r="DN13" s="637"/>
      <c r="DO13" s="637"/>
      <c r="DP13" s="638"/>
      <c r="DQ13" s="645">
        <v>3740175</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v>3343</v>
      </c>
      <c r="S14" s="637"/>
      <c r="T14" s="637"/>
      <c r="U14" s="637"/>
      <c r="V14" s="637"/>
      <c r="W14" s="637"/>
      <c r="X14" s="637"/>
      <c r="Y14" s="638"/>
      <c r="Z14" s="639">
        <v>0</v>
      </c>
      <c r="AA14" s="639"/>
      <c r="AB14" s="639"/>
      <c r="AC14" s="639"/>
      <c r="AD14" s="640">
        <v>3343</v>
      </c>
      <c r="AE14" s="640"/>
      <c r="AF14" s="640"/>
      <c r="AG14" s="640"/>
      <c r="AH14" s="640"/>
      <c r="AI14" s="640"/>
      <c r="AJ14" s="640"/>
      <c r="AK14" s="640"/>
      <c r="AL14" s="641">
        <v>0</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390153</v>
      </c>
      <c r="BH14" s="637"/>
      <c r="BI14" s="637"/>
      <c r="BJ14" s="637"/>
      <c r="BK14" s="637"/>
      <c r="BL14" s="637"/>
      <c r="BM14" s="637"/>
      <c r="BN14" s="638"/>
      <c r="BO14" s="639">
        <v>2.9</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1701724</v>
      </c>
      <c r="CS14" s="637"/>
      <c r="CT14" s="637"/>
      <c r="CU14" s="637"/>
      <c r="CV14" s="637"/>
      <c r="CW14" s="637"/>
      <c r="CX14" s="637"/>
      <c r="CY14" s="638"/>
      <c r="CZ14" s="639">
        <v>2.8</v>
      </c>
      <c r="DA14" s="639"/>
      <c r="DB14" s="639"/>
      <c r="DC14" s="639"/>
      <c r="DD14" s="645">
        <v>145116</v>
      </c>
      <c r="DE14" s="637"/>
      <c r="DF14" s="637"/>
      <c r="DG14" s="637"/>
      <c r="DH14" s="637"/>
      <c r="DI14" s="637"/>
      <c r="DJ14" s="637"/>
      <c r="DK14" s="637"/>
      <c r="DL14" s="637"/>
      <c r="DM14" s="637"/>
      <c r="DN14" s="637"/>
      <c r="DO14" s="637"/>
      <c r="DP14" s="638"/>
      <c r="DQ14" s="645">
        <v>1530777</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t="s">
        <v>122</v>
      </c>
      <c r="S15" s="637"/>
      <c r="T15" s="637"/>
      <c r="U15" s="637"/>
      <c r="V15" s="637"/>
      <c r="W15" s="637"/>
      <c r="X15" s="637"/>
      <c r="Y15" s="638"/>
      <c r="Z15" s="639" t="s">
        <v>122</v>
      </c>
      <c r="AA15" s="639"/>
      <c r="AB15" s="639"/>
      <c r="AC15" s="639"/>
      <c r="AD15" s="640" t="s">
        <v>122</v>
      </c>
      <c r="AE15" s="640"/>
      <c r="AF15" s="640"/>
      <c r="AG15" s="640"/>
      <c r="AH15" s="640"/>
      <c r="AI15" s="640"/>
      <c r="AJ15" s="640"/>
      <c r="AK15" s="640"/>
      <c r="AL15" s="641" t="s">
        <v>122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688442</v>
      </c>
      <c r="BH15" s="637"/>
      <c r="BI15" s="637"/>
      <c r="BJ15" s="637"/>
      <c r="BK15" s="637"/>
      <c r="BL15" s="637"/>
      <c r="BM15" s="637"/>
      <c r="BN15" s="638"/>
      <c r="BO15" s="639">
        <v>5.0999999999999996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7087833</v>
      </c>
      <c r="CS15" s="637"/>
      <c r="CT15" s="637"/>
      <c r="CU15" s="637"/>
      <c r="CV15" s="637"/>
      <c r="CW15" s="637"/>
      <c r="CX15" s="637"/>
      <c r="CY15" s="638"/>
      <c r="CZ15" s="639">
        <v>11.8</v>
      </c>
      <c r="DA15" s="639"/>
      <c r="DB15" s="639"/>
      <c r="DC15" s="639"/>
      <c r="DD15" s="645">
        <v>3283189</v>
      </c>
      <c r="DE15" s="637"/>
      <c r="DF15" s="637"/>
      <c r="DG15" s="637"/>
      <c r="DH15" s="637"/>
      <c r="DI15" s="637"/>
      <c r="DJ15" s="637"/>
      <c r="DK15" s="637"/>
      <c r="DL15" s="637"/>
      <c r="DM15" s="637"/>
      <c r="DN15" s="637"/>
      <c r="DO15" s="637"/>
      <c r="DP15" s="638"/>
      <c r="DQ15" s="645">
        <v>3224586</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44351</v>
      </c>
      <c r="S16" s="637"/>
      <c r="T16" s="637"/>
      <c r="U16" s="637"/>
      <c r="V16" s="637"/>
      <c r="W16" s="637"/>
      <c r="X16" s="637"/>
      <c r="Y16" s="638"/>
      <c r="Z16" s="639">
        <v>0.1</v>
      </c>
      <c r="AA16" s="639"/>
      <c r="AB16" s="639"/>
      <c r="AC16" s="639"/>
      <c r="AD16" s="640">
        <v>44351</v>
      </c>
      <c r="AE16" s="640"/>
      <c r="AF16" s="640"/>
      <c r="AG16" s="640"/>
      <c r="AH16" s="640"/>
      <c r="AI16" s="640"/>
      <c r="AJ16" s="640"/>
      <c r="AK16" s="640"/>
      <c r="AL16" s="641">
        <v>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v>47</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200286</v>
      </c>
      <c r="S17" s="637"/>
      <c r="T17" s="637"/>
      <c r="U17" s="637"/>
      <c r="V17" s="637"/>
      <c r="W17" s="637"/>
      <c r="X17" s="637"/>
      <c r="Y17" s="638"/>
      <c r="Z17" s="639">
        <v>0.3</v>
      </c>
      <c r="AA17" s="639"/>
      <c r="AB17" s="639"/>
      <c r="AC17" s="639"/>
      <c r="AD17" s="640">
        <v>200286</v>
      </c>
      <c r="AE17" s="640"/>
      <c r="AF17" s="640"/>
      <c r="AG17" s="640"/>
      <c r="AH17" s="640"/>
      <c r="AI17" s="640"/>
      <c r="AJ17" s="640"/>
      <c r="AK17" s="640"/>
      <c r="AL17" s="641">
        <v>0.7</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7494670</v>
      </c>
      <c r="CS17" s="637"/>
      <c r="CT17" s="637"/>
      <c r="CU17" s="637"/>
      <c r="CV17" s="637"/>
      <c r="CW17" s="637"/>
      <c r="CX17" s="637"/>
      <c r="CY17" s="638"/>
      <c r="CZ17" s="639">
        <v>12.4</v>
      </c>
      <c r="DA17" s="639"/>
      <c r="DB17" s="639"/>
      <c r="DC17" s="639"/>
      <c r="DD17" s="645" t="s">
        <v>122</v>
      </c>
      <c r="DE17" s="637"/>
      <c r="DF17" s="637"/>
      <c r="DG17" s="637"/>
      <c r="DH17" s="637"/>
      <c r="DI17" s="637"/>
      <c r="DJ17" s="637"/>
      <c r="DK17" s="637"/>
      <c r="DL17" s="637"/>
      <c r="DM17" s="637"/>
      <c r="DN17" s="637"/>
      <c r="DO17" s="637"/>
      <c r="DP17" s="638"/>
      <c r="DQ17" s="645">
        <v>6621911</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88088</v>
      </c>
      <c r="S18" s="637"/>
      <c r="T18" s="637"/>
      <c r="U18" s="637"/>
      <c r="V18" s="637"/>
      <c r="W18" s="637"/>
      <c r="X18" s="637"/>
      <c r="Y18" s="638"/>
      <c r="Z18" s="639">
        <v>0.1</v>
      </c>
      <c r="AA18" s="639"/>
      <c r="AB18" s="639"/>
      <c r="AC18" s="639"/>
      <c r="AD18" s="640">
        <v>88088</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v>142731</v>
      </c>
      <c r="CS18" s="637"/>
      <c r="CT18" s="637"/>
      <c r="CU18" s="637"/>
      <c r="CV18" s="637"/>
      <c r="CW18" s="637"/>
      <c r="CX18" s="637"/>
      <c r="CY18" s="638"/>
      <c r="CZ18" s="639">
        <v>0.2</v>
      </c>
      <c r="DA18" s="639"/>
      <c r="DB18" s="639"/>
      <c r="DC18" s="639"/>
      <c r="DD18" s="645" t="s">
        <v>122</v>
      </c>
      <c r="DE18" s="637"/>
      <c r="DF18" s="637"/>
      <c r="DG18" s="637"/>
      <c r="DH18" s="637"/>
      <c r="DI18" s="637"/>
      <c r="DJ18" s="637"/>
      <c r="DK18" s="637"/>
      <c r="DL18" s="637"/>
      <c r="DM18" s="637"/>
      <c r="DN18" s="637"/>
      <c r="DO18" s="637"/>
      <c r="DP18" s="638"/>
      <c r="DQ18" s="645">
        <v>130690</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79756</v>
      </c>
      <c r="S19" s="637"/>
      <c r="T19" s="637"/>
      <c r="U19" s="637"/>
      <c r="V19" s="637"/>
      <c r="W19" s="637"/>
      <c r="X19" s="637"/>
      <c r="Y19" s="638"/>
      <c r="Z19" s="639">
        <v>0.1</v>
      </c>
      <c r="AA19" s="639"/>
      <c r="AB19" s="639"/>
      <c r="AC19" s="639"/>
      <c r="AD19" s="640">
        <v>79756</v>
      </c>
      <c r="AE19" s="640"/>
      <c r="AF19" s="640"/>
      <c r="AG19" s="640"/>
      <c r="AH19" s="640"/>
      <c r="AI19" s="640"/>
      <c r="AJ19" s="640"/>
      <c r="AK19" s="640"/>
      <c r="AL19" s="641">
        <v>0.3</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876364</v>
      </c>
      <c r="BH19" s="637"/>
      <c r="BI19" s="637"/>
      <c r="BJ19" s="637"/>
      <c r="BK19" s="637"/>
      <c r="BL19" s="637"/>
      <c r="BM19" s="637"/>
      <c r="BN19" s="638"/>
      <c r="BO19" s="639">
        <v>6.5</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8332</v>
      </c>
      <c r="S20" s="637"/>
      <c r="T20" s="637"/>
      <c r="U20" s="637"/>
      <c r="V20" s="637"/>
      <c r="W20" s="637"/>
      <c r="X20" s="637"/>
      <c r="Y20" s="638"/>
      <c r="Z20" s="639">
        <v>0</v>
      </c>
      <c r="AA20" s="639"/>
      <c r="AB20" s="639"/>
      <c r="AC20" s="639"/>
      <c r="AD20" s="640">
        <v>8332</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876364</v>
      </c>
      <c r="BH20" s="637"/>
      <c r="BI20" s="637"/>
      <c r="BJ20" s="637"/>
      <c r="BK20" s="637"/>
      <c r="BL20" s="637"/>
      <c r="BM20" s="637"/>
      <c r="BN20" s="638"/>
      <c r="BO20" s="639">
        <v>6.5</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60244049</v>
      </c>
      <c r="CS20" s="637"/>
      <c r="CT20" s="637"/>
      <c r="CU20" s="637"/>
      <c r="CV20" s="637"/>
      <c r="CW20" s="637"/>
      <c r="CX20" s="637"/>
      <c r="CY20" s="638"/>
      <c r="CZ20" s="639">
        <v>100</v>
      </c>
      <c r="DA20" s="639"/>
      <c r="DB20" s="639"/>
      <c r="DC20" s="639"/>
      <c r="DD20" s="645">
        <v>6687771</v>
      </c>
      <c r="DE20" s="637"/>
      <c r="DF20" s="637"/>
      <c r="DG20" s="637"/>
      <c r="DH20" s="637"/>
      <c r="DI20" s="637"/>
      <c r="DJ20" s="637"/>
      <c r="DK20" s="637"/>
      <c r="DL20" s="637"/>
      <c r="DM20" s="637"/>
      <c r="DN20" s="637"/>
      <c r="DO20" s="637"/>
      <c r="DP20" s="638"/>
      <c r="DQ20" s="645">
        <v>36656638</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14864460</v>
      </c>
      <c r="S21" s="637"/>
      <c r="T21" s="637"/>
      <c r="U21" s="637"/>
      <c r="V21" s="637"/>
      <c r="W21" s="637"/>
      <c r="X21" s="637"/>
      <c r="Y21" s="638"/>
      <c r="Z21" s="639">
        <v>24.1</v>
      </c>
      <c r="AA21" s="639"/>
      <c r="AB21" s="639"/>
      <c r="AC21" s="639"/>
      <c r="AD21" s="640">
        <v>13632195</v>
      </c>
      <c r="AE21" s="640"/>
      <c r="AF21" s="640"/>
      <c r="AG21" s="640"/>
      <c r="AH21" s="640"/>
      <c r="AI21" s="640"/>
      <c r="AJ21" s="640"/>
      <c r="AK21" s="640"/>
      <c r="AL21" s="641">
        <v>45.4</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19758</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13632195</v>
      </c>
      <c r="S22" s="637"/>
      <c r="T22" s="637"/>
      <c r="U22" s="637"/>
      <c r="V22" s="637"/>
      <c r="W22" s="637"/>
      <c r="X22" s="637"/>
      <c r="Y22" s="638"/>
      <c r="Z22" s="639">
        <v>22.1</v>
      </c>
      <c r="AA22" s="639"/>
      <c r="AB22" s="639"/>
      <c r="AC22" s="639"/>
      <c r="AD22" s="640">
        <v>13632195</v>
      </c>
      <c r="AE22" s="640"/>
      <c r="AF22" s="640"/>
      <c r="AG22" s="640"/>
      <c r="AH22" s="640"/>
      <c r="AI22" s="640"/>
      <c r="AJ22" s="640"/>
      <c r="AK22" s="640"/>
      <c r="AL22" s="641">
        <v>45.4</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1232265</v>
      </c>
      <c r="S23" s="637"/>
      <c r="T23" s="637"/>
      <c r="U23" s="637"/>
      <c r="V23" s="637"/>
      <c r="W23" s="637"/>
      <c r="X23" s="637"/>
      <c r="Y23" s="638"/>
      <c r="Z23" s="639">
        <v>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856606</v>
      </c>
      <c r="BH23" s="637"/>
      <c r="BI23" s="637"/>
      <c r="BJ23" s="637"/>
      <c r="BK23" s="637"/>
      <c r="BL23" s="637"/>
      <c r="BM23" s="637"/>
      <c r="BN23" s="638"/>
      <c r="BO23" s="639">
        <v>6.3</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25135664</v>
      </c>
      <c r="CS24" s="626"/>
      <c r="CT24" s="626"/>
      <c r="CU24" s="626"/>
      <c r="CV24" s="626"/>
      <c r="CW24" s="626"/>
      <c r="CX24" s="626"/>
      <c r="CY24" s="627"/>
      <c r="CZ24" s="630">
        <v>41.7</v>
      </c>
      <c r="DA24" s="631"/>
      <c r="DB24" s="631"/>
      <c r="DC24" s="647"/>
      <c r="DD24" s="666">
        <v>16840743</v>
      </c>
      <c r="DE24" s="626"/>
      <c r="DF24" s="626"/>
      <c r="DG24" s="626"/>
      <c r="DH24" s="626"/>
      <c r="DI24" s="626"/>
      <c r="DJ24" s="626"/>
      <c r="DK24" s="627"/>
      <c r="DL24" s="666">
        <v>14907716</v>
      </c>
      <c r="DM24" s="626"/>
      <c r="DN24" s="626"/>
      <c r="DO24" s="626"/>
      <c r="DP24" s="626"/>
      <c r="DQ24" s="626"/>
      <c r="DR24" s="626"/>
      <c r="DS24" s="626"/>
      <c r="DT24" s="626"/>
      <c r="DU24" s="626"/>
      <c r="DV24" s="627"/>
      <c r="DW24" s="630">
        <v>49.7</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31925254</v>
      </c>
      <c r="S25" s="637"/>
      <c r="T25" s="637"/>
      <c r="U25" s="637"/>
      <c r="V25" s="637"/>
      <c r="W25" s="637"/>
      <c r="X25" s="637"/>
      <c r="Y25" s="638"/>
      <c r="Z25" s="639">
        <v>51.8</v>
      </c>
      <c r="AA25" s="639"/>
      <c r="AB25" s="639"/>
      <c r="AC25" s="639"/>
      <c r="AD25" s="640">
        <v>29836383</v>
      </c>
      <c r="AE25" s="640"/>
      <c r="AF25" s="640"/>
      <c r="AG25" s="640"/>
      <c r="AH25" s="640"/>
      <c r="AI25" s="640"/>
      <c r="AJ25" s="640"/>
      <c r="AK25" s="640"/>
      <c r="AL25" s="641">
        <v>99.4</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6702250</v>
      </c>
      <c r="CS25" s="669"/>
      <c r="CT25" s="669"/>
      <c r="CU25" s="669"/>
      <c r="CV25" s="669"/>
      <c r="CW25" s="669"/>
      <c r="CX25" s="669"/>
      <c r="CY25" s="670"/>
      <c r="CZ25" s="641">
        <v>11.1</v>
      </c>
      <c r="DA25" s="667"/>
      <c r="DB25" s="667"/>
      <c r="DC25" s="671"/>
      <c r="DD25" s="645">
        <v>6106632</v>
      </c>
      <c r="DE25" s="669"/>
      <c r="DF25" s="669"/>
      <c r="DG25" s="669"/>
      <c r="DH25" s="669"/>
      <c r="DI25" s="669"/>
      <c r="DJ25" s="669"/>
      <c r="DK25" s="670"/>
      <c r="DL25" s="645">
        <v>5848769</v>
      </c>
      <c r="DM25" s="669"/>
      <c r="DN25" s="669"/>
      <c r="DO25" s="669"/>
      <c r="DP25" s="669"/>
      <c r="DQ25" s="669"/>
      <c r="DR25" s="669"/>
      <c r="DS25" s="669"/>
      <c r="DT25" s="669"/>
      <c r="DU25" s="669"/>
      <c r="DV25" s="670"/>
      <c r="DW25" s="641">
        <v>19.5</v>
      </c>
      <c r="DX25" s="667"/>
      <c r="DY25" s="667"/>
      <c r="DZ25" s="667"/>
      <c r="EA25" s="667"/>
      <c r="EB25" s="667"/>
      <c r="EC25" s="668"/>
    </row>
    <row r="26" spans="2:133" ht="11.25" customHeight="1" x14ac:dyDescent="0.15">
      <c r="B26" s="633" t="s">
        <v>283</v>
      </c>
      <c r="C26" s="634"/>
      <c r="D26" s="634"/>
      <c r="E26" s="634"/>
      <c r="F26" s="634"/>
      <c r="G26" s="634"/>
      <c r="H26" s="634"/>
      <c r="I26" s="634"/>
      <c r="J26" s="634"/>
      <c r="K26" s="634"/>
      <c r="L26" s="634"/>
      <c r="M26" s="634"/>
      <c r="N26" s="634"/>
      <c r="O26" s="634"/>
      <c r="P26" s="634"/>
      <c r="Q26" s="635"/>
      <c r="R26" s="636">
        <v>12755</v>
      </c>
      <c r="S26" s="637"/>
      <c r="T26" s="637"/>
      <c r="U26" s="637"/>
      <c r="V26" s="637"/>
      <c r="W26" s="637"/>
      <c r="X26" s="637"/>
      <c r="Y26" s="638"/>
      <c r="Z26" s="639">
        <v>0</v>
      </c>
      <c r="AA26" s="639"/>
      <c r="AB26" s="639"/>
      <c r="AC26" s="639"/>
      <c r="AD26" s="640">
        <v>12755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4154055</v>
      </c>
      <c r="CS26" s="637"/>
      <c r="CT26" s="637"/>
      <c r="CU26" s="637"/>
      <c r="CV26" s="637"/>
      <c r="CW26" s="637"/>
      <c r="CX26" s="637"/>
      <c r="CY26" s="638"/>
      <c r="CZ26" s="641">
        <v>6.9</v>
      </c>
      <c r="DA26" s="667"/>
      <c r="DB26" s="667"/>
      <c r="DC26" s="671"/>
      <c r="DD26" s="645">
        <v>3737545</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15">
      <c r="B27" s="633" t="s">
        <v>286</v>
      </c>
      <c r="C27" s="634"/>
      <c r="D27" s="634"/>
      <c r="E27" s="634"/>
      <c r="F27" s="634"/>
      <c r="G27" s="634"/>
      <c r="H27" s="634"/>
      <c r="I27" s="634"/>
      <c r="J27" s="634"/>
      <c r="K27" s="634"/>
      <c r="L27" s="634"/>
      <c r="M27" s="634"/>
      <c r="N27" s="634"/>
      <c r="O27" s="634"/>
      <c r="P27" s="634"/>
      <c r="Q27" s="635"/>
      <c r="R27" s="636">
        <v>152455</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13534132</v>
      </c>
      <c r="BH27" s="637"/>
      <c r="BI27" s="637"/>
      <c r="BJ27" s="637"/>
      <c r="BK27" s="637"/>
      <c r="BL27" s="637"/>
      <c r="BM27" s="637"/>
      <c r="BN27" s="638"/>
      <c r="BO27" s="639">
        <v>100</v>
      </c>
      <c r="BP27" s="639"/>
      <c r="BQ27" s="639"/>
      <c r="BR27" s="639"/>
      <c r="BS27" s="640">
        <v>173221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10938744</v>
      </c>
      <c r="CS27" s="669"/>
      <c r="CT27" s="669"/>
      <c r="CU27" s="669"/>
      <c r="CV27" s="669"/>
      <c r="CW27" s="669"/>
      <c r="CX27" s="669"/>
      <c r="CY27" s="670"/>
      <c r="CZ27" s="641">
        <v>18.2</v>
      </c>
      <c r="DA27" s="667"/>
      <c r="DB27" s="667"/>
      <c r="DC27" s="671"/>
      <c r="DD27" s="645">
        <v>4112200</v>
      </c>
      <c r="DE27" s="669"/>
      <c r="DF27" s="669"/>
      <c r="DG27" s="669"/>
      <c r="DH27" s="669"/>
      <c r="DI27" s="669"/>
      <c r="DJ27" s="669"/>
      <c r="DK27" s="670"/>
      <c r="DL27" s="645">
        <v>2437036</v>
      </c>
      <c r="DM27" s="669"/>
      <c r="DN27" s="669"/>
      <c r="DO27" s="669"/>
      <c r="DP27" s="669"/>
      <c r="DQ27" s="669"/>
      <c r="DR27" s="669"/>
      <c r="DS27" s="669"/>
      <c r="DT27" s="669"/>
      <c r="DU27" s="669"/>
      <c r="DV27" s="670"/>
      <c r="DW27" s="641">
        <v>8.1</v>
      </c>
      <c r="DX27" s="667"/>
      <c r="DY27" s="667"/>
      <c r="DZ27" s="667"/>
      <c r="EA27" s="667"/>
      <c r="EB27" s="667"/>
      <c r="EC27" s="668"/>
    </row>
    <row r="28" spans="2:133" ht="11.25" customHeight="1" x14ac:dyDescent="0.15">
      <c r="B28" s="633" t="s">
        <v>289</v>
      </c>
      <c r="C28" s="634"/>
      <c r="D28" s="634"/>
      <c r="E28" s="634"/>
      <c r="F28" s="634"/>
      <c r="G28" s="634"/>
      <c r="H28" s="634"/>
      <c r="I28" s="634"/>
      <c r="J28" s="634"/>
      <c r="K28" s="634"/>
      <c r="L28" s="634"/>
      <c r="M28" s="634"/>
      <c r="N28" s="634"/>
      <c r="O28" s="634"/>
      <c r="P28" s="634"/>
      <c r="Q28" s="635"/>
      <c r="R28" s="636">
        <v>366382</v>
      </c>
      <c r="S28" s="637"/>
      <c r="T28" s="637"/>
      <c r="U28" s="637"/>
      <c r="V28" s="637"/>
      <c r="W28" s="637"/>
      <c r="X28" s="637"/>
      <c r="Y28" s="638"/>
      <c r="Z28" s="639">
        <v>0.6</v>
      </c>
      <c r="AA28" s="639"/>
      <c r="AB28" s="639"/>
      <c r="AC28" s="639"/>
      <c r="AD28" s="640">
        <v>42601</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7494670</v>
      </c>
      <c r="CS28" s="637"/>
      <c r="CT28" s="637"/>
      <c r="CU28" s="637"/>
      <c r="CV28" s="637"/>
      <c r="CW28" s="637"/>
      <c r="CX28" s="637"/>
      <c r="CY28" s="638"/>
      <c r="CZ28" s="641">
        <v>12.4</v>
      </c>
      <c r="DA28" s="667"/>
      <c r="DB28" s="667"/>
      <c r="DC28" s="671"/>
      <c r="DD28" s="645">
        <v>6621911</v>
      </c>
      <c r="DE28" s="637"/>
      <c r="DF28" s="637"/>
      <c r="DG28" s="637"/>
      <c r="DH28" s="637"/>
      <c r="DI28" s="637"/>
      <c r="DJ28" s="637"/>
      <c r="DK28" s="638"/>
      <c r="DL28" s="645">
        <v>6621911</v>
      </c>
      <c r="DM28" s="637"/>
      <c r="DN28" s="637"/>
      <c r="DO28" s="637"/>
      <c r="DP28" s="637"/>
      <c r="DQ28" s="637"/>
      <c r="DR28" s="637"/>
      <c r="DS28" s="637"/>
      <c r="DT28" s="637"/>
      <c r="DU28" s="637"/>
      <c r="DV28" s="638"/>
      <c r="DW28" s="641">
        <v>22.1</v>
      </c>
      <c r="DX28" s="667"/>
      <c r="DY28" s="667"/>
      <c r="DZ28" s="667"/>
      <c r="EA28" s="667"/>
      <c r="EB28" s="667"/>
      <c r="EC28" s="668"/>
    </row>
    <row r="29" spans="2:133" ht="11.25" customHeight="1" x14ac:dyDescent="0.15">
      <c r="B29" s="633" t="s">
        <v>291</v>
      </c>
      <c r="C29" s="634"/>
      <c r="D29" s="634"/>
      <c r="E29" s="634"/>
      <c r="F29" s="634"/>
      <c r="G29" s="634"/>
      <c r="H29" s="634"/>
      <c r="I29" s="634"/>
      <c r="J29" s="634"/>
      <c r="K29" s="634"/>
      <c r="L29" s="634"/>
      <c r="M29" s="634"/>
      <c r="N29" s="634"/>
      <c r="O29" s="634"/>
      <c r="P29" s="634"/>
      <c r="Q29" s="635"/>
      <c r="R29" s="636">
        <v>75133</v>
      </c>
      <c r="S29" s="637"/>
      <c r="T29" s="637"/>
      <c r="U29" s="637"/>
      <c r="V29" s="637"/>
      <c r="W29" s="637"/>
      <c r="X29" s="637"/>
      <c r="Y29" s="638"/>
      <c r="Z29" s="639">
        <v>0.1</v>
      </c>
      <c r="AA29" s="639"/>
      <c r="AB29" s="639"/>
      <c r="AC29" s="639"/>
      <c r="AD29" s="640">
        <v>230</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7494635</v>
      </c>
      <c r="CS29" s="669"/>
      <c r="CT29" s="669"/>
      <c r="CU29" s="669"/>
      <c r="CV29" s="669"/>
      <c r="CW29" s="669"/>
      <c r="CX29" s="669"/>
      <c r="CY29" s="670"/>
      <c r="CZ29" s="641">
        <v>12.4</v>
      </c>
      <c r="DA29" s="667"/>
      <c r="DB29" s="667"/>
      <c r="DC29" s="671"/>
      <c r="DD29" s="645">
        <v>6621876</v>
      </c>
      <c r="DE29" s="669"/>
      <c r="DF29" s="669"/>
      <c r="DG29" s="669"/>
      <c r="DH29" s="669"/>
      <c r="DI29" s="669"/>
      <c r="DJ29" s="669"/>
      <c r="DK29" s="670"/>
      <c r="DL29" s="645">
        <v>6621876</v>
      </c>
      <c r="DM29" s="669"/>
      <c r="DN29" s="669"/>
      <c r="DO29" s="669"/>
      <c r="DP29" s="669"/>
      <c r="DQ29" s="669"/>
      <c r="DR29" s="669"/>
      <c r="DS29" s="669"/>
      <c r="DT29" s="669"/>
      <c r="DU29" s="669"/>
      <c r="DV29" s="670"/>
      <c r="DW29" s="641">
        <v>22.1</v>
      </c>
      <c r="DX29" s="667"/>
      <c r="DY29" s="667"/>
      <c r="DZ29" s="667"/>
      <c r="EA29" s="667"/>
      <c r="EB29" s="667"/>
      <c r="EC29" s="668"/>
    </row>
    <row r="30" spans="2:133" ht="11.25" customHeight="1" x14ac:dyDescent="0.15">
      <c r="B30" s="633" t="s">
        <v>293</v>
      </c>
      <c r="C30" s="634"/>
      <c r="D30" s="634"/>
      <c r="E30" s="634"/>
      <c r="F30" s="634"/>
      <c r="G30" s="634"/>
      <c r="H30" s="634"/>
      <c r="I30" s="634"/>
      <c r="J30" s="634"/>
      <c r="K30" s="634"/>
      <c r="L30" s="634"/>
      <c r="M30" s="634"/>
      <c r="N30" s="634"/>
      <c r="O30" s="634"/>
      <c r="P30" s="634"/>
      <c r="Q30" s="635"/>
      <c r="R30" s="636">
        <v>9337106</v>
      </c>
      <c r="S30" s="637"/>
      <c r="T30" s="637"/>
      <c r="U30" s="637"/>
      <c r="V30" s="637"/>
      <c r="W30" s="637"/>
      <c r="X30" s="637"/>
      <c r="Y30" s="638"/>
      <c r="Z30" s="639">
        <v>15.1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7256646</v>
      </c>
      <c r="CS30" s="637"/>
      <c r="CT30" s="637"/>
      <c r="CU30" s="637"/>
      <c r="CV30" s="637"/>
      <c r="CW30" s="637"/>
      <c r="CX30" s="637"/>
      <c r="CY30" s="638"/>
      <c r="CZ30" s="641">
        <v>12</v>
      </c>
      <c r="DA30" s="667"/>
      <c r="DB30" s="667"/>
      <c r="DC30" s="671"/>
      <c r="DD30" s="645">
        <v>6441557</v>
      </c>
      <c r="DE30" s="637"/>
      <c r="DF30" s="637"/>
      <c r="DG30" s="637"/>
      <c r="DH30" s="637"/>
      <c r="DI30" s="637"/>
      <c r="DJ30" s="637"/>
      <c r="DK30" s="638"/>
      <c r="DL30" s="645">
        <v>6441557</v>
      </c>
      <c r="DM30" s="637"/>
      <c r="DN30" s="637"/>
      <c r="DO30" s="637"/>
      <c r="DP30" s="637"/>
      <c r="DQ30" s="637"/>
      <c r="DR30" s="637"/>
      <c r="DS30" s="637"/>
      <c r="DT30" s="637"/>
      <c r="DU30" s="637"/>
      <c r="DV30" s="638"/>
      <c r="DW30" s="641">
        <v>21.5</v>
      </c>
      <c r="DX30" s="667"/>
      <c r="DY30" s="667"/>
      <c r="DZ30" s="667"/>
      <c r="EA30" s="667"/>
      <c r="EB30" s="667"/>
      <c r="EC30" s="668"/>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12"/>
      <c r="AV31" s="212"/>
      <c r="AW31" s="212"/>
      <c r="AX31" s="622" t="s">
        <v>177</v>
      </c>
      <c r="AY31" s="623"/>
      <c r="AZ31" s="623"/>
      <c r="BA31" s="623"/>
      <c r="BB31" s="623"/>
      <c r="BC31" s="623"/>
      <c r="BD31" s="623"/>
      <c r="BE31" s="623"/>
      <c r="BF31" s="624"/>
      <c r="BG31" s="692">
        <v>99.3</v>
      </c>
      <c r="BH31" s="680"/>
      <c r="BI31" s="680"/>
      <c r="BJ31" s="680"/>
      <c r="BK31" s="680"/>
      <c r="BL31" s="680"/>
      <c r="BM31" s="631">
        <v>97.9</v>
      </c>
      <c r="BN31" s="680"/>
      <c r="BO31" s="680"/>
      <c r="BP31" s="680"/>
      <c r="BQ31" s="681"/>
      <c r="BR31" s="692">
        <v>99.4</v>
      </c>
      <c r="BS31" s="680"/>
      <c r="BT31" s="680"/>
      <c r="BU31" s="680"/>
      <c r="BV31" s="680"/>
      <c r="BW31" s="680"/>
      <c r="BX31" s="631">
        <v>97.8</v>
      </c>
      <c r="BY31" s="680"/>
      <c r="BZ31" s="680"/>
      <c r="CA31" s="680"/>
      <c r="CB31" s="681"/>
      <c r="CD31" s="674"/>
      <c r="CE31" s="675"/>
      <c r="CF31" s="633" t="s">
        <v>300</v>
      </c>
      <c r="CG31" s="634"/>
      <c r="CH31" s="634"/>
      <c r="CI31" s="634"/>
      <c r="CJ31" s="634"/>
      <c r="CK31" s="634"/>
      <c r="CL31" s="634"/>
      <c r="CM31" s="634"/>
      <c r="CN31" s="634"/>
      <c r="CO31" s="634"/>
      <c r="CP31" s="634"/>
      <c r="CQ31" s="635"/>
      <c r="CR31" s="636">
        <v>237989</v>
      </c>
      <c r="CS31" s="669"/>
      <c r="CT31" s="669"/>
      <c r="CU31" s="669"/>
      <c r="CV31" s="669"/>
      <c r="CW31" s="669"/>
      <c r="CX31" s="669"/>
      <c r="CY31" s="670"/>
      <c r="CZ31" s="641">
        <v>0.4</v>
      </c>
      <c r="DA31" s="667"/>
      <c r="DB31" s="667"/>
      <c r="DC31" s="671"/>
      <c r="DD31" s="645">
        <v>180319</v>
      </c>
      <c r="DE31" s="669"/>
      <c r="DF31" s="669"/>
      <c r="DG31" s="669"/>
      <c r="DH31" s="669"/>
      <c r="DI31" s="669"/>
      <c r="DJ31" s="669"/>
      <c r="DK31" s="670"/>
      <c r="DL31" s="645">
        <v>180319</v>
      </c>
      <c r="DM31" s="669"/>
      <c r="DN31" s="669"/>
      <c r="DO31" s="669"/>
      <c r="DP31" s="669"/>
      <c r="DQ31" s="669"/>
      <c r="DR31" s="669"/>
      <c r="DS31" s="669"/>
      <c r="DT31" s="669"/>
      <c r="DU31" s="669"/>
      <c r="DV31" s="670"/>
      <c r="DW31" s="641">
        <v>0.6</v>
      </c>
      <c r="DX31" s="667"/>
      <c r="DY31" s="667"/>
      <c r="DZ31" s="667"/>
      <c r="EA31" s="667"/>
      <c r="EB31" s="667"/>
      <c r="EC31" s="668"/>
    </row>
    <row r="32" spans="2:133" ht="11.25" customHeight="1" x14ac:dyDescent="0.15">
      <c r="B32" s="633" t="s">
        <v>301</v>
      </c>
      <c r="C32" s="634"/>
      <c r="D32" s="634"/>
      <c r="E32" s="634"/>
      <c r="F32" s="634"/>
      <c r="G32" s="634"/>
      <c r="H32" s="634"/>
      <c r="I32" s="634"/>
      <c r="J32" s="634"/>
      <c r="K32" s="634"/>
      <c r="L32" s="634"/>
      <c r="M32" s="634"/>
      <c r="N32" s="634"/>
      <c r="O32" s="634"/>
      <c r="P32" s="634"/>
      <c r="Q32" s="635"/>
      <c r="R32" s="636">
        <v>3862900</v>
      </c>
      <c r="S32" s="637"/>
      <c r="T32" s="637"/>
      <c r="U32" s="637"/>
      <c r="V32" s="637"/>
      <c r="W32" s="637"/>
      <c r="X32" s="637"/>
      <c r="Y32" s="638"/>
      <c r="Z32" s="639">
        <v>6.3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208" t="s">
        <v>302</v>
      </c>
      <c r="AX32" s="633" t="s">
        <v>303</v>
      </c>
      <c r="AY32" s="634"/>
      <c r="AZ32" s="634"/>
      <c r="BA32" s="634"/>
      <c r="BB32" s="634"/>
      <c r="BC32" s="634"/>
      <c r="BD32" s="634"/>
      <c r="BE32" s="634"/>
      <c r="BF32" s="635"/>
      <c r="BG32" s="693">
        <v>99.6</v>
      </c>
      <c r="BH32" s="669"/>
      <c r="BI32" s="669"/>
      <c r="BJ32" s="669"/>
      <c r="BK32" s="669"/>
      <c r="BL32" s="669"/>
      <c r="BM32" s="642">
        <v>98.5</v>
      </c>
      <c r="BN32" s="669"/>
      <c r="BO32" s="669"/>
      <c r="BP32" s="669"/>
      <c r="BQ32" s="691"/>
      <c r="BR32" s="693">
        <v>99.6</v>
      </c>
      <c r="BS32" s="669"/>
      <c r="BT32" s="669"/>
      <c r="BU32" s="669"/>
      <c r="BV32" s="669"/>
      <c r="BW32" s="669"/>
      <c r="BX32" s="642">
        <v>98.5</v>
      </c>
      <c r="BY32" s="669"/>
      <c r="BZ32" s="669"/>
      <c r="CA32" s="669"/>
      <c r="CB32" s="691"/>
      <c r="CD32" s="676"/>
      <c r="CE32" s="677"/>
      <c r="CF32" s="633" t="s">
        <v>304</v>
      </c>
      <c r="CG32" s="634"/>
      <c r="CH32" s="634"/>
      <c r="CI32" s="634"/>
      <c r="CJ32" s="634"/>
      <c r="CK32" s="634"/>
      <c r="CL32" s="634"/>
      <c r="CM32" s="634"/>
      <c r="CN32" s="634"/>
      <c r="CO32" s="634"/>
      <c r="CP32" s="634"/>
      <c r="CQ32" s="635"/>
      <c r="CR32" s="636">
        <v>35</v>
      </c>
      <c r="CS32" s="637"/>
      <c r="CT32" s="637"/>
      <c r="CU32" s="637"/>
      <c r="CV32" s="637"/>
      <c r="CW32" s="637"/>
      <c r="CX32" s="637"/>
      <c r="CY32" s="638"/>
      <c r="CZ32" s="641">
        <v>0</v>
      </c>
      <c r="DA32" s="667"/>
      <c r="DB32" s="667"/>
      <c r="DC32" s="671"/>
      <c r="DD32" s="645">
        <v>35</v>
      </c>
      <c r="DE32" s="637"/>
      <c r="DF32" s="637"/>
      <c r="DG32" s="637"/>
      <c r="DH32" s="637"/>
      <c r="DI32" s="637"/>
      <c r="DJ32" s="637"/>
      <c r="DK32" s="638"/>
      <c r="DL32" s="645">
        <v>35</v>
      </c>
      <c r="DM32" s="637"/>
      <c r="DN32" s="637"/>
      <c r="DO32" s="637"/>
      <c r="DP32" s="637"/>
      <c r="DQ32" s="637"/>
      <c r="DR32" s="637"/>
      <c r="DS32" s="637"/>
      <c r="DT32" s="637"/>
      <c r="DU32" s="637"/>
      <c r="DV32" s="638"/>
      <c r="DW32" s="641">
        <v>0</v>
      </c>
      <c r="DX32" s="667"/>
      <c r="DY32" s="667"/>
      <c r="DZ32" s="667"/>
      <c r="EA32" s="667"/>
      <c r="EB32" s="667"/>
      <c r="EC32" s="668"/>
    </row>
    <row r="33" spans="2:133" ht="11.25" customHeight="1" x14ac:dyDescent="0.15">
      <c r="B33" s="633" t="s">
        <v>305</v>
      </c>
      <c r="C33" s="634"/>
      <c r="D33" s="634"/>
      <c r="E33" s="634"/>
      <c r="F33" s="634"/>
      <c r="G33" s="634"/>
      <c r="H33" s="634"/>
      <c r="I33" s="634"/>
      <c r="J33" s="634"/>
      <c r="K33" s="634"/>
      <c r="L33" s="634"/>
      <c r="M33" s="634"/>
      <c r="N33" s="634"/>
      <c r="O33" s="634"/>
      <c r="P33" s="634"/>
      <c r="Q33" s="635"/>
      <c r="R33" s="636">
        <v>79796</v>
      </c>
      <c r="S33" s="637"/>
      <c r="T33" s="637"/>
      <c r="U33" s="637"/>
      <c r="V33" s="637"/>
      <c r="W33" s="637"/>
      <c r="X33" s="637"/>
      <c r="Y33" s="638"/>
      <c r="Z33" s="639">
        <v>0.1</v>
      </c>
      <c r="AA33" s="639"/>
      <c r="AB33" s="639"/>
      <c r="AC33" s="639"/>
      <c r="AD33" s="640">
        <v>6014</v>
      </c>
      <c r="AE33" s="640"/>
      <c r="AF33" s="640"/>
      <c r="AG33" s="640"/>
      <c r="AH33" s="640"/>
      <c r="AI33" s="640"/>
      <c r="AJ33" s="640"/>
      <c r="AK33" s="640"/>
      <c r="AL33" s="641">
        <v>0</v>
      </c>
      <c r="AM33" s="642"/>
      <c r="AN33" s="642"/>
      <c r="AO33" s="643"/>
      <c r="AP33" s="686"/>
      <c r="AQ33" s="687"/>
      <c r="AR33" s="687"/>
      <c r="AS33" s="687"/>
      <c r="AT33" s="690"/>
      <c r="AU33" s="213"/>
      <c r="AV33" s="213"/>
      <c r="AW33" s="213"/>
      <c r="AX33" s="657" t="s">
        <v>306</v>
      </c>
      <c r="AY33" s="658"/>
      <c r="AZ33" s="658"/>
      <c r="BA33" s="658"/>
      <c r="BB33" s="658"/>
      <c r="BC33" s="658"/>
      <c r="BD33" s="658"/>
      <c r="BE33" s="658"/>
      <c r="BF33" s="659"/>
      <c r="BG33" s="694">
        <v>99</v>
      </c>
      <c r="BH33" s="695"/>
      <c r="BI33" s="695"/>
      <c r="BJ33" s="695"/>
      <c r="BK33" s="695"/>
      <c r="BL33" s="695"/>
      <c r="BM33" s="696">
        <v>97.3</v>
      </c>
      <c r="BN33" s="695"/>
      <c r="BO33" s="695"/>
      <c r="BP33" s="695"/>
      <c r="BQ33" s="697"/>
      <c r="BR33" s="694">
        <v>99.1</v>
      </c>
      <c r="BS33" s="695"/>
      <c r="BT33" s="695"/>
      <c r="BU33" s="695"/>
      <c r="BV33" s="695"/>
      <c r="BW33" s="695"/>
      <c r="BX33" s="696">
        <v>97.1</v>
      </c>
      <c r="BY33" s="695"/>
      <c r="BZ33" s="695"/>
      <c r="CA33" s="695"/>
      <c r="CB33" s="697"/>
      <c r="CD33" s="633" t="s">
        <v>307</v>
      </c>
      <c r="CE33" s="634"/>
      <c r="CF33" s="634"/>
      <c r="CG33" s="634"/>
      <c r="CH33" s="634"/>
      <c r="CI33" s="634"/>
      <c r="CJ33" s="634"/>
      <c r="CK33" s="634"/>
      <c r="CL33" s="634"/>
      <c r="CM33" s="634"/>
      <c r="CN33" s="634"/>
      <c r="CO33" s="634"/>
      <c r="CP33" s="634"/>
      <c r="CQ33" s="635"/>
      <c r="CR33" s="636">
        <v>28420614</v>
      </c>
      <c r="CS33" s="669"/>
      <c r="CT33" s="669"/>
      <c r="CU33" s="669"/>
      <c r="CV33" s="669"/>
      <c r="CW33" s="669"/>
      <c r="CX33" s="669"/>
      <c r="CY33" s="670"/>
      <c r="CZ33" s="641">
        <v>47.2</v>
      </c>
      <c r="DA33" s="667"/>
      <c r="DB33" s="667"/>
      <c r="DC33" s="671"/>
      <c r="DD33" s="645">
        <v>19105043</v>
      </c>
      <c r="DE33" s="669"/>
      <c r="DF33" s="669"/>
      <c r="DG33" s="669"/>
      <c r="DH33" s="669"/>
      <c r="DI33" s="669"/>
      <c r="DJ33" s="669"/>
      <c r="DK33" s="670"/>
      <c r="DL33" s="645">
        <v>14240526</v>
      </c>
      <c r="DM33" s="669"/>
      <c r="DN33" s="669"/>
      <c r="DO33" s="669"/>
      <c r="DP33" s="669"/>
      <c r="DQ33" s="669"/>
      <c r="DR33" s="669"/>
      <c r="DS33" s="669"/>
      <c r="DT33" s="669"/>
      <c r="DU33" s="669"/>
      <c r="DV33" s="670"/>
      <c r="DW33" s="641">
        <v>47.4</v>
      </c>
      <c r="DX33" s="667"/>
      <c r="DY33" s="667"/>
      <c r="DZ33" s="667"/>
      <c r="EA33" s="667"/>
      <c r="EB33" s="667"/>
      <c r="EC33" s="668"/>
    </row>
    <row r="34" spans="2:133" ht="11.25" customHeight="1" x14ac:dyDescent="0.15">
      <c r="B34" s="633" t="s">
        <v>308</v>
      </c>
      <c r="C34" s="634"/>
      <c r="D34" s="634"/>
      <c r="E34" s="634"/>
      <c r="F34" s="634"/>
      <c r="G34" s="634"/>
      <c r="H34" s="634"/>
      <c r="I34" s="634"/>
      <c r="J34" s="634"/>
      <c r="K34" s="634"/>
      <c r="L34" s="634"/>
      <c r="M34" s="634"/>
      <c r="N34" s="634"/>
      <c r="O34" s="634"/>
      <c r="P34" s="634"/>
      <c r="Q34" s="635"/>
      <c r="R34" s="636">
        <v>4412064</v>
      </c>
      <c r="S34" s="637"/>
      <c r="T34" s="637"/>
      <c r="U34" s="637"/>
      <c r="V34" s="637"/>
      <c r="W34" s="637"/>
      <c r="X34" s="637"/>
      <c r="Y34" s="638"/>
      <c r="Z34" s="639">
        <v>7.2</v>
      </c>
      <c r="AA34" s="639"/>
      <c r="AB34" s="639"/>
      <c r="AC34" s="639"/>
      <c r="AD34" s="640" t="s">
        <v>122</v>
      </c>
      <c r="AE34" s="640"/>
      <c r="AF34" s="640"/>
      <c r="AG34" s="640"/>
      <c r="AH34" s="640"/>
      <c r="AI34" s="640"/>
      <c r="AJ34" s="640"/>
      <c r="AK34" s="640"/>
      <c r="AL34" s="641" t="s">
        <v>122</v>
      </c>
      <c r="AM34" s="642"/>
      <c r="AN34" s="642"/>
      <c r="AO34" s="643"/>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3" t="s">
        <v>309</v>
      </c>
      <c r="CE34" s="634"/>
      <c r="CF34" s="634"/>
      <c r="CG34" s="634"/>
      <c r="CH34" s="634"/>
      <c r="CI34" s="634"/>
      <c r="CJ34" s="634"/>
      <c r="CK34" s="634"/>
      <c r="CL34" s="634"/>
      <c r="CM34" s="634"/>
      <c r="CN34" s="634"/>
      <c r="CO34" s="634"/>
      <c r="CP34" s="634"/>
      <c r="CQ34" s="635"/>
      <c r="CR34" s="636">
        <v>7721944</v>
      </c>
      <c r="CS34" s="637"/>
      <c r="CT34" s="637"/>
      <c r="CU34" s="637"/>
      <c r="CV34" s="637"/>
      <c r="CW34" s="637"/>
      <c r="CX34" s="637"/>
      <c r="CY34" s="638"/>
      <c r="CZ34" s="641">
        <v>12.8</v>
      </c>
      <c r="DA34" s="667"/>
      <c r="DB34" s="667"/>
      <c r="DC34" s="671"/>
      <c r="DD34" s="645">
        <v>5040573</v>
      </c>
      <c r="DE34" s="637"/>
      <c r="DF34" s="637"/>
      <c r="DG34" s="637"/>
      <c r="DH34" s="637"/>
      <c r="DI34" s="637"/>
      <c r="DJ34" s="637"/>
      <c r="DK34" s="638"/>
      <c r="DL34" s="645">
        <v>4049397</v>
      </c>
      <c r="DM34" s="637"/>
      <c r="DN34" s="637"/>
      <c r="DO34" s="637"/>
      <c r="DP34" s="637"/>
      <c r="DQ34" s="637"/>
      <c r="DR34" s="637"/>
      <c r="DS34" s="637"/>
      <c r="DT34" s="637"/>
      <c r="DU34" s="637"/>
      <c r="DV34" s="638"/>
      <c r="DW34" s="641">
        <v>13.5</v>
      </c>
      <c r="DX34" s="667"/>
      <c r="DY34" s="667"/>
      <c r="DZ34" s="667"/>
      <c r="EA34" s="667"/>
      <c r="EB34" s="667"/>
      <c r="EC34" s="668"/>
    </row>
    <row r="35" spans="2:133" ht="11.25" customHeight="1" x14ac:dyDescent="0.15">
      <c r="B35" s="633" t="s">
        <v>310</v>
      </c>
      <c r="C35" s="634"/>
      <c r="D35" s="634"/>
      <c r="E35" s="634"/>
      <c r="F35" s="634"/>
      <c r="G35" s="634"/>
      <c r="H35" s="634"/>
      <c r="I35" s="634"/>
      <c r="J35" s="634"/>
      <c r="K35" s="634"/>
      <c r="L35" s="634"/>
      <c r="M35" s="634"/>
      <c r="N35" s="634"/>
      <c r="O35" s="634"/>
      <c r="P35" s="634"/>
      <c r="Q35" s="635"/>
      <c r="R35" s="636">
        <v>2234213</v>
      </c>
      <c r="S35" s="637"/>
      <c r="T35" s="637"/>
      <c r="U35" s="637"/>
      <c r="V35" s="637"/>
      <c r="W35" s="637"/>
      <c r="X35" s="637"/>
      <c r="Y35" s="638"/>
      <c r="Z35" s="639">
        <v>3.6</v>
      </c>
      <c r="AA35" s="639"/>
      <c r="AB35" s="639"/>
      <c r="AC35" s="639"/>
      <c r="AD35" s="640" t="s">
        <v>122</v>
      </c>
      <c r="AE35" s="640"/>
      <c r="AF35" s="640"/>
      <c r="AG35" s="640"/>
      <c r="AH35" s="640"/>
      <c r="AI35" s="640"/>
      <c r="AJ35" s="640"/>
      <c r="AK35" s="640"/>
      <c r="AL35" s="641" t="s">
        <v>122</v>
      </c>
      <c r="AM35" s="642"/>
      <c r="AN35" s="642"/>
      <c r="AO35" s="643"/>
      <c r="AP35" s="21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770962</v>
      </c>
      <c r="CS35" s="669"/>
      <c r="CT35" s="669"/>
      <c r="CU35" s="669"/>
      <c r="CV35" s="669"/>
      <c r="CW35" s="669"/>
      <c r="CX35" s="669"/>
      <c r="CY35" s="670"/>
      <c r="CZ35" s="641">
        <v>1.3</v>
      </c>
      <c r="DA35" s="667"/>
      <c r="DB35" s="667"/>
      <c r="DC35" s="671"/>
      <c r="DD35" s="645">
        <v>630227</v>
      </c>
      <c r="DE35" s="669"/>
      <c r="DF35" s="669"/>
      <c r="DG35" s="669"/>
      <c r="DH35" s="669"/>
      <c r="DI35" s="669"/>
      <c r="DJ35" s="669"/>
      <c r="DK35" s="670"/>
      <c r="DL35" s="645">
        <v>599473</v>
      </c>
      <c r="DM35" s="669"/>
      <c r="DN35" s="669"/>
      <c r="DO35" s="669"/>
      <c r="DP35" s="669"/>
      <c r="DQ35" s="669"/>
      <c r="DR35" s="669"/>
      <c r="DS35" s="669"/>
      <c r="DT35" s="669"/>
      <c r="DU35" s="669"/>
      <c r="DV35" s="670"/>
      <c r="DW35" s="641">
        <v>2</v>
      </c>
      <c r="DX35" s="667"/>
      <c r="DY35" s="667"/>
      <c r="DZ35" s="667"/>
      <c r="EA35" s="667"/>
      <c r="EB35" s="667"/>
      <c r="EC35" s="668"/>
    </row>
    <row r="36" spans="2:133" ht="11.25" customHeight="1" x14ac:dyDescent="0.15">
      <c r="B36" s="633" t="s">
        <v>314</v>
      </c>
      <c r="C36" s="634"/>
      <c r="D36" s="634"/>
      <c r="E36" s="634"/>
      <c r="F36" s="634"/>
      <c r="G36" s="634"/>
      <c r="H36" s="634"/>
      <c r="I36" s="634"/>
      <c r="J36" s="634"/>
      <c r="K36" s="634"/>
      <c r="L36" s="634"/>
      <c r="M36" s="634"/>
      <c r="N36" s="634"/>
      <c r="O36" s="634"/>
      <c r="P36" s="634"/>
      <c r="Q36" s="635"/>
      <c r="R36" s="636">
        <v>1719805</v>
      </c>
      <c r="S36" s="637"/>
      <c r="T36" s="637"/>
      <c r="U36" s="637"/>
      <c r="V36" s="637"/>
      <c r="W36" s="637"/>
      <c r="X36" s="637"/>
      <c r="Y36" s="638"/>
      <c r="Z36" s="639">
        <v>2.8</v>
      </c>
      <c r="AA36" s="639"/>
      <c r="AB36" s="639"/>
      <c r="AC36" s="639"/>
      <c r="AD36" s="640" t="s">
        <v>122</v>
      </c>
      <c r="AE36" s="640"/>
      <c r="AF36" s="640"/>
      <c r="AG36" s="640"/>
      <c r="AH36" s="640"/>
      <c r="AI36" s="640"/>
      <c r="AJ36" s="640"/>
      <c r="AK36" s="640"/>
      <c r="AL36" s="641" t="s">
        <v>122</v>
      </c>
      <c r="AM36" s="642"/>
      <c r="AN36" s="642"/>
      <c r="AO36" s="643"/>
      <c r="AP36" s="216"/>
      <c r="AQ36" s="702" t="s">
        <v>315</v>
      </c>
      <c r="AR36" s="703"/>
      <c r="AS36" s="703"/>
      <c r="AT36" s="703"/>
      <c r="AU36" s="703"/>
      <c r="AV36" s="703"/>
      <c r="AW36" s="703"/>
      <c r="AX36" s="703"/>
      <c r="AY36" s="704"/>
      <c r="AZ36" s="625">
        <v>6939973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204357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10174111</v>
      </c>
      <c r="CS36" s="637"/>
      <c r="CT36" s="637"/>
      <c r="CU36" s="637"/>
      <c r="CV36" s="637"/>
      <c r="CW36" s="637"/>
      <c r="CX36" s="637"/>
      <c r="CY36" s="638"/>
      <c r="CZ36" s="641">
        <v>16.899999999999999</v>
      </c>
      <c r="DA36" s="667"/>
      <c r="DB36" s="667"/>
      <c r="DC36" s="671"/>
      <c r="DD36" s="645">
        <v>7421938</v>
      </c>
      <c r="DE36" s="637"/>
      <c r="DF36" s="637"/>
      <c r="DG36" s="637"/>
      <c r="DH36" s="637"/>
      <c r="DI36" s="637"/>
      <c r="DJ36" s="637"/>
      <c r="DK36" s="638"/>
      <c r="DL36" s="645">
        <v>6034215</v>
      </c>
      <c r="DM36" s="637"/>
      <c r="DN36" s="637"/>
      <c r="DO36" s="637"/>
      <c r="DP36" s="637"/>
      <c r="DQ36" s="637"/>
      <c r="DR36" s="637"/>
      <c r="DS36" s="637"/>
      <c r="DT36" s="637"/>
      <c r="DU36" s="637"/>
      <c r="DV36" s="638"/>
      <c r="DW36" s="641">
        <v>20.100000000000001</v>
      </c>
      <c r="DX36" s="667"/>
      <c r="DY36" s="667"/>
      <c r="DZ36" s="667"/>
      <c r="EA36" s="667"/>
      <c r="EB36" s="667"/>
      <c r="EC36" s="668"/>
    </row>
    <row r="37" spans="2:133" ht="11.25" customHeight="1" x14ac:dyDescent="0.15">
      <c r="B37" s="633" t="s">
        <v>318</v>
      </c>
      <c r="C37" s="634"/>
      <c r="D37" s="634"/>
      <c r="E37" s="634"/>
      <c r="F37" s="634"/>
      <c r="G37" s="634"/>
      <c r="H37" s="634"/>
      <c r="I37" s="634"/>
      <c r="J37" s="634"/>
      <c r="K37" s="634"/>
      <c r="L37" s="634"/>
      <c r="M37" s="634"/>
      <c r="N37" s="634"/>
      <c r="O37" s="634"/>
      <c r="P37" s="634"/>
      <c r="Q37" s="635"/>
      <c r="R37" s="636">
        <v>3500144</v>
      </c>
      <c r="S37" s="637"/>
      <c r="T37" s="637"/>
      <c r="U37" s="637"/>
      <c r="V37" s="637"/>
      <c r="W37" s="637"/>
      <c r="X37" s="637"/>
      <c r="Y37" s="638"/>
      <c r="Z37" s="639">
        <v>5.7</v>
      </c>
      <c r="AA37" s="639"/>
      <c r="AB37" s="639"/>
      <c r="AC37" s="639"/>
      <c r="AD37" s="640">
        <v>127272</v>
      </c>
      <c r="AE37" s="640"/>
      <c r="AF37" s="640"/>
      <c r="AG37" s="640"/>
      <c r="AH37" s="640"/>
      <c r="AI37" s="640"/>
      <c r="AJ37" s="640"/>
      <c r="AK37" s="640"/>
      <c r="AL37" s="641">
        <v>0.4</v>
      </c>
      <c r="AM37" s="642"/>
      <c r="AN37" s="642"/>
      <c r="AO37" s="643"/>
      <c r="AQ37" s="699" t="s">
        <v>319</v>
      </c>
      <c r="AR37" s="700"/>
      <c r="AS37" s="700"/>
      <c r="AT37" s="700"/>
      <c r="AU37" s="700"/>
      <c r="AV37" s="700"/>
      <c r="AW37" s="700"/>
      <c r="AX37" s="700"/>
      <c r="AY37" s="701"/>
      <c r="AZ37" s="636">
        <v>2283773</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116825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2330454</v>
      </c>
      <c r="CS37" s="669"/>
      <c r="CT37" s="669"/>
      <c r="CU37" s="669"/>
      <c r="CV37" s="669"/>
      <c r="CW37" s="669"/>
      <c r="CX37" s="669"/>
      <c r="CY37" s="670"/>
      <c r="CZ37" s="641">
        <v>3.9</v>
      </c>
      <c r="DA37" s="667"/>
      <c r="DB37" s="667"/>
      <c r="DC37" s="671"/>
      <c r="DD37" s="645">
        <v>2279090</v>
      </c>
      <c r="DE37" s="669"/>
      <c r="DF37" s="669"/>
      <c r="DG37" s="669"/>
      <c r="DH37" s="669"/>
      <c r="DI37" s="669"/>
      <c r="DJ37" s="669"/>
      <c r="DK37" s="670"/>
      <c r="DL37" s="645">
        <v>2173062</v>
      </c>
      <c r="DM37" s="669"/>
      <c r="DN37" s="669"/>
      <c r="DO37" s="669"/>
      <c r="DP37" s="669"/>
      <c r="DQ37" s="669"/>
      <c r="DR37" s="669"/>
      <c r="DS37" s="669"/>
      <c r="DT37" s="669"/>
      <c r="DU37" s="669"/>
      <c r="DV37" s="670"/>
      <c r="DW37" s="641">
        <v>7.2</v>
      </c>
      <c r="DX37" s="667"/>
      <c r="DY37" s="667"/>
      <c r="DZ37" s="667"/>
      <c r="EA37" s="667"/>
      <c r="EB37" s="667"/>
      <c r="EC37" s="668"/>
    </row>
    <row r="38" spans="2:133" ht="11.25" customHeight="1" x14ac:dyDescent="0.15">
      <c r="B38" s="633" t="s">
        <v>322</v>
      </c>
      <c r="C38" s="634"/>
      <c r="D38" s="634"/>
      <c r="E38" s="634"/>
      <c r="F38" s="634"/>
      <c r="G38" s="634"/>
      <c r="H38" s="634"/>
      <c r="I38" s="634"/>
      <c r="J38" s="634"/>
      <c r="K38" s="634"/>
      <c r="L38" s="634"/>
      <c r="M38" s="634"/>
      <c r="N38" s="634"/>
      <c r="O38" s="634"/>
      <c r="P38" s="634"/>
      <c r="Q38" s="635"/>
      <c r="R38" s="636">
        <v>3963200</v>
      </c>
      <c r="S38" s="637"/>
      <c r="T38" s="637"/>
      <c r="U38" s="637"/>
      <c r="V38" s="637"/>
      <c r="W38" s="637"/>
      <c r="X38" s="637"/>
      <c r="Y38" s="638"/>
      <c r="Z38" s="639">
        <v>6.4</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164309</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12934</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4480716</v>
      </c>
      <c r="CS38" s="637"/>
      <c r="CT38" s="637"/>
      <c r="CU38" s="637"/>
      <c r="CV38" s="637"/>
      <c r="CW38" s="637"/>
      <c r="CX38" s="637"/>
      <c r="CY38" s="638"/>
      <c r="CZ38" s="641">
        <v>7.4</v>
      </c>
      <c r="DA38" s="667"/>
      <c r="DB38" s="667"/>
      <c r="DC38" s="671"/>
      <c r="DD38" s="645">
        <v>3747534</v>
      </c>
      <c r="DE38" s="637"/>
      <c r="DF38" s="637"/>
      <c r="DG38" s="637"/>
      <c r="DH38" s="637"/>
      <c r="DI38" s="637"/>
      <c r="DJ38" s="637"/>
      <c r="DK38" s="638"/>
      <c r="DL38" s="645">
        <v>3553972</v>
      </c>
      <c r="DM38" s="637"/>
      <c r="DN38" s="637"/>
      <c r="DO38" s="637"/>
      <c r="DP38" s="637"/>
      <c r="DQ38" s="637"/>
      <c r="DR38" s="637"/>
      <c r="DS38" s="637"/>
      <c r="DT38" s="637"/>
      <c r="DU38" s="637"/>
      <c r="DV38" s="638"/>
      <c r="DW38" s="641">
        <v>11.8</v>
      </c>
      <c r="DX38" s="667"/>
      <c r="DY38" s="667"/>
      <c r="DZ38" s="667"/>
      <c r="EA38" s="667"/>
      <c r="EB38" s="667"/>
      <c r="EC38" s="668"/>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134994</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18982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3258482</v>
      </c>
      <c r="CS39" s="669"/>
      <c r="CT39" s="669"/>
      <c r="CU39" s="669"/>
      <c r="CV39" s="669"/>
      <c r="CW39" s="669"/>
      <c r="CX39" s="669"/>
      <c r="CY39" s="670"/>
      <c r="CZ39" s="641">
        <v>5.4</v>
      </c>
      <c r="DA39" s="667"/>
      <c r="DB39" s="667"/>
      <c r="DC39" s="671"/>
      <c r="DD39" s="645">
        <v>2261247</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15">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41395</v>
      </c>
      <c r="BA40" s="637"/>
      <c r="BB40" s="637"/>
      <c r="BC40" s="637"/>
      <c r="BD40" s="669"/>
      <c r="BE40" s="669"/>
      <c r="BF40" s="691"/>
      <c r="BG40" s="684" t="s">
        <v>332</v>
      </c>
      <c r="BH40" s="685"/>
      <c r="BI40" s="685"/>
      <c r="BJ40" s="685"/>
      <c r="BK40" s="685"/>
      <c r="BL40" s="217"/>
      <c r="BM40" s="634" t="s">
        <v>333</v>
      </c>
      <c r="BN40" s="634"/>
      <c r="BO40" s="634"/>
      <c r="BP40" s="634"/>
      <c r="BQ40" s="634"/>
      <c r="BR40" s="634"/>
      <c r="BS40" s="634"/>
      <c r="BT40" s="634"/>
      <c r="BU40" s="635"/>
      <c r="BV40" s="636">
        <v>78</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2014399</v>
      </c>
      <c r="CS40" s="637"/>
      <c r="CT40" s="637"/>
      <c r="CU40" s="637"/>
      <c r="CV40" s="637"/>
      <c r="CW40" s="637"/>
      <c r="CX40" s="637"/>
      <c r="CY40" s="638"/>
      <c r="CZ40" s="641">
        <v>3.3</v>
      </c>
      <c r="DA40" s="667"/>
      <c r="DB40" s="667"/>
      <c r="DC40" s="671"/>
      <c r="DD40" s="645">
        <v>3524</v>
      </c>
      <c r="DE40" s="637"/>
      <c r="DF40" s="637"/>
      <c r="DG40" s="637"/>
      <c r="DH40" s="637"/>
      <c r="DI40" s="637"/>
      <c r="DJ40" s="637"/>
      <c r="DK40" s="638"/>
      <c r="DL40" s="645">
        <v>3469</v>
      </c>
      <c r="DM40" s="637"/>
      <c r="DN40" s="637"/>
      <c r="DO40" s="637"/>
      <c r="DP40" s="637"/>
      <c r="DQ40" s="637"/>
      <c r="DR40" s="637"/>
      <c r="DS40" s="637"/>
      <c r="DT40" s="637"/>
      <c r="DU40" s="637"/>
      <c r="DV40" s="638"/>
      <c r="DW40" s="641">
        <v>0</v>
      </c>
      <c r="DX40" s="667"/>
      <c r="DY40" s="667"/>
      <c r="DZ40" s="667"/>
      <c r="EA40" s="667"/>
      <c r="EB40" s="667"/>
      <c r="EC40" s="668"/>
    </row>
    <row r="41" spans="2:133" ht="11.25" customHeight="1" x14ac:dyDescent="0.15">
      <c r="B41" s="657" t="s">
        <v>335</v>
      </c>
      <c r="C41" s="658"/>
      <c r="D41" s="658"/>
      <c r="E41" s="658"/>
      <c r="F41" s="658"/>
      <c r="G41" s="658"/>
      <c r="H41" s="658"/>
      <c r="I41" s="658"/>
      <c r="J41" s="658"/>
      <c r="K41" s="658"/>
      <c r="L41" s="658"/>
      <c r="M41" s="658"/>
      <c r="N41" s="658"/>
      <c r="O41" s="658"/>
      <c r="P41" s="658"/>
      <c r="Q41" s="659"/>
      <c r="R41" s="708">
        <v>61641207</v>
      </c>
      <c r="S41" s="709"/>
      <c r="T41" s="709"/>
      <c r="U41" s="709"/>
      <c r="V41" s="709"/>
      <c r="W41" s="709"/>
      <c r="X41" s="709"/>
      <c r="Y41" s="713"/>
      <c r="Z41" s="714">
        <v>100</v>
      </c>
      <c r="AA41" s="714"/>
      <c r="AB41" s="714"/>
      <c r="AC41" s="714"/>
      <c r="AD41" s="715">
        <v>30025255</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739289</v>
      </c>
      <c r="BA41" s="637"/>
      <c r="BB41" s="637"/>
      <c r="BC41" s="637"/>
      <c r="BD41" s="669"/>
      <c r="BE41" s="669"/>
      <c r="BF41" s="691"/>
      <c r="BG41" s="684"/>
      <c r="BH41" s="685"/>
      <c r="BI41" s="685"/>
      <c r="BJ41" s="685"/>
      <c r="BK41" s="685"/>
      <c r="BL41" s="217"/>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3576213</v>
      </c>
      <c r="BA42" s="709"/>
      <c r="BB42" s="709"/>
      <c r="BC42" s="709"/>
      <c r="BD42" s="695"/>
      <c r="BE42" s="695"/>
      <c r="BF42" s="697"/>
      <c r="BG42" s="686"/>
      <c r="BH42" s="687"/>
      <c r="BI42" s="687"/>
      <c r="BJ42" s="687"/>
      <c r="BK42" s="687"/>
      <c r="BL42" s="218"/>
      <c r="BM42" s="658" t="s">
        <v>340</v>
      </c>
      <c r="BN42" s="658"/>
      <c r="BO42" s="658"/>
      <c r="BP42" s="658"/>
      <c r="BQ42" s="658"/>
      <c r="BR42" s="658"/>
      <c r="BS42" s="658"/>
      <c r="BT42" s="658"/>
      <c r="BU42" s="659"/>
      <c r="BV42" s="708">
        <v>379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6687771</v>
      </c>
      <c r="CS42" s="669"/>
      <c r="CT42" s="669"/>
      <c r="CU42" s="669"/>
      <c r="CV42" s="669"/>
      <c r="CW42" s="669"/>
      <c r="CX42" s="669"/>
      <c r="CY42" s="670"/>
      <c r="CZ42" s="641">
        <v>11.1</v>
      </c>
      <c r="DA42" s="667"/>
      <c r="DB42" s="667"/>
      <c r="DC42" s="671"/>
      <c r="DD42" s="645">
        <v>710852</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208" t="s">
        <v>342</v>
      </c>
      <c r="CD43" s="633" t="s">
        <v>343</v>
      </c>
      <c r="CE43" s="634"/>
      <c r="CF43" s="634"/>
      <c r="CG43" s="634"/>
      <c r="CH43" s="634"/>
      <c r="CI43" s="634"/>
      <c r="CJ43" s="634"/>
      <c r="CK43" s="634"/>
      <c r="CL43" s="634"/>
      <c r="CM43" s="634"/>
      <c r="CN43" s="634"/>
      <c r="CO43" s="634"/>
      <c r="CP43" s="634"/>
      <c r="CQ43" s="635"/>
      <c r="CR43" s="636">
        <v>194795</v>
      </c>
      <c r="CS43" s="669"/>
      <c r="CT43" s="669"/>
      <c r="CU43" s="669"/>
      <c r="CV43" s="669"/>
      <c r="CW43" s="669"/>
      <c r="CX43" s="669"/>
      <c r="CY43" s="670"/>
      <c r="CZ43" s="641">
        <v>0.3</v>
      </c>
      <c r="DA43" s="667"/>
      <c r="DB43" s="667"/>
      <c r="DC43" s="671"/>
      <c r="DD43" s="645">
        <v>194795</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6687771</v>
      </c>
      <c r="CS44" s="637"/>
      <c r="CT44" s="637"/>
      <c r="CU44" s="637"/>
      <c r="CV44" s="637"/>
      <c r="CW44" s="637"/>
      <c r="CX44" s="637"/>
      <c r="CY44" s="638"/>
      <c r="CZ44" s="641">
        <v>11.1</v>
      </c>
      <c r="DA44" s="642"/>
      <c r="DB44" s="642"/>
      <c r="DC44" s="648"/>
      <c r="DD44" s="645">
        <v>710852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3282823</v>
      </c>
      <c r="CS45" s="669"/>
      <c r="CT45" s="669"/>
      <c r="CU45" s="669"/>
      <c r="CV45" s="669"/>
      <c r="CW45" s="669"/>
      <c r="CX45" s="669"/>
      <c r="CY45" s="670"/>
      <c r="CZ45" s="641">
        <v>5.4</v>
      </c>
      <c r="DA45" s="667"/>
      <c r="DB45" s="667"/>
      <c r="DC45" s="671"/>
      <c r="DD45" s="645">
        <v>206285</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19"/>
      <c r="CD46" s="674"/>
      <c r="CE46" s="675"/>
      <c r="CF46" s="633" t="s">
        <v>348</v>
      </c>
      <c r="CG46" s="634"/>
      <c r="CH46" s="634"/>
      <c r="CI46" s="634"/>
      <c r="CJ46" s="634"/>
      <c r="CK46" s="634"/>
      <c r="CL46" s="634"/>
      <c r="CM46" s="634"/>
      <c r="CN46" s="634"/>
      <c r="CO46" s="634"/>
      <c r="CP46" s="634"/>
      <c r="CQ46" s="635"/>
      <c r="CR46" s="636">
        <v>3168923</v>
      </c>
      <c r="CS46" s="637"/>
      <c r="CT46" s="637"/>
      <c r="CU46" s="637"/>
      <c r="CV46" s="637"/>
      <c r="CW46" s="637"/>
      <c r="CX46" s="637"/>
      <c r="CY46" s="638"/>
      <c r="CZ46" s="641">
        <v>5.3</v>
      </c>
      <c r="DA46" s="642"/>
      <c r="DB46" s="642"/>
      <c r="DC46" s="648"/>
      <c r="DD46" s="645">
        <v>481915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19"/>
      <c r="CD47" s="674"/>
      <c r="CE47" s="675"/>
      <c r="CF47" s="633" t="s">
        <v>349</v>
      </c>
      <c r="CG47" s="634"/>
      <c r="CH47" s="634"/>
      <c r="CI47" s="634"/>
      <c r="CJ47" s="634"/>
      <c r="CK47" s="634"/>
      <c r="CL47" s="634"/>
      <c r="CM47" s="634"/>
      <c r="CN47" s="634"/>
      <c r="CO47" s="634"/>
      <c r="CP47" s="634"/>
      <c r="CQ47" s="635"/>
      <c r="CR47" s="636" t="s">
        <v>122</v>
      </c>
      <c r="CS47" s="669"/>
      <c r="CT47" s="669"/>
      <c r="CU47" s="669"/>
      <c r="CV47" s="669"/>
      <c r="CW47" s="669"/>
      <c r="CX47" s="669"/>
      <c r="CY47" s="670"/>
      <c r="CZ47" s="641" t="s">
        <v>122</v>
      </c>
      <c r="DA47" s="667"/>
      <c r="DB47" s="667"/>
      <c r="DC47" s="671"/>
      <c r="DD47" s="645" t="s">
        <v>122</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19"/>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19"/>
      <c r="CD49" s="657" t="s">
        <v>351</v>
      </c>
      <c r="CE49" s="658"/>
      <c r="CF49" s="658"/>
      <c r="CG49" s="658"/>
      <c r="CH49" s="658"/>
      <c r="CI49" s="658"/>
      <c r="CJ49" s="658"/>
      <c r="CK49" s="658"/>
      <c r="CL49" s="658"/>
      <c r="CM49" s="658"/>
      <c r="CN49" s="658"/>
      <c r="CO49" s="658"/>
      <c r="CP49" s="658"/>
      <c r="CQ49" s="659"/>
      <c r="CR49" s="708">
        <v>60244049</v>
      </c>
      <c r="CS49" s="695"/>
      <c r="CT49" s="695"/>
      <c r="CU49" s="695"/>
      <c r="CV49" s="695"/>
      <c r="CW49" s="695"/>
      <c r="CX49" s="695"/>
      <c r="CY49" s="724"/>
      <c r="CZ49" s="716">
        <v>100</v>
      </c>
      <c r="DA49" s="725"/>
      <c r="DB49" s="725"/>
      <c r="DC49" s="726"/>
      <c r="DD49" s="727">
        <v>36656638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zevrkwLkI/E82OibfymQhRV41z8OpV8fV4W2fXDdXJiyWcK33XhHyWci6UCyiP+C+CP+aEsPBP8lo6OL2qHWPg==" saltValue="bJRt0XETMMnYRpKDg+bKt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353</v>
      </c>
      <c r="DK2" s="736"/>
      <c r="DL2" s="736"/>
      <c r="DM2" s="736"/>
      <c r="DN2" s="736"/>
      <c r="DO2" s="737"/>
      <c r="DP2" s="222"/>
      <c r="DQ2" s="735" t="s">
        <v>354</v>
      </c>
      <c r="DR2" s="736"/>
      <c r="DS2" s="736"/>
      <c r="DT2" s="736"/>
      <c r="DU2" s="736"/>
      <c r="DV2" s="736"/>
      <c r="DW2" s="736"/>
      <c r="DX2" s="736"/>
      <c r="DY2" s="736"/>
      <c r="DZ2" s="737"/>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8"/>
    </row>
    <row r="5" spans="1:131" s="229"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26"/>
      <c r="BA5" s="226"/>
      <c r="BB5" s="226"/>
      <c r="BC5" s="226"/>
      <c r="BD5" s="226"/>
      <c r="BE5" s="227"/>
      <c r="BF5" s="227"/>
      <c r="BG5" s="227"/>
      <c r="BH5" s="227"/>
      <c r="BI5" s="227"/>
      <c r="BJ5" s="227"/>
      <c r="BK5" s="227"/>
      <c r="BL5" s="227"/>
      <c r="BM5" s="227"/>
      <c r="BN5" s="227"/>
      <c r="BO5" s="227"/>
      <c r="BP5" s="227"/>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28"/>
    </row>
    <row r="6" spans="1:131" s="229"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8"/>
    </row>
    <row r="7" spans="1:131" s="229" customFormat="1" ht="26.25" customHeight="1" thickTop="1" x14ac:dyDescent="0.15">
      <c r="A7" s="230">
        <v>1</v>
      </c>
      <c r="B7" s="762" t="s">
        <v>374</v>
      </c>
      <c r="C7" s="763"/>
      <c r="D7" s="763"/>
      <c r="E7" s="763"/>
      <c r="F7" s="763"/>
      <c r="G7" s="763"/>
      <c r="H7" s="763"/>
      <c r="I7" s="763"/>
      <c r="J7" s="763"/>
      <c r="K7" s="763"/>
      <c r="L7" s="763"/>
      <c r="M7" s="763"/>
      <c r="N7" s="763"/>
      <c r="O7" s="763"/>
      <c r="P7" s="764"/>
      <c r="Q7" s="765">
        <v>61641</v>
      </c>
      <c r="R7" s="766"/>
      <c r="S7" s="766"/>
      <c r="T7" s="766"/>
      <c r="U7" s="766"/>
      <c r="V7" s="766">
        <v>60244</v>
      </c>
      <c r="W7" s="766"/>
      <c r="X7" s="766"/>
      <c r="Y7" s="766"/>
      <c r="Z7" s="766"/>
      <c r="AA7" s="766">
        <v>1397</v>
      </c>
      <c r="AB7" s="766"/>
      <c r="AC7" s="766"/>
      <c r="AD7" s="766"/>
      <c r="AE7" s="767"/>
      <c r="AF7" s="768">
        <v>1351</v>
      </c>
      <c r="AG7" s="769"/>
      <c r="AH7" s="769"/>
      <c r="AI7" s="769"/>
      <c r="AJ7" s="770"/>
      <c r="AK7" s="771">
        <v>2226</v>
      </c>
      <c r="AL7" s="772"/>
      <c r="AM7" s="772"/>
      <c r="AN7" s="772"/>
      <c r="AO7" s="772"/>
      <c r="AP7" s="772">
        <v>49004</v>
      </c>
      <c r="AQ7" s="772"/>
      <c r="AR7" s="772"/>
      <c r="AS7" s="772"/>
      <c r="AT7" s="772"/>
      <c r="AU7" s="773"/>
      <c r="AV7" s="773"/>
      <c r="AW7" s="773"/>
      <c r="AX7" s="773"/>
      <c r="AY7" s="774"/>
      <c r="AZ7" s="226"/>
      <c r="BA7" s="226"/>
      <c r="BB7" s="226"/>
      <c r="BC7" s="226"/>
      <c r="BD7" s="226"/>
      <c r="BE7" s="227"/>
      <c r="BF7" s="227"/>
      <c r="BG7" s="227"/>
      <c r="BH7" s="227"/>
      <c r="BI7" s="227"/>
      <c r="BJ7" s="227"/>
      <c r="BK7" s="227"/>
      <c r="BL7" s="227"/>
      <c r="BM7" s="227"/>
      <c r="BN7" s="227"/>
      <c r="BO7" s="227"/>
      <c r="BP7" s="227"/>
      <c r="BQ7" s="230">
        <v>1</v>
      </c>
      <c r="BR7" s="231"/>
      <c r="BS7" s="759" t="s">
        <v>555</v>
      </c>
      <c r="BT7" s="760" t="s">
        <v>556</v>
      </c>
      <c r="BU7" s="760" t="s">
        <v>556</v>
      </c>
      <c r="BV7" s="760" t="s">
        <v>556</v>
      </c>
      <c r="BW7" s="760" t="s">
        <v>556</v>
      </c>
      <c r="BX7" s="760" t="s">
        <v>556</v>
      </c>
      <c r="BY7" s="760" t="s">
        <v>556</v>
      </c>
      <c r="BZ7" s="760" t="s">
        <v>556</v>
      </c>
      <c r="CA7" s="760" t="s">
        <v>556</v>
      </c>
      <c r="CB7" s="760" t="s">
        <v>556</v>
      </c>
      <c r="CC7" s="760" t="s">
        <v>556</v>
      </c>
      <c r="CD7" s="760" t="s">
        <v>556</v>
      </c>
      <c r="CE7" s="760" t="s">
        <v>556</v>
      </c>
      <c r="CF7" s="760" t="s">
        <v>556</v>
      </c>
      <c r="CG7" s="775" t="s">
        <v>556</v>
      </c>
      <c r="CH7" s="756">
        <v>3</v>
      </c>
      <c r="CI7" s="757"/>
      <c r="CJ7" s="757"/>
      <c r="CK7" s="757"/>
      <c r="CL7" s="758"/>
      <c r="CM7" s="756">
        <v>28</v>
      </c>
      <c r="CN7" s="757"/>
      <c r="CO7" s="757"/>
      <c r="CP7" s="757"/>
      <c r="CQ7" s="758"/>
      <c r="CR7" s="756">
        <v>5</v>
      </c>
      <c r="CS7" s="757">
        <v>5200</v>
      </c>
      <c r="CT7" s="757">
        <v>5200</v>
      </c>
      <c r="CU7" s="757">
        <v>5200</v>
      </c>
      <c r="CV7" s="758">
        <v>5200</v>
      </c>
      <c r="CW7" s="756">
        <v>12</v>
      </c>
      <c r="CX7" s="757"/>
      <c r="CY7" s="757"/>
      <c r="CZ7" s="757"/>
      <c r="DA7" s="758"/>
      <c r="DB7" s="756" t="s">
        <v>489</v>
      </c>
      <c r="DC7" s="757"/>
      <c r="DD7" s="757"/>
      <c r="DE7" s="757"/>
      <c r="DF7" s="758"/>
      <c r="DG7" s="756" t="s">
        <v>489</v>
      </c>
      <c r="DH7" s="757"/>
      <c r="DI7" s="757"/>
      <c r="DJ7" s="757"/>
      <c r="DK7" s="758"/>
      <c r="DL7" s="756" t="s">
        <v>489</v>
      </c>
      <c r="DM7" s="757"/>
      <c r="DN7" s="757"/>
      <c r="DO7" s="757"/>
      <c r="DP7" s="758"/>
      <c r="DQ7" s="756" t="s">
        <v>489</v>
      </c>
      <c r="DR7" s="757"/>
      <c r="DS7" s="757"/>
      <c r="DT7" s="757"/>
      <c r="DU7" s="758"/>
      <c r="DV7" s="759"/>
      <c r="DW7" s="760"/>
      <c r="DX7" s="760"/>
      <c r="DY7" s="760"/>
      <c r="DZ7" s="761"/>
      <c r="EA7" s="228"/>
    </row>
    <row r="8" spans="1:131" s="229" customFormat="1" ht="26.25" customHeight="1" x14ac:dyDescent="0.15">
      <c r="A8" s="232">
        <v>2</v>
      </c>
      <c r="B8" s="793" t="s">
        <v>375</v>
      </c>
      <c r="C8" s="794"/>
      <c r="D8" s="794"/>
      <c r="E8" s="794"/>
      <c r="F8" s="794"/>
      <c r="G8" s="794"/>
      <c r="H8" s="794"/>
      <c r="I8" s="794"/>
      <c r="J8" s="794"/>
      <c r="K8" s="794"/>
      <c r="L8" s="794"/>
      <c r="M8" s="794"/>
      <c r="N8" s="794"/>
      <c r="O8" s="794"/>
      <c r="P8" s="795"/>
      <c r="Q8" s="796">
        <v>32</v>
      </c>
      <c r="R8" s="797"/>
      <c r="S8" s="797"/>
      <c r="T8" s="797"/>
      <c r="U8" s="797"/>
      <c r="V8" s="797">
        <v>24</v>
      </c>
      <c r="W8" s="797"/>
      <c r="X8" s="797"/>
      <c r="Y8" s="797"/>
      <c r="Z8" s="797"/>
      <c r="AA8" s="797">
        <v>8</v>
      </c>
      <c r="AB8" s="797"/>
      <c r="AC8" s="797"/>
      <c r="AD8" s="797"/>
      <c r="AE8" s="798"/>
      <c r="AF8" s="799">
        <v>8</v>
      </c>
      <c r="AG8" s="800"/>
      <c r="AH8" s="800"/>
      <c r="AI8" s="800"/>
      <c r="AJ8" s="801"/>
      <c r="AK8" s="782" t="s">
        <v>573</v>
      </c>
      <c r="AL8" s="783"/>
      <c r="AM8" s="783"/>
      <c r="AN8" s="783"/>
      <c r="AO8" s="783"/>
      <c r="AP8" s="783" t="s">
        <v>573</v>
      </c>
      <c r="AQ8" s="783"/>
      <c r="AR8" s="783"/>
      <c r="AS8" s="783"/>
      <c r="AT8" s="783"/>
      <c r="AU8" s="784"/>
      <c r="AV8" s="784"/>
      <c r="AW8" s="784"/>
      <c r="AX8" s="784"/>
      <c r="AY8" s="785"/>
      <c r="AZ8" s="226"/>
      <c r="BA8" s="226"/>
      <c r="BB8" s="226"/>
      <c r="BC8" s="226"/>
      <c r="BD8" s="226"/>
      <c r="BE8" s="227"/>
      <c r="BF8" s="227"/>
      <c r="BG8" s="227"/>
      <c r="BH8" s="227"/>
      <c r="BI8" s="227"/>
      <c r="BJ8" s="227"/>
      <c r="BK8" s="227"/>
      <c r="BL8" s="227"/>
      <c r="BM8" s="227"/>
      <c r="BN8" s="227"/>
      <c r="BO8" s="227"/>
      <c r="BP8" s="227"/>
      <c r="BQ8" s="232">
        <v>2</v>
      </c>
      <c r="BR8" s="233"/>
      <c r="BS8" s="786" t="s">
        <v>557</v>
      </c>
      <c r="BT8" s="787" t="s">
        <v>557</v>
      </c>
      <c r="BU8" s="787" t="s">
        <v>557</v>
      </c>
      <c r="BV8" s="787" t="s">
        <v>557</v>
      </c>
      <c r="BW8" s="787" t="s">
        <v>557</v>
      </c>
      <c r="BX8" s="787" t="s">
        <v>557</v>
      </c>
      <c r="BY8" s="787" t="s">
        <v>557</v>
      </c>
      <c r="BZ8" s="787" t="s">
        <v>557</v>
      </c>
      <c r="CA8" s="787" t="s">
        <v>557</v>
      </c>
      <c r="CB8" s="787" t="s">
        <v>557</v>
      </c>
      <c r="CC8" s="787" t="s">
        <v>557</v>
      </c>
      <c r="CD8" s="787" t="s">
        <v>557</v>
      </c>
      <c r="CE8" s="787" t="s">
        <v>557</v>
      </c>
      <c r="CF8" s="787" t="s">
        <v>557</v>
      </c>
      <c r="CG8" s="788" t="s">
        <v>557</v>
      </c>
      <c r="CH8" s="789">
        <v>0</v>
      </c>
      <c r="CI8" s="790"/>
      <c r="CJ8" s="790"/>
      <c r="CK8" s="790"/>
      <c r="CL8" s="791"/>
      <c r="CM8" s="789">
        <v>-15</v>
      </c>
      <c r="CN8" s="790"/>
      <c r="CO8" s="790"/>
      <c r="CP8" s="790"/>
      <c r="CQ8" s="791"/>
      <c r="CR8" s="802">
        <v>5</v>
      </c>
      <c r="CS8" s="803">
        <v>4500</v>
      </c>
      <c r="CT8" s="803">
        <v>4500</v>
      </c>
      <c r="CU8" s="803">
        <v>4500</v>
      </c>
      <c r="CV8" s="804">
        <v>4500</v>
      </c>
      <c r="CW8" s="789" t="s">
        <v>489</v>
      </c>
      <c r="CX8" s="790"/>
      <c r="CY8" s="790"/>
      <c r="CZ8" s="790"/>
      <c r="DA8" s="791"/>
      <c r="DB8" s="789" t="s">
        <v>489</v>
      </c>
      <c r="DC8" s="790"/>
      <c r="DD8" s="790"/>
      <c r="DE8" s="790"/>
      <c r="DF8" s="791"/>
      <c r="DG8" s="789" t="s">
        <v>489</v>
      </c>
      <c r="DH8" s="790"/>
      <c r="DI8" s="790"/>
      <c r="DJ8" s="790"/>
      <c r="DK8" s="791"/>
      <c r="DL8" s="789" t="s">
        <v>489</v>
      </c>
      <c r="DM8" s="790"/>
      <c r="DN8" s="790"/>
      <c r="DO8" s="790"/>
      <c r="DP8" s="791"/>
      <c r="DQ8" s="789" t="s">
        <v>489</v>
      </c>
      <c r="DR8" s="790"/>
      <c r="DS8" s="790"/>
      <c r="DT8" s="790"/>
      <c r="DU8" s="791"/>
      <c r="DV8" s="786"/>
      <c r="DW8" s="787"/>
      <c r="DX8" s="787"/>
      <c r="DY8" s="787"/>
      <c r="DZ8" s="792"/>
      <c r="EA8" s="228"/>
    </row>
    <row r="9" spans="1:131" s="229" customFormat="1" ht="26.25" customHeight="1" x14ac:dyDescent="0.15">
      <c r="A9" s="232">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6"/>
      <c r="BA9" s="226"/>
      <c r="BB9" s="226"/>
      <c r="BC9" s="226"/>
      <c r="BD9" s="226"/>
      <c r="BE9" s="227"/>
      <c r="BF9" s="227"/>
      <c r="BG9" s="227"/>
      <c r="BH9" s="227"/>
      <c r="BI9" s="227"/>
      <c r="BJ9" s="227"/>
      <c r="BK9" s="227"/>
      <c r="BL9" s="227"/>
      <c r="BM9" s="227"/>
      <c r="BN9" s="227"/>
      <c r="BO9" s="227"/>
      <c r="BP9" s="227"/>
      <c r="BQ9" s="232">
        <v>3</v>
      </c>
      <c r="BR9" s="233"/>
      <c r="BS9" s="786" t="s">
        <v>558</v>
      </c>
      <c r="BT9" s="787" t="s">
        <v>558</v>
      </c>
      <c r="BU9" s="787" t="s">
        <v>558</v>
      </c>
      <c r="BV9" s="787" t="s">
        <v>558</v>
      </c>
      <c r="BW9" s="787" t="s">
        <v>558</v>
      </c>
      <c r="BX9" s="787" t="s">
        <v>558</v>
      </c>
      <c r="BY9" s="787" t="s">
        <v>558</v>
      </c>
      <c r="BZ9" s="787" t="s">
        <v>558</v>
      </c>
      <c r="CA9" s="787" t="s">
        <v>558</v>
      </c>
      <c r="CB9" s="787" t="s">
        <v>558</v>
      </c>
      <c r="CC9" s="787" t="s">
        <v>558</v>
      </c>
      <c r="CD9" s="787" t="s">
        <v>558</v>
      </c>
      <c r="CE9" s="787" t="s">
        <v>558</v>
      </c>
      <c r="CF9" s="787" t="s">
        <v>558</v>
      </c>
      <c r="CG9" s="788" t="s">
        <v>558</v>
      </c>
      <c r="CH9" s="789">
        <v>-11</v>
      </c>
      <c r="CI9" s="790"/>
      <c r="CJ9" s="790"/>
      <c r="CK9" s="790"/>
      <c r="CL9" s="791"/>
      <c r="CM9" s="789">
        <v>73</v>
      </c>
      <c r="CN9" s="790"/>
      <c r="CO9" s="790"/>
      <c r="CP9" s="790"/>
      <c r="CQ9" s="791"/>
      <c r="CR9" s="789">
        <v>23</v>
      </c>
      <c r="CS9" s="790"/>
      <c r="CT9" s="790"/>
      <c r="CU9" s="790"/>
      <c r="CV9" s="791"/>
      <c r="CW9" s="789" t="s">
        <v>489</v>
      </c>
      <c r="CX9" s="790"/>
      <c r="CY9" s="790"/>
      <c r="CZ9" s="790"/>
      <c r="DA9" s="791"/>
      <c r="DB9" s="789" t="s">
        <v>489</v>
      </c>
      <c r="DC9" s="790"/>
      <c r="DD9" s="790"/>
      <c r="DE9" s="790"/>
      <c r="DF9" s="791"/>
      <c r="DG9" s="789" t="s">
        <v>489</v>
      </c>
      <c r="DH9" s="790"/>
      <c r="DI9" s="790"/>
      <c r="DJ9" s="790"/>
      <c r="DK9" s="791"/>
      <c r="DL9" s="789" t="s">
        <v>489</v>
      </c>
      <c r="DM9" s="790"/>
      <c r="DN9" s="790"/>
      <c r="DO9" s="790"/>
      <c r="DP9" s="791"/>
      <c r="DQ9" s="789" t="s">
        <v>489</v>
      </c>
      <c r="DR9" s="790"/>
      <c r="DS9" s="790"/>
      <c r="DT9" s="790"/>
      <c r="DU9" s="791"/>
      <c r="DV9" s="786"/>
      <c r="DW9" s="787"/>
      <c r="DX9" s="787"/>
      <c r="DY9" s="787"/>
      <c r="DZ9" s="792"/>
      <c r="EA9" s="228"/>
    </row>
    <row r="10" spans="1:131" s="229" customFormat="1" ht="26.25" customHeight="1" x14ac:dyDescent="0.15">
      <c r="A10" s="232">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6"/>
      <c r="BA10" s="226"/>
      <c r="BB10" s="226"/>
      <c r="BC10" s="226"/>
      <c r="BD10" s="226"/>
      <c r="BE10" s="227"/>
      <c r="BF10" s="227"/>
      <c r="BG10" s="227"/>
      <c r="BH10" s="227"/>
      <c r="BI10" s="227"/>
      <c r="BJ10" s="227"/>
      <c r="BK10" s="227"/>
      <c r="BL10" s="227"/>
      <c r="BM10" s="227"/>
      <c r="BN10" s="227"/>
      <c r="BO10" s="227"/>
      <c r="BP10" s="227"/>
      <c r="BQ10" s="232">
        <v>4</v>
      </c>
      <c r="BR10" s="233"/>
      <c r="BS10" s="786" t="s">
        <v>559</v>
      </c>
      <c r="BT10" s="787" t="s">
        <v>559</v>
      </c>
      <c r="BU10" s="787" t="s">
        <v>559</v>
      </c>
      <c r="BV10" s="787" t="s">
        <v>559</v>
      </c>
      <c r="BW10" s="787" t="s">
        <v>559</v>
      </c>
      <c r="BX10" s="787" t="s">
        <v>559</v>
      </c>
      <c r="BY10" s="787" t="s">
        <v>559</v>
      </c>
      <c r="BZ10" s="787" t="s">
        <v>559</v>
      </c>
      <c r="CA10" s="787" t="s">
        <v>559</v>
      </c>
      <c r="CB10" s="787" t="s">
        <v>559</v>
      </c>
      <c r="CC10" s="787" t="s">
        <v>559</v>
      </c>
      <c r="CD10" s="787" t="s">
        <v>559</v>
      </c>
      <c r="CE10" s="787" t="s">
        <v>559</v>
      </c>
      <c r="CF10" s="787" t="s">
        <v>559</v>
      </c>
      <c r="CG10" s="788" t="s">
        <v>559</v>
      </c>
      <c r="CH10" s="789">
        <v>-4</v>
      </c>
      <c r="CI10" s="790"/>
      <c r="CJ10" s="790"/>
      <c r="CK10" s="790"/>
      <c r="CL10" s="791"/>
      <c r="CM10" s="789">
        <v>45</v>
      </c>
      <c r="CN10" s="790"/>
      <c r="CO10" s="790"/>
      <c r="CP10" s="790"/>
      <c r="CQ10" s="791"/>
      <c r="CR10" s="802">
        <v>23</v>
      </c>
      <c r="CS10" s="803">
        <v>22600</v>
      </c>
      <c r="CT10" s="803">
        <v>22600</v>
      </c>
      <c r="CU10" s="803">
        <v>22600</v>
      </c>
      <c r="CV10" s="804">
        <v>22600</v>
      </c>
      <c r="CW10" s="789" t="s">
        <v>489</v>
      </c>
      <c r="CX10" s="790"/>
      <c r="CY10" s="790"/>
      <c r="CZ10" s="790"/>
      <c r="DA10" s="791"/>
      <c r="DB10" s="789" t="s">
        <v>489</v>
      </c>
      <c r="DC10" s="790"/>
      <c r="DD10" s="790"/>
      <c r="DE10" s="790"/>
      <c r="DF10" s="791"/>
      <c r="DG10" s="789" t="s">
        <v>489</v>
      </c>
      <c r="DH10" s="790"/>
      <c r="DI10" s="790"/>
      <c r="DJ10" s="790"/>
      <c r="DK10" s="791"/>
      <c r="DL10" s="789" t="s">
        <v>489</v>
      </c>
      <c r="DM10" s="790"/>
      <c r="DN10" s="790"/>
      <c r="DO10" s="790"/>
      <c r="DP10" s="791"/>
      <c r="DQ10" s="789" t="s">
        <v>489</v>
      </c>
      <c r="DR10" s="790"/>
      <c r="DS10" s="790"/>
      <c r="DT10" s="790"/>
      <c r="DU10" s="791"/>
      <c r="DV10" s="786"/>
      <c r="DW10" s="787"/>
      <c r="DX10" s="787"/>
      <c r="DY10" s="787"/>
      <c r="DZ10" s="792"/>
      <c r="EA10" s="228"/>
    </row>
    <row r="11" spans="1:131" s="229" customFormat="1" ht="26.25" customHeight="1" x14ac:dyDescent="0.15">
      <c r="A11" s="232">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6"/>
      <c r="BA11" s="226"/>
      <c r="BB11" s="226"/>
      <c r="BC11" s="226"/>
      <c r="BD11" s="226"/>
      <c r="BE11" s="227"/>
      <c r="BF11" s="227"/>
      <c r="BG11" s="227"/>
      <c r="BH11" s="227"/>
      <c r="BI11" s="227"/>
      <c r="BJ11" s="227"/>
      <c r="BK11" s="227"/>
      <c r="BL11" s="227"/>
      <c r="BM11" s="227"/>
      <c r="BN11" s="227"/>
      <c r="BO11" s="227"/>
      <c r="BP11" s="227"/>
      <c r="BQ11" s="232">
        <v>5</v>
      </c>
      <c r="BR11" s="233"/>
      <c r="BS11" s="786" t="s">
        <v>560</v>
      </c>
      <c r="BT11" s="787" t="s">
        <v>560</v>
      </c>
      <c r="BU11" s="787" t="s">
        <v>560</v>
      </c>
      <c r="BV11" s="787" t="s">
        <v>560</v>
      </c>
      <c r="BW11" s="787" t="s">
        <v>560</v>
      </c>
      <c r="BX11" s="787" t="s">
        <v>560</v>
      </c>
      <c r="BY11" s="787" t="s">
        <v>560</v>
      </c>
      <c r="BZ11" s="787" t="s">
        <v>560</v>
      </c>
      <c r="CA11" s="787" t="s">
        <v>560</v>
      </c>
      <c r="CB11" s="787" t="s">
        <v>560</v>
      </c>
      <c r="CC11" s="787" t="s">
        <v>560</v>
      </c>
      <c r="CD11" s="787" t="s">
        <v>560</v>
      </c>
      <c r="CE11" s="787" t="s">
        <v>560</v>
      </c>
      <c r="CF11" s="787" t="s">
        <v>560</v>
      </c>
      <c r="CG11" s="788" t="s">
        <v>560</v>
      </c>
      <c r="CH11" s="789">
        <v>-2</v>
      </c>
      <c r="CI11" s="790"/>
      <c r="CJ11" s="790"/>
      <c r="CK11" s="790"/>
      <c r="CL11" s="791"/>
      <c r="CM11" s="789">
        <v>12</v>
      </c>
      <c r="CN11" s="790"/>
      <c r="CO11" s="790"/>
      <c r="CP11" s="790"/>
      <c r="CQ11" s="791"/>
      <c r="CR11" s="802">
        <v>20</v>
      </c>
      <c r="CS11" s="803">
        <v>20000</v>
      </c>
      <c r="CT11" s="803">
        <v>20000</v>
      </c>
      <c r="CU11" s="803">
        <v>20000</v>
      </c>
      <c r="CV11" s="804">
        <v>20000</v>
      </c>
      <c r="CW11" s="789" t="s">
        <v>489</v>
      </c>
      <c r="CX11" s="790"/>
      <c r="CY11" s="790"/>
      <c r="CZ11" s="790"/>
      <c r="DA11" s="791"/>
      <c r="DB11" s="789" t="s">
        <v>489</v>
      </c>
      <c r="DC11" s="790"/>
      <c r="DD11" s="790"/>
      <c r="DE11" s="790"/>
      <c r="DF11" s="791"/>
      <c r="DG11" s="789" t="s">
        <v>489</v>
      </c>
      <c r="DH11" s="790"/>
      <c r="DI11" s="790"/>
      <c r="DJ11" s="790"/>
      <c r="DK11" s="791"/>
      <c r="DL11" s="789" t="s">
        <v>489</v>
      </c>
      <c r="DM11" s="790"/>
      <c r="DN11" s="790"/>
      <c r="DO11" s="790"/>
      <c r="DP11" s="791"/>
      <c r="DQ11" s="789" t="s">
        <v>489</v>
      </c>
      <c r="DR11" s="790"/>
      <c r="DS11" s="790"/>
      <c r="DT11" s="790"/>
      <c r="DU11" s="791"/>
      <c r="DV11" s="786"/>
      <c r="DW11" s="787"/>
      <c r="DX11" s="787"/>
      <c r="DY11" s="787"/>
      <c r="DZ11" s="792"/>
      <c r="EA11" s="228"/>
    </row>
    <row r="12" spans="1:131" s="229" customFormat="1" ht="26.25" customHeight="1" x14ac:dyDescent="0.15">
      <c r="A12" s="232">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6"/>
      <c r="BA12" s="226"/>
      <c r="BB12" s="226"/>
      <c r="BC12" s="226"/>
      <c r="BD12" s="226"/>
      <c r="BE12" s="227"/>
      <c r="BF12" s="227"/>
      <c r="BG12" s="227"/>
      <c r="BH12" s="227"/>
      <c r="BI12" s="227"/>
      <c r="BJ12" s="227"/>
      <c r="BK12" s="227"/>
      <c r="BL12" s="227"/>
      <c r="BM12" s="227"/>
      <c r="BN12" s="227"/>
      <c r="BO12" s="227"/>
      <c r="BP12" s="227"/>
      <c r="BQ12" s="232">
        <v>6</v>
      </c>
      <c r="BR12" s="233"/>
      <c r="BS12" s="786" t="s">
        <v>561</v>
      </c>
      <c r="BT12" s="787"/>
      <c r="BU12" s="787"/>
      <c r="BV12" s="787"/>
      <c r="BW12" s="787"/>
      <c r="BX12" s="787"/>
      <c r="BY12" s="787"/>
      <c r="BZ12" s="787"/>
      <c r="CA12" s="787"/>
      <c r="CB12" s="787"/>
      <c r="CC12" s="787"/>
      <c r="CD12" s="787"/>
      <c r="CE12" s="787"/>
      <c r="CF12" s="787"/>
      <c r="CG12" s="788"/>
      <c r="CH12" s="789">
        <v>2</v>
      </c>
      <c r="CI12" s="790"/>
      <c r="CJ12" s="790"/>
      <c r="CK12" s="790"/>
      <c r="CL12" s="791"/>
      <c r="CM12" s="789">
        <v>212</v>
      </c>
      <c r="CN12" s="790"/>
      <c r="CO12" s="790"/>
      <c r="CP12" s="790"/>
      <c r="CQ12" s="791"/>
      <c r="CR12" s="789">
        <v>179</v>
      </c>
      <c r="CS12" s="790"/>
      <c r="CT12" s="790"/>
      <c r="CU12" s="790"/>
      <c r="CV12" s="791"/>
      <c r="CW12" s="789" t="s">
        <v>489</v>
      </c>
      <c r="CX12" s="790"/>
      <c r="CY12" s="790"/>
      <c r="CZ12" s="790"/>
      <c r="DA12" s="791"/>
      <c r="DB12" s="789" t="s">
        <v>489</v>
      </c>
      <c r="DC12" s="790"/>
      <c r="DD12" s="790"/>
      <c r="DE12" s="790"/>
      <c r="DF12" s="791"/>
      <c r="DG12" s="789" t="s">
        <v>489</v>
      </c>
      <c r="DH12" s="790"/>
      <c r="DI12" s="790"/>
      <c r="DJ12" s="790"/>
      <c r="DK12" s="791"/>
      <c r="DL12" s="789" t="s">
        <v>489</v>
      </c>
      <c r="DM12" s="790"/>
      <c r="DN12" s="790"/>
      <c r="DO12" s="790"/>
      <c r="DP12" s="791"/>
      <c r="DQ12" s="789" t="s">
        <v>489</v>
      </c>
      <c r="DR12" s="790"/>
      <c r="DS12" s="790"/>
      <c r="DT12" s="790"/>
      <c r="DU12" s="791"/>
      <c r="DV12" s="786"/>
      <c r="DW12" s="787"/>
      <c r="DX12" s="787"/>
      <c r="DY12" s="787"/>
      <c r="DZ12" s="792"/>
      <c r="EA12" s="228"/>
    </row>
    <row r="13" spans="1:131" s="229" customFormat="1" ht="26.25" customHeight="1" x14ac:dyDescent="0.15">
      <c r="A13" s="232">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6"/>
      <c r="BA13" s="226"/>
      <c r="BB13" s="226"/>
      <c r="BC13" s="226"/>
      <c r="BD13" s="226"/>
      <c r="BE13" s="227"/>
      <c r="BF13" s="227"/>
      <c r="BG13" s="227"/>
      <c r="BH13" s="227"/>
      <c r="BI13" s="227"/>
      <c r="BJ13" s="227"/>
      <c r="BK13" s="227"/>
      <c r="BL13" s="227"/>
      <c r="BM13" s="227"/>
      <c r="BN13" s="227"/>
      <c r="BO13" s="227"/>
      <c r="BP13" s="227"/>
      <c r="BQ13" s="232">
        <v>7</v>
      </c>
      <c r="BR13" s="233"/>
      <c r="BS13" s="786" t="s">
        <v>562</v>
      </c>
      <c r="BT13" s="787"/>
      <c r="BU13" s="787"/>
      <c r="BV13" s="787"/>
      <c r="BW13" s="787"/>
      <c r="BX13" s="787"/>
      <c r="BY13" s="787"/>
      <c r="BZ13" s="787"/>
      <c r="CA13" s="787"/>
      <c r="CB13" s="787"/>
      <c r="CC13" s="787"/>
      <c r="CD13" s="787"/>
      <c r="CE13" s="787"/>
      <c r="CF13" s="787"/>
      <c r="CG13" s="788"/>
      <c r="CH13" s="789">
        <v>18</v>
      </c>
      <c r="CI13" s="790"/>
      <c r="CJ13" s="790"/>
      <c r="CK13" s="790"/>
      <c r="CL13" s="791"/>
      <c r="CM13" s="789">
        <v>27</v>
      </c>
      <c r="CN13" s="790"/>
      <c r="CO13" s="790"/>
      <c r="CP13" s="790"/>
      <c r="CQ13" s="791"/>
      <c r="CR13" s="789">
        <v>2</v>
      </c>
      <c r="CS13" s="790"/>
      <c r="CT13" s="790"/>
      <c r="CU13" s="790"/>
      <c r="CV13" s="791"/>
      <c r="CW13" s="789" t="s">
        <v>489</v>
      </c>
      <c r="CX13" s="790"/>
      <c r="CY13" s="790"/>
      <c r="CZ13" s="790"/>
      <c r="DA13" s="791"/>
      <c r="DB13" s="789" t="s">
        <v>489</v>
      </c>
      <c r="DC13" s="790"/>
      <c r="DD13" s="790"/>
      <c r="DE13" s="790"/>
      <c r="DF13" s="791"/>
      <c r="DG13" s="789" t="s">
        <v>489</v>
      </c>
      <c r="DH13" s="790"/>
      <c r="DI13" s="790"/>
      <c r="DJ13" s="790"/>
      <c r="DK13" s="791"/>
      <c r="DL13" s="789" t="s">
        <v>489</v>
      </c>
      <c r="DM13" s="790"/>
      <c r="DN13" s="790"/>
      <c r="DO13" s="790"/>
      <c r="DP13" s="791"/>
      <c r="DQ13" s="789" t="s">
        <v>489</v>
      </c>
      <c r="DR13" s="790"/>
      <c r="DS13" s="790"/>
      <c r="DT13" s="790"/>
      <c r="DU13" s="791"/>
      <c r="DV13" s="786"/>
      <c r="DW13" s="787"/>
      <c r="DX13" s="787"/>
      <c r="DY13" s="787"/>
      <c r="DZ13" s="792"/>
      <c r="EA13" s="228"/>
    </row>
    <row r="14" spans="1:131" s="229" customFormat="1" ht="26.25" customHeight="1" x14ac:dyDescent="0.15">
      <c r="A14" s="232">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6"/>
      <c r="BA14" s="226"/>
      <c r="BB14" s="226"/>
      <c r="BC14" s="226"/>
      <c r="BD14" s="226"/>
      <c r="BE14" s="227"/>
      <c r="BF14" s="227"/>
      <c r="BG14" s="227"/>
      <c r="BH14" s="227"/>
      <c r="BI14" s="227"/>
      <c r="BJ14" s="227"/>
      <c r="BK14" s="227"/>
      <c r="BL14" s="227"/>
      <c r="BM14" s="227"/>
      <c r="BN14" s="227"/>
      <c r="BO14" s="227"/>
      <c r="BP14" s="227"/>
      <c r="BQ14" s="232">
        <v>8</v>
      </c>
      <c r="BR14" s="233"/>
      <c r="BS14" s="786" t="s">
        <v>571</v>
      </c>
      <c r="BT14" s="787" t="s">
        <v>572</v>
      </c>
      <c r="BU14" s="787" t="s">
        <v>572</v>
      </c>
      <c r="BV14" s="787" t="s">
        <v>572</v>
      </c>
      <c r="BW14" s="787" t="s">
        <v>572</v>
      </c>
      <c r="BX14" s="787" t="s">
        <v>572</v>
      </c>
      <c r="BY14" s="787" t="s">
        <v>572</v>
      </c>
      <c r="BZ14" s="787" t="s">
        <v>572</v>
      </c>
      <c r="CA14" s="787" t="s">
        <v>572</v>
      </c>
      <c r="CB14" s="787" t="s">
        <v>572</v>
      </c>
      <c r="CC14" s="787" t="s">
        <v>572</v>
      </c>
      <c r="CD14" s="787" t="s">
        <v>572</v>
      </c>
      <c r="CE14" s="787" t="s">
        <v>572</v>
      </c>
      <c r="CF14" s="787" t="s">
        <v>572</v>
      </c>
      <c r="CG14" s="788" t="s">
        <v>572</v>
      </c>
      <c r="CH14" s="789">
        <v>608</v>
      </c>
      <c r="CI14" s="790"/>
      <c r="CJ14" s="790"/>
      <c r="CK14" s="790"/>
      <c r="CL14" s="791"/>
      <c r="CM14" s="789">
        <v>30306</v>
      </c>
      <c r="CN14" s="790"/>
      <c r="CO14" s="790"/>
      <c r="CP14" s="790"/>
      <c r="CQ14" s="791"/>
      <c r="CR14" s="789">
        <v>8097</v>
      </c>
      <c r="CS14" s="790"/>
      <c r="CT14" s="790"/>
      <c r="CU14" s="790"/>
      <c r="CV14" s="791"/>
      <c r="CW14" s="789">
        <v>1239</v>
      </c>
      <c r="CX14" s="790"/>
      <c r="CY14" s="790"/>
      <c r="CZ14" s="790"/>
      <c r="DA14" s="791"/>
      <c r="DB14" s="789">
        <v>287</v>
      </c>
      <c r="DC14" s="790"/>
      <c r="DD14" s="790"/>
      <c r="DE14" s="790"/>
      <c r="DF14" s="791"/>
      <c r="DG14" s="789" t="s">
        <v>489</v>
      </c>
      <c r="DH14" s="790"/>
      <c r="DI14" s="790"/>
      <c r="DJ14" s="790"/>
      <c r="DK14" s="791"/>
      <c r="DL14" s="789" t="s">
        <v>489</v>
      </c>
      <c r="DM14" s="790"/>
      <c r="DN14" s="790"/>
      <c r="DO14" s="790"/>
      <c r="DP14" s="791"/>
      <c r="DQ14" s="789" t="s">
        <v>489</v>
      </c>
      <c r="DR14" s="790"/>
      <c r="DS14" s="790"/>
      <c r="DT14" s="790"/>
      <c r="DU14" s="791"/>
      <c r="DV14" s="786"/>
      <c r="DW14" s="787"/>
      <c r="DX14" s="787"/>
      <c r="DY14" s="787"/>
      <c r="DZ14" s="792"/>
      <c r="EA14" s="228"/>
    </row>
    <row r="15" spans="1:131" s="229" customFormat="1" ht="26.25" customHeight="1" x14ac:dyDescent="0.15">
      <c r="A15" s="232">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6"/>
      <c r="BA15" s="226"/>
      <c r="BB15" s="226"/>
      <c r="BC15" s="226"/>
      <c r="BD15" s="226"/>
      <c r="BE15" s="227"/>
      <c r="BF15" s="227"/>
      <c r="BG15" s="227"/>
      <c r="BH15" s="227"/>
      <c r="BI15" s="227"/>
      <c r="BJ15" s="227"/>
      <c r="BK15" s="227"/>
      <c r="BL15" s="227"/>
      <c r="BM15" s="227"/>
      <c r="BN15" s="227"/>
      <c r="BO15" s="227"/>
      <c r="BP15" s="227"/>
      <c r="BQ15" s="232">
        <v>9</v>
      </c>
      <c r="BR15" s="233"/>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8"/>
    </row>
    <row r="16" spans="1:131" s="229" customFormat="1" ht="26.25" customHeight="1" x14ac:dyDescent="0.15">
      <c r="A16" s="232">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6"/>
      <c r="BA16" s="226"/>
      <c r="BB16" s="226"/>
      <c r="BC16" s="226"/>
      <c r="BD16" s="226"/>
      <c r="BE16" s="227"/>
      <c r="BF16" s="227"/>
      <c r="BG16" s="227"/>
      <c r="BH16" s="227"/>
      <c r="BI16" s="227"/>
      <c r="BJ16" s="227"/>
      <c r="BK16" s="227"/>
      <c r="BL16" s="227"/>
      <c r="BM16" s="227"/>
      <c r="BN16" s="227"/>
      <c r="BO16" s="227"/>
      <c r="BP16" s="227"/>
      <c r="BQ16" s="232">
        <v>10</v>
      </c>
      <c r="BR16" s="233"/>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8"/>
    </row>
    <row r="17" spans="1:131" s="229" customFormat="1" ht="26.25" customHeight="1" x14ac:dyDescent="0.15">
      <c r="A17" s="232">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6"/>
      <c r="BA17" s="226"/>
      <c r="BB17" s="226"/>
      <c r="BC17" s="226"/>
      <c r="BD17" s="226"/>
      <c r="BE17" s="227"/>
      <c r="BF17" s="227"/>
      <c r="BG17" s="227"/>
      <c r="BH17" s="227"/>
      <c r="BI17" s="227"/>
      <c r="BJ17" s="227"/>
      <c r="BK17" s="227"/>
      <c r="BL17" s="227"/>
      <c r="BM17" s="227"/>
      <c r="BN17" s="227"/>
      <c r="BO17" s="227"/>
      <c r="BP17" s="227"/>
      <c r="BQ17" s="232">
        <v>11</v>
      </c>
      <c r="BR17" s="233"/>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8"/>
    </row>
    <row r="18" spans="1:131" s="229" customFormat="1" ht="26.25" customHeight="1" x14ac:dyDescent="0.15">
      <c r="A18" s="232">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6"/>
      <c r="BA18" s="226"/>
      <c r="BB18" s="226"/>
      <c r="BC18" s="226"/>
      <c r="BD18" s="226"/>
      <c r="BE18" s="227"/>
      <c r="BF18" s="227"/>
      <c r="BG18" s="227"/>
      <c r="BH18" s="227"/>
      <c r="BI18" s="227"/>
      <c r="BJ18" s="227"/>
      <c r="BK18" s="227"/>
      <c r="BL18" s="227"/>
      <c r="BM18" s="227"/>
      <c r="BN18" s="227"/>
      <c r="BO18" s="227"/>
      <c r="BP18" s="227"/>
      <c r="BQ18" s="232">
        <v>12</v>
      </c>
      <c r="BR18" s="233"/>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8"/>
    </row>
    <row r="19" spans="1:131" s="229" customFormat="1" ht="26.25" customHeight="1" x14ac:dyDescent="0.15">
      <c r="A19" s="232">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6"/>
      <c r="BA19" s="226"/>
      <c r="BB19" s="226"/>
      <c r="BC19" s="226"/>
      <c r="BD19" s="226"/>
      <c r="BE19" s="227"/>
      <c r="BF19" s="227"/>
      <c r="BG19" s="227"/>
      <c r="BH19" s="227"/>
      <c r="BI19" s="227"/>
      <c r="BJ19" s="227"/>
      <c r="BK19" s="227"/>
      <c r="BL19" s="227"/>
      <c r="BM19" s="227"/>
      <c r="BN19" s="227"/>
      <c r="BO19" s="227"/>
      <c r="BP19" s="227"/>
      <c r="BQ19" s="232">
        <v>13</v>
      </c>
      <c r="BR19" s="233"/>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8"/>
    </row>
    <row r="20" spans="1:131" s="229" customFormat="1" ht="26.25" customHeight="1" x14ac:dyDescent="0.15">
      <c r="A20" s="232">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6"/>
      <c r="BA20" s="226"/>
      <c r="BB20" s="226"/>
      <c r="BC20" s="226"/>
      <c r="BD20" s="226"/>
      <c r="BE20" s="227"/>
      <c r="BF20" s="227"/>
      <c r="BG20" s="227"/>
      <c r="BH20" s="227"/>
      <c r="BI20" s="227"/>
      <c r="BJ20" s="227"/>
      <c r="BK20" s="227"/>
      <c r="BL20" s="227"/>
      <c r="BM20" s="227"/>
      <c r="BN20" s="227"/>
      <c r="BO20" s="227"/>
      <c r="BP20" s="227"/>
      <c r="BQ20" s="232">
        <v>14</v>
      </c>
      <c r="BR20" s="233"/>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8"/>
    </row>
    <row r="21" spans="1:131" s="229" customFormat="1" ht="26.25" customHeight="1" thickBot="1" x14ac:dyDescent="0.2">
      <c r="A21" s="232">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6"/>
      <c r="BA21" s="226"/>
      <c r="BB21" s="226"/>
      <c r="BC21" s="226"/>
      <c r="BD21" s="226"/>
      <c r="BE21" s="227"/>
      <c r="BF21" s="227"/>
      <c r="BG21" s="227"/>
      <c r="BH21" s="227"/>
      <c r="BI21" s="227"/>
      <c r="BJ21" s="227"/>
      <c r="BK21" s="227"/>
      <c r="BL21" s="227"/>
      <c r="BM21" s="227"/>
      <c r="BN21" s="227"/>
      <c r="BO21" s="227"/>
      <c r="BP21" s="227"/>
      <c r="BQ21" s="232">
        <v>15</v>
      </c>
      <c r="BR21" s="233"/>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8"/>
    </row>
    <row r="22" spans="1:131" s="229" customFormat="1" ht="26.25" customHeight="1" x14ac:dyDescent="0.15">
      <c r="A22" s="232">
        <v>16</v>
      </c>
      <c r="B22" s="793"/>
      <c r="C22" s="794"/>
      <c r="D22" s="794"/>
      <c r="E22" s="794"/>
      <c r="F22" s="794"/>
      <c r="G22" s="794"/>
      <c r="H22" s="794"/>
      <c r="I22" s="794"/>
      <c r="J22" s="794"/>
      <c r="K22" s="794"/>
      <c r="L22" s="794"/>
      <c r="M22" s="794"/>
      <c r="N22" s="794"/>
      <c r="O22" s="794"/>
      <c r="P22" s="795"/>
      <c r="Q22" s="815"/>
      <c r="R22" s="816"/>
      <c r="S22" s="816"/>
      <c r="T22" s="816"/>
      <c r="U22" s="816"/>
      <c r="V22" s="816"/>
      <c r="W22" s="816"/>
      <c r="X22" s="816"/>
      <c r="Y22" s="816"/>
      <c r="Z22" s="816"/>
      <c r="AA22" s="816"/>
      <c r="AB22" s="816"/>
      <c r="AC22" s="816"/>
      <c r="AD22" s="816"/>
      <c r="AE22" s="817"/>
      <c r="AF22" s="799"/>
      <c r="AG22" s="800"/>
      <c r="AH22" s="800"/>
      <c r="AI22" s="800"/>
      <c r="AJ22" s="801"/>
      <c r="AK22" s="818"/>
      <c r="AL22" s="819"/>
      <c r="AM22" s="819"/>
      <c r="AN22" s="819"/>
      <c r="AO22" s="819"/>
      <c r="AP22" s="819"/>
      <c r="AQ22" s="819"/>
      <c r="AR22" s="819"/>
      <c r="AS22" s="819"/>
      <c r="AT22" s="819"/>
      <c r="AU22" s="820"/>
      <c r="AV22" s="820"/>
      <c r="AW22" s="820"/>
      <c r="AX22" s="820"/>
      <c r="AY22" s="821"/>
      <c r="AZ22" s="822" t="s">
        <v>376</v>
      </c>
      <c r="BA22" s="822"/>
      <c r="BB22" s="822"/>
      <c r="BC22" s="822"/>
      <c r="BD22" s="823"/>
      <c r="BE22" s="227"/>
      <c r="BF22" s="227"/>
      <c r="BG22" s="227"/>
      <c r="BH22" s="227"/>
      <c r="BI22" s="227"/>
      <c r="BJ22" s="227"/>
      <c r="BK22" s="227"/>
      <c r="BL22" s="227"/>
      <c r="BM22" s="227"/>
      <c r="BN22" s="227"/>
      <c r="BO22" s="227"/>
      <c r="BP22" s="227"/>
      <c r="BQ22" s="232">
        <v>16</v>
      </c>
      <c r="BR22" s="233"/>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8"/>
    </row>
    <row r="23" spans="1:131" s="229" customFormat="1" ht="26.25" customHeight="1" thickBot="1" x14ac:dyDescent="0.2">
      <c r="A23" s="234" t="s">
        <v>377</v>
      </c>
      <c r="B23" s="805" t="s">
        <v>378</v>
      </c>
      <c r="C23" s="806"/>
      <c r="D23" s="806"/>
      <c r="E23" s="806"/>
      <c r="F23" s="806"/>
      <c r="G23" s="806"/>
      <c r="H23" s="806"/>
      <c r="I23" s="806"/>
      <c r="J23" s="806"/>
      <c r="K23" s="806"/>
      <c r="L23" s="806"/>
      <c r="M23" s="806"/>
      <c r="N23" s="806"/>
      <c r="O23" s="806"/>
      <c r="P23" s="807"/>
      <c r="Q23" s="808">
        <f>Q7+Q8</f>
        <v>61673</v>
      </c>
      <c r="R23" s="809"/>
      <c r="S23" s="809"/>
      <c r="T23" s="809"/>
      <c r="U23" s="809"/>
      <c r="V23" s="809">
        <f>V7+V8</f>
        <v>60268</v>
      </c>
      <c r="W23" s="809"/>
      <c r="X23" s="809"/>
      <c r="Y23" s="809"/>
      <c r="Z23" s="809"/>
      <c r="AA23" s="809">
        <f>AA7+AA8</f>
        <v>1405</v>
      </c>
      <c r="AB23" s="809"/>
      <c r="AC23" s="809"/>
      <c r="AD23" s="809"/>
      <c r="AE23" s="810"/>
      <c r="AF23" s="811">
        <v>1360</v>
      </c>
      <c r="AG23" s="809"/>
      <c r="AH23" s="809"/>
      <c r="AI23" s="809"/>
      <c r="AJ23" s="812"/>
      <c r="AK23" s="813"/>
      <c r="AL23" s="814"/>
      <c r="AM23" s="814"/>
      <c r="AN23" s="814"/>
      <c r="AO23" s="814"/>
      <c r="AP23" s="809">
        <f>AP7</f>
        <v>49004</v>
      </c>
      <c r="AQ23" s="809"/>
      <c r="AR23" s="809"/>
      <c r="AS23" s="809"/>
      <c r="AT23" s="809"/>
      <c r="AU23" s="825"/>
      <c r="AV23" s="825"/>
      <c r="AW23" s="825"/>
      <c r="AX23" s="825"/>
      <c r="AY23" s="826"/>
      <c r="AZ23" s="827" t="s">
        <v>122</v>
      </c>
      <c r="BA23" s="828"/>
      <c r="BB23" s="828"/>
      <c r="BC23" s="828"/>
      <c r="BD23" s="829"/>
      <c r="BE23" s="227"/>
      <c r="BF23" s="227"/>
      <c r="BG23" s="227"/>
      <c r="BH23" s="227"/>
      <c r="BI23" s="227"/>
      <c r="BJ23" s="227"/>
      <c r="BK23" s="227"/>
      <c r="BL23" s="227"/>
      <c r="BM23" s="227"/>
      <c r="BN23" s="227"/>
      <c r="BO23" s="227"/>
      <c r="BP23" s="227"/>
      <c r="BQ23" s="232">
        <v>17</v>
      </c>
      <c r="BR23" s="233"/>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8"/>
    </row>
    <row r="24" spans="1:131" s="229" customFormat="1" ht="26.25" customHeight="1" x14ac:dyDescent="0.15">
      <c r="A24" s="824" t="s">
        <v>379</v>
      </c>
      <c r="B24" s="824"/>
      <c r="C24" s="824"/>
      <c r="D24" s="824"/>
      <c r="E24" s="824"/>
      <c r="F24" s="824"/>
      <c r="G24" s="824"/>
      <c r="H24" s="824"/>
      <c r="I24" s="824"/>
      <c r="J24" s="824"/>
      <c r="K24" s="824"/>
      <c r="L24" s="824"/>
      <c r="M24" s="824"/>
      <c r="N24" s="824"/>
      <c r="O24" s="824"/>
      <c r="P24" s="824"/>
      <c r="Q24" s="824"/>
      <c r="R24" s="824"/>
      <c r="S24" s="824"/>
      <c r="T24" s="824"/>
      <c r="U24" s="824"/>
      <c r="V24" s="824"/>
      <c r="W24" s="824"/>
      <c r="X24" s="824"/>
      <c r="Y24" s="824"/>
      <c r="Z24" s="824"/>
      <c r="AA24" s="824"/>
      <c r="AB24" s="824"/>
      <c r="AC24" s="824"/>
      <c r="AD24" s="824"/>
      <c r="AE24" s="824"/>
      <c r="AF24" s="824"/>
      <c r="AG24" s="824"/>
      <c r="AH24" s="824"/>
      <c r="AI24" s="824"/>
      <c r="AJ24" s="824"/>
      <c r="AK24" s="824"/>
      <c r="AL24" s="824"/>
      <c r="AM24" s="824"/>
      <c r="AN24" s="824"/>
      <c r="AO24" s="824"/>
      <c r="AP24" s="824"/>
      <c r="AQ24" s="824"/>
      <c r="AR24" s="824"/>
      <c r="AS24" s="824"/>
      <c r="AT24" s="824"/>
      <c r="AU24" s="824"/>
      <c r="AV24" s="824"/>
      <c r="AW24" s="824"/>
      <c r="AX24" s="824"/>
      <c r="AY24" s="824"/>
      <c r="AZ24" s="226"/>
      <c r="BA24" s="226"/>
      <c r="BB24" s="226"/>
      <c r="BC24" s="226"/>
      <c r="BD24" s="226"/>
      <c r="BE24" s="227"/>
      <c r="BF24" s="227"/>
      <c r="BG24" s="227"/>
      <c r="BH24" s="227"/>
      <c r="BI24" s="227"/>
      <c r="BJ24" s="227"/>
      <c r="BK24" s="227"/>
      <c r="BL24" s="227"/>
      <c r="BM24" s="227"/>
      <c r="BN24" s="227"/>
      <c r="BO24" s="227"/>
      <c r="BP24" s="227"/>
      <c r="BQ24" s="232">
        <v>18</v>
      </c>
      <c r="BR24" s="233"/>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8"/>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5"/>
      <c r="BP25" s="235"/>
      <c r="BQ25" s="232">
        <v>19</v>
      </c>
      <c r="BR25" s="233"/>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4"/>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30" t="s">
        <v>384</v>
      </c>
      <c r="AG26" s="831"/>
      <c r="AH26" s="831"/>
      <c r="AI26" s="831"/>
      <c r="AJ26" s="832"/>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26"/>
      <c r="BK26" s="226"/>
      <c r="BL26" s="226"/>
      <c r="BM26" s="226"/>
      <c r="BN26" s="226"/>
      <c r="BO26" s="235"/>
      <c r="BP26" s="235"/>
      <c r="BQ26" s="232">
        <v>20</v>
      </c>
      <c r="BR26" s="233"/>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4"/>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3"/>
      <c r="AG27" s="834"/>
      <c r="AH27" s="834"/>
      <c r="AI27" s="834"/>
      <c r="AJ27" s="835"/>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5"/>
      <c r="BP27" s="235"/>
      <c r="BQ27" s="232">
        <v>21</v>
      </c>
      <c r="BR27" s="233"/>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4"/>
    </row>
    <row r="28" spans="1:131" ht="26.25" customHeight="1" thickTop="1" x14ac:dyDescent="0.15">
      <c r="A28" s="236">
        <v>1</v>
      </c>
      <c r="B28" s="762" t="s">
        <v>389</v>
      </c>
      <c r="C28" s="763"/>
      <c r="D28" s="763"/>
      <c r="E28" s="763"/>
      <c r="F28" s="763"/>
      <c r="G28" s="763"/>
      <c r="H28" s="763"/>
      <c r="I28" s="763"/>
      <c r="J28" s="763"/>
      <c r="K28" s="763"/>
      <c r="L28" s="763"/>
      <c r="M28" s="763"/>
      <c r="N28" s="763"/>
      <c r="O28" s="763"/>
      <c r="P28" s="764"/>
      <c r="Q28" s="838">
        <v>10209</v>
      </c>
      <c r="R28" s="839"/>
      <c r="S28" s="839"/>
      <c r="T28" s="839"/>
      <c r="U28" s="839"/>
      <c r="V28" s="839">
        <v>10005</v>
      </c>
      <c r="W28" s="839"/>
      <c r="X28" s="839"/>
      <c r="Y28" s="839"/>
      <c r="Z28" s="839"/>
      <c r="AA28" s="839">
        <v>204</v>
      </c>
      <c r="AB28" s="839"/>
      <c r="AC28" s="839"/>
      <c r="AD28" s="839"/>
      <c r="AE28" s="840"/>
      <c r="AF28" s="841">
        <v>204</v>
      </c>
      <c r="AG28" s="839"/>
      <c r="AH28" s="839"/>
      <c r="AI28" s="839"/>
      <c r="AJ28" s="842"/>
      <c r="AK28" s="843">
        <v>10421</v>
      </c>
      <c r="AL28" s="844"/>
      <c r="AM28" s="844"/>
      <c r="AN28" s="844"/>
      <c r="AO28" s="844"/>
      <c r="AP28" s="845" t="s">
        <v>489</v>
      </c>
      <c r="AQ28" s="845"/>
      <c r="AR28" s="845"/>
      <c r="AS28" s="845"/>
      <c r="AT28" s="845"/>
      <c r="AU28" s="845" t="s">
        <v>489</v>
      </c>
      <c r="AV28" s="845"/>
      <c r="AW28" s="845"/>
      <c r="AX28" s="845"/>
      <c r="AY28" s="845"/>
      <c r="AZ28" s="845" t="s">
        <v>489</v>
      </c>
      <c r="BA28" s="845"/>
      <c r="BB28" s="845"/>
      <c r="BC28" s="845"/>
      <c r="BD28" s="845"/>
      <c r="BE28" s="836"/>
      <c r="BF28" s="836"/>
      <c r="BG28" s="836"/>
      <c r="BH28" s="836"/>
      <c r="BI28" s="837"/>
      <c r="BJ28" s="226"/>
      <c r="BK28" s="226"/>
      <c r="BL28" s="226"/>
      <c r="BM28" s="226"/>
      <c r="BN28" s="226"/>
      <c r="BO28" s="235"/>
      <c r="BP28" s="235"/>
      <c r="BQ28" s="232">
        <v>22</v>
      </c>
      <c r="BR28" s="233"/>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4"/>
    </row>
    <row r="29" spans="1:131" ht="26.25" customHeight="1" x14ac:dyDescent="0.15">
      <c r="A29" s="236">
        <v>2</v>
      </c>
      <c r="B29" s="793" t="s">
        <v>390</v>
      </c>
      <c r="C29" s="794"/>
      <c r="D29" s="794"/>
      <c r="E29" s="794"/>
      <c r="F29" s="794"/>
      <c r="G29" s="794"/>
      <c r="H29" s="794"/>
      <c r="I29" s="794"/>
      <c r="J29" s="794"/>
      <c r="K29" s="794"/>
      <c r="L29" s="794"/>
      <c r="M29" s="794"/>
      <c r="N29" s="794"/>
      <c r="O29" s="794"/>
      <c r="P29" s="795"/>
      <c r="Q29" s="796">
        <v>13672</v>
      </c>
      <c r="R29" s="797"/>
      <c r="S29" s="797"/>
      <c r="T29" s="797"/>
      <c r="U29" s="797"/>
      <c r="V29" s="797">
        <v>13394</v>
      </c>
      <c r="W29" s="797"/>
      <c r="X29" s="797"/>
      <c r="Y29" s="797"/>
      <c r="Z29" s="797"/>
      <c r="AA29" s="797">
        <v>278</v>
      </c>
      <c r="AB29" s="797"/>
      <c r="AC29" s="797"/>
      <c r="AD29" s="797"/>
      <c r="AE29" s="798"/>
      <c r="AF29" s="799">
        <v>278</v>
      </c>
      <c r="AG29" s="800"/>
      <c r="AH29" s="800"/>
      <c r="AI29" s="800"/>
      <c r="AJ29" s="801"/>
      <c r="AK29" s="848">
        <v>511</v>
      </c>
      <c r="AL29" s="845"/>
      <c r="AM29" s="845"/>
      <c r="AN29" s="845"/>
      <c r="AO29" s="845"/>
      <c r="AP29" s="845" t="s">
        <v>489</v>
      </c>
      <c r="AQ29" s="845"/>
      <c r="AR29" s="845"/>
      <c r="AS29" s="845"/>
      <c r="AT29" s="845"/>
      <c r="AU29" s="845" t="s">
        <v>489</v>
      </c>
      <c r="AV29" s="845"/>
      <c r="AW29" s="845"/>
      <c r="AX29" s="845"/>
      <c r="AY29" s="845"/>
      <c r="AZ29" s="849" t="s">
        <v>489</v>
      </c>
      <c r="BA29" s="849"/>
      <c r="BB29" s="849"/>
      <c r="BC29" s="849"/>
      <c r="BD29" s="849"/>
      <c r="BE29" s="846"/>
      <c r="BF29" s="846"/>
      <c r="BG29" s="846"/>
      <c r="BH29" s="846"/>
      <c r="BI29" s="847"/>
      <c r="BJ29" s="226"/>
      <c r="BK29" s="226"/>
      <c r="BL29" s="226"/>
      <c r="BM29" s="226"/>
      <c r="BN29" s="226"/>
      <c r="BO29" s="235"/>
      <c r="BP29" s="235"/>
      <c r="BQ29" s="232">
        <v>23</v>
      </c>
      <c r="BR29" s="233"/>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4"/>
    </row>
    <row r="30" spans="1:131" ht="26.25" customHeight="1" x14ac:dyDescent="0.15">
      <c r="A30" s="236">
        <v>3</v>
      </c>
      <c r="B30" s="793" t="s">
        <v>391</v>
      </c>
      <c r="C30" s="794"/>
      <c r="D30" s="794"/>
      <c r="E30" s="794"/>
      <c r="F30" s="794"/>
      <c r="G30" s="794"/>
      <c r="H30" s="794"/>
      <c r="I30" s="794"/>
      <c r="J30" s="794"/>
      <c r="K30" s="794"/>
      <c r="L30" s="794"/>
      <c r="M30" s="794"/>
      <c r="N30" s="794"/>
      <c r="O30" s="794"/>
      <c r="P30" s="795"/>
      <c r="Q30" s="796">
        <v>1491</v>
      </c>
      <c r="R30" s="797"/>
      <c r="S30" s="797"/>
      <c r="T30" s="797"/>
      <c r="U30" s="797"/>
      <c r="V30" s="797">
        <v>1489</v>
      </c>
      <c r="W30" s="797"/>
      <c r="X30" s="797"/>
      <c r="Y30" s="797"/>
      <c r="Z30" s="797"/>
      <c r="AA30" s="797">
        <v>2</v>
      </c>
      <c r="AB30" s="797"/>
      <c r="AC30" s="797"/>
      <c r="AD30" s="797"/>
      <c r="AE30" s="798"/>
      <c r="AF30" s="799">
        <v>2</v>
      </c>
      <c r="AG30" s="800"/>
      <c r="AH30" s="800"/>
      <c r="AI30" s="800"/>
      <c r="AJ30" s="801"/>
      <c r="AK30" s="848">
        <v>3</v>
      </c>
      <c r="AL30" s="845"/>
      <c r="AM30" s="845"/>
      <c r="AN30" s="845"/>
      <c r="AO30" s="845"/>
      <c r="AP30" s="845" t="s">
        <v>489</v>
      </c>
      <c r="AQ30" s="845"/>
      <c r="AR30" s="845"/>
      <c r="AS30" s="845"/>
      <c r="AT30" s="845"/>
      <c r="AU30" s="845" t="s">
        <v>489</v>
      </c>
      <c r="AV30" s="845"/>
      <c r="AW30" s="845"/>
      <c r="AX30" s="845"/>
      <c r="AY30" s="845"/>
      <c r="AZ30" s="845" t="s">
        <v>489</v>
      </c>
      <c r="BA30" s="845"/>
      <c r="BB30" s="845"/>
      <c r="BC30" s="845"/>
      <c r="BD30" s="845"/>
      <c r="BE30" s="846"/>
      <c r="BF30" s="846"/>
      <c r="BG30" s="846"/>
      <c r="BH30" s="846"/>
      <c r="BI30" s="847"/>
      <c r="BJ30" s="226"/>
      <c r="BK30" s="226"/>
      <c r="BL30" s="226"/>
      <c r="BM30" s="226"/>
      <c r="BN30" s="226"/>
      <c r="BO30" s="235"/>
      <c r="BP30" s="235"/>
      <c r="BQ30" s="232">
        <v>24</v>
      </c>
      <c r="BR30" s="233"/>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4"/>
    </row>
    <row r="31" spans="1:131" ht="26.25" customHeight="1" x14ac:dyDescent="0.15">
      <c r="A31" s="236">
        <v>4</v>
      </c>
      <c r="B31" s="793" t="s">
        <v>392</v>
      </c>
      <c r="C31" s="794"/>
      <c r="D31" s="794"/>
      <c r="E31" s="794"/>
      <c r="F31" s="794"/>
      <c r="G31" s="794"/>
      <c r="H31" s="794"/>
      <c r="I31" s="794"/>
      <c r="J31" s="794"/>
      <c r="K31" s="794"/>
      <c r="L31" s="794"/>
      <c r="M31" s="794"/>
      <c r="N31" s="794"/>
      <c r="O31" s="794"/>
      <c r="P31" s="795"/>
      <c r="Q31" s="796">
        <v>2594</v>
      </c>
      <c r="R31" s="797"/>
      <c r="S31" s="797"/>
      <c r="T31" s="797"/>
      <c r="U31" s="797"/>
      <c r="V31" s="797">
        <v>2354</v>
      </c>
      <c r="W31" s="797"/>
      <c r="X31" s="797"/>
      <c r="Y31" s="797"/>
      <c r="Z31" s="797"/>
      <c r="AA31" s="797">
        <v>240</v>
      </c>
      <c r="AB31" s="797"/>
      <c r="AC31" s="797"/>
      <c r="AD31" s="797"/>
      <c r="AE31" s="798"/>
      <c r="AF31" s="799">
        <v>5082</v>
      </c>
      <c r="AG31" s="800"/>
      <c r="AH31" s="800"/>
      <c r="AI31" s="800"/>
      <c r="AJ31" s="801"/>
      <c r="AK31" s="848">
        <v>191</v>
      </c>
      <c r="AL31" s="845"/>
      <c r="AM31" s="845"/>
      <c r="AN31" s="845"/>
      <c r="AO31" s="845"/>
      <c r="AP31" s="845">
        <v>1815</v>
      </c>
      <c r="AQ31" s="845"/>
      <c r="AR31" s="845"/>
      <c r="AS31" s="845"/>
      <c r="AT31" s="845"/>
      <c r="AU31" s="845">
        <v>414</v>
      </c>
      <c r="AV31" s="845"/>
      <c r="AW31" s="845"/>
      <c r="AX31" s="845"/>
      <c r="AY31" s="845"/>
      <c r="AZ31" s="845" t="s">
        <v>489</v>
      </c>
      <c r="BA31" s="845"/>
      <c r="BB31" s="845"/>
      <c r="BC31" s="845"/>
      <c r="BD31" s="845"/>
      <c r="BE31" s="846" t="s">
        <v>393</v>
      </c>
      <c r="BF31" s="846"/>
      <c r="BG31" s="846"/>
      <c r="BH31" s="846"/>
      <c r="BI31" s="847"/>
      <c r="BJ31" s="226"/>
      <c r="BK31" s="226"/>
      <c r="BL31" s="226"/>
      <c r="BM31" s="226"/>
      <c r="BN31" s="226"/>
      <c r="BO31" s="235"/>
      <c r="BP31" s="235"/>
      <c r="BQ31" s="232">
        <v>25</v>
      </c>
      <c r="BR31" s="233"/>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4"/>
    </row>
    <row r="32" spans="1:131" ht="26.25" customHeight="1" x14ac:dyDescent="0.15">
      <c r="A32" s="236">
        <v>5</v>
      </c>
      <c r="B32" s="793" t="s">
        <v>394</v>
      </c>
      <c r="C32" s="794"/>
      <c r="D32" s="794"/>
      <c r="E32" s="794"/>
      <c r="F32" s="794"/>
      <c r="G32" s="794"/>
      <c r="H32" s="794"/>
      <c r="I32" s="794"/>
      <c r="J32" s="794"/>
      <c r="K32" s="794"/>
      <c r="L32" s="794"/>
      <c r="M32" s="794"/>
      <c r="N32" s="794"/>
      <c r="O32" s="794"/>
      <c r="P32" s="795"/>
      <c r="Q32" s="796">
        <v>4516</v>
      </c>
      <c r="R32" s="797"/>
      <c r="S32" s="797"/>
      <c r="T32" s="797"/>
      <c r="U32" s="797"/>
      <c r="V32" s="797">
        <v>4355</v>
      </c>
      <c r="W32" s="797"/>
      <c r="X32" s="797"/>
      <c r="Y32" s="797"/>
      <c r="Z32" s="797"/>
      <c r="AA32" s="797">
        <v>161</v>
      </c>
      <c r="AB32" s="797"/>
      <c r="AC32" s="797"/>
      <c r="AD32" s="797"/>
      <c r="AE32" s="798"/>
      <c r="AF32" s="799">
        <v>1287</v>
      </c>
      <c r="AG32" s="800"/>
      <c r="AH32" s="800"/>
      <c r="AI32" s="800"/>
      <c r="AJ32" s="801"/>
      <c r="AK32" s="848">
        <v>2284</v>
      </c>
      <c r="AL32" s="845"/>
      <c r="AM32" s="845"/>
      <c r="AN32" s="845"/>
      <c r="AO32" s="845"/>
      <c r="AP32" s="845">
        <v>22632</v>
      </c>
      <c r="AQ32" s="845"/>
      <c r="AR32" s="845"/>
      <c r="AS32" s="845"/>
      <c r="AT32" s="845"/>
      <c r="AU32" s="845">
        <v>16635</v>
      </c>
      <c r="AV32" s="845"/>
      <c r="AW32" s="845"/>
      <c r="AX32" s="845"/>
      <c r="AY32" s="845"/>
      <c r="AZ32" s="845" t="s">
        <v>489</v>
      </c>
      <c r="BA32" s="845"/>
      <c r="BB32" s="845"/>
      <c r="BC32" s="845"/>
      <c r="BD32" s="845"/>
      <c r="BE32" s="846" t="s">
        <v>393</v>
      </c>
      <c r="BF32" s="846"/>
      <c r="BG32" s="846"/>
      <c r="BH32" s="846"/>
      <c r="BI32" s="847"/>
      <c r="BJ32" s="226"/>
      <c r="BK32" s="226"/>
      <c r="BL32" s="226"/>
      <c r="BM32" s="226"/>
      <c r="BN32" s="226"/>
      <c r="BO32" s="235"/>
      <c r="BP32" s="235"/>
      <c r="BQ32" s="232">
        <v>26</v>
      </c>
      <c r="BR32" s="233"/>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4"/>
    </row>
    <row r="33" spans="1:131" ht="26.25" customHeight="1" x14ac:dyDescent="0.15">
      <c r="A33" s="236">
        <v>6</v>
      </c>
      <c r="B33" s="793" t="s">
        <v>395</v>
      </c>
      <c r="C33" s="794"/>
      <c r="D33" s="794"/>
      <c r="E33" s="794"/>
      <c r="F33" s="794"/>
      <c r="G33" s="794"/>
      <c r="H33" s="794"/>
      <c r="I33" s="794"/>
      <c r="J33" s="794"/>
      <c r="K33" s="794"/>
      <c r="L33" s="794"/>
      <c r="M33" s="794"/>
      <c r="N33" s="794"/>
      <c r="O33" s="794"/>
      <c r="P33" s="795"/>
      <c r="Q33" s="796">
        <v>280</v>
      </c>
      <c r="R33" s="797"/>
      <c r="S33" s="797"/>
      <c r="T33" s="797"/>
      <c r="U33" s="797"/>
      <c r="V33" s="797">
        <v>280</v>
      </c>
      <c r="W33" s="797"/>
      <c r="X33" s="797"/>
      <c r="Y33" s="797"/>
      <c r="Z33" s="797"/>
      <c r="AA33" s="797">
        <v>0</v>
      </c>
      <c r="AB33" s="797"/>
      <c r="AC33" s="797"/>
      <c r="AD33" s="797"/>
      <c r="AE33" s="798"/>
      <c r="AF33" s="799" t="s">
        <v>122</v>
      </c>
      <c r="AG33" s="800"/>
      <c r="AH33" s="800"/>
      <c r="AI33" s="800"/>
      <c r="AJ33" s="801"/>
      <c r="AK33" s="848">
        <v>135</v>
      </c>
      <c r="AL33" s="845"/>
      <c r="AM33" s="845"/>
      <c r="AN33" s="845"/>
      <c r="AO33" s="845"/>
      <c r="AP33" s="845">
        <v>44</v>
      </c>
      <c r="AQ33" s="845"/>
      <c r="AR33" s="845"/>
      <c r="AS33" s="845"/>
      <c r="AT33" s="845"/>
      <c r="AU33" s="845">
        <v>19</v>
      </c>
      <c r="AV33" s="845"/>
      <c r="AW33" s="845"/>
      <c r="AX33" s="845"/>
      <c r="AY33" s="845"/>
      <c r="AZ33" s="845" t="s">
        <v>489</v>
      </c>
      <c r="BA33" s="845"/>
      <c r="BB33" s="845"/>
      <c r="BC33" s="845"/>
      <c r="BD33" s="845"/>
      <c r="BE33" s="846" t="s">
        <v>396</v>
      </c>
      <c r="BF33" s="846"/>
      <c r="BG33" s="846"/>
      <c r="BH33" s="846"/>
      <c r="BI33" s="847"/>
      <c r="BJ33" s="226"/>
      <c r="BK33" s="226"/>
      <c r="BL33" s="226"/>
      <c r="BM33" s="226"/>
      <c r="BN33" s="226"/>
      <c r="BO33" s="235"/>
      <c r="BP33" s="235"/>
      <c r="BQ33" s="232">
        <v>27</v>
      </c>
      <c r="BR33" s="233"/>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4"/>
    </row>
    <row r="34" spans="1:131" ht="26.25" customHeight="1" x14ac:dyDescent="0.15">
      <c r="A34" s="236">
        <v>7</v>
      </c>
      <c r="B34" s="793" t="s">
        <v>397</v>
      </c>
      <c r="C34" s="794"/>
      <c r="D34" s="794"/>
      <c r="E34" s="794"/>
      <c r="F34" s="794"/>
      <c r="G34" s="794"/>
      <c r="H34" s="794"/>
      <c r="I34" s="794"/>
      <c r="J34" s="794"/>
      <c r="K34" s="794"/>
      <c r="L34" s="794"/>
      <c r="M34" s="794"/>
      <c r="N34" s="794"/>
      <c r="O34" s="794"/>
      <c r="P34" s="795"/>
      <c r="Q34" s="796">
        <v>510</v>
      </c>
      <c r="R34" s="797"/>
      <c r="S34" s="797"/>
      <c r="T34" s="797"/>
      <c r="U34" s="797"/>
      <c r="V34" s="797">
        <v>456</v>
      </c>
      <c r="W34" s="797"/>
      <c r="X34" s="797"/>
      <c r="Y34" s="797"/>
      <c r="Z34" s="797"/>
      <c r="AA34" s="797">
        <v>54</v>
      </c>
      <c r="AB34" s="797"/>
      <c r="AC34" s="797"/>
      <c r="AD34" s="797"/>
      <c r="AE34" s="798"/>
      <c r="AF34" s="799">
        <v>54</v>
      </c>
      <c r="AG34" s="800"/>
      <c r="AH34" s="800"/>
      <c r="AI34" s="800"/>
      <c r="AJ34" s="801"/>
      <c r="AK34" s="848">
        <v>7</v>
      </c>
      <c r="AL34" s="845"/>
      <c r="AM34" s="845"/>
      <c r="AN34" s="845"/>
      <c r="AO34" s="845"/>
      <c r="AP34" s="845">
        <v>2776</v>
      </c>
      <c r="AQ34" s="845"/>
      <c r="AR34" s="845"/>
      <c r="AS34" s="845"/>
      <c r="AT34" s="845"/>
      <c r="AU34" s="845">
        <v>56</v>
      </c>
      <c r="AV34" s="845"/>
      <c r="AW34" s="845"/>
      <c r="AX34" s="845"/>
      <c r="AY34" s="845"/>
      <c r="AZ34" s="845" t="s">
        <v>489</v>
      </c>
      <c r="BA34" s="845"/>
      <c r="BB34" s="845"/>
      <c r="BC34" s="845"/>
      <c r="BD34" s="845"/>
      <c r="BE34" s="846" t="s">
        <v>396</v>
      </c>
      <c r="BF34" s="846"/>
      <c r="BG34" s="846"/>
      <c r="BH34" s="846"/>
      <c r="BI34" s="847"/>
      <c r="BJ34" s="226"/>
      <c r="BK34" s="226"/>
      <c r="BL34" s="226"/>
      <c r="BM34" s="226"/>
      <c r="BN34" s="226"/>
      <c r="BO34" s="235"/>
      <c r="BP34" s="235"/>
      <c r="BQ34" s="232">
        <v>28</v>
      </c>
      <c r="BR34" s="233"/>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4"/>
    </row>
    <row r="35" spans="1:131" ht="26.25" customHeight="1" x14ac:dyDescent="0.15">
      <c r="A35" s="236">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8"/>
      <c r="AL35" s="845"/>
      <c r="AM35" s="845"/>
      <c r="AN35" s="845"/>
      <c r="AO35" s="845"/>
      <c r="AP35" s="845"/>
      <c r="AQ35" s="845"/>
      <c r="AR35" s="845"/>
      <c r="AS35" s="845"/>
      <c r="AT35" s="845"/>
      <c r="AU35" s="845"/>
      <c r="AV35" s="845"/>
      <c r="AW35" s="845"/>
      <c r="AX35" s="845"/>
      <c r="AY35" s="845"/>
      <c r="AZ35" s="849"/>
      <c r="BA35" s="849"/>
      <c r="BB35" s="849"/>
      <c r="BC35" s="849"/>
      <c r="BD35" s="849"/>
      <c r="BE35" s="846"/>
      <c r="BF35" s="846"/>
      <c r="BG35" s="846"/>
      <c r="BH35" s="846"/>
      <c r="BI35" s="847"/>
      <c r="BJ35" s="226"/>
      <c r="BK35" s="226"/>
      <c r="BL35" s="226"/>
      <c r="BM35" s="226"/>
      <c r="BN35" s="226"/>
      <c r="BO35" s="235"/>
      <c r="BP35" s="235"/>
      <c r="BQ35" s="232">
        <v>29</v>
      </c>
      <c r="BR35" s="233"/>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4"/>
    </row>
    <row r="36" spans="1:131" ht="26.25" customHeight="1" x14ac:dyDescent="0.15">
      <c r="A36" s="236">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8"/>
      <c r="AL36" s="845"/>
      <c r="AM36" s="845"/>
      <c r="AN36" s="845"/>
      <c r="AO36" s="845"/>
      <c r="AP36" s="845"/>
      <c r="AQ36" s="845"/>
      <c r="AR36" s="845"/>
      <c r="AS36" s="845"/>
      <c r="AT36" s="845"/>
      <c r="AU36" s="845"/>
      <c r="AV36" s="845"/>
      <c r="AW36" s="845"/>
      <c r="AX36" s="845"/>
      <c r="AY36" s="845"/>
      <c r="AZ36" s="849"/>
      <c r="BA36" s="849"/>
      <c r="BB36" s="849"/>
      <c r="BC36" s="849"/>
      <c r="BD36" s="849"/>
      <c r="BE36" s="846"/>
      <c r="BF36" s="846"/>
      <c r="BG36" s="846"/>
      <c r="BH36" s="846"/>
      <c r="BI36" s="847"/>
      <c r="BJ36" s="226"/>
      <c r="BK36" s="226"/>
      <c r="BL36" s="226"/>
      <c r="BM36" s="226"/>
      <c r="BN36" s="226"/>
      <c r="BO36" s="235"/>
      <c r="BP36" s="235"/>
      <c r="BQ36" s="232">
        <v>30</v>
      </c>
      <c r="BR36" s="233"/>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4"/>
    </row>
    <row r="37" spans="1:131" ht="26.25" customHeight="1" x14ac:dyDescent="0.15">
      <c r="A37" s="236">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8"/>
      <c r="AL37" s="845"/>
      <c r="AM37" s="845"/>
      <c r="AN37" s="845"/>
      <c r="AO37" s="845"/>
      <c r="AP37" s="845"/>
      <c r="AQ37" s="845"/>
      <c r="AR37" s="845"/>
      <c r="AS37" s="845"/>
      <c r="AT37" s="845"/>
      <c r="AU37" s="845"/>
      <c r="AV37" s="845"/>
      <c r="AW37" s="845"/>
      <c r="AX37" s="845"/>
      <c r="AY37" s="845"/>
      <c r="AZ37" s="849"/>
      <c r="BA37" s="849"/>
      <c r="BB37" s="849"/>
      <c r="BC37" s="849"/>
      <c r="BD37" s="849"/>
      <c r="BE37" s="846"/>
      <c r="BF37" s="846"/>
      <c r="BG37" s="846"/>
      <c r="BH37" s="846"/>
      <c r="BI37" s="847"/>
      <c r="BJ37" s="226"/>
      <c r="BK37" s="226"/>
      <c r="BL37" s="226"/>
      <c r="BM37" s="226"/>
      <c r="BN37" s="226"/>
      <c r="BO37" s="235"/>
      <c r="BP37" s="235"/>
      <c r="BQ37" s="232">
        <v>31</v>
      </c>
      <c r="BR37" s="233"/>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4"/>
    </row>
    <row r="38" spans="1:131" ht="26.25" customHeight="1" x14ac:dyDescent="0.15">
      <c r="A38" s="236">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8"/>
      <c r="AL38" s="845"/>
      <c r="AM38" s="845"/>
      <c r="AN38" s="845"/>
      <c r="AO38" s="845"/>
      <c r="AP38" s="845"/>
      <c r="AQ38" s="845"/>
      <c r="AR38" s="845"/>
      <c r="AS38" s="845"/>
      <c r="AT38" s="845"/>
      <c r="AU38" s="845"/>
      <c r="AV38" s="845"/>
      <c r="AW38" s="845"/>
      <c r="AX38" s="845"/>
      <c r="AY38" s="845"/>
      <c r="AZ38" s="849"/>
      <c r="BA38" s="849"/>
      <c r="BB38" s="849"/>
      <c r="BC38" s="849"/>
      <c r="BD38" s="849"/>
      <c r="BE38" s="846"/>
      <c r="BF38" s="846"/>
      <c r="BG38" s="846"/>
      <c r="BH38" s="846"/>
      <c r="BI38" s="847"/>
      <c r="BJ38" s="226"/>
      <c r="BK38" s="226"/>
      <c r="BL38" s="226"/>
      <c r="BM38" s="226"/>
      <c r="BN38" s="226"/>
      <c r="BO38" s="235"/>
      <c r="BP38" s="235"/>
      <c r="BQ38" s="232">
        <v>32</v>
      </c>
      <c r="BR38" s="233"/>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4"/>
    </row>
    <row r="39" spans="1:131" ht="26.25" customHeight="1" x14ac:dyDescent="0.15">
      <c r="A39" s="236">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8"/>
      <c r="AL39" s="845"/>
      <c r="AM39" s="845"/>
      <c r="AN39" s="845"/>
      <c r="AO39" s="845"/>
      <c r="AP39" s="845"/>
      <c r="AQ39" s="845"/>
      <c r="AR39" s="845"/>
      <c r="AS39" s="845"/>
      <c r="AT39" s="845"/>
      <c r="AU39" s="845"/>
      <c r="AV39" s="845"/>
      <c r="AW39" s="845"/>
      <c r="AX39" s="845"/>
      <c r="AY39" s="845"/>
      <c r="AZ39" s="849"/>
      <c r="BA39" s="849"/>
      <c r="BB39" s="849"/>
      <c r="BC39" s="849"/>
      <c r="BD39" s="849"/>
      <c r="BE39" s="846"/>
      <c r="BF39" s="846"/>
      <c r="BG39" s="846"/>
      <c r="BH39" s="846"/>
      <c r="BI39" s="847"/>
      <c r="BJ39" s="226"/>
      <c r="BK39" s="226"/>
      <c r="BL39" s="226"/>
      <c r="BM39" s="226"/>
      <c r="BN39" s="226"/>
      <c r="BO39" s="235"/>
      <c r="BP39" s="235"/>
      <c r="BQ39" s="232">
        <v>33</v>
      </c>
      <c r="BR39" s="233"/>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4"/>
    </row>
    <row r="40" spans="1:131" ht="26.25" customHeight="1" x14ac:dyDescent="0.15">
      <c r="A40" s="232">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8"/>
      <c r="AL40" s="845"/>
      <c r="AM40" s="845"/>
      <c r="AN40" s="845"/>
      <c r="AO40" s="845"/>
      <c r="AP40" s="845"/>
      <c r="AQ40" s="845"/>
      <c r="AR40" s="845"/>
      <c r="AS40" s="845"/>
      <c r="AT40" s="845"/>
      <c r="AU40" s="845"/>
      <c r="AV40" s="845"/>
      <c r="AW40" s="845"/>
      <c r="AX40" s="845"/>
      <c r="AY40" s="845"/>
      <c r="AZ40" s="849"/>
      <c r="BA40" s="849"/>
      <c r="BB40" s="849"/>
      <c r="BC40" s="849"/>
      <c r="BD40" s="849"/>
      <c r="BE40" s="846"/>
      <c r="BF40" s="846"/>
      <c r="BG40" s="846"/>
      <c r="BH40" s="846"/>
      <c r="BI40" s="847"/>
      <c r="BJ40" s="226"/>
      <c r="BK40" s="226"/>
      <c r="BL40" s="226"/>
      <c r="BM40" s="226"/>
      <c r="BN40" s="226"/>
      <c r="BO40" s="235"/>
      <c r="BP40" s="235"/>
      <c r="BQ40" s="232">
        <v>34</v>
      </c>
      <c r="BR40" s="233"/>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4"/>
    </row>
    <row r="41" spans="1:131" ht="26.25" customHeight="1" x14ac:dyDescent="0.15">
      <c r="A41" s="232">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8"/>
      <c r="AL41" s="845"/>
      <c r="AM41" s="845"/>
      <c r="AN41" s="845"/>
      <c r="AO41" s="845"/>
      <c r="AP41" s="845"/>
      <c r="AQ41" s="845"/>
      <c r="AR41" s="845"/>
      <c r="AS41" s="845"/>
      <c r="AT41" s="845"/>
      <c r="AU41" s="845"/>
      <c r="AV41" s="845"/>
      <c r="AW41" s="845"/>
      <c r="AX41" s="845"/>
      <c r="AY41" s="845"/>
      <c r="AZ41" s="849"/>
      <c r="BA41" s="849"/>
      <c r="BB41" s="849"/>
      <c r="BC41" s="849"/>
      <c r="BD41" s="849"/>
      <c r="BE41" s="846"/>
      <c r="BF41" s="846"/>
      <c r="BG41" s="846"/>
      <c r="BH41" s="846"/>
      <c r="BI41" s="847"/>
      <c r="BJ41" s="226"/>
      <c r="BK41" s="226"/>
      <c r="BL41" s="226"/>
      <c r="BM41" s="226"/>
      <c r="BN41" s="226"/>
      <c r="BO41" s="235"/>
      <c r="BP41" s="235"/>
      <c r="BQ41" s="232">
        <v>35</v>
      </c>
      <c r="BR41" s="233"/>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4"/>
    </row>
    <row r="42" spans="1:131" ht="26.25" customHeight="1" x14ac:dyDescent="0.15">
      <c r="A42" s="232">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8"/>
      <c r="AL42" s="845"/>
      <c r="AM42" s="845"/>
      <c r="AN42" s="845"/>
      <c r="AO42" s="845"/>
      <c r="AP42" s="845"/>
      <c r="AQ42" s="845"/>
      <c r="AR42" s="845"/>
      <c r="AS42" s="845"/>
      <c r="AT42" s="845"/>
      <c r="AU42" s="845"/>
      <c r="AV42" s="845"/>
      <c r="AW42" s="845"/>
      <c r="AX42" s="845"/>
      <c r="AY42" s="845"/>
      <c r="AZ42" s="849"/>
      <c r="BA42" s="849"/>
      <c r="BB42" s="849"/>
      <c r="BC42" s="849"/>
      <c r="BD42" s="849"/>
      <c r="BE42" s="846"/>
      <c r="BF42" s="846"/>
      <c r="BG42" s="846"/>
      <c r="BH42" s="846"/>
      <c r="BI42" s="847"/>
      <c r="BJ42" s="226"/>
      <c r="BK42" s="226"/>
      <c r="BL42" s="226"/>
      <c r="BM42" s="226"/>
      <c r="BN42" s="226"/>
      <c r="BO42" s="235"/>
      <c r="BP42" s="235"/>
      <c r="BQ42" s="232">
        <v>36</v>
      </c>
      <c r="BR42" s="233"/>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4"/>
    </row>
    <row r="43" spans="1:131" ht="26.25" customHeight="1" x14ac:dyDescent="0.15">
      <c r="A43" s="232">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8"/>
      <c r="AL43" s="845"/>
      <c r="AM43" s="845"/>
      <c r="AN43" s="845"/>
      <c r="AO43" s="845"/>
      <c r="AP43" s="845"/>
      <c r="AQ43" s="845"/>
      <c r="AR43" s="845"/>
      <c r="AS43" s="845"/>
      <c r="AT43" s="845"/>
      <c r="AU43" s="845"/>
      <c r="AV43" s="845"/>
      <c r="AW43" s="845"/>
      <c r="AX43" s="845"/>
      <c r="AY43" s="845"/>
      <c r="AZ43" s="849"/>
      <c r="BA43" s="849"/>
      <c r="BB43" s="849"/>
      <c r="BC43" s="849"/>
      <c r="BD43" s="849"/>
      <c r="BE43" s="846"/>
      <c r="BF43" s="846"/>
      <c r="BG43" s="846"/>
      <c r="BH43" s="846"/>
      <c r="BI43" s="847"/>
      <c r="BJ43" s="226"/>
      <c r="BK43" s="226"/>
      <c r="BL43" s="226"/>
      <c r="BM43" s="226"/>
      <c r="BN43" s="226"/>
      <c r="BO43" s="235"/>
      <c r="BP43" s="235"/>
      <c r="BQ43" s="232">
        <v>37</v>
      </c>
      <c r="BR43" s="233"/>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4"/>
    </row>
    <row r="44" spans="1:131" ht="26.25" customHeight="1" x14ac:dyDescent="0.15">
      <c r="A44" s="232">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8"/>
      <c r="AL44" s="845"/>
      <c r="AM44" s="845"/>
      <c r="AN44" s="845"/>
      <c r="AO44" s="845"/>
      <c r="AP44" s="845"/>
      <c r="AQ44" s="845"/>
      <c r="AR44" s="845"/>
      <c r="AS44" s="845"/>
      <c r="AT44" s="845"/>
      <c r="AU44" s="845"/>
      <c r="AV44" s="845"/>
      <c r="AW44" s="845"/>
      <c r="AX44" s="845"/>
      <c r="AY44" s="845"/>
      <c r="AZ44" s="849"/>
      <c r="BA44" s="849"/>
      <c r="BB44" s="849"/>
      <c r="BC44" s="849"/>
      <c r="BD44" s="849"/>
      <c r="BE44" s="846"/>
      <c r="BF44" s="846"/>
      <c r="BG44" s="846"/>
      <c r="BH44" s="846"/>
      <c r="BI44" s="847"/>
      <c r="BJ44" s="226"/>
      <c r="BK44" s="226"/>
      <c r="BL44" s="226"/>
      <c r="BM44" s="226"/>
      <c r="BN44" s="226"/>
      <c r="BO44" s="235"/>
      <c r="BP44" s="235"/>
      <c r="BQ44" s="232">
        <v>38</v>
      </c>
      <c r="BR44" s="233"/>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4"/>
    </row>
    <row r="45" spans="1:131" ht="26.25" customHeight="1" x14ac:dyDescent="0.15">
      <c r="A45" s="232">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8"/>
      <c r="AL45" s="845"/>
      <c r="AM45" s="845"/>
      <c r="AN45" s="845"/>
      <c r="AO45" s="845"/>
      <c r="AP45" s="845"/>
      <c r="AQ45" s="845"/>
      <c r="AR45" s="845"/>
      <c r="AS45" s="845"/>
      <c r="AT45" s="845"/>
      <c r="AU45" s="845"/>
      <c r="AV45" s="845"/>
      <c r="AW45" s="845"/>
      <c r="AX45" s="845"/>
      <c r="AY45" s="845"/>
      <c r="AZ45" s="849"/>
      <c r="BA45" s="849"/>
      <c r="BB45" s="849"/>
      <c r="BC45" s="849"/>
      <c r="BD45" s="849"/>
      <c r="BE45" s="846"/>
      <c r="BF45" s="846"/>
      <c r="BG45" s="846"/>
      <c r="BH45" s="846"/>
      <c r="BI45" s="847"/>
      <c r="BJ45" s="226"/>
      <c r="BK45" s="226"/>
      <c r="BL45" s="226"/>
      <c r="BM45" s="226"/>
      <c r="BN45" s="226"/>
      <c r="BO45" s="235"/>
      <c r="BP45" s="235"/>
      <c r="BQ45" s="232">
        <v>39</v>
      </c>
      <c r="BR45" s="233"/>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4"/>
    </row>
    <row r="46" spans="1:131" ht="26.25" customHeight="1" x14ac:dyDescent="0.15">
      <c r="A46" s="232">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8"/>
      <c r="AL46" s="845"/>
      <c r="AM46" s="845"/>
      <c r="AN46" s="845"/>
      <c r="AO46" s="845"/>
      <c r="AP46" s="845"/>
      <c r="AQ46" s="845"/>
      <c r="AR46" s="845"/>
      <c r="AS46" s="845"/>
      <c r="AT46" s="845"/>
      <c r="AU46" s="845"/>
      <c r="AV46" s="845"/>
      <c r="AW46" s="845"/>
      <c r="AX46" s="845"/>
      <c r="AY46" s="845"/>
      <c r="AZ46" s="849"/>
      <c r="BA46" s="849"/>
      <c r="BB46" s="849"/>
      <c r="BC46" s="849"/>
      <c r="BD46" s="849"/>
      <c r="BE46" s="846"/>
      <c r="BF46" s="846"/>
      <c r="BG46" s="846"/>
      <c r="BH46" s="846"/>
      <c r="BI46" s="847"/>
      <c r="BJ46" s="226"/>
      <c r="BK46" s="226"/>
      <c r="BL46" s="226"/>
      <c r="BM46" s="226"/>
      <c r="BN46" s="226"/>
      <c r="BO46" s="235"/>
      <c r="BP46" s="235"/>
      <c r="BQ46" s="232">
        <v>40</v>
      </c>
      <c r="BR46" s="233"/>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4"/>
    </row>
    <row r="47" spans="1:131" ht="26.25" customHeight="1" x14ac:dyDescent="0.15">
      <c r="A47" s="232">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8"/>
      <c r="AL47" s="845"/>
      <c r="AM47" s="845"/>
      <c r="AN47" s="845"/>
      <c r="AO47" s="845"/>
      <c r="AP47" s="845"/>
      <c r="AQ47" s="845"/>
      <c r="AR47" s="845"/>
      <c r="AS47" s="845"/>
      <c r="AT47" s="845"/>
      <c r="AU47" s="845"/>
      <c r="AV47" s="845"/>
      <c r="AW47" s="845"/>
      <c r="AX47" s="845"/>
      <c r="AY47" s="845"/>
      <c r="AZ47" s="849"/>
      <c r="BA47" s="849"/>
      <c r="BB47" s="849"/>
      <c r="BC47" s="849"/>
      <c r="BD47" s="849"/>
      <c r="BE47" s="846"/>
      <c r="BF47" s="846"/>
      <c r="BG47" s="846"/>
      <c r="BH47" s="846"/>
      <c r="BI47" s="847"/>
      <c r="BJ47" s="226"/>
      <c r="BK47" s="226"/>
      <c r="BL47" s="226"/>
      <c r="BM47" s="226"/>
      <c r="BN47" s="226"/>
      <c r="BO47" s="235"/>
      <c r="BP47" s="235"/>
      <c r="BQ47" s="232">
        <v>41</v>
      </c>
      <c r="BR47" s="233"/>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4"/>
    </row>
    <row r="48" spans="1:131" ht="26.25" customHeight="1" x14ac:dyDescent="0.15">
      <c r="A48" s="232">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8"/>
      <c r="AL48" s="845"/>
      <c r="AM48" s="845"/>
      <c r="AN48" s="845"/>
      <c r="AO48" s="845"/>
      <c r="AP48" s="845"/>
      <c r="AQ48" s="845"/>
      <c r="AR48" s="845"/>
      <c r="AS48" s="845"/>
      <c r="AT48" s="845"/>
      <c r="AU48" s="845"/>
      <c r="AV48" s="845"/>
      <c r="AW48" s="845"/>
      <c r="AX48" s="845"/>
      <c r="AY48" s="845"/>
      <c r="AZ48" s="849"/>
      <c r="BA48" s="849"/>
      <c r="BB48" s="849"/>
      <c r="BC48" s="849"/>
      <c r="BD48" s="849"/>
      <c r="BE48" s="846"/>
      <c r="BF48" s="846"/>
      <c r="BG48" s="846"/>
      <c r="BH48" s="846"/>
      <c r="BI48" s="847"/>
      <c r="BJ48" s="226"/>
      <c r="BK48" s="226"/>
      <c r="BL48" s="226"/>
      <c r="BM48" s="226"/>
      <c r="BN48" s="226"/>
      <c r="BO48" s="235"/>
      <c r="BP48" s="235"/>
      <c r="BQ48" s="232">
        <v>42</v>
      </c>
      <c r="BR48" s="233"/>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4"/>
    </row>
    <row r="49" spans="1:131" ht="26.25" customHeight="1" x14ac:dyDescent="0.15">
      <c r="A49" s="232">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8"/>
      <c r="AL49" s="845"/>
      <c r="AM49" s="845"/>
      <c r="AN49" s="845"/>
      <c r="AO49" s="845"/>
      <c r="AP49" s="845"/>
      <c r="AQ49" s="845"/>
      <c r="AR49" s="845"/>
      <c r="AS49" s="845"/>
      <c r="AT49" s="845"/>
      <c r="AU49" s="845"/>
      <c r="AV49" s="845"/>
      <c r="AW49" s="845"/>
      <c r="AX49" s="845"/>
      <c r="AY49" s="845"/>
      <c r="AZ49" s="849"/>
      <c r="BA49" s="849"/>
      <c r="BB49" s="849"/>
      <c r="BC49" s="849"/>
      <c r="BD49" s="849"/>
      <c r="BE49" s="846"/>
      <c r="BF49" s="846"/>
      <c r="BG49" s="846"/>
      <c r="BH49" s="846"/>
      <c r="BI49" s="847"/>
      <c r="BJ49" s="226"/>
      <c r="BK49" s="226"/>
      <c r="BL49" s="226"/>
      <c r="BM49" s="226"/>
      <c r="BN49" s="226"/>
      <c r="BO49" s="235"/>
      <c r="BP49" s="235"/>
      <c r="BQ49" s="232">
        <v>43</v>
      </c>
      <c r="BR49" s="233"/>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4"/>
    </row>
    <row r="50" spans="1:131" ht="26.25" customHeight="1" x14ac:dyDescent="0.15">
      <c r="A50" s="232">
        <v>23</v>
      </c>
      <c r="B50" s="793"/>
      <c r="C50" s="794"/>
      <c r="D50" s="794"/>
      <c r="E50" s="794"/>
      <c r="F50" s="794"/>
      <c r="G50" s="794"/>
      <c r="H50" s="794"/>
      <c r="I50" s="794"/>
      <c r="J50" s="794"/>
      <c r="K50" s="794"/>
      <c r="L50" s="794"/>
      <c r="M50" s="794"/>
      <c r="N50" s="794"/>
      <c r="O50" s="794"/>
      <c r="P50" s="795"/>
      <c r="Q50" s="850"/>
      <c r="R50" s="851"/>
      <c r="S50" s="851"/>
      <c r="T50" s="851"/>
      <c r="U50" s="851"/>
      <c r="V50" s="851"/>
      <c r="W50" s="851"/>
      <c r="X50" s="851"/>
      <c r="Y50" s="851"/>
      <c r="Z50" s="851"/>
      <c r="AA50" s="851"/>
      <c r="AB50" s="851"/>
      <c r="AC50" s="851"/>
      <c r="AD50" s="851"/>
      <c r="AE50" s="852"/>
      <c r="AF50" s="799"/>
      <c r="AG50" s="800"/>
      <c r="AH50" s="800"/>
      <c r="AI50" s="800"/>
      <c r="AJ50" s="801"/>
      <c r="AK50" s="854"/>
      <c r="AL50" s="851"/>
      <c r="AM50" s="851"/>
      <c r="AN50" s="851"/>
      <c r="AO50" s="851"/>
      <c r="AP50" s="851"/>
      <c r="AQ50" s="851"/>
      <c r="AR50" s="851"/>
      <c r="AS50" s="851"/>
      <c r="AT50" s="851"/>
      <c r="AU50" s="851"/>
      <c r="AV50" s="851"/>
      <c r="AW50" s="851"/>
      <c r="AX50" s="851"/>
      <c r="AY50" s="851"/>
      <c r="AZ50" s="853"/>
      <c r="BA50" s="853"/>
      <c r="BB50" s="853"/>
      <c r="BC50" s="853"/>
      <c r="BD50" s="853"/>
      <c r="BE50" s="846"/>
      <c r="BF50" s="846"/>
      <c r="BG50" s="846"/>
      <c r="BH50" s="846"/>
      <c r="BI50" s="847"/>
      <c r="BJ50" s="226"/>
      <c r="BK50" s="226"/>
      <c r="BL50" s="226"/>
      <c r="BM50" s="226"/>
      <c r="BN50" s="226"/>
      <c r="BO50" s="235"/>
      <c r="BP50" s="235"/>
      <c r="BQ50" s="232">
        <v>44</v>
      </c>
      <c r="BR50" s="233"/>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4"/>
    </row>
    <row r="51" spans="1:131" ht="26.25" customHeight="1" x14ac:dyDescent="0.15">
      <c r="A51" s="232">
        <v>24</v>
      </c>
      <c r="B51" s="793"/>
      <c r="C51" s="794"/>
      <c r="D51" s="794"/>
      <c r="E51" s="794"/>
      <c r="F51" s="794"/>
      <c r="G51" s="794"/>
      <c r="H51" s="794"/>
      <c r="I51" s="794"/>
      <c r="J51" s="794"/>
      <c r="K51" s="794"/>
      <c r="L51" s="794"/>
      <c r="M51" s="794"/>
      <c r="N51" s="794"/>
      <c r="O51" s="794"/>
      <c r="P51" s="795"/>
      <c r="Q51" s="850"/>
      <c r="R51" s="851"/>
      <c r="S51" s="851"/>
      <c r="T51" s="851"/>
      <c r="U51" s="851"/>
      <c r="V51" s="851"/>
      <c r="W51" s="851"/>
      <c r="X51" s="851"/>
      <c r="Y51" s="851"/>
      <c r="Z51" s="851"/>
      <c r="AA51" s="851"/>
      <c r="AB51" s="851"/>
      <c r="AC51" s="851"/>
      <c r="AD51" s="851"/>
      <c r="AE51" s="852"/>
      <c r="AF51" s="799"/>
      <c r="AG51" s="800"/>
      <c r="AH51" s="800"/>
      <c r="AI51" s="800"/>
      <c r="AJ51" s="801"/>
      <c r="AK51" s="854"/>
      <c r="AL51" s="851"/>
      <c r="AM51" s="851"/>
      <c r="AN51" s="851"/>
      <c r="AO51" s="851"/>
      <c r="AP51" s="851"/>
      <c r="AQ51" s="851"/>
      <c r="AR51" s="851"/>
      <c r="AS51" s="851"/>
      <c r="AT51" s="851"/>
      <c r="AU51" s="851"/>
      <c r="AV51" s="851"/>
      <c r="AW51" s="851"/>
      <c r="AX51" s="851"/>
      <c r="AY51" s="851"/>
      <c r="AZ51" s="853"/>
      <c r="BA51" s="853"/>
      <c r="BB51" s="853"/>
      <c r="BC51" s="853"/>
      <c r="BD51" s="853"/>
      <c r="BE51" s="846"/>
      <c r="BF51" s="846"/>
      <c r="BG51" s="846"/>
      <c r="BH51" s="846"/>
      <c r="BI51" s="847"/>
      <c r="BJ51" s="226"/>
      <c r="BK51" s="226"/>
      <c r="BL51" s="226"/>
      <c r="BM51" s="226"/>
      <c r="BN51" s="226"/>
      <c r="BO51" s="235"/>
      <c r="BP51" s="235"/>
      <c r="BQ51" s="232">
        <v>45</v>
      </c>
      <c r="BR51" s="233"/>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4"/>
    </row>
    <row r="52" spans="1:131" ht="26.25" customHeight="1" x14ac:dyDescent="0.15">
      <c r="A52" s="232">
        <v>25</v>
      </c>
      <c r="B52" s="793"/>
      <c r="C52" s="794"/>
      <c r="D52" s="794"/>
      <c r="E52" s="794"/>
      <c r="F52" s="794"/>
      <c r="G52" s="794"/>
      <c r="H52" s="794"/>
      <c r="I52" s="794"/>
      <c r="J52" s="794"/>
      <c r="K52" s="794"/>
      <c r="L52" s="794"/>
      <c r="M52" s="794"/>
      <c r="N52" s="794"/>
      <c r="O52" s="794"/>
      <c r="P52" s="795"/>
      <c r="Q52" s="850"/>
      <c r="R52" s="851"/>
      <c r="S52" s="851"/>
      <c r="T52" s="851"/>
      <c r="U52" s="851"/>
      <c r="V52" s="851"/>
      <c r="W52" s="851"/>
      <c r="X52" s="851"/>
      <c r="Y52" s="851"/>
      <c r="Z52" s="851"/>
      <c r="AA52" s="851"/>
      <c r="AB52" s="851"/>
      <c r="AC52" s="851"/>
      <c r="AD52" s="851"/>
      <c r="AE52" s="852"/>
      <c r="AF52" s="799"/>
      <c r="AG52" s="800"/>
      <c r="AH52" s="800"/>
      <c r="AI52" s="800"/>
      <c r="AJ52" s="801"/>
      <c r="AK52" s="854"/>
      <c r="AL52" s="851"/>
      <c r="AM52" s="851"/>
      <c r="AN52" s="851"/>
      <c r="AO52" s="851"/>
      <c r="AP52" s="851"/>
      <c r="AQ52" s="851"/>
      <c r="AR52" s="851"/>
      <c r="AS52" s="851"/>
      <c r="AT52" s="851"/>
      <c r="AU52" s="851"/>
      <c r="AV52" s="851"/>
      <c r="AW52" s="851"/>
      <c r="AX52" s="851"/>
      <c r="AY52" s="851"/>
      <c r="AZ52" s="853"/>
      <c r="BA52" s="853"/>
      <c r="BB52" s="853"/>
      <c r="BC52" s="853"/>
      <c r="BD52" s="853"/>
      <c r="BE52" s="846"/>
      <c r="BF52" s="846"/>
      <c r="BG52" s="846"/>
      <c r="BH52" s="846"/>
      <c r="BI52" s="847"/>
      <c r="BJ52" s="226"/>
      <c r="BK52" s="226"/>
      <c r="BL52" s="226"/>
      <c r="BM52" s="226"/>
      <c r="BN52" s="226"/>
      <c r="BO52" s="235"/>
      <c r="BP52" s="235"/>
      <c r="BQ52" s="232">
        <v>46</v>
      </c>
      <c r="BR52" s="233"/>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4"/>
    </row>
    <row r="53" spans="1:131" ht="26.25" customHeight="1" x14ac:dyDescent="0.15">
      <c r="A53" s="232">
        <v>26</v>
      </c>
      <c r="B53" s="793"/>
      <c r="C53" s="794"/>
      <c r="D53" s="794"/>
      <c r="E53" s="794"/>
      <c r="F53" s="794"/>
      <c r="G53" s="794"/>
      <c r="H53" s="794"/>
      <c r="I53" s="794"/>
      <c r="J53" s="794"/>
      <c r="K53" s="794"/>
      <c r="L53" s="794"/>
      <c r="M53" s="794"/>
      <c r="N53" s="794"/>
      <c r="O53" s="794"/>
      <c r="P53" s="795"/>
      <c r="Q53" s="850"/>
      <c r="R53" s="851"/>
      <c r="S53" s="851"/>
      <c r="T53" s="851"/>
      <c r="U53" s="851"/>
      <c r="V53" s="851"/>
      <c r="W53" s="851"/>
      <c r="X53" s="851"/>
      <c r="Y53" s="851"/>
      <c r="Z53" s="851"/>
      <c r="AA53" s="851"/>
      <c r="AB53" s="851"/>
      <c r="AC53" s="851"/>
      <c r="AD53" s="851"/>
      <c r="AE53" s="852"/>
      <c r="AF53" s="799"/>
      <c r="AG53" s="800"/>
      <c r="AH53" s="800"/>
      <c r="AI53" s="800"/>
      <c r="AJ53" s="801"/>
      <c r="AK53" s="854"/>
      <c r="AL53" s="851"/>
      <c r="AM53" s="851"/>
      <c r="AN53" s="851"/>
      <c r="AO53" s="851"/>
      <c r="AP53" s="851"/>
      <c r="AQ53" s="851"/>
      <c r="AR53" s="851"/>
      <c r="AS53" s="851"/>
      <c r="AT53" s="851"/>
      <c r="AU53" s="851"/>
      <c r="AV53" s="851"/>
      <c r="AW53" s="851"/>
      <c r="AX53" s="851"/>
      <c r="AY53" s="851"/>
      <c r="AZ53" s="853"/>
      <c r="BA53" s="853"/>
      <c r="BB53" s="853"/>
      <c r="BC53" s="853"/>
      <c r="BD53" s="853"/>
      <c r="BE53" s="846"/>
      <c r="BF53" s="846"/>
      <c r="BG53" s="846"/>
      <c r="BH53" s="846"/>
      <c r="BI53" s="847"/>
      <c r="BJ53" s="226"/>
      <c r="BK53" s="226"/>
      <c r="BL53" s="226"/>
      <c r="BM53" s="226"/>
      <c r="BN53" s="226"/>
      <c r="BO53" s="235"/>
      <c r="BP53" s="235"/>
      <c r="BQ53" s="232">
        <v>47</v>
      </c>
      <c r="BR53" s="233"/>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4"/>
    </row>
    <row r="54" spans="1:131" ht="26.25" customHeight="1" x14ac:dyDescent="0.15">
      <c r="A54" s="232">
        <v>27</v>
      </c>
      <c r="B54" s="793"/>
      <c r="C54" s="794"/>
      <c r="D54" s="794"/>
      <c r="E54" s="794"/>
      <c r="F54" s="794"/>
      <c r="G54" s="794"/>
      <c r="H54" s="794"/>
      <c r="I54" s="794"/>
      <c r="J54" s="794"/>
      <c r="K54" s="794"/>
      <c r="L54" s="794"/>
      <c r="M54" s="794"/>
      <c r="N54" s="794"/>
      <c r="O54" s="794"/>
      <c r="P54" s="795"/>
      <c r="Q54" s="850"/>
      <c r="R54" s="851"/>
      <c r="S54" s="851"/>
      <c r="T54" s="851"/>
      <c r="U54" s="851"/>
      <c r="V54" s="851"/>
      <c r="W54" s="851"/>
      <c r="X54" s="851"/>
      <c r="Y54" s="851"/>
      <c r="Z54" s="851"/>
      <c r="AA54" s="851"/>
      <c r="AB54" s="851"/>
      <c r="AC54" s="851"/>
      <c r="AD54" s="851"/>
      <c r="AE54" s="852"/>
      <c r="AF54" s="799"/>
      <c r="AG54" s="800"/>
      <c r="AH54" s="800"/>
      <c r="AI54" s="800"/>
      <c r="AJ54" s="801"/>
      <c r="AK54" s="854"/>
      <c r="AL54" s="851"/>
      <c r="AM54" s="851"/>
      <c r="AN54" s="851"/>
      <c r="AO54" s="851"/>
      <c r="AP54" s="851"/>
      <c r="AQ54" s="851"/>
      <c r="AR54" s="851"/>
      <c r="AS54" s="851"/>
      <c r="AT54" s="851"/>
      <c r="AU54" s="851"/>
      <c r="AV54" s="851"/>
      <c r="AW54" s="851"/>
      <c r="AX54" s="851"/>
      <c r="AY54" s="851"/>
      <c r="AZ54" s="853"/>
      <c r="BA54" s="853"/>
      <c r="BB54" s="853"/>
      <c r="BC54" s="853"/>
      <c r="BD54" s="853"/>
      <c r="BE54" s="846"/>
      <c r="BF54" s="846"/>
      <c r="BG54" s="846"/>
      <c r="BH54" s="846"/>
      <c r="BI54" s="847"/>
      <c r="BJ54" s="226"/>
      <c r="BK54" s="226"/>
      <c r="BL54" s="226"/>
      <c r="BM54" s="226"/>
      <c r="BN54" s="226"/>
      <c r="BO54" s="235"/>
      <c r="BP54" s="235"/>
      <c r="BQ54" s="232">
        <v>48</v>
      </c>
      <c r="BR54" s="233"/>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4"/>
    </row>
    <row r="55" spans="1:131" ht="26.25" customHeight="1" x14ac:dyDescent="0.15">
      <c r="A55" s="232">
        <v>28</v>
      </c>
      <c r="B55" s="793"/>
      <c r="C55" s="794"/>
      <c r="D55" s="794"/>
      <c r="E55" s="794"/>
      <c r="F55" s="794"/>
      <c r="G55" s="794"/>
      <c r="H55" s="794"/>
      <c r="I55" s="794"/>
      <c r="J55" s="794"/>
      <c r="K55" s="794"/>
      <c r="L55" s="794"/>
      <c r="M55" s="794"/>
      <c r="N55" s="794"/>
      <c r="O55" s="794"/>
      <c r="P55" s="795"/>
      <c r="Q55" s="850"/>
      <c r="R55" s="851"/>
      <c r="S55" s="851"/>
      <c r="T55" s="851"/>
      <c r="U55" s="851"/>
      <c r="V55" s="851"/>
      <c r="W55" s="851"/>
      <c r="X55" s="851"/>
      <c r="Y55" s="851"/>
      <c r="Z55" s="851"/>
      <c r="AA55" s="851"/>
      <c r="AB55" s="851"/>
      <c r="AC55" s="851"/>
      <c r="AD55" s="851"/>
      <c r="AE55" s="852"/>
      <c r="AF55" s="799"/>
      <c r="AG55" s="800"/>
      <c r="AH55" s="800"/>
      <c r="AI55" s="800"/>
      <c r="AJ55" s="801"/>
      <c r="AK55" s="854"/>
      <c r="AL55" s="851"/>
      <c r="AM55" s="851"/>
      <c r="AN55" s="851"/>
      <c r="AO55" s="851"/>
      <c r="AP55" s="851"/>
      <c r="AQ55" s="851"/>
      <c r="AR55" s="851"/>
      <c r="AS55" s="851"/>
      <c r="AT55" s="851"/>
      <c r="AU55" s="851"/>
      <c r="AV55" s="851"/>
      <c r="AW55" s="851"/>
      <c r="AX55" s="851"/>
      <c r="AY55" s="851"/>
      <c r="AZ55" s="853"/>
      <c r="BA55" s="853"/>
      <c r="BB55" s="853"/>
      <c r="BC55" s="853"/>
      <c r="BD55" s="853"/>
      <c r="BE55" s="846"/>
      <c r="BF55" s="846"/>
      <c r="BG55" s="846"/>
      <c r="BH55" s="846"/>
      <c r="BI55" s="847"/>
      <c r="BJ55" s="226"/>
      <c r="BK55" s="226"/>
      <c r="BL55" s="226"/>
      <c r="BM55" s="226"/>
      <c r="BN55" s="226"/>
      <c r="BO55" s="235"/>
      <c r="BP55" s="235"/>
      <c r="BQ55" s="232">
        <v>49</v>
      </c>
      <c r="BR55" s="233"/>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4"/>
    </row>
    <row r="56" spans="1:131" ht="26.25" customHeight="1" x14ac:dyDescent="0.15">
      <c r="A56" s="232">
        <v>29</v>
      </c>
      <c r="B56" s="793"/>
      <c r="C56" s="794"/>
      <c r="D56" s="794"/>
      <c r="E56" s="794"/>
      <c r="F56" s="794"/>
      <c r="G56" s="794"/>
      <c r="H56" s="794"/>
      <c r="I56" s="794"/>
      <c r="J56" s="794"/>
      <c r="K56" s="794"/>
      <c r="L56" s="794"/>
      <c r="M56" s="794"/>
      <c r="N56" s="794"/>
      <c r="O56" s="794"/>
      <c r="P56" s="795"/>
      <c r="Q56" s="850"/>
      <c r="R56" s="851"/>
      <c r="S56" s="851"/>
      <c r="T56" s="851"/>
      <c r="U56" s="851"/>
      <c r="V56" s="851"/>
      <c r="W56" s="851"/>
      <c r="X56" s="851"/>
      <c r="Y56" s="851"/>
      <c r="Z56" s="851"/>
      <c r="AA56" s="851"/>
      <c r="AB56" s="851"/>
      <c r="AC56" s="851"/>
      <c r="AD56" s="851"/>
      <c r="AE56" s="852"/>
      <c r="AF56" s="799"/>
      <c r="AG56" s="800"/>
      <c r="AH56" s="800"/>
      <c r="AI56" s="800"/>
      <c r="AJ56" s="801"/>
      <c r="AK56" s="854"/>
      <c r="AL56" s="851"/>
      <c r="AM56" s="851"/>
      <c r="AN56" s="851"/>
      <c r="AO56" s="851"/>
      <c r="AP56" s="851"/>
      <c r="AQ56" s="851"/>
      <c r="AR56" s="851"/>
      <c r="AS56" s="851"/>
      <c r="AT56" s="851"/>
      <c r="AU56" s="851"/>
      <c r="AV56" s="851"/>
      <c r="AW56" s="851"/>
      <c r="AX56" s="851"/>
      <c r="AY56" s="851"/>
      <c r="AZ56" s="853"/>
      <c r="BA56" s="853"/>
      <c r="BB56" s="853"/>
      <c r="BC56" s="853"/>
      <c r="BD56" s="853"/>
      <c r="BE56" s="846"/>
      <c r="BF56" s="846"/>
      <c r="BG56" s="846"/>
      <c r="BH56" s="846"/>
      <c r="BI56" s="847"/>
      <c r="BJ56" s="226"/>
      <c r="BK56" s="226"/>
      <c r="BL56" s="226"/>
      <c r="BM56" s="226"/>
      <c r="BN56" s="226"/>
      <c r="BO56" s="235"/>
      <c r="BP56" s="235"/>
      <c r="BQ56" s="232">
        <v>50</v>
      </c>
      <c r="BR56" s="233"/>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4"/>
    </row>
    <row r="57" spans="1:131" ht="26.25" customHeight="1" x14ac:dyDescent="0.15">
      <c r="A57" s="232">
        <v>30</v>
      </c>
      <c r="B57" s="793"/>
      <c r="C57" s="794"/>
      <c r="D57" s="794"/>
      <c r="E57" s="794"/>
      <c r="F57" s="794"/>
      <c r="G57" s="794"/>
      <c r="H57" s="794"/>
      <c r="I57" s="794"/>
      <c r="J57" s="794"/>
      <c r="K57" s="794"/>
      <c r="L57" s="794"/>
      <c r="M57" s="794"/>
      <c r="N57" s="794"/>
      <c r="O57" s="794"/>
      <c r="P57" s="795"/>
      <c r="Q57" s="850"/>
      <c r="R57" s="851"/>
      <c r="S57" s="851"/>
      <c r="T57" s="851"/>
      <c r="U57" s="851"/>
      <c r="V57" s="851"/>
      <c r="W57" s="851"/>
      <c r="X57" s="851"/>
      <c r="Y57" s="851"/>
      <c r="Z57" s="851"/>
      <c r="AA57" s="851"/>
      <c r="AB57" s="851"/>
      <c r="AC57" s="851"/>
      <c r="AD57" s="851"/>
      <c r="AE57" s="852"/>
      <c r="AF57" s="799"/>
      <c r="AG57" s="800"/>
      <c r="AH57" s="800"/>
      <c r="AI57" s="800"/>
      <c r="AJ57" s="801"/>
      <c r="AK57" s="854"/>
      <c r="AL57" s="851"/>
      <c r="AM57" s="851"/>
      <c r="AN57" s="851"/>
      <c r="AO57" s="851"/>
      <c r="AP57" s="851"/>
      <c r="AQ57" s="851"/>
      <c r="AR57" s="851"/>
      <c r="AS57" s="851"/>
      <c r="AT57" s="851"/>
      <c r="AU57" s="851"/>
      <c r="AV57" s="851"/>
      <c r="AW57" s="851"/>
      <c r="AX57" s="851"/>
      <c r="AY57" s="851"/>
      <c r="AZ57" s="853"/>
      <c r="BA57" s="853"/>
      <c r="BB57" s="853"/>
      <c r="BC57" s="853"/>
      <c r="BD57" s="853"/>
      <c r="BE57" s="846"/>
      <c r="BF57" s="846"/>
      <c r="BG57" s="846"/>
      <c r="BH57" s="846"/>
      <c r="BI57" s="847"/>
      <c r="BJ57" s="226"/>
      <c r="BK57" s="226"/>
      <c r="BL57" s="226"/>
      <c r="BM57" s="226"/>
      <c r="BN57" s="226"/>
      <c r="BO57" s="235"/>
      <c r="BP57" s="235"/>
      <c r="BQ57" s="232">
        <v>51</v>
      </c>
      <c r="BR57" s="233"/>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4"/>
    </row>
    <row r="58" spans="1:131" ht="26.25" customHeight="1" x14ac:dyDescent="0.15">
      <c r="A58" s="232">
        <v>31</v>
      </c>
      <c r="B58" s="793"/>
      <c r="C58" s="794"/>
      <c r="D58" s="794"/>
      <c r="E58" s="794"/>
      <c r="F58" s="794"/>
      <c r="G58" s="794"/>
      <c r="H58" s="794"/>
      <c r="I58" s="794"/>
      <c r="J58" s="794"/>
      <c r="K58" s="794"/>
      <c r="L58" s="794"/>
      <c r="M58" s="794"/>
      <c r="N58" s="794"/>
      <c r="O58" s="794"/>
      <c r="P58" s="795"/>
      <c r="Q58" s="850"/>
      <c r="R58" s="851"/>
      <c r="S58" s="851"/>
      <c r="T58" s="851"/>
      <c r="U58" s="851"/>
      <c r="V58" s="851"/>
      <c r="W58" s="851"/>
      <c r="X58" s="851"/>
      <c r="Y58" s="851"/>
      <c r="Z58" s="851"/>
      <c r="AA58" s="851"/>
      <c r="AB58" s="851"/>
      <c r="AC58" s="851"/>
      <c r="AD58" s="851"/>
      <c r="AE58" s="852"/>
      <c r="AF58" s="799"/>
      <c r="AG58" s="800"/>
      <c r="AH58" s="800"/>
      <c r="AI58" s="800"/>
      <c r="AJ58" s="801"/>
      <c r="AK58" s="854"/>
      <c r="AL58" s="851"/>
      <c r="AM58" s="851"/>
      <c r="AN58" s="851"/>
      <c r="AO58" s="851"/>
      <c r="AP58" s="851"/>
      <c r="AQ58" s="851"/>
      <c r="AR58" s="851"/>
      <c r="AS58" s="851"/>
      <c r="AT58" s="851"/>
      <c r="AU58" s="851"/>
      <c r="AV58" s="851"/>
      <c r="AW58" s="851"/>
      <c r="AX58" s="851"/>
      <c r="AY58" s="851"/>
      <c r="AZ58" s="853"/>
      <c r="BA58" s="853"/>
      <c r="BB58" s="853"/>
      <c r="BC58" s="853"/>
      <c r="BD58" s="853"/>
      <c r="BE58" s="846"/>
      <c r="BF58" s="846"/>
      <c r="BG58" s="846"/>
      <c r="BH58" s="846"/>
      <c r="BI58" s="847"/>
      <c r="BJ58" s="226"/>
      <c r="BK58" s="226"/>
      <c r="BL58" s="226"/>
      <c r="BM58" s="226"/>
      <c r="BN58" s="226"/>
      <c r="BO58" s="235"/>
      <c r="BP58" s="235"/>
      <c r="BQ58" s="232">
        <v>52</v>
      </c>
      <c r="BR58" s="233"/>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4"/>
    </row>
    <row r="59" spans="1:131" ht="26.25" customHeight="1" x14ac:dyDescent="0.15">
      <c r="A59" s="232">
        <v>32</v>
      </c>
      <c r="B59" s="793"/>
      <c r="C59" s="794"/>
      <c r="D59" s="794"/>
      <c r="E59" s="794"/>
      <c r="F59" s="794"/>
      <c r="G59" s="794"/>
      <c r="H59" s="794"/>
      <c r="I59" s="794"/>
      <c r="J59" s="794"/>
      <c r="K59" s="794"/>
      <c r="L59" s="794"/>
      <c r="M59" s="794"/>
      <c r="N59" s="794"/>
      <c r="O59" s="794"/>
      <c r="P59" s="795"/>
      <c r="Q59" s="850"/>
      <c r="R59" s="851"/>
      <c r="S59" s="851"/>
      <c r="T59" s="851"/>
      <c r="U59" s="851"/>
      <c r="V59" s="851"/>
      <c r="W59" s="851"/>
      <c r="X59" s="851"/>
      <c r="Y59" s="851"/>
      <c r="Z59" s="851"/>
      <c r="AA59" s="851"/>
      <c r="AB59" s="851"/>
      <c r="AC59" s="851"/>
      <c r="AD59" s="851"/>
      <c r="AE59" s="852"/>
      <c r="AF59" s="799"/>
      <c r="AG59" s="800"/>
      <c r="AH59" s="800"/>
      <c r="AI59" s="800"/>
      <c r="AJ59" s="801"/>
      <c r="AK59" s="854"/>
      <c r="AL59" s="851"/>
      <c r="AM59" s="851"/>
      <c r="AN59" s="851"/>
      <c r="AO59" s="851"/>
      <c r="AP59" s="851"/>
      <c r="AQ59" s="851"/>
      <c r="AR59" s="851"/>
      <c r="AS59" s="851"/>
      <c r="AT59" s="851"/>
      <c r="AU59" s="851"/>
      <c r="AV59" s="851"/>
      <c r="AW59" s="851"/>
      <c r="AX59" s="851"/>
      <c r="AY59" s="851"/>
      <c r="AZ59" s="853"/>
      <c r="BA59" s="853"/>
      <c r="BB59" s="853"/>
      <c r="BC59" s="853"/>
      <c r="BD59" s="853"/>
      <c r="BE59" s="846"/>
      <c r="BF59" s="846"/>
      <c r="BG59" s="846"/>
      <c r="BH59" s="846"/>
      <c r="BI59" s="847"/>
      <c r="BJ59" s="226"/>
      <c r="BK59" s="226"/>
      <c r="BL59" s="226"/>
      <c r="BM59" s="226"/>
      <c r="BN59" s="226"/>
      <c r="BO59" s="235"/>
      <c r="BP59" s="235"/>
      <c r="BQ59" s="232">
        <v>53</v>
      </c>
      <c r="BR59" s="233"/>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4"/>
    </row>
    <row r="60" spans="1:131" ht="26.25" customHeight="1" x14ac:dyDescent="0.15">
      <c r="A60" s="232">
        <v>33</v>
      </c>
      <c r="B60" s="793"/>
      <c r="C60" s="794"/>
      <c r="D60" s="794"/>
      <c r="E60" s="794"/>
      <c r="F60" s="794"/>
      <c r="G60" s="794"/>
      <c r="H60" s="794"/>
      <c r="I60" s="794"/>
      <c r="J60" s="794"/>
      <c r="K60" s="794"/>
      <c r="L60" s="794"/>
      <c r="M60" s="794"/>
      <c r="N60" s="794"/>
      <c r="O60" s="794"/>
      <c r="P60" s="795"/>
      <c r="Q60" s="850"/>
      <c r="R60" s="851"/>
      <c r="S60" s="851"/>
      <c r="T60" s="851"/>
      <c r="U60" s="851"/>
      <c r="V60" s="851"/>
      <c r="W60" s="851"/>
      <c r="X60" s="851"/>
      <c r="Y60" s="851"/>
      <c r="Z60" s="851"/>
      <c r="AA60" s="851"/>
      <c r="AB60" s="851"/>
      <c r="AC60" s="851"/>
      <c r="AD60" s="851"/>
      <c r="AE60" s="852"/>
      <c r="AF60" s="799"/>
      <c r="AG60" s="800"/>
      <c r="AH60" s="800"/>
      <c r="AI60" s="800"/>
      <c r="AJ60" s="801"/>
      <c r="AK60" s="854"/>
      <c r="AL60" s="851"/>
      <c r="AM60" s="851"/>
      <c r="AN60" s="851"/>
      <c r="AO60" s="851"/>
      <c r="AP60" s="851"/>
      <c r="AQ60" s="851"/>
      <c r="AR60" s="851"/>
      <c r="AS60" s="851"/>
      <c r="AT60" s="851"/>
      <c r="AU60" s="851"/>
      <c r="AV60" s="851"/>
      <c r="AW60" s="851"/>
      <c r="AX60" s="851"/>
      <c r="AY60" s="851"/>
      <c r="AZ60" s="853"/>
      <c r="BA60" s="853"/>
      <c r="BB60" s="853"/>
      <c r="BC60" s="853"/>
      <c r="BD60" s="853"/>
      <c r="BE60" s="846"/>
      <c r="BF60" s="846"/>
      <c r="BG60" s="846"/>
      <c r="BH60" s="846"/>
      <c r="BI60" s="847"/>
      <c r="BJ60" s="226"/>
      <c r="BK60" s="226"/>
      <c r="BL60" s="226"/>
      <c r="BM60" s="226"/>
      <c r="BN60" s="226"/>
      <c r="BO60" s="235"/>
      <c r="BP60" s="235"/>
      <c r="BQ60" s="232">
        <v>54</v>
      </c>
      <c r="BR60" s="233"/>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4"/>
    </row>
    <row r="61" spans="1:131" ht="26.25" customHeight="1" thickBot="1" x14ac:dyDescent="0.2">
      <c r="A61" s="232">
        <v>34</v>
      </c>
      <c r="B61" s="793"/>
      <c r="C61" s="794"/>
      <c r="D61" s="794"/>
      <c r="E61" s="794"/>
      <c r="F61" s="794"/>
      <c r="G61" s="794"/>
      <c r="H61" s="794"/>
      <c r="I61" s="794"/>
      <c r="J61" s="794"/>
      <c r="K61" s="794"/>
      <c r="L61" s="794"/>
      <c r="M61" s="794"/>
      <c r="N61" s="794"/>
      <c r="O61" s="794"/>
      <c r="P61" s="795"/>
      <c r="Q61" s="850"/>
      <c r="R61" s="851"/>
      <c r="S61" s="851"/>
      <c r="T61" s="851"/>
      <c r="U61" s="851"/>
      <c r="V61" s="851"/>
      <c r="W61" s="851"/>
      <c r="X61" s="851"/>
      <c r="Y61" s="851"/>
      <c r="Z61" s="851"/>
      <c r="AA61" s="851"/>
      <c r="AB61" s="851"/>
      <c r="AC61" s="851"/>
      <c r="AD61" s="851"/>
      <c r="AE61" s="852"/>
      <c r="AF61" s="799"/>
      <c r="AG61" s="800"/>
      <c r="AH61" s="800"/>
      <c r="AI61" s="800"/>
      <c r="AJ61" s="801"/>
      <c r="AK61" s="854"/>
      <c r="AL61" s="851"/>
      <c r="AM61" s="851"/>
      <c r="AN61" s="851"/>
      <c r="AO61" s="851"/>
      <c r="AP61" s="851"/>
      <c r="AQ61" s="851"/>
      <c r="AR61" s="851"/>
      <c r="AS61" s="851"/>
      <c r="AT61" s="851"/>
      <c r="AU61" s="851"/>
      <c r="AV61" s="851"/>
      <c r="AW61" s="851"/>
      <c r="AX61" s="851"/>
      <c r="AY61" s="851"/>
      <c r="AZ61" s="853"/>
      <c r="BA61" s="853"/>
      <c r="BB61" s="853"/>
      <c r="BC61" s="853"/>
      <c r="BD61" s="853"/>
      <c r="BE61" s="846"/>
      <c r="BF61" s="846"/>
      <c r="BG61" s="846"/>
      <c r="BH61" s="846"/>
      <c r="BI61" s="847"/>
      <c r="BJ61" s="226"/>
      <c r="BK61" s="226"/>
      <c r="BL61" s="226"/>
      <c r="BM61" s="226"/>
      <c r="BN61" s="226"/>
      <c r="BO61" s="235"/>
      <c r="BP61" s="235"/>
      <c r="BQ61" s="232">
        <v>55</v>
      </c>
      <c r="BR61" s="233"/>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4"/>
    </row>
    <row r="62" spans="1:131" ht="26.25" customHeight="1" x14ac:dyDescent="0.15">
      <c r="A62" s="232">
        <v>35</v>
      </c>
      <c r="B62" s="793"/>
      <c r="C62" s="794"/>
      <c r="D62" s="794"/>
      <c r="E62" s="794"/>
      <c r="F62" s="794"/>
      <c r="G62" s="794"/>
      <c r="H62" s="794"/>
      <c r="I62" s="794"/>
      <c r="J62" s="794"/>
      <c r="K62" s="794"/>
      <c r="L62" s="794"/>
      <c r="M62" s="794"/>
      <c r="N62" s="794"/>
      <c r="O62" s="794"/>
      <c r="P62" s="795"/>
      <c r="Q62" s="850"/>
      <c r="R62" s="851"/>
      <c r="S62" s="851"/>
      <c r="T62" s="851"/>
      <c r="U62" s="851"/>
      <c r="V62" s="851"/>
      <c r="W62" s="851"/>
      <c r="X62" s="851"/>
      <c r="Y62" s="851"/>
      <c r="Z62" s="851"/>
      <c r="AA62" s="851"/>
      <c r="AB62" s="851"/>
      <c r="AC62" s="851"/>
      <c r="AD62" s="851"/>
      <c r="AE62" s="852"/>
      <c r="AF62" s="799"/>
      <c r="AG62" s="800"/>
      <c r="AH62" s="800"/>
      <c r="AI62" s="800"/>
      <c r="AJ62" s="801"/>
      <c r="AK62" s="854"/>
      <c r="AL62" s="851"/>
      <c r="AM62" s="851"/>
      <c r="AN62" s="851"/>
      <c r="AO62" s="851"/>
      <c r="AP62" s="851"/>
      <c r="AQ62" s="851"/>
      <c r="AR62" s="851"/>
      <c r="AS62" s="851"/>
      <c r="AT62" s="851"/>
      <c r="AU62" s="851"/>
      <c r="AV62" s="851"/>
      <c r="AW62" s="851"/>
      <c r="AX62" s="851"/>
      <c r="AY62" s="851"/>
      <c r="AZ62" s="853"/>
      <c r="BA62" s="853"/>
      <c r="BB62" s="853"/>
      <c r="BC62" s="853"/>
      <c r="BD62" s="853"/>
      <c r="BE62" s="846"/>
      <c r="BF62" s="846"/>
      <c r="BG62" s="846"/>
      <c r="BH62" s="846"/>
      <c r="BI62" s="847"/>
      <c r="BJ62" s="862" t="s">
        <v>398</v>
      </c>
      <c r="BK62" s="822"/>
      <c r="BL62" s="822"/>
      <c r="BM62" s="822"/>
      <c r="BN62" s="823"/>
      <c r="BO62" s="235"/>
      <c r="BP62" s="235"/>
      <c r="BQ62" s="232">
        <v>56</v>
      </c>
      <c r="BR62" s="233"/>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4"/>
    </row>
    <row r="63" spans="1:131" ht="26.25" customHeight="1" thickBot="1" x14ac:dyDescent="0.2">
      <c r="A63" s="234" t="s">
        <v>377</v>
      </c>
      <c r="B63" s="805" t="s">
        <v>399</v>
      </c>
      <c r="C63" s="806"/>
      <c r="D63" s="806"/>
      <c r="E63" s="806"/>
      <c r="F63" s="806"/>
      <c r="G63" s="806"/>
      <c r="H63" s="806"/>
      <c r="I63" s="806"/>
      <c r="J63" s="806"/>
      <c r="K63" s="806"/>
      <c r="L63" s="806"/>
      <c r="M63" s="806"/>
      <c r="N63" s="806"/>
      <c r="O63" s="806"/>
      <c r="P63" s="807"/>
      <c r="Q63" s="855"/>
      <c r="R63" s="856"/>
      <c r="S63" s="856"/>
      <c r="T63" s="856"/>
      <c r="U63" s="856"/>
      <c r="V63" s="856"/>
      <c r="W63" s="856"/>
      <c r="X63" s="856"/>
      <c r="Y63" s="856"/>
      <c r="Z63" s="856"/>
      <c r="AA63" s="856"/>
      <c r="AB63" s="856"/>
      <c r="AC63" s="856"/>
      <c r="AD63" s="856"/>
      <c r="AE63" s="857"/>
      <c r="AF63" s="858">
        <v>6907</v>
      </c>
      <c r="AG63" s="859"/>
      <c r="AH63" s="859"/>
      <c r="AI63" s="859"/>
      <c r="AJ63" s="860"/>
      <c r="AK63" s="861"/>
      <c r="AL63" s="856"/>
      <c r="AM63" s="856"/>
      <c r="AN63" s="856"/>
      <c r="AO63" s="856"/>
      <c r="AP63" s="859">
        <f>AP31+AP32+AP33+AP34</f>
        <v>27267</v>
      </c>
      <c r="AQ63" s="859"/>
      <c r="AR63" s="859"/>
      <c r="AS63" s="859"/>
      <c r="AT63" s="859"/>
      <c r="AU63" s="859">
        <f>AU31+AU32+AU33+AU34</f>
        <v>17124</v>
      </c>
      <c r="AV63" s="859"/>
      <c r="AW63" s="859"/>
      <c r="AX63" s="859"/>
      <c r="AY63" s="859"/>
      <c r="AZ63" s="863"/>
      <c r="BA63" s="863"/>
      <c r="BB63" s="863"/>
      <c r="BC63" s="863"/>
      <c r="BD63" s="863"/>
      <c r="BE63" s="864"/>
      <c r="BF63" s="864"/>
      <c r="BG63" s="864"/>
      <c r="BH63" s="864"/>
      <c r="BI63" s="865"/>
      <c r="BJ63" s="866" t="s">
        <v>122</v>
      </c>
      <c r="BK63" s="867"/>
      <c r="BL63" s="867"/>
      <c r="BM63" s="867"/>
      <c r="BN63" s="868"/>
      <c r="BO63" s="235"/>
      <c r="BP63" s="235"/>
      <c r="BQ63" s="232">
        <v>57</v>
      </c>
      <c r="BR63" s="233"/>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4"/>
    </row>
    <row r="65" spans="1:131" ht="26.25" customHeight="1" thickBot="1" x14ac:dyDescent="0.2">
      <c r="A65" s="226" t="s">
        <v>400</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4"/>
    </row>
    <row r="66" spans="1:131" ht="26.25" customHeight="1" x14ac:dyDescent="0.15">
      <c r="A66" s="740" t="s">
        <v>401</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9" t="s">
        <v>384</v>
      </c>
      <c r="AG66" s="831"/>
      <c r="AH66" s="831"/>
      <c r="AI66" s="831"/>
      <c r="AJ66" s="870"/>
      <c r="AK66" s="746" t="s">
        <v>385</v>
      </c>
      <c r="AL66" s="741"/>
      <c r="AM66" s="741"/>
      <c r="AN66" s="741"/>
      <c r="AO66" s="742"/>
      <c r="AP66" s="746" t="s">
        <v>386</v>
      </c>
      <c r="AQ66" s="747"/>
      <c r="AR66" s="747"/>
      <c r="AS66" s="747"/>
      <c r="AT66" s="748"/>
      <c r="AU66" s="746" t="s">
        <v>402</v>
      </c>
      <c r="AV66" s="747"/>
      <c r="AW66" s="747"/>
      <c r="AX66" s="747"/>
      <c r="AY66" s="748"/>
      <c r="AZ66" s="746" t="s">
        <v>364</v>
      </c>
      <c r="BA66" s="747"/>
      <c r="BB66" s="747"/>
      <c r="BC66" s="747"/>
      <c r="BD66" s="753"/>
      <c r="BE66" s="235"/>
      <c r="BF66" s="235"/>
      <c r="BG66" s="235"/>
      <c r="BH66" s="235"/>
      <c r="BI66" s="235"/>
      <c r="BJ66" s="235"/>
      <c r="BK66" s="235"/>
      <c r="BL66" s="235"/>
      <c r="BM66" s="235"/>
      <c r="BN66" s="235"/>
      <c r="BO66" s="235"/>
      <c r="BP66" s="235"/>
      <c r="BQ66" s="232">
        <v>60</v>
      </c>
      <c r="BR66" s="237"/>
      <c r="BS66" s="874"/>
      <c r="BT66" s="875"/>
      <c r="BU66" s="875"/>
      <c r="BV66" s="875"/>
      <c r="BW66" s="875"/>
      <c r="BX66" s="875"/>
      <c r="BY66" s="875"/>
      <c r="BZ66" s="875"/>
      <c r="CA66" s="875"/>
      <c r="CB66" s="875"/>
      <c r="CC66" s="875"/>
      <c r="CD66" s="875"/>
      <c r="CE66" s="875"/>
      <c r="CF66" s="875"/>
      <c r="CG66" s="880"/>
      <c r="CH66" s="877"/>
      <c r="CI66" s="878"/>
      <c r="CJ66" s="878"/>
      <c r="CK66" s="878"/>
      <c r="CL66" s="879"/>
      <c r="CM66" s="877"/>
      <c r="CN66" s="878"/>
      <c r="CO66" s="878"/>
      <c r="CP66" s="878"/>
      <c r="CQ66" s="879"/>
      <c r="CR66" s="877"/>
      <c r="CS66" s="878"/>
      <c r="CT66" s="878"/>
      <c r="CU66" s="878"/>
      <c r="CV66" s="879"/>
      <c r="CW66" s="877"/>
      <c r="CX66" s="878"/>
      <c r="CY66" s="878"/>
      <c r="CZ66" s="878"/>
      <c r="DA66" s="879"/>
      <c r="DB66" s="877"/>
      <c r="DC66" s="878"/>
      <c r="DD66" s="878"/>
      <c r="DE66" s="878"/>
      <c r="DF66" s="879"/>
      <c r="DG66" s="877"/>
      <c r="DH66" s="878"/>
      <c r="DI66" s="878"/>
      <c r="DJ66" s="878"/>
      <c r="DK66" s="879"/>
      <c r="DL66" s="877"/>
      <c r="DM66" s="878"/>
      <c r="DN66" s="878"/>
      <c r="DO66" s="878"/>
      <c r="DP66" s="879"/>
      <c r="DQ66" s="877"/>
      <c r="DR66" s="878"/>
      <c r="DS66" s="878"/>
      <c r="DT66" s="878"/>
      <c r="DU66" s="879"/>
      <c r="DV66" s="874"/>
      <c r="DW66" s="875"/>
      <c r="DX66" s="875"/>
      <c r="DY66" s="875"/>
      <c r="DZ66" s="876"/>
      <c r="EA66" s="224"/>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1"/>
      <c r="AG67" s="834"/>
      <c r="AH67" s="834"/>
      <c r="AI67" s="834"/>
      <c r="AJ67" s="872"/>
      <c r="AK67" s="873"/>
      <c r="AL67" s="744"/>
      <c r="AM67" s="744"/>
      <c r="AN67" s="744"/>
      <c r="AO67" s="745"/>
      <c r="AP67" s="749"/>
      <c r="AQ67" s="750"/>
      <c r="AR67" s="750"/>
      <c r="AS67" s="750"/>
      <c r="AT67" s="751"/>
      <c r="AU67" s="749"/>
      <c r="AV67" s="750"/>
      <c r="AW67" s="750"/>
      <c r="AX67" s="750"/>
      <c r="AY67" s="751"/>
      <c r="AZ67" s="749"/>
      <c r="BA67" s="750"/>
      <c r="BB67" s="750"/>
      <c r="BC67" s="750"/>
      <c r="BD67" s="755"/>
      <c r="BE67" s="235"/>
      <c r="BF67" s="235"/>
      <c r="BG67" s="235"/>
      <c r="BH67" s="235"/>
      <c r="BI67" s="235"/>
      <c r="BJ67" s="235"/>
      <c r="BK67" s="235"/>
      <c r="BL67" s="235"/>
      <c r="BM67" s="235"/>
      <c r="BN67" s="235"/>
      <c r="BO67" s="235"/>
      <c r="BP67" s="235"/>
      <c r="BQ67" s="232">
        <v>61</v>
      </c>
      <c r="BR67" s="237"/>
      <c r="BS67" s="874"/>
      <c r="BT67" s="875"/>
      <c r="BU67" s="875"/>
      <c r="BV67" s="875"/>
      <c r="BW67" s="875"/>
      <c r="BX67" s="875"/>
      <c r="BY67" s="875"/>
      <c r="BZ67" s="875"/>
      <c r="CA67" s="875"/>
      <c r="CB67" s="875"/>
      <c r="CC67" s="875"/>
      <c r="CD67" s="875"/>
      <c r="CE67" s="875"/>
      <c r="CF67" s="875"/>
      <c r="CG67" s="880"/>
      <c r="CH67" s="877"/>
      <c r="CI67" s="878"/>
      <c r="CJ67" s="878"/>
      <c r="CK67" s="878"/>
      <c r="CL67" s="879"/>
      <c r="CM67" s="877"/>
      <c r="CN67" s="878"/>
      <c r="CO67" s="878"/>
      <c r="CP67" s="878"/>
      <c r="CQ67" s="879"/>
      <c r="CR67" s="877"/>
      <c r="CS67" s="878"/>
      <c r="CT67" s="878"/>
      <c r="CU67" s="878"/>
      <c r="CV67" s="879"/>
      <c r="CW67" s="877"/>
      <c r="CX67" s="878"/>
      <c r="CY67" s="878"/>
      <c r="CZ67" s="878"/>
      <c r="DA67" s="879"/>
      <c r="DB67" s="877"/>
      <c r="DC67" s="878"/>
      <c r="DD67" s="878"/>
      <c r="DE67" s="878"/>
      <c r="DF67" s="879"/>
      <c r="DG67" s="877"/>
      <c r="DH67" s="878"/>
      <c r="DI67" s="878"/>
      <c r="DJ67" s="878"/>
      <c r="DK67" s="879"/>
      <c r="DL67" s="877"/>
      <c r="DM67" s="878"/>
      <c r="DN67" s="878"/>
      <c r="DO67" s="878"/>
      <c r="DP67" s="879"/>
      <c r="DQ67" s="877"/>
      <c r="DR67" s="878"/>
      <c r="DS67" s="878"/>
      <c r="DT67" s="878"/>
      <c r="DU67" s="879"/>
      <c r="DV67" s="874"/>
      <c r="DW67" s="875"/>
      <c r="DX67" s="875"/>
      <c r="DY67" s="875"/>
      <c r="DZ67" s="876"/>
      <c r="EA67" s="224"/>
    </row>
    <row r="68" spans="1:131" ht="26.25" customHeight="1" thickTop="1" x14ac:dyDescent="0.15">
      <c r="A68" s="230">
        <v>1</v>
      </c>
      <c r="B68" s="884" t="s">
        <v>563</v>
      </c>
      <c r="C68" s="885"/>
      <c r="D68" s="885"/>
      <c r="E68" s="885"/>
      <c r="F68" s="885"/>
      <c r="G68" s="885"/>
      <c r="H68" s="885"/>
      <c r="I68" s="885"/>
      <c r="J68" s="885"/>
      <c r="K68" s="885"/>
      <c r="L68" s="885"/>
      <c r="M68" s="885"/>
      <c r="N68" s="885"/>
      <c r="O68" s="885"/>
      <c r="P68" s="886"/>
      <c r="Q68" s="887">
        <v>3452</v>
      </c>
      <c r="R68" s="881"/>
      <c r="S68" s="881"/>
      <c r="T68" s="881"/>
      <c r="U68" s="881"/>
      <c r="V68" s="881">
        <v>3055</v>
      </c>
      <c r="W68" s="881"/>
      <c r="X68" s="881"/>
      <c r="Y68" s="881"/>
      <c r="Z68" s="881"/>
      <c r="AA68" s="881">
        <v>396</v>
      </c>
      <c r="AB68" s="881"/>
      <c r="AC68" s="881"/>
      <c r="AD68" s="881"/>
      <c r="AE68" s="881"/>
      <c r="AF68" s="881">
        <v>252</v>
      </c>
      <c r="AG68" s="881"/>
      <c r="AH68" s="881"/>
      <c r="AI68" s="881"/>
      <c r="AJ68" s="881"/>
      <c r="AK68" s="881">
        <v>122</v>
      </c>
      <c r="AL68" s="881"/>
      <c r="AM68" s="881"/>
      <c r="AN68" s="881"/>
      <c r="AO68" s="881"/>
      <c r="AP68" s="881">
        <v>3904</v>
      </c>
      <c r="AQ68" s="881"/>
      <c r="AR68" s="881"/>
      <c r="AS68" s="881"/>
      <c r="AT68" s="881"/>
      <c r="AU68" s="881">
        <v>3396</v>
      </c>
      <c r="AV68" s="881"/>
      <c r="AW68" s="881"/>
      <c r="AX68" s="881"/>
      <c r="AY68" s="881"/>
      <c r="AZ68" s="882"/>
      <c r="BA68" s="882"/>
      <c r="BB68" s="882"/>
      <c r="BC68" s="882"/>
      <c r="BD68" s="883"/>
      <c r="BE68" s="235"/>
      <c r="BF68" s="235"/>
      <c r="BG68" s="235"/>
      <c r="BH68" s="235"/>
      <c r="BI68" s="235"/>
      <c r="BJ68" s="235"/>
      <c r="BK68" s="235"/>
      <c r="BL68" s="235"/>
      <c r="BM68" s="235"/>
      <c r="BN68" s="235"/>
      <c r="BO68" s="235"/>
      <c r="BP68" s="235"/>
      <c r="BQ68" s="232">
        <v>62</v>
      </c>
      <c r="BR68" s="237"/>
      <c r="BS68" s="874"/>
      <c r="BT68" s="875"/>
      <c r="BU68" s="875"/>
      <c r="BV68" s="875"/>
      <c r="BW68" s="875"/>
      <c r="BX68" s="875"/>
      <c r="BY68" s="875"/>
      <c r="BZ68" s="875"/>
      <c r="CA68" s="875"/>
      <c r="CB68" s="875"/>
      <c r="CC68" s="875"/>
      <c r="CD68" s="875"/>
      <c r="CE68" s="875"/>
      <c r="CF68" s="875"/>
      <c r="CG68" s="880"/>
      <c r="CH68" s="877"/>
      <c r="CI68" s="878"/>
      <c r="CJ68" s="878"/>
      <c r="CK68" s="878"/>
      <c r="CL68" s="879"/>
      <c r="CM68" s="877"/>
      <c r="CN68" s="878"/>
      <c r="CO68" s="878"/>
      <c r="CP68" s="878"/>
      <c r="CQ68" s="879"/>
      <c r="CR68" s="877"/>
      <c r="CS68" s="878"/>
      <c r="CT68" s="878"/>
      <c r="CU68" s="878"/>
      <c r="CV68" s="879"/>
      <c r="CW68" s="877"/>
      <c r="CX68" s="878"/>
      <c r="CY68" s="878"/>
      <c r="CZ68" s="878"/>
      <c r="DA68" s="879"/>
      <c r="DB68" s="877"/>
      <c r="DC68" s="878"/>
      <c r="DD68" s="878"/>
      <c r="DE68" s="878"/>
      <c r="DF68" s="879"/>
      <c r="DG68" s="877"/>
      <c r="DH68" s="878"/>
      <c r="DI68" s="878"/>
      <c r="DJ68" s="878"/>
      <c r="DK68" s="879"/>
      <c r="DL68" s="877"/>
      <c r="DM68" s="878"/>
      <c r="DN68" s="878"/>
      <c r="DO68" s="878"/>
      <c r="DP68" s="879"/>
      <c r="DQ68" s="877"/>
      <c r="DR68" s="878"/>
      <c r="DS68" s="878"/>
      <c r="DT68" s="878"/>
      <c r="DU68" s="879"/>
      <c r="DV68" s="874"/>
      <c r="DW68" s="875"/>
      <c r="DX68" s="875"/>
      <c r="DY68" s="875"/>
      <c r="DZ68" s="876"/>
      <c r="EA68" s="224"/>
    </row>
    <row r="69" spans="1:131" ht="26.25" customHeight="1" x14ac:dyDescent="0.15">
      <c r="A69" s="232">
        <v>2</v>
      </c>
      <c r="B69" s="888" t="s">
        <v>564</v>
      </c>
      <c r="C69" s="889"/>
      <c r="D69" s="889"/>
      <c r="E69" s="889"/>
      <c r="F69" s="889"/>
      <c r="G69" s="889"/>
      <c r="H69" s="889"/>
      <c r="I69" s="889"/>
      <c r="J69" s="889"/>
      <c r="K69" s="889"/>
      <c r="L69" s="889"/>
      <c r="M69" s="889"/>
      <c r="N69" s="889"/>
      <c r="O69" s="889"/>
      <c r="P69" s="890"/>
      <c r="Q69" s="891">
        <v>24</v>
      </c>
      <c r="R69" s="845"/>
      <c r="S69" s="845"/>
      <c r="T69" s="845"/>
      <c r="U69" s="845"/>
      <c r="V69" s="845">
        <v>20</v>
      </c>
      <c r="W69" s="845"/>
      <c r="X69" s="845"/>
      <c r="Y69" s="845"/>
      <c r="Z69" s="845"/>
      <c r="AA69" s="845">
        <v>3</v>
      </c>
      <c r="AB69" s="845"/>
      <c r="AC69" s="845"/>
      <c r="AD69" s="845"/>
      <c r="AE69" s="845"/>
      <c r="AF69" s="845">
        <v>3</v>
      </c>
      <c r="AG69" s="845"/>
      <c r="AH69" s="845"/>
      <c r="AI69" s="845"/>
      <c r="AJ69" s="845"/>
      <c r="AK69" s="845">
        <v>6</v>
      </c>
      <c r="AL69" s="845"/>
      <c r="AM69" s="845"/>
      <c r="AN69" s="845"/>
      <c r="AO69" s="845"/>
      <c r="AP69" s="845" t="s">
        <v>489</v>
      </c>
      <c r="AQ69" s="845"/>
      <c r="AR69" s="845"/>
      <c r="AS69" s="845"/>
      <c r="AT69" s="845"/>
      <c r="AU69" s="845" t="s">
        <v>489</v>
      </c>
      <c r="AV69" s="845"/>
      <c r="AW69" s="845"/>
      <c r="AX69" s="845"/>
      <c r="AY69" s="845"/>
      <c r="AZ69" s="846"/>
      <c r="BA69" s="846"/>
      <c r="BB69" s="846"/>
      <c r="BC69" s="846"/>
      <c r="BD69" s="847"/>
      <c r="BE69" s="235"/>
      <c r="BF69" s="235"/>
      <c r="BG69" s="235"/>
      <c r="BH69" s="235"/>
      <c r="BI69" s="235"/>
      <c r="BJ69" s="235"/>
      <c r="BK69" s="235"/>
      <c r="BL69" s="235"/>
      <c r="BM69" s="235"/>
      <c r="BN69" s="235"/>
      <c r="BO69" s="235"/>
      <c r="BP69" s="235"/>
      <c r="BQ69" s="232">
        <v>63</v>
      </c>
      <c r="BR69" s="237"/>
      <c r="BS69" s="874"/>
      <c r="BT69" s="875"/>
      <c r="BU69" s="875"/>
      <c r="BV69" s="875"/>
      <c r="BW69" s="875"/>
      <c r="BX69" s="875"/>
      <c r="BY69" s="875"/>
      <c r="BZ69" s="875"/>
      <c r="CA69" s="875"/>
      <c r="CB69" s="875"/>
      <c r="CC69" s="875"/>
      <c r="CD69" s="875"/>
      <c r="CE69" s="875"/>
      <c r="CF69" s="875"/>
      <c r="CG69" s="880"/>
      <c r="CH69" s="877"/>
      <c r="CI69" s="878"/>
      <c r="CJ69" s="878"/>
      <c r="CK69" s="878"/>
      <c r="CL69" s="879"/>
      <c r="CM69" s="877"/>
      <c r="CN69" s="878"/>
      <c r="CO69" s="878"/>
      <c r="CP69" s="878"/>
      <c r="CQ69" s="879"/>
      <c r="CR69" s="877"/>
      <c r="CS69" s="878"/>
      <c r="CT69" s="878"/>
      <c r="CU69" s="878"/>
      <c r="CV69" s="879"/>
      <c r="CW69" s="877"/>
      <c r="CX69" s="878"/>
      <c r="CY69" s="878"/>
      <c r="CZ69" s="878"/>
      <c r="DA69" s="879"/>
      <c r="DB69" s="877"/>
      <c r="DC69" s="878"/>
      <c r="DD69" s="878"/>
      <c r="DE69" s="878"/>
      <c r="DF69" s="879"/>
      <c r="DG69" s="877"/>
      <c r="DH69" s="878"/>
      <c r="DI69" s="878"/>
      <c r="DJ69" s="878"/>
      <c r="DK69" s="879"/>
      <c r="DL69" s="877"/>
      <c r="DM69" s="878"/>
      <c r="DN69" s="878"/>
      <c r="DO69" s="878"/>
      <c r="DP69" s="879"/>
      <c r="DQ69" s="877"/>
      <c r="DR69" s="878"/>
      <c r="DS69" s="878"/>
      <c r="DT69" s="878"/>
      <c r="DU69" s="879"/>
      <c r="DV69" s="874"/>
      <c r="DW69" s="875"/>
      <c r="DX69" s="875"/>
      <c r="DY69" s="875"/>
      <c r="DZ69" s="876"/>
      <c r="EA69" s="224"/>
    </row>
    <row r="70" spans="1:131" ht="26.25" customHeight="1" x14ac:dyDescent="0.15">
      <c r="A70" s="232">
        <v>3</v>
      </c>
      <c r="B70" s="888" t="s">
        <v>565</v>
      </c>
      <c r="C70" s="889"/>
      <c r="D70" s="889"/>
      <c r="E70" s="889"/>
      <c r="F70" s="889"/>
      <c r="G70" s="889"/>
      <c r="H70" s="889"/>
      <c r="I70" s="889"/>
      <c r="J70" s="889"/>
      <c r="K70" s="889"/>
      <c r="L70" s="889"/>
      <c r="M70" s="889"/>
      <c r="N70" s="889"/>
      <c r="O70" s="889"/>
      <c r="P70" s="890"/>
      <c r="Q70" s="891">
        <v>139</v>
      </c>
      <c r="R70" s="845"/>
      <c r="S70" s="845"/>
      <c r="T70" s="845"/>
      <c r="U70" s="845"/>
      <c r="V70" s="845">
        <v>112</v>
      </c>
      <c r="W70" s="845"/>
      <c r="X70" s="845"/>
      <c r="Y70" s="845"/>
      <c r="Z70" s="845"/>
      <c r="AA70" s="845">
        <v>27</v>
      </c>
      <c r="AB70" s="845"/>
      <c r="AC70" s="845"/>
      <c r="AD70" s="845"/>
      <c r="AE70" s="845"/>
      <c r="AF70" s="845">
        <v>27</v>
      </c>
      <c r="AG70" s="845"/>
      <c r="AH70" s="845"/>
      <c r="AI70" s="845"/>
      <c r="AJ70" s="845"/>
      <c r="AK70" s="845" t="s">
        <v>489</v>
      </c>
      <c r="AL70" s="845"/>
      <c r="AM70" s="845"/>
      <c r="AN70" s="845"/>
      <c r="AO70" s="845"/>
      <c r="AP70" s="845">
        <v>61</v>
      </c>
      <c r="AQ70" s="845"/>
      <c r="AR70" s="845"/>
      <c r="AS70" s="845"/>
      <c r="AT70" s="845"/>
      <c r="AU70" s="845">
        <v>16</v>
      </c>
      <c r="AV70" s="845"/>
      <c r="AW70" s="845"/>
      <c r="AX70" s="845"/>
      <c r="AY70" s="845"/>
      <c r="AZ70" s="846"/>
      <c r="BA70" s="846"/>
      <c r="BB70" s="846"/>
      <c r="BC70" s="846"/>
      <c r="BD70" s="847"/>
      <c r="BE70" s="235"/>
      <c r="BF70" s="235"/>
      <c r="BG70" s="235"/>
      <c r="BH70" s="235"/>
      <c r="BI70" s="235"/>
      <c r="BJ70" s="235"/>
      <c r="BK70" s="235"/>
      <c r="BL70" s="235"/>
      <c r="BM70" s="235"/>
      <c r="BN70" s="235"/>
      <c r="BO70" s="235"/>
      <c r="BP70" s="235"/>
      <c r="BQ70" s="232">
        <v>64</v>
      </c>
      <c r="BR70" s="237"/>
      <c r="BS70" s="874"/>
      <c r="BT70" s="875"/>
      <c r="BU70" s="875"/>
      <c r="BV70" s="875"/>
      <c r="BW70" s="875"/>
      <c r="BX70" s="875"/>
      <c r="BY70" s="875"/>
      <c r="BZ70" s="875"/>
      <c r="CA70" s="875"/>
      <c r="CB70" s="875"/>
      <c r="CC70" s="875"/>
      <c r="CD70" s="875"/>
      <c r="CE70" s="875"/>
      <c r="CF70" s="875"/>
      <c r="CG70" s="880"/>
      <c r="CH70" s="877"/>
      <c r="CI70" s="878"/>
      <c r="CJ70" s="878"/>
      <c r="CK70" s="878"/>
      <c r="CL70" s="879"/>
      <c r="CM70" s="877"/>
      <c r="CN70" s="878"/>
      <c r="CO70" s="878"/>
      <c r="CP70" s="878"/>
      <c r="CQ70" s="879"/>
      <c r="CR70" s="877"/>
      <c r="CS70" s="878"/>
      <c r="CT70" s="878"/>
      <c r="CU70" s="878"/>
      <c r="CV70" s="879"/>
      <c r="CW70" s="877"/>
      <c r="CX70" s="878"/>
      <c r="CY70" s="878"/>
      <c r="CZ70" s="878"/>
      <c r="DA70" s="879"/>
      <c r="DB70" s="877"/>
      <c r="DC70" s="878"/>
      <c r="DD70" s="878"/>
      <c r="DE70" s="878"/>
      <c r="DF70" s="879"/>
      <c r="DG70" s="877"/>
      <c r="DH70" s="878"/>
      <c r="DI70" s="878"/>
      <c r="DJ70" s="878"/>
      <c r="DK70" s="879"/>
      <c r="DL70" s="877"/>
      <c r="DM70" s="878"/>
      <c r="DN70" s="878"/>
      <c r="DO70" s="878"/>
      <c r="DP70" s="879"/>
      <c r="DQ70" s="877"/>
      <c r="DR70" s="878"/>
      <c r="DS70" s="878"/>
      <c r="DT70" s="878"/>
      <c r="DU70" s="879"/>
      <c r="DV70" s="874"/>
      <c r="DW70" s="875"/>
      <c r="DX70" s="875"/>
      <c r="DY70" s="875"/>
      <c r="DZ70" s="876"/>
      <c r="EA70" s="224"/>
    </row>
    <row r="71" spans="1:131" ht="26.25" customHeight="1" x14ac:dyDescent="0.15">
      <c r="A71" s="232">
        <v>4</v>
      </c>
      <c r="B71" s="888" t="s">
        <v>566</v>
      </c>
      <c r="C71" s="889"/>
      <c r="D71" s="889"/>
      <c r="E71" s="889"/>
      <c r="F71" s="889"/>
      <c r="G71" s="889"/>
      <c r="H71" s="889"/>
      <c r="I71" s="889"/>
      <c r="J71" s="889"/>
      <c r="K71" s="889"/>
      <c r="L71" s="889"/>
      <c r="M71" s="889"/>
      <c r="N71" s="889"/>
      <c r="O71" s="889"/>
      <c r="P71" s="890"/>
      <c r="Q71" s="891">
        <v>541</v>
      </c>
      <c r="R71" s="845"/>
      <c r="S71" s="845"/>
      <c r="T71" s="845"/>
      <c r="U71" s="845"/>
      <c r="V71" s="845">
        <v>484</v>
      </c>
      <c r="W71" s="845"/>
      <c r="X71" s="845"/>
      <c r="Y71" s="845"/>
      <c r="Z71" s="845"/>
      <c r="AA71" s="845">
        <v>57</v>
      </c>
      <c r="AB71" s="845"/>
      <c r="AC71" s="845"/>
      <c r="AD71" s="845"/>
      <c r="AE71" s="845"/>
      <c r="AF71" s="845">
        <v>57</v>
      </c>
      <c r="AG71" s="845"/>
      <c r="AH71" s="845"/>
      <c r="AI71" s="845"/>
      <c r="AJ71" s="845"/>
      <c r="AK71" s="845" t="s">
        <v>489</v>
      </c>
      <c r="AL71" s="845"/>
      <c r="AM71" s="845"/>
      <c r="AN71" s="845"/>
      <c r="AO71" s="845"/>
      <c r="AP71" s="845">
        <v>518</v>
      </c>
      <c r="AQ71" s="845"/>
      <c r="AR71" s="845"/>
      <c r="AS71" s="845"/>
      <c r="AT71" s="845"/>
      <c r="AU71" s="845">
        <v>50</v>
      </c>
      <c r="AV71" s="845"/>
      <c r="AW71" s="845"/>
      <c r="AX71" s="845"/>
      <c r="AY71" s="845"/>
      <c r="AZ71" s="846"/>
      <c r="BA71" s="846"/>
      <c r="BB71" s="846"/>
      <c r="BC71" s="846"/>
      <c r="BD71" s="847"/>
      <c r="BE71" s="235"/>
      <c r="BF71" s="235"/>
      <c r="BG71" s="235"/>
      <c r="BH71" s="235"/>
      <c r="BI71" s="235"/>
      <c r="BJ71" s="235"/>
      <c r="BK71" s="235"/>
      <c r="BL71" s="235"/>
      <c r="BM71" s="235"/>
      <c r="BN71" s="235"/>
      <c r="BO71" s="235"/>
      <c r="BP71" s="235"/>
      <c r="BQ71" s="232">
        <v>65</v>
      </c>
      <c r="BR71" s="237"/>
      <c r="BS71" s="874"/>
      <c r="BT71" s="875"/>
      <c r="BU71" s="875"/>
      <c r="BV71" s="875"/>
      <c r="BW71" s="875"/>
      <c r="BX71" s="875"/>
      <c r="BY71" s="875"/>
      <c r="BZ71" s="875"/>
      <c r="CA71" s="875"/>
      <c r="CB71" s="875"/>
      <c r="CC71" s="875"/>
      <c r="CD71" s="875"/>
      <c r="CE71" s="875"/>
      <c r="CF71" s="875"/>
      <c r="CG71" s="880"/>
      <c r="CH71" s="877"/>
      <c r="CI71" s="878"/>
      <c r="CJ71" s="878"/>
      <c r="CK71" s="878"/>
      <c r="CL71" s="879"/>
      <c r="CM71" s="877"/>
      <c r="CN71" s="878"/>
      <c r="CO71" s="878"/>
      <c r="CP71" s="878"/>
      <c r="CQ71" s="879"/>
      <c r="CR71" s="877"/>
      <c r="CS71" s="878"/>
      <c r="CT71" s="878"/>
      <c r="CU71" s="878"/>
      <c r="CV71" s="879"/>
      <c r="CW71" s="877"/>
      <c r="CX71" s="878"/>
      <c r="CY71" s="878"/>
      <c r="CZ71" s="878"/>
      <c r="DA71" s="879"/>
      <c r="DB71" s="877"/>
      <c r="DC71" s="878"/>
      <c r="DD71" s="878"/>
      <c r="DE71" s="878"/>
      <c r="DF71" s="879"/>
      <c r="DG71" s="877"/>
      <c r="DH71" s="878"/>
      <c r="DI71" s="878"/>
      <c r="DJ71" s="878"/>
      <c r="DK71" s="879"/>
      <c r="DL71" s="877"/>
      <c r="DM71" s="878"/>
      <c r="DN71" s="878"/>
      <c r="DO71" s="878"/>
      <c r="DP71" s="879"/>
      <c r="DQ71" s="877"/>
      <c r="DR71" s="878"/>
      <c r="DS71" s="878"/>
      <c r="DT71" s="878"/>
      <c r="DU71" s="879"/>
      <c r="DV71" s="874"/>
      <c r="DW71" s="875"/>
      <c r="DX71" s="875"/>
      <c r="DY71" s="875"/>
      <c r="DZ71" s="876"/>
      <c r="EA71" s="224"/>
    </row>
    <row r="72" spans="1:131" ht="26.25" customHeight="1" x14ac:dyDescent="0.15">
      <c r="A72" s="232">
        <v>5</v>
      </c>
      <c r="B72" s="888" t="s">
        <v>567</v>
      </c>
      <c r="C72" s="889"/>
      <c r="D72" s="889"/>
      <c r="E72" s="889"/>
      <c r="F72" s="889"/>
      <c r="G72" s="889"/>
      <c r="H72" s="889"/>
      <c r="I72" s="889"/>
      <c r="J72" s="889"/>
      <c r="K72" s="889"/>
      <c r="L72" s="889"/>
      <c r="M72" s="889"/>
      <c r="N72" s="889"/>
      <c r="O72" s="889"/>
      <c r="P72" s="890"/>
      <c r="Q72" s="891">
        <v>406</v>
      </c>
      <c r="R72" s="845"/>
      <c r="S72" s="845"/>
      <c r="T72" s="845"/>
      <c r="U72" s="845"/>
      <c r="V72" s="845">
        <v>324</v>
      </c>
      <c r="W72" s="845"/>
      <c r="X72" s="845"/>
      <c r="Y72" s="845"/>
      <c r="Z72" s="845"/>
      <c r="AA72" s="845">
        <v>82</v>
      </c>
      <c r="AB72" s="845"/>
      <c r="AC72" s="845"/>
      <c r="AD72" s="845"/>
      <c r="AE72" s="845"/>
      <c r="AF72" s="845">
        <v>82</v>
      </c>
      <c r="AG72" s="845"/>
      <c r="AH72" s="845"/>
      <c r="AI72" s="845"/>
      <c r="AJ72" s="845"/>
      <c r="AK72" s="845">
        <v>82</v>
      </c>
      <c r="AL72" s="845"/>
      <c r="AM72" s="845"/>
      <c r="AN72" s="845"/>
      <c r="AO72" s="845"/>
      <c r="AP72" s="845" t="s">
        <v>489</v>
      </c>
      <c r="AQ72" s="845"/>
      <c r="AR72" s="845"/>
      <c r="AS72" s="845"/>
      <c r="AT72" s="845"/>
      <c r="AU72" s="845" t="s">
        <v>489</v>
      </c>
      <c r="AV72" s="845"/>
      <c r="AW72" s="845"/>
      <c r="AX72" s="845"/>
      <c r="AY72" s="845"/>
      <c r="AZ72" s="846"/>
      <c r="BA72" s="846"/>
      <c r="BB72" s="846"/>
      <c r="BC72" s="846"/>
      <c r="BD72" s="847"/>
      <c r="BE72" s="235"/>
      <c r="BF72" s="235"/>
      <c r="BG72" s="235"/>
      <c r="BH72" s="235"/>
      <c r="BI72" s="235"/>
      <c r="BJ72" s="235"/>
      <c r="BK72" s="235"/>
      <c r="BL72" s="235"/>
      <c r="BM72" s="235"/>
      <c r="BN72" s="235"/>
      <c r="BO72" s="235"/>
      <c r="BP72" s="235"/>
      <c r="BQ72" s="232">
        <v>66</v>
      </c>
      <c r="BR72" s="237"/>
      <c r="BS72" s="874"/>
      <c r="BT72" s="875"/>
      <c r="BU72" s="875"/>
      <c r="BV72" s="875"/>
      <c r="BW72" s="875"/>
      <c r="BX72" s="875"/>
      <c r="BY72" s="875"/>
      <c r="BZ72" s="875"/>
      <c r="CA72" s="875"/>
      <c r="CB72" s="875"/>
      <c r="CC72" s="875"/>
      <c r="CD72" s="875"/>
      <c r="CE72" s="875"/>
      <c r="CF72" s="875"/>
      <c r="CG72" s="880"/>
      <c r="CH72" s="877"/>
      <c r="CI72" s="878"/>
      <c r="CJ72" s="878"/>
      <c r="CK72" s="878"/>
      <c r="CL72" s="879"/>
      <c r="CM72" s="877"/>
      <c r="CN72" s="878"/>
      <c r="CO72" s="878"/>
      <c r="CP72" s="878"/>
      <c r="CQ72" s="879"/>
      <c r="CR72" s="877"/>
      <c r="CS72" s="878"/>
      <c r="CT72" s="878"/>
      <c r="CU72" s="878"/>
      <c r="CV72" s="879"/>
      <c r="CW72" s="877"/>
      <c r="CX72" s="878"/>
      <c r="CY72" s="878"/>
      <c r="CZ72" s="878"/>
      <c r="DA72" s="879"/>
      <c r="DB72" s="877"/>
      <c r="DC72" s="878"/>
      <c r="DD72" s="878"/>
      <c r="DE72" s="878"/>
      <c r="DF72" s="879"/>
      <c r="DG72" s="877"/>
      <c r="DH72" s="878"/>
      <c r="DI72" s="878"/>
      <c r="DJ72" s="878"/>
      <c r="DK72" s="879"/>
      <c r="DL72" s="877"/>
      <c r="DM72" s="878"/>
      <c r="DN72" s="878"/>
      <c r="DO72" s="878"/>
      <c r="DP72" s="879"/>
      <c r="DQ72" s="877"/>
      <c r="DR72" s="878"/>
      <c r="DS72" s="878"/>
      <c r="DT72" s="878"/>
      <c r="DU72" s="879"/>
      <c r="DV72" s="874"/>
      <c r="DW72" s="875"/>
      <c r="DX72" s="875"/>
      <c r="DY72" s="875"/>
      <c r="DZ72" s="876"/>
      <c r="EA72" s="224"/>
    </row>
    <row r="73" spans="1:131" ht="26.25" customHeight="1" x14ac:dyDescent="0.15">
      <c r="A73" s="232">
        <v>6</v>
      </c>
      <c r="B73" s="888" t="s">
        <v>568</v>
      </c>
      <c r="C73" s="889"/>
      <c r="D73" s="889"/>
      <c r="E73" s="889"/>
      <c r="F73" s="889"/>
      <c r="G73" s="889"/>
      <c r="H73" s="889"/>
      <c r="I73" s="889"/>
      <c r="J73" s="889"/>
      <c r="K73" s="889"/>
      <c r="L73" s="889"/>
      <c r="M73" s="889"/>
      <c r="N73" s="889"/>
      <c r="O73" s="889"/>
      <c r="P73" s="890"/>
      <c r="Q73" s="891">
        <v>161934</v>
      </c>
      <c r="R73" s="845"/>
      <c r="S73" s="845"/>
      <c r="T73" s="845"/>
      <c r="U73" s="845"/>
      <c r="V73" s="845">
        <v>158460</v>
      </c>
      <c r="W73" s="845"/>
      <c r="X73" s="845"/>
      <c r="Y73" s="845"/>
      <c r="Z73" s="845"/>
      <c r="AA73" s="845">
        <v>3473</v>
      </c>
      <c r="AB73" s="845"/>
      <c r="AC73" s="845"/>
      <c r="AD73" s="845"/>
      <c r="AE73" s="845"/>
      <c r="AF73" s="845">
        <v>3473</v>
      </c>
      <c r="AG73" s="845"/>
      <c r="AH73" s="845"/>
      <c r="AI73" s="845"/>
      <c r="AJ73" s="845"/>
      <c r="AK73" s="845">
        <v>1726</v>
      </c>
      <c r="AL73" s="845"/>
      <c r="AM73" s="845"/>
      <c r="AN73" s="845"/>
      <c r="AO73" s="845"/>
      <c r="AP73" s="845" t="s">
        <v>489</v>
      </c>
      <c r="AQ73" s="845"/>
      <c r="AR73" s="845"/>
      <c r="AS73" s="845"/>
      <c r="AT73" s="845"/>
      <c r="AU73" s="845" t="s">
        <v>489</v>
      </c>
      <c r="AV73" s="845"/>
      <c r="AW73" s="845"/>
      <c r="AX73" s="845"/>
      <c r="AY73" s="845"/>
      <c r="AZ73" s="846"/>
      <c r="BA73" s="846"/>
      <c r="BB73" s="846"/>
      <c r="BC73" s="846"/>
      <c r="BD73" s="847"/>
      <c r="BE73" s="235"/>
      <c r="BF73" s="235"/>
      <c r="BG73" s="235"/>
      <c r="BH73" s="235"/>
      <c r="BI73" s="235"/>
      <c r="BJ73" s="235"/>
      <c r="BK73" s="235"/>
      <c r="BL73" s="235"/>
      <c r="BM73" s="235"/>
      <c r="BN73" s="235"/>
      <c r="BO73" s="235"/>
      <c r="BP73" s="235"/>
      <c r="BQ73" s="232">
        <v>67</v>
      </c>
      <c r="BR73" s="237"/>
      <c r="BS73" s="874"/>
      <c r="BT73" s="875"/>
      <c r="BU73" s="875"/>
      <c r="BV73" s="875"/>
      <c r="BW73" s="875"/>
      <c r="BX73" s="875"/>
      <c r="BY73" s="875"/>
      <c r="BZ73" s="875"/>
      <c r="CA73" s="875"/>
      <c r="CB73" s="875"/>
      <c r="CC73" s="875"/>
      <c r="CD73" s="875"/>
      <c r="CE73" s="875"/>
      <c r="CF73" s="875"/>
      <c r="CG73" s="880"/>
      <c r="CH73" s="877"/>
      <c r="CI73" s="878"/>
      <c r="CJ73" s="878"/>
      <c r="CK73" s="878"/>
      <c r="CL73" s="879"/>
      <c r="CM73" s="877"/>
      <c r="CN73" s="878"/>
      <c r="CO73" s="878"/>
      <c r="CP73" s="878"/>
      <c r="CQ73" s="879"/>
      <c r="CR73" s="877"/>
      <c r="CS73" s="878"/>
      <c r="CT73" s="878"/>
      <c r="CU73" s="878"/>
      <c r="CV73" s="879"/>
      <c r="CW73" s="877"/>
      <c r="CX73" s="878"/>
      <c r="CY73" s="878"/>
      <c r="CZ73" s="878"/>
      <c r="DA73" s="879"/>
      <c r="DB73" s="877"/>
      <c r="DC73" s="878"/>
      <c r="DD73" s="878"/>
      <c r="DE73" s="878"/>
      <c r="DF73" s="879"/>
      <c r="DG73" s="877"/>
      <c r="DH73" s="878"/>
      <c r="DI73" s="878"/>
      <c r="DJ73" s="878"/>
      <c r="DK73" s="879"/>
      <c r="DL73" s="877"/>
      <c r="DM73" s="878"/>
      <c r="DN73" s="878"/>
      <c r="DO73" s="878"/>
      <c r="DP73" s="879"/>
      <c r="DQ73" s="877"/>
      <c r="DR73" s="878"/>
      <c r="DS73" s="878"/>
      <c r="DT73" s="878"/>
      <c r="DU73" s="879"/>
      <c r="DV73" s="874"/>
      <c r="DW73" s="875"/>
      <c r="DX73" s="875"/>
      <c r="DY73" s="875"/>
      <c r="DZ73" s="876"/>
      <c r="EA73" s="224"/>
    </row>
    <row r="74" spans="1:131" ht="26.25" customHeight="1" x14ac:dyDescent="0.15">
      <c r="A74" s="232">
        <v>7</v>
      </c>
      <c r="B74" s="888" t="s">
        <v>569</v>
      </c>
      <c r="C74" s="889"/>
      <c r="D74" s="889"/>
      <c r="E74" s="889"/>
      <c r="F74" s="889"/>
      <c r="G74" s="889"/>
      <c r="H74" s="889"/>
      <c r="I74" s="889"/>
      <c r="J74" s="889"/>
      <c r="K74" s="889"/>
      <c r="L74" s="889"/>
      <c r="M74" s="889"/>
      <c r="N74" s="889"/>
      <c r="O74" s="889"/>
      <c r="P74" s="890"/>
      <c r="Q74" s="891">
        <v>1103</v>
      </c>
      <c r="R74" s="845"/>
      <c r="S74" s="845"/>
      <c r="T74" s="845"/>
      <c r="U74" s="845"/>
      <c r="V74" s="845">
        <v>1100</v>
      </c>
      <c r="W74" s="845"/>
      <c r="X74" s="845"/>
      <c r="Y74" s="845"/>
      <c r="Z74" s="845"/>
      <c r="AA74" s="845">
        <v>3</v>
      </c>
      <c r="AB74" s="845"/>
      <c r="AC74" s="845"/>
      <c r="AD74" s="845"/>
      <c r="AE74" s="845"/>
      <c r="AF74" s="845">
        <v>3</v>
      </c>
      <c r="AG74" s="845"/>
      <c r="AH74" s="845"/>
      <c r="AI74" s="845"/>
      <c r="AJ74" s="845"/>
      <c r="AK74" s="845" t="s">
        <v>489</v>
      </c>
      <c r="AL74" s="845"/>
      <c r="AM74" s="845"/>
      <c r="AN74" s="845"/>
      <c r="AO74" s="845"/>
      <c r="AP74" s="845" t="s">
        <v>489</v>
      </c>
      <c r="AQ74" s="845"/>
      <c r="AR74" s="845"/>
      <c r="AS74" s="845"/>
      <c r="AT74" s="845"/>
      <c r="AU74" s="845" t="s">
        <v>489</v>
      </c>
      <c r="AV74" s="845"/>
      <c r="AW74" s="845"/>
      <c r="AX74" s="845"/>
      <c r="AY74" s="845"/>
      <c r="AZ74" s="846"/>
      <c r="BA74" s="846"/>
      <c r="BB74" s="846"/>
      <c r="BC74" s="846"/>
      <c r="BD74" s="847"/>
      <c r="BE74" s="235"/>
      <c r="BF74" s="235"/>
      <c r="BG74" s="235"/>
      <c r="BH74" s="235"/>
      <c r="BI74" s="235"/>
      <c r="BJ74" s="235"/>
      <c r="BK74" s="235"/>
      <c r="BL74" s="235"/>
      <c r="BM74" s="235"/>
      <c r="BN74" s="235"/>
      <c r="BO74" s="235"/>
      <c r="BP74" s="235"/>
      <c r="BQ74" s="232">
        <v>68</v>
      </c>
      <c r="BR74" s="237"/>
      <c r="BS74" s="874"/>
      <c r="BT74" s="875"/>
      <c r="BU74" s="875"/>
      <c r="BV74" s="875"/>
      <c r="BW74" s="875"/>
      <c r="BX74" s="875"/>
      <c r="BY74" s="875"/>
      <c r="BZ74" s="875"/>
      <c r="CA74" s="875"/>
      <c r="CB74" s="875"/>
      <c r="CC74" s="875"/>
      <c r="CD74" s="875"/>
      <c r="CE74" s="875"/>
      <c r="CF74" s="875"/>
      <c r="CG74" s="880"/>
      <c r="CH74" s="877"/>
      <c r="CI74" s="878"/>
      <c r="CJ74" s="878"/>
      <c r="CK74" s="878"/>
      <c r="CL74" s="879"/>
      <c r="CM74" s="877"/>
      <c r="CN74" s="878"/>
      <c r="CO74" s="878"/>
      <c r="CP74" s="878"/>
      <c r="CQ74" s="879"/>
      <c r="CR74" s="877"/>
      <c r="CS74" s="878"/>
      <c r="CT74" s="878"/>
      <c r="CU74" s="878"/>
      <c r="CV74" s="879"/>
      <c r="CW74" s="877"/>
      <c r="CX74" s="878"/>
      <c r="CY74" s="878"/>
      <c r="CZ74" s="878"/>
      <c r="DA74" s="879"/>
      <c r="DB74" s="877"/>
      <c r="DC74" s="878"/>
      <c r="DD74" s="878"/>
      <c r="DE74" s="878"/>
      <c r="DF74" s="879"/>
      <c r="DG74" s="877"/>
      <c r="DH74" s="878"/>
      <c r="DI74" s="878"/>
      <c r="DJ74" s="878"/>
      <c r="DK74" s="879"/>
      <c r="DL74" s="877"/>
      <c r="DM74" s="878"/>
      <c r="DN74" s="878"/>
      <c r="DO74" s="878"/>
      <c r="DP74" s="879"/>
      <c r="DQ74" s="877"/>
      <c r="DR74" s="878"/>
      <c r="DS74" s="878"/>
      <c r="DT74" s="878"/>
      <c r="DU74" s="879"/>
      <c r="DV74" s="874"/>
      <c r="DW74" s="875"/>
      <c r="DX74" s="875"/>
      <c r="DY74" s="875"/>
      <c r="DZ74" s="876"/>
      <c r="EA74" s="224"/>
    </row>
    <row r="75" spans="1:131" ht="26.25" customHeight="1" x14ac:dyDescent="0.15">
      <c r="A75" s="232">
        <v>8</v>
      </c>
      <c r="B75" s="888" t="s">
        <v>570</v>
      </c>
      <c r="C75" s="889"/>
      <c r="D75" s="889"/>
      <c r="E75" s="889"/>
      <c r="F75" s="889"/>
      <c r="G75" s="889"/>
      <c r="H75" s="889"/>
      <c r="I75" s="889"/>
      <c r="J75" s="889"/>
      <c r="K75" s="889"/>
      <c r="L75" s="889"/>
      <c r="M75" s="889"/>
      <c r="N75" s="889"/>
      <c r="O75" s="889"/>
      <c r="P75" s="890"/>
      <c r="Q75" s="892">
        <v>83</v>
      </c>
      <c r="R75" s="893"/>
      <c r="S75" s="893"/>
      <c r="T75" s="893"/>
      <c r="U75" s="848"/>
      <c r="V75" s="894">
        <v>69</v>
      </c>
      <c r="W75" s="893"/>
      <c r="X75" s="893"/>
      <c r="Y75" s="893"/>
      <c r="Z75" s="848"/>
      <c r="AA75" s="894">
        <v>14</v>
      </c>
      <c r="AB75" s="893"/>
      <c r="AC75" s="893"/>
      <c r="AD75" s="893"/>
      <c r="AE75" s="848"/>
      <c r="AF75" s="894">
        <v>14</v>
      </c>
      <c r="AG75" s="893"/>
      <c r="AH75" s="893"/>
      <c r="AI75" s="893"/>
      <c r="AJ75" s="848"/>
      <c r="AK75" s="845" t="s">
        <v>489</v>
      </c>
      <c r="AL75" s="845"/>
      <c r="AM75" s="845"/>
      <c r="AN75" s="845"/>
      <c r="AO75" s="845"/>
      <c r="AP75" s="845" t="s">
        <v>489</v>
      </c>
      <c r="AQ75" s="845"/>
      <c r="AR75" s="845"/>
      <c r="AS75" s="845"/>
      <c r="AT75" s="845"/>
      <c r="AU75" s="845" t="s">
        <v>489</v>
      </c>
      <c r="AV75" s="845"/>
      <c r="AW75" s="845"/>
      <c r="AX75" s="845"/>
      <c r="AY75" s="845"/>
      <c r="AZ75" s="846"/>
      <c r="BA75" s="846"/>
      <c r="BB75" s="846"/>
      <c r="BC75" s="846"/>
      <c r="BD75" s="847"/>
      <c r="BE75" s="235"/>
      <c r="BF75" s="235"/>
      <c r="BG75" s="235"/>
      <c r="BH75" s="235"/>
      <c r="BI75" s="235"/>
      <c r="BJ75" s="235"/>
      <c r="BK75" s="235"/>
      <c r="BL75" s="235"/>
      <c r="BM75" s="235"/>
      <c r="BN75" s="235"/>
      <c r="BO75" s="235"/>
      <c r="BP75" s="235"/>
      <c r="BQ75" s="232">
        <v>69</v>
      </c>
      <c r="BR75" s="237"/>
      <c r="BS75" s="874"/>
      <c r="BT75" s="875"/>
      <c r="BU75" s="875"/>
      <c r="BV75" s="875"/>
      <c r="BW75" s="875"/>
      <c r="BX75" s="875"/>
      <c r="BY75" s="875"/>
      <c r="BZ75" s="875"/>
      <c r="CA75" s="875"/>
      <c r="CB75" s="875"/>
      <c r="CC75" s="875"/>
      <c r="CD75" s="875"/>
      <c r="CE75" s="875"/>
      <c r="CF75" s="875"/>
      <c r="CG75" s="880"/>
      <c r="CH75" s="877"/>
      <c r="CI75" s="878"/>
      <c r="CJ75" s="878"/>
      <c r="CK75" s="878"/>
      <c r="CL75" s="879"/>
      <c r="CM75" s="877"/>
      <c r="CN75" s="878"/>
      <c r="CO75" s="878"/>
      <c r="CP75" s="878"/>
      <c r="CQ75" s="879"/>
      <c r="CR75" s="877"/>
      <c r="CS75" s="878"/>
      <c r="CT75" s="878"/>
      <c r="CU75" s="878"/>
      <c r="CV75" s="879"/>
      <c r="CW75" s="877"/>
      <c r="CX75" s="878"/>
      <c r="CY75" s="878"/>
      <c r="CZ75" s="878"/>
      <c r="DA75" s="879"/>
      <c r="DB75" s="877"/>
      <c r="DC75" s="878"/>
      <c r="DD75" s="878"/>
      <c r="DE75" s="878"/>
      <c r="DF75" s="879"/>
      <c r="DG75" s="877"/>
      <c r="DH75" s="878"/>
      <c r="DI75" s="878"/>
      <c r="DJ75" s="878"/>
      <c r="DK75" s="879"/>
      <c r="DL75" s="877"/>
      <c r="DM75" s="878"/>
      <c r="DN75" s="878"/>
      <c r="DO75" s="878"/>
      <c r="DP75" s="879"/>
      <c r="DQ75" s="877"/>
      <c r="DR75" s="878"/>
      <c r="DS75" s="878"/>
      <c r="DT75" s="878"/>
      <c r="DU75" s="879"/>
      <c r="DV75" s="874"/>
      <c r="DW75" s="875"/>
      <c r="DX75" s="875"/>
      <c r="DY75" s="875"/>
      <c r="DZ75" s="876"/>
      <c r="EA75" s="224"/>
    </row>
    <row r="76" spans="1:131" ht="26.25" customHeight="1" x14ac:dyDescent="0.15">
      <c r="A76" s="232">
        <v>9</v>
      </c>
      <c r="B76" s="888"/>
      <c r="C76" s="889"/>
      <c r="D76" s="889"/>
      <c r="E76" s="889"/>
      <c r="F76" s="889"/>
      <c r="G76" s="889"/>
      <c r="H76" s="889"/>
      <c r="I76" s="889"/>
      <c r="J76" s="889"/>
      <c r="K76" s="889"/>
      <c r="L76" s="889"/>
      <c r="M76" s="889"/>
      <c r="N76" s="889"/>
      <c r="O76" s="889"/>
      <c r="P76" s="890"/>
      <c r="Q76" s="892"/>
      <c r="R76" s="893"/>
      <c r="S76" s="893"/>
      <c r="T76" s="893"/>
      <c r="U76" s="848"/>
      <c r="V76" s="894"/>
      <c r="W76" s="893"/>
      <c r="X76" s="893"/>
      <c r="Y76" s="893"/>
      <c r="Z76" s="848"/>
      <c r="AA76" s="894"/>
      <c r="AB76" s="893"/>
      <c r="AC76" s="893"/>
      <c r="AD76" s="893"/>
      <c r="AE76" s="848"/>
      <c r="AF76" s="894"/>
      <c r="AG76" s="893"/>
      <c r="AH76" s="893"/>
      <c r="AI76" s="893"/>
      <c r="AJ76" s="848"/>
      <c r="AK76" s="894"/>
      <c r="AL76" s="893"/>
      <c r="AM76" s="893"/>
      <c r="AN76" s="893"/>
      <c r="AO76" s="848"/>
      <c r="AP76" s="894"/>
      <c r="AQ76" s="893"/>
      <c r="AR76" s="893"/>
      <c r="AS76" s="893"/>
      <c r="AT76" s="848"/>
      <c r="AU76" s="894"/>
      <c r="AV76" s="893"/>
      <c r="AW76" s="893"/>
      <c r="AX76" s="893"/>
      <c r="AY76" s="848"/>
      <c r="AZ76" s="846"/>
      <c r="BA76" s="846"/>
      <c r="BB76" s="846"/>
      <c r="BC76" s="846"/>
      <c r="BD76" s="847"/>
      <c r="BE76" s="235"/>
      <c r="BF76" s="235"/>
      <c r="BG76" s="235"/>
      <c r="BH76" s="235"/>
      <c r="BI76" s="235"/>
      <c r="BJ76" s="235"/>
      <c r="BK76" s="235"/>
      <c r="BL76" s="235"/>
      <c r="BM76" s="235"/>
      <c r="BN76" s="235"/>
      <c r="BO76" s="235"/>
      <c r="BP76" s="235"/>
      <c r="BQ76" s="232">
        <v>70</v>
      </c>
      <c r="BR76" s="237"/>
      <c r="BS76" s="874"/>
      <c r="BT76" s="875"/>
      <c r="BU76" s="875"/>
      <c r="BV76" s="875"/>
      <c r="BW76" s="875"/>
      <c r="BX76" s="875"/>
      <c r="BY76" s="875"/>
      <c r="BZ76" s="875"/>
      <c r="CA76" s="875"/>
      <c r="CB76" s="875"/>
      <c r="CC76" s="875"/>
      <c r="CD76" s="875"/>
      <c r="CE76" s="875"/>
      <c r="CF76" s="875"/>
      <c r="CG76" s="880"/>
      <c r="CH76" s="877"/>
      <c r="CI76" s="878"/>
      <c r="CJ76" s="878"/>
      <c r="CK76" s="878"/>
      <c r="CL76" s="879"/>
      <c r="CM76" s="877"/>
      <c r="CN76" s="878"/>
      <c r="CO76" s="878"/>
      <c r="CP76" s="878"/>
      <c r="CQ76" s="879"/>
      <c r="CR76" s="877"/>
      <c r="CS76" s="878"/>
      <c r="CT76" s="878"/>
      <c r="CU76" s="878"/>
      <c r="CV76" s="879"/>
      <c r="CW76" s="877"/>
      <c r="CX76" s="878"/>
      <c r="CY76" s="878"/>
      <c r="CZ76" s="878"/>
      <c r="DA76" s="879"/>
      <c r="DB76" s="877"/>
      <c r="DC76" s="878"/>
      <c r="DD76" s="878"/>
      <c r="DE76" s="878"/>
      <c r="DF76" s="879"/>
      <c r="DG76" s="877"/>
      <c r="DH76" s="878"/>
      <c r="DI76" s="878"/>
      <c r="DJ76" s="878"/>
      <c r="DK76" s="879"/>
      <c r="DL76" s="877"/>
      <c r="DM76" s="878"/>
      <c r="DN76" s="878"/>
      <c r="DO76" s="878"/>
      <c r="DP76" s="879"/>
      <c r="DQ76" s="877"/>
      <c r="DR76" s="878"/>
      <c r="DS76" s="878"/>
      <c r="DT76" s="878"/>
      <c r="DU76" s="879"/>
      <c r="DV76" s="874"/>
      <c r="DW76" s="875"/>
      <c r="DX76" s="875"/>
      <c r="DY76" s="875"/>
      <c r="DZ76" s="876"/>
      <c r="EA76" s="224"/>
    </row>
    <row r="77" spans="1:131" ht="26.25" customHeight="1" x14ac:dyDescent="0.15">
      <c r="A77" s="232">
        <v>10</v>
      </c>
      <c r="B77" s="888"/>
      <c r="C77" s="889"/>
      <c r="D77" s="889"/>
      <c r="E77" s="889"/>
      <c r="F77" s="889"/>
      <c r="G77" s="889"/>
      <c r="H77" s="889"/>
      <c r="I77" s="889"/>
      <c r="J77" s="889"/>
      <c r="K77" s="889"/>
      <c r="L77" s="889"/>
      <c r="M77" s="889"/>
      <c r="N77" s="889"/>
      <c r="O77" s="889"/>
      <c r="P77" s="890"/>
      <c r="Q77" s="892"/>
      <c r="R77" s="893"/>
      <c r="S77" s="893"/>
      <c r="T77" s="893"/>
      <c r="U77" s="848"/>
      <c r="V77" s="894"/>
      <c r="W77" s="893"/>
      <c r="X77" s="893"/>
      <c r="Y77" s="893"/>
      <c r="Z77" s="848"/>
      <c r="AA77" s="894"/>
      <c r="AB77" s="893"/>
      <c r="AC77" s="893"/>
      <c r="AD77" s="893"/>
      <c r="AE77" s="848"/>
      <c r="AF77" s="894"/>
      <c r="AG77" s="893"/>
      <c r="AH77" s="893"/>
      <c r="AI77" s="893"/>
      <c r="AJ77" s="848"/>
      <c r="AK77" s="894"/>
      <c r="AL77" s="893"/>
      <c r="AM77" s="893"/>
      <c r="AN77" s="893"/>
      <c r="AO77" s="848"/>
      <c r="AP77" s="894"/>
      <c r="AQ77" s="893"/>
      <c r="AR77" s="893"/>
      <c r="AS77" s="893"/>
      <c r="AT77" s="848"/>
      <c r="AU77" s="894"/>
      <c r="AV77" s="893"/>
      <c r="AW77" s="893"/>
      <c r="AX77" s="893"/>
      <c r="AY77" s="848"/>
      <c r="AZ77" s="846"/>
      <c r="BA77" s="846"/>
      <c r="BB77" s="846"/>
      <c r="BC77" s="846"/>
      <c r="BD77" s="847"/>
      <c r="BE77" s="235"/>
      <c r="BF77" s="235"/>
      <c r="BG77" s="235"/>
      <c r="BH77" s="235"/>
      <c r="BI77" s="235"/>
      <c r="BJ77" s="235"/>
      <c r="BK77" s="235"/>
      <c r="BL77" s="235"/>
      <c r="BM77" s="235"/>
      <c r="BN77" s="235"/>
      <c r="BO77" s="235"/>
      <c r="BP77" s="235"/>
      <c r="BQ77" s="232">
        <v>71</v>
      </c>
      <c r="BR77" s="237"/>
      <c r="BS77" s="874"/>
      <c r="BT77" s="875"/>
      <c r="BU77" s="875"/>
      <c r="BV77" s="875"/>
      <c r="BW77" s="875"/>
      <c r="BX77" s="875"/>
      <c r="BY77" s="875"/>
      <c r="BZ77" s="875"/>
      <c r="CA77" s="875"/>
      <c r="CB77" s="875"/>
      <c r="CC77" s="875"/>
      <c r="CD77" s="875"/>
      <c r="CE77" s="875"/>
      <c r="CF77" s="875"/>
      <c r="CG77" s="880"/>
      <c r="CH77" s="877"/>
      <c r="CI77" s="878"/>
      <c r="CJ77" s="878"/>
      <c r="CK77" s="878"/>
      <c r="CL77" s="879"/>
      <c r="CM77" s="877"/>
      <c r="CN77" s="878"/>
      <c r="CO77" s="878"/>
      <c r="CP77" s="878"/>
      <c r="CQ77" s="879"/>
      <c r="CR77" s="877"/>
      <c r="CS77" s="878"/>
      <c r="CT77" s="878"/>
      <c r="CU77" s="878"/>
      <c r="CV77" s="879"/>
      <c r="CW77" s="877"/>
      <c r="CX77" s="878"/>
      <c r="CY77" s="878"/>
      <c r="CZ77" s="878"/>
      <c r="DA77" s="879"/>
      <c r="DB77" s="877"/>
      <c r="DC77" s="878"/>
      <c r="DD77" s="878"/>
      <c r="DE77" s="878"/>
      <c r="DF77" s="879"/>
      <c r="DG77" s="877"/>
      <c r="DH77" s="878"/>
      <c r="DI77" s="878"/>
      <c r="DJ77" s="878"/>
      <c r="DK77" s="879"/>
      <c r="DL77" s="877"/>
      <c r="DM77" s="878"/>
      <c r="DN77" s="878"/>
      <c r="DO77" s="878"/>
      <c r="DP77" s="879"/>
      <c r="DQ77" s="877"/>
      <c r="DR77" s="878"/>
      <c r="DS77" s="878"/>
      <c r="DT77" s="878"/>
      <c r="DU77" s="879"/>
      <c r="DV77" s="874"/>
      <c r="DW77" s="875"/>
      <c r="DX77" s="875"/>
      <c r="DY77" s="875"/>
      <c r="DZ77" s="876"/>
      <c r="EA77" s="224"/>
    </row>
    <row r="78" spans="1:131" ht="26.25" customHeight="1" x14ac:dyDescent="0.15">
      <c r="A78" s="232">
        <v>11</v>
      </c>
      <c r="B78" s="888"/>
      <c r="C78" s="889"/>
      <c r="D78" s="889"/>
      <c r="E78" s="889"/>
      <c r="F78" s="889"/>
      <c r="G78" s="889"/>
      <c r="H78" s="889"/>
      <c r="I78" s="889"/>
      <c r="J78" s="889"/>
      <c r="K78" s="889"/>
      <c r="L78" s="889"/>
      <c r="M78" s="889"/>
      <c r="N78" s="889"/>
      <c r="O78" s="889"/>
      <c r="P78" s="890"/>
      <c r="Q78" s="891"/>
      <c r="R78" s="845"/>
      <c r="S78" s="845"/>
      <c r="T78" s="845"/>
      <c r="U78" s="845"/>
      <c r="V78" s="845"/>
      <c r="W78" s="845"/>
      <c r="X78" s="845"/>
      <c r="Y78" s="845"/>
      <c r="Z78" s="845"/>
      <c r="AA78" s="845"/>
      <c r="AB78" s="845"/>
      <c r="AC78" s="845"/>
      <c r="AD78" s="845"/>
      <c r="AE78" s="845"/>
      <c r="AF78" s="845"/>
      <c r="AG78" s="845"/>
      <c r="AH78" s="845"/>
      <c r="AI78" s="845"/>
      <c r="AJ78" s="845"/>
      <c r="AK78" s="845"/>
      <c r="AL78" s="845"/>
      <c r="AM78" s="845"/>
      <c r="AN78" s="845"/>
      <c r="AO78" s="845"/>
      <c r="AP78" s="845"/>
      <c r="AQ78" s="845"/>
      <c r="AR78" s="845"/>
      <c r="AS78" s="845"/>
      <c r="AT78" s="845"/>
      <c r="AU78" s="845"/>
      <c r="AV78" s="845"/>
      <c r="AW78" s="845"/>
      <c r="AX78" s="845"/>
      <c r="AY78" s="845"/>
      <c r="AZ78" s="846"/>
      <c r="BA78" s="846"/>
      <c r="BB78" s="846"/>
      <c r="BC78" s="846"/>
      <c r="BD78" s="847"/>
      <c r="BE78" s="235"/>
      <c r="BF78" s="235"/>
      <c r="BG78" s="235"/>
      <c r="BH78" s="235"/>
      <c r="BI78" s="235"/>
      <c r="BJ78" s="224"/>
      <c r="BK78" s="224"/>
      <c r="BL78" s="224"/>
      <c r="BM78" s="224"/>
      <c r="BN78" s="224"/>
      <c r="BO78" s="235"/>
      <c r="BP78" s="235"/>
      <c r="BQ78" s="232">
        <v>72</v>
      </c>
      <c r="BR78" s="237"/>
      <c r="BS78" s="874"/>
      <c r="BT78" s="875"/>
      <c r="BU78" s="875"/>
      <c r="BV78" s="875"/>
      <c r="BW78" s="875"/>
      <c r="BX78" s="875"/>
      <c r="BY78" s="875"/>
      <c r="BZ78" s="875"/>
      <c r="CA78" s="875"/>
      <c r="CB78" s="875"/>
      <c r="CC78" s="875"/>
      <c r="CD78" s="875"/>
      <c r="CE78" s="875"/>
      <c r="CF78" s="875"/>
      <c r="CG78" s="880"/>
      <c r="CH78" s="877"/>
      <c r="CI78" s="878"/>
      <c r="CJ78" s="878"/>
      <c r="CK78" s="878"/>
      <c r="CL78" s="879"/>
      <c r="CM78" s="877"/>
      <c r="CN78" s="878"/>
      <c r="CO78" s="878"/>
      <c r="CP78" s="878"/>
      <c r="CQ78" s="879"/>
      <c r="CR78" s="877"/>
      <c r="CS78" s="878"/>
      <c r="CT78" s="878"/>
      <c r="CU78" s="878"/>
      <c r="CV78" s="879"/>
      <c r="CW78" s="877"/>
      <c r="CX78" s="878"/>
      <c r="CY78" s="878"/>
      <c r="CZ78" s="878"/>
      <c r="DA78" s="879"/>
      <c r="DB78" s="877"/>
      <c r="DC78" s="878"/>
      <c r="DD78" s="878"/>
      <c r="DE78" s="878"/>
      <c r="DF78" s="879"/>
      <c r="DG78" s="877"/>
      <c r="DH78" s="878"/>
      <c r="DI78" s="878"/>
      <c r="DJ78" s="878"/>
      <c r="DK78" s="879"/>
      <c r="DL78" s="877"/>
      <c r="DM78" s="878"/>
      <c r="DN78" s="878"/>
      <c r="DO78" s="878"/>
      <c r="DP78" s="879"/>
      <c r="DQ78" s="877"/>
      <c r="DR78" s="878"/>
      <c r="DS78" s="878"/>
      <c r="DT78" s="878"/>
      <c r="DU78" s="879"/>
      <c r="DV78" s="874"/>
      <c r="DW78" s="875"/>
      <c r="DX78" s="875"/>
      <c r="DY78" s="875"/>
      <c r="DZ78" s="876"/>
      <c r="EA78" s="224"/>
    </row>
    <row r="79" spans="1:131" ht="26.25" customHeight="1" x14ac:dyDescent="0.15">
      <c r="A79" s="232">
        <v>12</v>
      </c>
      <c r="B79" s="888"/>
      <c r="C79" s="889"/>
      <c r="D79" s="889"/>
      <c r="E79" s="889"/>
      <c r="F79" s="889"/>
      <c r="G79" s="889"/>
      <c r="H79" s="889"/>
      <c r="I79" s="889"/>
      <c r="J79" s="889"/>
      <c r="K79" s="889"/>
      <c r="L79" s="889"/>
      <c r="M79" s="889"/>
      <c r="N79" s="889"/>
      <c r="O79" s="889"/>
      <c r="P79" s="890"/>
      <c r="Q79" s="891"/>
      <c r="R79" s="845"/>
      <c r="S79" s="845"/>
      <c r="T79" s="845"/>
      <c r="U79" s="845"/>
      <c r="V79" s="845"/>
      <c r="W79" s="845"/>
      <c r="X79" s="845"/>
      <c r="Y79" s="845"/>
      <c r="Z79" s="845"/>
      <c r="AA79" s="845"/>
      <c r="AB79" s="845"/>
      <c r="AC79" s="845"/>
      <c r="AD79" s="845"/>
      <c r="AE79" s="845"/>
      <c r="AF79" s="845"/>
      <c r="AG79" s="845"/>
      <c r="AH79" s="845"/>
      <c r="AI79" s="845"/>
      <c r="AJ79" s="845"/>
      <c r="AK79" s="845"/>
      <c r="AL79" s="845"/>
      <c r="AM79" s="845"/>
      <c r="AN79" s="845"/>
      <c r="AO79" s="845"/>
      <c r="AP79" s="845"/>
      <c r="AQ79" s="845"/>
      <c r="AR79" s="845"/>
      <c r="AS79" s="845"/>
      <c r="AT79" s="845"/>
      <c r="AU79" s="845"/>
      <c r="AV79" s="845"/>
      <c r="AW79" s="845"/>
      <c r="AX79" s="845"/>
      <c r="AY79" s="845"/>
      <c r="AZ79" s="846"/>
      <c r="BA79" s="846"/>
      <c r="BB79" s="846"/>
      <c r="BC79" s="846"/>
      <c r="BD79" s="847"/>
      <c r="BE79" s="235"/>
      <c r="BF79" s="235"/>
      <c r="BG79" s="235"/>
      <c r="BH79" s="235"/>
      <c r="BI79" s="235"/>
      <c r="BJ79" s="224"/>
      <c r="BK79" s="224"/>
      <c r="BL79" s="224"/>
      <c r="BM79" s="224"/>
      <c r="BN79" s="224"/>
      <c r="BO79" s="235"/>
      <c r="BP79" s="235"/>
      <c r="BQ79" s="232">
        <v>73</v>
      </c>
      <c r="BR79" s="237"/>
      <c r="BS79" s="874"/>
      <c r="BT79" s="875"/>
      <c r="BU79" s="875"/>
      <c r="BV79" s="875"/>
      <c r="BW79" s="875"/>
      <c r="BX79" s="875"/>
      <c r="BY79" s="875"/>
      <c r="BZ79" s="875"/>
      <c r="CA79" s="875"/>
      <c r="CB79" s="875"/>
      <c r="CC79" s="875"/>
      <c r="CD79" s="875"/>
      <c r="CE79" s="875"/>
      <c r="CF79" s="875"/>
      <c r="CG79" s="880"/>
      <c r="CH79" s="877"/>
      <c r="CI79" s="878"/>
      <c r="CJ79" s="878"/>
      <c r="CK79" s="878"/>
      <c r="CL79" s="879"/>
      <c r="CM79" s="877"/>
      <c r="CN79" s="878"/>
      <c r="CO79" s="878"/>
      <c r="CP79" s="878"/>
      <c r="CQ79" s="879"/>
      <c r="CR79" s="877"/>
      <c r="CS79" s="878"/>
      <c r="CT79" s="878"/>
      <c r="CU79" s="878"/>
      <c r="CV79" s="879"/>
      <c r="CW79" s="877"/>
      <c r="CX79" s="878"/>
      <c r="CY79" s="878"/>
      <c r="CZ79" s="878"/>
      <c r="DA79" s="879"/>
      <c r="DB79" s="877"/>
      <c r="DC79" s="878"/>
      <c r="DD79" s="878"/>
      <c r="DE79" s="878"/>
      <c r="DF79" s="879"/>
      <c r="DG79" s="877"/>
      <c r="DH79" s="878"/>
      <c r="DI79" s="878"/>
      <c r="DJ79" s="878"/>
      <c r="DK79" s="879"/>
      <c r="DL79" s="877"/>
      <c r="DM79" s="878"/>
      <c r="DN79" s="878"/>
      <c r="DO79" s="878"/>
      <c r="DP79" s="879"/>
      <c r="DQ79" s="877"/>
      <c r="DR79" s="878"/>
      <c r="DS79" s="878"/>
      <c r="DT79" s="878"/>
      <c r="DU79" s="879"/>
      <c r="DV79" s="874"/>
      <c r="DW79" s="875"/>
      <c r="DX79" s="875"/>
      <c r="DY79" s="875"/>
      <c r="DZ79" s="876"/>
      <c r="EA79" s="224"/>
    </row>
    <row r="80" spans="1:131" ht="26.25" customHeight="1" x14ac:dyDescent="0.15">
      <c r="A80" s="232">
        <v>13</v>
      </c>
      <c r="B80" s="888"/>
      <c r="C80" s="889"/>
      <c r="D80" s="889"/>
      <c r="E80" s="889"/>
      <c r="F80" s="889"/>
      <c r="G80" s="889"/>
      <c r="H80" s="889"/>
      <c r="I80" s="889"/>
      <c r="J80" s="889"/>
      <c r="K80" s="889"/>
      <c r="L80" s="889"/>
      <c r="M80" s="889"/>
      <c r="N80" s="889"/>
      <c r="O80" s="889"/>
      <c r="P80" s="890"/>
      <c r="Q80" s="891"/>
      <c r="R80" s="845"/>
      <c r="S80" s="845"/>
      <c r="T80" s="845"/>
      <c r="U80" s="845"/>
      <c r="V80" s="845"/>
      <c r="W80" s="845"/>
      <c r="X80" s="845"/>
      <c r="Y80" s="845"/>
      <c r="Z80" s="845"/>
      <c r="AA80" s="845"/>
      <c r="AB80" s="845"/>
      <c r="AC80" s="845"/>
      <c r="AD80" s="845"/>
      <c r="AE80" s="845"/>
      <c r="AF80" s="845"/>
      <c r="AG80" s="845"/>
      <c r="AH80" s="845"/>
      <c r="AI80" s="845"/>
      <c r="AJ80" s="845"/>
      <c r="AK80" s="845"/>
      <c r="AL80" s="845"/>
      <c r="AM80" s="845"/>
      <c r="AN80" s="845"/>
      <c r="AO80" s="845"/>
      <c r="AP80" s="845"/>
      <c r="AQ80" s="845"/>
      <c r="AR80" s="845"/>
      <c r="AS80" s="845"/>
      <c r="AT80" s="845"/>
      <c r="AU80" s="845"/>
      <c r="AV80" s="845"/>
      <c r="AW80" s="845"/>
      <c r="AX80" s="845"/>
      <c r="AY80" s="845"/>
      <c r="AZ80" s="846"/>
      <c r="BA80" s="846"/>
      <c r="BB80" s="846"/>
      <c r="BC80" s="846"/>
      <c r="BD80" s="847"/>
      <c r="BE80" s="235"/>
      <c r="BF80" s="235"/>
      <c r="BG80" s="235"/>
      <c r="BH80" s="235"/>
      <c r="BI80" s="235"/>
      <c r="BJ80" s="235"/>
      <c r="BK80" s="235"/>
      <c r="BL80" s="235"/>
      <c r="BM80" s="235"/>
      <c r="BN80" s="235"/>
      <c r="BO80" s="235"/>
      <c r="BP80" s="235"/>
      <c r="BQ80" s="232">
        <v>74</v>
      </c>
      <c r="BR80" s="237"/>
      <c r="BS80" s="874"/>
      <c r="BT80" s="875"/>
      <c r="BU80" s="875"/>
      <c r="BV80" s="875"/>
      <c r="BW80" s="875"/>
      <c r="BX80" s="875"/>
      <c r="BY80" s="875"/>
      <c r="BZ80" s="875"/>
      <c r="CA80" s="875"/>
      <c r="CB80" s="875"/>
      <c r="CC80" s="875"/>
      <c r="CD80" s="875"/>
      <c r="CE80" s="875"/>
      <c r="CF80" s="875"/>
      <c r="CG80" s="880"/>
      <c r="CH80" s="877"/>
      <c r="CI80" s="878"/>
      <c r="CJ80" s="878"/>
      <c r="CK80" s="878"/>
      <c r="CL80" s="879"/>
      <c r="CM80" s="877"/>
      <c r="CN80" s="878"/>
      <c r="CO80" s="878"/>
      <c r="CP80" s="878"/>
      <c r="CQ80" s="879"/>
      <c r="CR80" s="877"/>
      <c r="CS80" s="878"/>
      <c r="CT80" s="878"/>
      <c r="CU80" s="878"/>
      <c r="CV80" s="879"/>
      <c r="CW80" s="877"/>
      <c r="CX80" s="878"/>
      <c r="CY80" s="878"/>
      <c r="CZ80" s="878"/>
      <c r="DA80" s="879"/>
      <c r="DB80" s="877"/>
      <c r="DC80" s="878"/>
      <c r="DD80" s="878"/>
      <c r="DE80" s="878"/>
      <c r="DF80" s="879"/>
      <c r="DG80" s="877"/>
      <c r="DH80" s="878"/>
      <c r="DI80" s="878"/>
      <c r="DJ80" s="878"/>
      <c r="DK80" s="879"/>
      <c r="DL80" s="877"/>
      <c r="DM80" s="878"/>
      <c r="DN80" s="878"/>
      <c r="DO80" s="878"/>
      <c r="DP80" s="879"/>
      <c r="DQ80" s="877"/>
      <c r="DR80" s="878"/>
      <c r="DS80" s="878"/>
      <c r="DT80" s="878"/>
      <c r="DU80" s="879"/>
      <c r="DV80" s="874"/>
      <c r="DW80" s="875"/>
      <c r="DX80" s="875"/>
      <c r="DY80" s="875"/>
      <c r="DZ80" s="876"/>
      <c r="EA80" s="224"/>
    </row>
    <row r="81" spans="1:131" ht="26.25" customHeight="1" x14ac:dyDescent="0.15">
      <c r="A81" s="232">
        <v>14</v>
      </c>
      <c r="B81" s="888"/>
      <c r="C81" s="889"/>
      <c r="D81" s="889"/>
      <c r="E81" s="889"/>
      <c r="F81" s="889"/>
      <c r="G81" s="889"/>
      <c r="H81" s="889"/>
      <c r="I81" s="889"/>
      <c r="J81" s="889"/>
      <c r="K81" s="889"/>
      <c r="L81" s="889"/>
      <c r="M81" s="889"/>
      <c r="N81" s="889"/>
      <c r="O81" s="889"/>
      <c r="P81" s="890"/>
      <c r="Q81" s="891"/>
      <c r="R81" s="845"/>
      <c r="S81" s="845"/>
      <c r="T81" s="845"/>
      <c r="U81" s="845"/>
      <c r="V81" s="845"/>
      <c r="W81" s="845"/>
      <c r="X81" s="845"/>
      <c r="Y81" s="845"/>
      <c r="Z81" s="845"/>
      <c r="AA81" s="845"/>
      <c r="AB81" s="845"/>
      <c r="AC81" s="845"/>
      <c r="AD81" s="845"/>
      <c r="AE81" s="845"/>
      <c r="AF81" s="845"/>
      <c r="AG81" s="845"/>
      <c r="AH81" s="845"/>
      <c r="AI81" s="845"/>
      <c r="AJ81" s="845"/>
      <c r="AK81" s="845"/>
      <c r="AL81" s="845"/>
      <c r="AM81" s="845"/>
      <c r="AN81" s="845"/>
      <c r="AO81" s="845"/>
      <c r="AP81" s="845"/>
      <c r="AQ81" s="845"/>
      <c r="AR81" s="845"/>
      <c r="AS81" s="845"/>
      <c r="AT81" s="845"/>
      <c r="AU81" s="845"/>
      <c r="AV81" s="845"/>
      <c r="AW81" s="845"/>
      <c r="AX81" s="845"/>
      <c r="AY81" s="845"/>
      <c r="AZ81" s="846"/>
      <c r="BA81" s="846"/>
      <c r="BB81" s="846"/>
      <c r="BC81" s="846"/>
      <c r="BD81" s="847"/>
      <c r="BE81" s="235"/>
      <c r="BF81" s="235"/>
      <c r="BG81" s="235"/>
      <c r="BH81" s="235"/>
      <c r="BI81" s="235"/>
      <c r="BJ81" s="235"/>
      <c r="BK81" s="235"/>
      <c r="BL81" s="235"/>
      <c r="BM81" s="235"/>
      <c r="BN81" s="235"/>
      <c r="BO81" s="235"/>
      <c r="BP81" s="235"/>
      <c r="BQ81" s="232">
        <v>75</v>
      </c>
      <c r="BR81" s="237"/>
      <c r="BS81" s="874"/>
      <c r="BT81" s="875"/>
      <c r="BU81" s="875"/>
      <c r="BV81" s="875"/>
      <c r="BW81" s="875"/>
      <c r="BX81" s="875"/>
      <c r="BY81" s="875"/>
      <c r="BZ81" s="875"/>
      <c r="CA81" s="875"/>
      <c r="CB81" s="875"/>
      <c r="CC81" s="875"/>
      <c r="CD81" s="875"/>
      <c r="CE81" s="875"/>
      <c r="CF81" s="875"/>
      <c r="CG81" s="880"/>
      <c r="CH81" s="877"/>
      <c r="CI81" s="878"/>
      <c r="CJ81" s="878"/>
      <c r="CK81" s="878"/>
      <c r="CL81" s="879"/>
      <c r="CM81" s="877"/>
      <c r="CN81" s="878"/>
      <c r="CO81" s="878"/>
      <c r="CP81" s="878"/>
      <c r="CQ81" s="879"/>
      <c r="CR81" s="877"/>
      <c r="CS81" s="878"/>
      <c r="CT81" s="878"/>
      <c r="CU81" s="878"/>
      <c r="CV81" s="879"/>
      <c r="CW81" s="877"/>
      <c r="CX81" s="878"/>
      <c r="CY81" s="878"/>
      <c r="CZ81" s="878"/>
      <c r="DA81" s="879"/>
      <c r="DB81" s="877"/>
      <c r="DC81" s="878"/>
      <c r="DD81" s="878"/>
      <c r="DE81" s="878"/>
      <c r="DF81" s="879"/>
      <c r="DG81" s="877"/>
      <c r="DH81" s="878"/>
      <c r="DI81" s="878"/>
      <c r="DJ81" s="878"/>
      <c r="DK81" s="879"/>
      <c r="DL81" s="877"/>
      <c r="DM81" s="878"/>
      <c r="DN81" s="878"/>
      <c r="DO81" s="878"/>
      <c r="DP81" s="879"/>
      <c r="DQ81" s="877"/>
      <c r="DR81" s="878"/>
      <c r="DS81" s="878"/>
      <c r="DT81" s="878"/>
      <c r="DU81" s="879"/>
      <c r="DV81" s="874"/>
      <c r="DW81" s="875"/>
      <c r="DX81" s="875"/>
      <c r="DY81" s="875"/>
      <c r="DZ81" s="876"/>
      <c r="EA81" s="224"/>
    </row>
    <row r="82" spans="1:131" ht="26.25" customHeight="1" x14ac:dyDescent="0.15">
      <c r="A82" s="232">
        <v>15</v>
      </c>
      <c r="B82" s="888"/>
      <c r="C82" s="889"/>
      <c r="D82" s="889"/>
      <c r="E82" s="889"/>
      <c r="F82" s="889"/>
      <c r="G82" s="889"/>
      <c r="H82" s="889"/>
      <c r="I82" s="889"/>
      <c r="J82" s="889"/>
      <c r="K82" s="889"/>
      <c r="L82" s="889"/>
      <c r="M82" s="889"/>
      <c r="N82" s="889"/>
      <c r="O82" s="889"/>
      <c r="P82" s="890"/>
      <c r="Q82" s="891"/>
      <c r="R82" s="845"/>
      <c r="S82" s="845"/>
      <c r="T82" s="845"/>
      <c r="U82" s="845"/>
      <c r="V82" s="845"/>
      <c r="W82" s="845"/>
      <c r="X82" s="845"/>
      <c r="Y82" s="845"/>
      <c r="Z82" s="845"/>
      <c r="AA82" s="845"/>
      <c r="AB82" s="845"/>
      <c r="AC82" s="845"/>
      <c r="AD82" s="845"/>
      <c r="AE82" s="845"/>
      <c r="AF82" s="845"/>
      <c r="AG82" s="845"/>
      <c r="AH82" s="845"/>
      <c r="AI82" s="845"/>
      <c r="AJ82" s="845"/>
      <c r="AK82" s="845"/>
      <c r="AL82" s="845"/>
      <c r="AM82" s="845"/>
      <c r="AN82" s="845"/>
      <c r="AO82" s="845"/>
      <c r="AP82" s="845"/>
      <c r="AQ82" s="845"/>
      <c r="AR82" s="845"/>
      <c r="AS82" s="845"/>
      <c r="AT82" s="845"/>
      <c r="AU82" s="845"/>
      <c r="AV82" s="845"/>
      <c r="AW82" s="845"/>
      <c r="AX82" s="845"/>
      <c r="AY82" s="845"/>
      <c r="AZ82" s="846"/>
      <c r="BA82" s="846"/>
      <c r="BB82" s="846"/>
      <c r="BC82" s="846"/>
      <c r="BD82" s="847"/>
      <c r="BE82" s="235"/>
      <c r="BF82" s="235"/>
      <c r="BG82" s="235"/>
      <c r="BH82" s="235"/>
      <c r="BI82" s="235"/>
      <c r="BJ82" s="235"/>
      <c r="BK82" s="235"/>
      <c r="BL82" s="235"/>
      <c r="BM82" s="235"/>
      <c r="BN82" s="235"/>
      <c r="BO82" s="235"/>
      <c r="BP82" s="235"/>
      <c r="BQ82" s="232">
        <v>76</v>
      </c>
      <c r="BR82" s="237"/>
      <c r="BS82" s="874"/>
      <c r="BT82" s="875"/>
      <c r="BU82" s="875"/>
      <c r="BV82" s="875"/>
      <c r="BW82" s="875"/>
      <c r="BX82" s="875"/>
      <c r="BY82" s="875"/>
      <c r="BZ82" s="875"/>
      <c r="CA82" s="875"/>
      <c r="CB82" s="875"/>
      <c r="CC82" s="875"/>
      <c r="CD82" s="875"/>
      <c r="CE82" s="875"/>
      <c r="CF82" s="875"/>
      <c r="CG82" s="880"/>
      <c r="CH82" s="877"/>
      <c r="CI82" s="878"/>
      <c r="CJ82" s="878"/>
      <c r="CK82" s="878"/>
      <c r="CL82" s="879"/>
      <c r="CM82" s="877"/>
      <c r="CN82" s="878"/>
      <c r="CO82" s="878"/>
      <c r="CP82" s="878"/>
      <c r="CQ82" s="879"/>
      <c r="CR82" s="877"/>
      <c r="CS82" s="878"/>
      <c r="CT82" s="878"/>
      <c r="CU82" s="878"/>
      <c r="CV82" s="879"/>
      <c r="CW82" s="877"/>
      <c r="CX82" s="878"/>
      <c r="CY82" s="878"/>
      <c r="CZ82" s="878"/>
      <c r="DA82" s="879"/>
      <c r="DB82" s="877"/>
      <c r="DC82" s="878"/>
      <c r="DD82" s="878"/>
      <c r="DE82" s="878"/>
      <c r="DF82" s="879"/>
      <c r="DG82" s="877"/>
      <c r="DH82" s="878"/>
      <c r="DI82" s="878"/>
      <c r="DJ82" s="878"/>
      <c r="DK82" s="879"/>
      <c r="DL82" s="877"/>
      <c r="DM82" s="878"/>
      <c r="DN82" s="878"/>
      <c r="DO82" s="878"/>
      <c r="DP82" s="879"/>
      <c r="DQ82" s="877"/>
      <c r="DR82" s="878"/>
      <c r="DS82" s="878"/>
      <c r="DT82" s="878"/>
      <c r="DU82" s="879"/>
      <c r="DV82" s="874"/>
      <c r="DW82" s="875"/>
      <c r="DX82" s="875"/>
      <c r="DY82" s="875"/>
      <c r="DZ82" s="876"/>
      <c r="EA82" s="224"/>
    </row>
    <row r="83" spans="1:131" ht="26.25" customHeight="1" x14ac:dyDescent="0.15">
      <c r="A83" s="232">
        <v>16</v>
      </c>
      <c r="B83" s="888"/>
      <c r="C83" s="889"/>
      <c r="D83" s="889"/>
      <c r="E83" s="889"/>
      <c r="F83" s="889"/>
      <c r="G83" s="889"/>
      <c r="H83" s="889"/>
      <c r="I83" s="889"/>
      <c r="J83" s="889"/>
      <c r="K83" s="889"/>
      <c r="L83" s="889"/>
      <c r="M83" s="889"/>
      <c r="N83" s="889"/>
      <c r="O83" s="889"/>
      <c r="P83" s="890"/>
      <c r="Q83" s="891"/>
      <c r="R83" s="845"/>
      <c r="S83" s="845"/>
      <c r="T83" s="845"/>
      <c r="U83" s="845"/>
      <c r="V83" s="845"/>
      <c r="W83" s="845"/>
      <c r="X83" s="845"/>
      <c r="Y83" s="845"/>
      <c r="Z83" s="845"/>
      <c r="AA83" s="845"/>
      <c r="AB83" s="845"/>
      <c r="AC83" s="845"/>
      <c r="AD83" s="845"/>
      <c r="AE83" s="845"/>
      <c r="AF83" s="845"/>
      <c r="AG83" s="845"/>
      <c r="AH83" s="845"/>
      <c r="AI83" s="845"/>
      <c r="AJ83" s="845"/>
      <c r="AK83" s="845"/>
      <c r="AL83" s="845"/>
      <c r="AM83" s="845"/>
      <c r="AN83" s="845"/>
      <c r="AO83" s="845"/>
      <c r="AP83" s="845"/>
      <c r="AQ83" s="845"/>
      <c r="AR83" s="845"/>
      <c r="AS83" s="845"/>
      <c r="AT83" s="845"/>
      <c r="AU83" s="845"/>
      <c r="AV83" s="845"/>
      <c r="AW83" s="845"/>
      <c r="AX83" s="845"/>
      <c r="AY83" s="845"/>
      <c r="AZ83" s="846"/>
      <c r="BA83" s="846"/>
      <c r="BB83" s="846"/>
      <c r="BC83" s="846"/>
      <c r="BD83" s="847"/>
      <c r="BE83" s="235"/>
      <c r="BF83" s="235"/>
      <c r="BG83" s="235"/>
      <c r="BH83" s="235"/>
      <c r="BI83" s="235"/>
      <c r="BJ83" s="235"/>
      <c r="BK83" s="235"/>
      <c r="BL83" s="235"/>
      <c r="BM83" s="235"/>
      <c r="BN83" s="235"/>
      <c r="BO83" s="235"/>
      <c r="BP83" s="235"/>
      <c r="BQ83" s="232">
        <v>77</v>
      </c>
      <c r="BR83" s="237"/>
      <c r="BS83" s="874"/>
      <c r="BT83" s="875"/>
      <c r="BU83" s="875"/>
      <c r="BV83" s="875"/>
      <c r="BW83" s="875"/>
      <c r="BX83" s="875"/>
      <c r="BY83" s="875"/>
      <c r="BZ83" s="875"/>
      <c r="CA83" s="875"/>
      <c r="CB83" s="875"/>
      <c r="CC83" s="875"/>
      <c r="CD83" s="875"/>
      <c r="CE83" s="875"/>
      <c r="CF83" s="875"/>
      <c r="CG83" s="880"/>
      <c r="CH83" s="877"/>
      <c r="CI83" s="878"/>
      <c r="CJ83" s="878"/>
      <c r="CK83" s="878"/>
      <c r="CL83" s="879"/>
      <c r="CM83" s="877"/>
      <c r="CN83" s="878"/>
      <c r="CO83" s="878"/>
      <c r="CP83" s="878"/>
      <c r="CQ83" s="879"/>
      <c r="CR83" s="877"/>
      <c r="CS83" s="878"/>
      <c r="CT83" s="878"/>
      <c r="CU83" s="878"/>
      <c r="CV83" s="879"/>
      <c r="CW83" s="877"/>
      <c r="CX83" s="878"/>
      <c r="CY83" s="878"/>
      <c r="CZ83" s="878"/>
      <c r="DA83" s="879"/>
      <c r="DB83" s="877"/>
      <c r="DC83" s="878"/>
      <c r="DD83" s="878"/>
      <c r="DE83" s="878"/>
      <c r="DF83" s="879"/>
      <c r="DG83" s="877"/>
      <c r="DH83" s="878"/>
      <c r="DI83" s="878"/>
      <c r="DJ83" s="878"/>
      <c r="DK83" s="879"/>
      <c r="DL83" s="877"/>
      <c r="DM83" s="878"/>
      <c r="DN83" s="878"/>
      <c r="DO83" s="878"/>
      <c r="DP83" s="879"/>
      <c r="DQ83" s="877"/>
      <c r="DR83" s="878"/>
      <c r="DS83" s="878"/>
      <c r="DT83" s="878"/>
      <c r="DU83" s="879"/>
      <c r="DV83" s="874"/>
      <c r="DW83" s="875"/>
      <c r="DX83" s="875"/>
      <c r="DY83" s="875"/>
      <c r="DZ83" s="876"/>
      <c r="EA83" s="224"/>
    </row>
    <row r="84" spans="1:131" ht="26.25" customHeight="1" x14ac:dyDescent="0.15">
      <c r="A84" s="232">
        <v>17</v>
      </c>
      <c r="B84" s="888"/>
      <c r="C84" s="889"/>
      <c r="D84" s="889"/>
      <c r="E84" s="889"/>
      <c r="F84" s="889"/>
      <c r="G84" s="889"/>
      <c r="H84" s="889"/>
      <c r="I84" s="889"/>
      <c r="J84" s="889"/>
      <c r="K84" s="889"/>
      <c r="L84" s="889"/>
      <c r="M84" s="889"/>
      <c r="N84" s="889"/>
      <c r="O84" s="889"/>
      <c r="P84" s="890"/>
      <c r="Q84" s="891"/>
      <c r="R84" s="845"/>
      <c r="S84" s="845"/>
      <c r="T84" s="845"/>
      <c r="U84" s="845"/>
      <c r="V84" s="845"/>
      <c r="W84" s="845"/>
      <c r="X84" s="845"/>
      <c r="Y84" s="845"/>
      <c r="Z84" s="845"/>
      <c r="AA84" s="845"/>
      <c r="AB84" s="845"/>
      <c r="AC84" s="845"/>
      <c r="AD84" s="845"/>
      <c r="AE84" s="845"/>
      <c r="AF84" s="845"/>
      <c r="AG84" s="845"/>
      <c r="AH84" s="845"/>
      <c r="AI84" s="845"/>
      <c r="AJ84" s="845"/>
      <c r="AK84" s="845"/>
      <c r="AL84" s="845"/>
      <c r="AM84" s="845"/>
      <c r="AN84" s="845"/>
      <c r="AO84" s="845"/>
      <c r="AP84" s="845"/>
      <c r="AQ84" s="845"/>
      <c r="AR84" s="845"/>
      <c r="AS84" s="845"/>
      <c r="AT84" s="845"/>
      <c r="AU84" s="845"/>
      <c r="AV84" s="845"/>
      <c r="AW84" s="845"/>
      <c r="AX84" s="845"/>
      <c r="AY84" s="845"/>
      <c r="AZ84" s="846"/>
      <c r="BA84" s="846"/>
      <c r="BB84" s="846"/>
      <c r="BC84" s="846"/>
      <c r="BD84" s="847"/>
      <c r="BE84" s="235"/>
      <c r="BF84" s="235"/>
      <c r="BG84" s="235"/>
      <c r="BH84" s="235"/>
      <c r="BI84" s="235"/>
      <c r="BJ84" s="235"/>
      <c r="BK84" s="235"/>
      <c r="BL84" s="235"/>
      <c r="BM84" s="235"/>
      <c r="BN84" s="235"/>
      <c r="BO84" s="235"/>
      <c r="BP84" s="235"/>
      <c r="BQ84" s="232">
        <v>78</v>
      </c>
      <c r="BR84" s="237"/>
      <c r="BS84" s="874"/>
      <c r="BT84" s="875"/>
      <c r="BU84" s="875"/>
      <c r="BV84" s="875"/>
      <c r="BW84" s="875"/>
      <c r="BX84" s="875"/>
      <c r="BY84" s="875"/>
      <c r="BZ84" s="875"/>
      <c r="CA84" s="875"/>
      <c r="CB84" s="875"/>
      <c r="CC84" s="875"/>
      <c r="CD84" s="875"/>
      <c r="CE84" s="875"/>
      <c r="CF84" s="875"/>
      <c r="CG84" s="880"/>
      <c r="CH84" s="877"/>
      <c r="CI84" s="878"/>
      <c r="CJ84" s="878"/>
      <c r="CK84" s="878"/>
      <c r="CL84" s="879"/>
      <c r="CM84" s="877"/>
      <c r="CN84" s="878"/>
      <c r="CO84" s="878"/>
      <c r="CP84" s="878"/>
      <c r="CQ84" s="879"/>
      <c r="CR84" s="877"/>
      <c r="CS84" s="878"/>
      <c r="CT84" s="878"/>
      <c r="CU84" s="878"/>
      <c r="CV84" s="879"/>
      <c r="CW84" s="877"/>
      <c r="CX84" s="878"/>
      <c r="CY84" s="878"/>
      <c r="CZ84" s="878"/>
      <c r="DA84" s="879"/>
      <c r="DB84" s="877"/>
      <c r="DC84" s="878"/>
      <c r="DD84" s="878"/>
      <c r="DE84" s="878"/>
      <c r="DF84" s="879"/>
      <c r="DG84" s="877"/>
      <c r="DH84" s="878"/>
      <c r="DI84" s="878"/>
      <c r="DJ84" s="878"/>
      <c r="DK84" s="879"/>
      <c r="DL84" s="877"/>
      <c r="DM84" s="878"/>
      <c r="DN84" s="878"/>
      <c r="DO84" s="878"/>
      <c r="DP84" s="879"/>
      <c r="DQ84" s="877"/>
      <c r="DR84" s="878"/>
      <c r="DS84" s="878"/>
      <c r="DT84" s="878"/>
      <c r="DU84" s="879"/>
      <c r="DV84" s="874"/>
      <c r="DW84" s="875"/>
      <c r="DX84" s="875"/>
      <c r="DY84" s="875"/>
      <c r="DZ84" s="876"/>
      <c r="EA84" s="224"/>
    </row>
    <row r="85" spans="1:131" ht="26.25" customHeight="1" x14ac:dyDescent="0.15">
      <c r="A85" s="232">
        <v>18</v>
      </c>
      <c r="B85" s="888"/>
      <c r="C85" s="889"/>
      <c r="D85" s="889"/>
      <c r="E85" s="889"/>
      <c r="F85" s="889"/>
      <c r="G85" s="889"/>
      <c r="H85" s="889"/>
      <c r="I85" s="889"/>
      <c r="J85" s="889"/>
      <c r="K85" s="889"/>
      <c r="L85" s="889"/>
      <c r="M85" s="889"/>
      <c r="N85" s="889"/>
      <c r="O85" s="889"/>
      <c r="P85" s="890"/>
      <c r="Q85" s="891"/>
      <c r="R85" s="845"/>
      <c r="S85" s="845"/>
      <c r="T85" s="845"/>
      <c r="U85" s="845"/>
      <c r="V85" s="845"/>
      <c r="W85" s="845"/>
      <c r="X85" s="845"/>
      <c r="Y85" s="845"/>
      <c r="Z85" s="845"/>
      <c r="AA85" s="845"/>
      <c r="AB85" s="845"/>
      <c r="AC85" s="845"/>
      <c r="AD85" s="845"/>
      <c r="AE85" s="845"/>
      <c r="AF85" s="845"/>
      <c r="AG85" s="845"/>
      <c r="AH85" s="845"/>
      <c r="AI85" s="845"/>
      <c r="AJ85" s="845"/>
      <c r="AK85" s="845"/>
      <c r="AL85" s="845"/>
      <c r="AM85" s="845"/>
      <c r="AN85" s="845"/>
      <c r="AO85" s="845"/>
      <c r="AP85" s="845"/>
      <c r="AQ85" s="845"/>
      <c r="AR85" s="845"/>
      <c r="AS85" s="845"/>
      <c r="AT85" s="845"/>
      <c r="AU85" s="845"/>
      <c r="AV85" s="845"/>
      <c r="AW85" s="845"/>
      <c r="AX85" s="845"/>
      <c r="AY85" s="845"/>
      <c r="AZ85" s="846"/>
      <c r="BA85" s="846"/>
      <c r="BB85" s="846"/>
      <c r="BC85" s="846"/>
      <c r="BD85" s="847"/>
      <c r="BE85" s="235"/>
      <c r="BF85" s="235"/>
      <c r="BG85" s="235"/>
      <c r="BH85" s="235"/>
      <c r="BI85" s="235"/>
      <c r="BJ85" s="235"/>
      <c r="BK85" s="235"/>
      <c r="BL85" s="235"/>
      <c r="BM85" s="235"/>
      <c r="BN85" s="235"/>
      <c r="BO85" s="235"/>
      <c r="BP85" s="235"/>
      <c r="BQ85" s="232">
        <v>79</v>
      </c>
      <c r="BR85" s="237"/>
      <c r="BS85" s="874"/>
      <c r="BT85" s="875"/>
      <c r="BU85" s="875"/>
      <c r="BV85" s="875"/>
      <c r="BW85" s="875"/>
      <c r="BX85" s="875"/>
      <c r="BY85" s="875"/>
      <c r="BZ85" s="875"/>
      <c r="CA85" s="875"/>
      <c r="CB85" s="875"/>
      <c r="CC85" s="875"/>
      <c r="CD85" s="875"/>
      <c r="CE85" s="875"/>
      <c r="CF85" s="875"/>
      <c r="CG85" s="880"/>
      <c r="CH85" s="877"/>
      <c r="CI85" s="878"/>
      <c r="CJ85" s="878"/>
      <c r="CK85" s="878"/>
      <c r="CL85" s="879"/>
      <c r="CM85" s="877"/>
      <c r="CN85" s="878"/>
      <c r="CO85" s="878"/>
      <c r="CP85" s="878"/>
      <c r="CQ85" s="879"/>
      <c r="CR85" s="877"/>
      <c r="CS85" s="878"/>
      <c r="CT85" s="878"/>
      <c r="CU85" s="878"/>
      <c r="CV85" s="879"/>
      <c r="CW85" s="877"/>
      <c r="CX85" s="878"/>
      <c r="CY85" s="878"/>
      <c r="CZ85" s="878"/>
      <c r="DA85" s="879"/>
      <c r="DB85" s="877"/>
      <c r="DC85" s="878"/>
      <c r="DD85" s="878"/>
      <c r="DE85" s="878"/>
      <c r="DF85" s="879"/>
      <c r="DG85" s="877"/>
      <c r="DH85" s="878"/>
      <c r="DI85" s="878"/>
      <c r="DJ85" s="878"/>
      <c r="DK85" s="879"/>
      <c r="DL85" s="877"/>
      <c r="DM85" s="878"/>
      <c r="DN85" s="878"/>
      <c r="DO85" s="878"/>
      <c r="DP85" s="879"/>
      <c r="DQ85" s="877"/>
      <c r="DR85" s="878"/>
      <c r="DS85" s="878"/>
      <c r="DT85" s="878"/>
      <c r="DU85" s="879"/>
      <c r="DV85" s="874"/>
      <c r="DW85" s="875"/>
      <c r="DX85" s="875"/>
      <c r="DY85" s="875"/>
      <c r="DZ85" s="876"/>
      <c r="EA85" s="224"/>
    </row>
    <row r="86" spans="1:131" ht="26.25" customHeight="1" x14ac:dyDescent="0.15">
      <c r="A86" s="232">
        <v>19</v>
      </c>
      <c r="B86" s="888"/>
      <c r="C86" s="889"/>
      <c r="D86" s="889"/>
      <c r="E86" s="889"/>
      <c r="F86" s="889"/>
      <c r="G86" s="889"/>
      <c r="H86" s="889"/>
      <c r="I86" s="889"/>
      <c r="J86" s="889"/>
      <c r="K86" s="889"/>
      <c r="L86" s="889"/>
      <c r="M86" s="889"/>
      <c r="N86" s="889"/>
      <c r="O86" s="889"/>
      <c r="P86" s="890"/>
      <c r="Q86" s="891"/>
      <c r="R86" s="845"/>
      <c r="S86" s="845"/>
      <c r="T86" s="845"/>
      <c r="U86" s="845"/>
      <c r="V86" s="845"/>
      <c r="W86" s="845"/>
      <c r="X86" s="845"/>
      <c r="Y86" s="845"/>
      <c r="Z86" s="845"/>
      <c r="AA86" s="845"/>
      <c r="AB86" s="845"/>
      <c r="AC86" s="845"/>
      <c r="AD86" s="845"/>
      <c r="AE86" s="845"/>
      <c r="AF86" s="845"/>
      <c r="AG86" s="845"/>
      <c r="AH86" s="845"/>
      <c r="AI86" s="845"/>
      <c r="AJ86" s="845"/>
      <c r="AK86" s="845"/>
      <c r="AL86" s="845"/>
      <c r="AM86" s="845"/>
      <c r="AN86" s="845"/>
      <c r="AO86" s="845"/>
      <c r="AP86" s="845"/>
      <c r="AQ86" s="845"/>
      <c r="AR86" s="845"/>
      <c r="AS86" s="845"/>
      <c r="AT86" s="845"/>
      <c r="AU86" s="845"/>
      <c r="AV86" s="845"/>
      <c r="AW86" s="845"/>
      <c r="AX86" s="845"/>
      <c r="AY86" s="845"/>
      <c r="AZ86" s="846"/>
      <c r="BA86" s="846"/>
      <c r="BB86" s="846"/>
      <c r="BC86" s="846"/>
      <c r="BD86" s="847"/>
      <c r="BE86" s="235"/>
      <c r="BF86" s="235"/>
      <c r="BG86" s="235"/>
      <c r="BH86" s="235"/>
      <c r="BI86" s="235"/>
      <c r="BJ86" s="235"/>
      <c r="BK86" s="235"/>
      <c r="BL86" s="235"/>
      <c r="BM86" s="235"/>
      <c r="BN86" s="235"/>
      <c r="BO86" s="235"/>
      <c r="BP86" s="235"/>
      <c r="BQ86" s="232">
        <v>80</v>
      </c>
      <c r="BR86" s="237"/>
      <c r="BS86" s="874"/>
      <c r="BT86" s="875"/>
      <c r="BU86" s="875"/>
      <c r="BV86" s="875"/>
      <c r="BW86" s="875"/>
      <c r="BX86" s="875"/>
      <c r="BY86" s="875"/>
      <c r="BZ86" s="875"/>
      <c r="CA86" s="875"/>
      <c r="CB86" s="875"/>
      <c r="CC86" s="875"/>
      <c r="CD86" s="875"/>
      <c r="CE86" s="875"/>
      <c r="CF86" s="875"/>
      <c r="CG86" s="880"/>
      <c r="CH86" s="877"/>
      <c r="CI86" s="878"/>
      <c r="CJ86" s="878"/>
      <c r="CK86" s="878"/>
      <c r="CL86" s="879"/>
      <c r="CM86" s="877"/>
      <c r="CN86" s="878"/>
      <c r="CO86" s="878"/>
      <c r="CP86" s="878"/>
      <c r="CQ86" s="879"/>
      <c r="CR86" s="877"/>
      <c r="CS86" s="878"/>
      <c r="CT86" s="878"/>
      <c r="CU86" s="878"/>
      <c r="CV86" s="879"/>
      <c r="CW86" s="877"/>
      <c r="CX86" s="878"/>
      <c r="CY86" s="878"/>
      <c r="CZ86" s="878"/>
      <c r="DA86" s="879"/>
      <c r="DB86" s="877"/>
      <c r="DC86" s="878"/>
      <c r="DD86" s="878"/>
      <c r="DE86" s="878"/>
      <c r="DF86" s="879"/>
      <c r="DG86" s="877"/>
      <c r="DH86" s="878"/>
      <c r="DI86" s="878"/>
      <c r="DJ86" s="878"/>
      <c r="DK86" s="879"/>
      <c r="DL86" s="877"/>
      <c r="DM86" s="878"/>
      <c r="DN86" s="878"/>
      <c r="DO86" s="878"/>
      <c r="DP86" s="879"/>
      <c r="DQ86" s="877"/>
      <c r="DR86" s="878"/>
      <c r="DS86" s="878"/>
      <c r="DT86" s="878"/>
      <c r="DU86" s="879"/>
      <c r="DV86" s="874"/>
      <c r="DW86" s="875"/>
      <c r="DX86" s="875"/>
      <c r="DY86" s="875"/>
      <c r="DZ86" s="876"/>
      <c r="EA86" s="224"/>
    </row>
    <row r="87" spans="1:131" ht="26.25" customHeight="1" x14ac:dyDescent="0.15">
      <c r="A87" s="238">
        <v>20</v>
      </c>
      <c r="B87" s="895"/>
      <c r="C87" s="896"/>
      <c r="D87" s="896"/>
      <c r="E87" s="896"/>
      <c r="F87" s="896"/>
      <c r="G87" s="896"/>
      <c r="H87" s="896"/>
      <c r="I87" s="896"/>
      <c r="J87" s="896"/>
      <c r="K87" s="896"/>
      <c r="L87" s="896"/>
      <c r="M87" s="896"/>
      <c r="N87" s="896"/>
      <c r="O87" s="896"/>
      <c r="P87" s="897"/>
      <c r="Q87" s="898"/>
      <c r="R87" s="899"/>
      <c r="S87" s="899"/>
      <c r="T87" s="899"/>
      <c r="U87" s="899"/>
      <c r="V87" s="899"/>
      <c r="W87" s="899"/>
      <c r="X87" s="899"/>
      <c r="Y87" s="899"/>
      <c r="Z87" s="899"/>
      <c r="AA87" s="899"/>
      <c r="AB87" s="899"/>
      <c r="AC87" s="899"/>
      <c r="AD87" s="899"/>
      <c r="AE87" s="899"/>
      <c r="AF87" s="899"/>
      <c r="AG87" s="899"/>
      <c r="AH87" s="899"/>
      <c r="AI87" s="899"/>
      <c r="AJ87" s="899"/>
      <c r="AK87" s="899"/>
      <c r="AL87" s="899"/>
      <c r="AM87" s="899"/>
      <c r="AN87" s="899"/>
      <c r="AO87" s="899"/>
      <c r="AP87" s="899"/>
      <c r="AQ87" s="899"/>
      <c r="AR87" s="899"/>
      <c r="AS87" s="899"/>
      <c r="AT87" s="899"/>
      <c r="AU87" s="899"/>
      <c r="AV87" s="899"/>
      <c r="AW87" s="899"/>
      <c r="AX87" s="899"/>
      <c r="AY87" s="899"/>
      <c r="AZ87" s="900"/>
      <c r="BA87" s="900"/>
      <c r="BB87" s="900"/>
      <c r="BC87" s="900"/>
      <c r="BD87" s="901"/>
      <c r="BE87" s="235"/>
      <c r="BF87" s="235"/>
      <c r="BG87" s="235"/>
      <c r="BH87" s="235"/>
      <c r="BI87" s="235"/>
      <c r="BJ87" s="235"/>
      <c r="BK87" s="235"/>
      <c r="BL87" s="235"/>
      <c r="BM87" s="235"/>
      <c r="BN87" s="235"/>
      <c r="BO87" s="235"/>
      <c r="BP87" s="235"/>
      <c r="BQ87" s="232">
        <v>81</v>
      </c>
      <c r="BR87" s="237"/>
      <c r="BS87" s="874"/>
      <c r="BT87" s="875"/>
      <c r="BU87" s="875"/>
      <c r="BV87" s="875"/>
      <c r="BW87" s="875"/>
      <c r="BX87" s="875"/>
      <c r="BY87" s="875"/>
      <c r="BZ87" s="875"/>
      <c r="CA87" s="875"/>
      <c r="CB87" s="875"/>
      <c r="CC87" s="875"/>
      <c r="CD87" s="875"/>
      <c r="CE87" s="875"/>
      <c r="CF87" s="875"/>
      <c r="CG87" s="880"/>
      <c r="CH87" s="877"/>
      <c r="CI87" s="878"/>
      <c r="CJ87" s="878"/>
      <c r="CK87" s="878"/>
      <c r="CL87" s="879"/>
      <c r="CM87" s="877"/>
      <c r="CN87" s="878"/>
      <c r="CO87" s="878"/>
      <c r="CP87" s="878"/>
      <c r="CQ87" s="879"/>
      <c r="CR87" s="877"/>
      <c r="CS87" s="878"/>
      <c r="CT87" s="878"/>
      <c r="CU87" s="878"/>
      <c r="CV87" s="879"/>
      <c r="CW87" s="877"/>
      <c r="CX87" s="878"/>
      <c r="CY87" s="878"/>
      <c r="CZ87" s="878"/>
      <c r="DA87" s="879"/>
      <c r="DB87" s="877"/>
      <c r="DC87" s="878"/>
      <c r="DD87" s="878"/>
      <c r="DE87" s="878"/>
      <c r="DF87" s="879"/>
      <c r="DG87" s="877"/>
      <c r="DH87" s="878"/>
      <c r="DI87" s="878"/>
      <c r="DJ87" s="878"/>
      <c r="DK87" s="879"/>
      <c r="DL87" s="877"/>
      <c r="DM87" s="878"/>
      <c r="DN87" s="878"/>
      <c r="DO87" s="878"/>
      <c r="DP87" s="879"/>
      <c r="DQ87" s="877"/>
      <c r="DR87" s="878"/>
      <c r="DS87" s="878"/>
      <c r="DT87" s="878"/>
      <c r="DU87" s="879"/>
      <c r="DV87" s="874"/>
      <c r="DW87" s="875"/>
      <c r="DX87" s="875"/>
      <c r="DY87" s="875"/>
      <c r="DZ87" s="876"/>
      <c r="EA87" s="224"/>
    </row>
    <row r="88" spans="1:131" ht="26.25" customHeight="1" thickBot="1" x14ac:dyDescent="0.2">
      <c r="A88" s="234" t="s">
        <v>377</v>
      </c>
      <c r="B88" s="805" t="s">
        <v>403</v>
      </c>
      <c r="C88" s="806"/>
      <c r="D88" s="806"/>
      <c r="E88" s="806"/>
      <c r="F88" s="806"/>
      <c r="G88" s="806"/>
      <c r="H88" s="806"/>
      <c r="I88" s="806"/>
      <c r="J88" s="806"/>
      <c r="K88" s="806"/>
      <c r="L88" s="806"/>
      <c r="M88" s="806"/>
      <c r="N88" s="806"/>
      <c r="O88" s="806"/>
      <c r="P88" s="807"/>
      <c r="Q88" s="855"/>
      <c r="R88" s="856"/>
      <c r="S88" s="856"/>
      <c r="T88" s="856"/>
      <c r="U88" s="856"/>
      <c r="V88" s="856"/>
      <c r="W88" s="856"/>
      <c r="X88" s="856"/>
      <c r="Y88" s="856"/>
      <c r="Z88" s="856"/>
      <c r="AA88" s="856"/>
      <c r="AB88" s="856"/>
      <c r="AC88" s="856"/>
      <c r="AD88" s="856"/>
      <c r="AE88" s="856"/>
      <c r="AF88" s="859">
        <f>SUM(AF68:AJ75)</f>
        <v>3911</v>
      </c>
      <c r="AG88" s="859"/>
      <c r="AH88" s="859"/>
      <c r="AI88" s="859"/>
      <c r="AJ88" s="859"/>
      <c r="AK88" s="856"/>
      <c r="AL88" s="856"/>
      <c r="AM88" s="856"/>
      <c r="AN88" s="856"/>
      <c r="AO88" s="856"/>
      <c r="AP88" s="859">
        <f>SUM(AP68:AT75)</f>
        <v>4483</v>
      </c>
      <c r="AQ88" s="859"/>
      <c r="AR88" s="859"/>
      <c r="AS88" s="859"/>
      <c r="AT88" s="859"/>
      <c r="AU88" s="859">
        <f>SUM(AU68:AY75)</f>
        <v>3462</v>
      </c>
      <c r="AV88" s="859"/>
      <c r="AW88" s="859"/>
      <c r="AX88" s="859"/>
      <c r="AY88" s="859"/>
      <c r="AZ88" s="864"/>
      <c r="BA88" s="864"/>
      <c r="BB88" s="864"/>
      <c r="BC88" s="864"/>
      <c r="BD88" s="865"/>
      <c r="BE88" s="235"/>
      <c r="BF88" s="235"/>
      <c r="BG88" s="235"/>
      <c r="BH88" s="235"/>
      <c r="BI88" s="235"/>
      <c r="BJ88" s="235"/>
      <c r="BK88" s="235"/>
      <c r="BL88" s="235"/>
      <c r="BM88" s="235"/>
      <c r="BN88" s="235"/>
      <c r="BO88" s="235"/>
      <c r="BP88" s="235"/>
      <c r="BQ88" s="232">
        <v>82</v>
      </c>
      <c r="BR88" s="237"/>
      <c r="BS88" s="874"/>
      <c r="BT88" s="875"/>
      <c r="BU88" s="875"/>
      <c r="BV88" s="875"/>
      <c r="BW88" s="875"/>
      <c r="BX88" s="875"/>
      <c r="BY88" s="875"/>
      <c r="BZ88" s="875"/>
      <c r="CA88" s="875"/>
      <c r="CB88" s="875"/>
      <c r="CC88" s="875"/>
      <c r="CD88" s="875"/>
      <c r="CE88" s="875"/>
      <c r="CF88" s="875"/>
      <c r="CG88" s="880"/>
      <c r="CH88" s="877"/>
      <c r="CI88" s="878"/>
      <c r="CJ88" s="878"/>
      <c r="CK88" s="878"/>
      <c r="CL88" s="879"/>
      <c r="CM88" s="877"/>
      <c r="CN88" s="878"/>
      <c r="CO88" s="878"/>
      <c r="CP88" s="878"/>
      <c r="CQ88" s="879"/>
      <c r="CR88" s="877"/>
      <c r="CS88" s="878"/>
      <c r="CT88" s="878"/>
      <c r="CU88" s="878"/>
      <c r="CV88" s="879"/>
      <c r="CW88" s="877"/>
      <c r="CX88" s="878"/>
      <c r="CY88" s="878"/>
      <c r="CZ88" s="878"/>
      <c r="DA88" s="879"/>
      <c r="DB88" s="877"/>
      <c r="DC88" s="878"/>
      <c r="DD88" s="878"/>
      <c r="DE88" s="878"/>
      <c r="DF88" s="879"/>
      <c r="DG88" s="877"/>
      <c r="DH88" s="878"/>
      <c r="DI88" s="878"/>
      <c r="DJ88" s="878"/>
      <c r="DK88" s="879"/>
      <c r="DL88" s="877"/>
      <c r="DM88" s="878"/>
      <c r="DN88" s="878"/>
      <c r="DO88" s="878"/>
      <c r="DP88" s="879"/>
      <c r="DQ88" s="877"/>
      <c r="DR88" s="878"/>
      <c r="DS88" s="878"/>
      <c r="DT88" s="878"/>
      <c r="DU88" s="879"/>
      <c r="DV88" s="874"/>
      <c r="DW88" s="875"/>
      <c r="DX88" s="875"/>
      <c r="DY88" s="875"/>
      <c r="DZ88" s="876"/>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74"/>
      <c r="BT89" s="875"/>
      <c r="BU89" s="875"/>
      <c r="BV89" s="875"/>
      <c r="BW89" s="875"/>
      <c r="BX89" s="875"/>
      <c r="BY89" s="875"/>
      <c r="BZ89" s="875"/>
      <c r="CA89" s="875"/>
      <c r="CB89" s="875"/>
      <c r="CC89" s="875"/>
      <c r="CD89" s="875"/>
      <c r="CE89" s="875"/>
      <c r="CF89" s="875"/>
      <c r="CG89" s="880"/>
      <c r="CH89" s="877"/>
      <c r="CI89" s="878"/>
      <c r="CJ89" s="878"/>
      <c r="CK89" s="878"/>
      <c r="CL89" s="879"/>
      <c r="CM89" s="877"/>
      <c r="CN89" s="878"/>
      <c r="CO89" s="878"/>
      <c r="CP89" s="878"/>
      <c r="CQ89" s="879"/>
      <c r="CR89" s="877"/>
      <c r="CS89" s="878"/>
      <c r="CT89" s="878"/>
      <c r="CU89" s="878"/>
      <c r="CV89" s="879"/>
      <c r="CW89" s="877"/>
      <c r="CX89" s="878"/>
      <c r="CY89" s="878"/>
      <c r="CZ89" s="878"/>
      <c r="DA89" s="879"/>
      <c r="DB89" s="877"/>
      <c r="DC89" s="878"/>
      <c r="DD89" s="878"/>
      <c r="DE89" s="878"/>
      <c r="DF89" s="879"/>
      <c r="DG89" s="877"/>
      <c r="DH89" s="878"/>
      <c r="DI89" s="878"/>
      <c r="DJ89" s="878"/>
      <c r="DK89" s="879"/>
      <c r="DL89" s="877"/>
      <c r="DM89" s="878"/>
      <c r="DN89" s="878"/>
      <c r="DO89" s="878"/>
      <c r="DP89" s="879"/>
      <c r="DQ89" s="877"/>
      <c r="DR89" s="878"/>
      <c r="DS89" s="878"/>
      <c r="DT89" s="878"/>
      <c r="DU89" s="879"/>
      <c r="DV89" s="874"/>
      <c r="DW89" s="875"/>
      <c r="DX89" s="875"/>
      <c r="DY89" s="875"/>
      <c r="DZ89" s="876"/>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74"/>
      <c r="BT90" s="875"/>
      <c r="BU90" s="875"/>
      <c r="BV90" s="875"/>
      <c r="BW90" s="875"/>
      <c r="BX90" s="875"/>
      <c r="BY90" s="875"/>
      <c r="BZ90" s="875"/>
      <c r="CA90" s="875"/>
      <c r="CB90" s="875"/>
      <c r="CC90" s="875"/>
      <c r="CD90" s="875"/>
      <c r="CE90" s="875"/>
      <c r="CF90" s="875"/>
      <c r="CG90" s="880"/>
      <c r="CH90" s="877"/>
      <c r="CI90" s="878"/>
      <c r="CJ90" s="878"/>
      <c r="CK90" s="878"/>
      <c r="CL90" s="879"/>
      <c r="CM90" s="877"/>
      <c r="CN90" s="878"/>
      <c r="CO90" s="878"/>
      <c r="CP90" s="878"/>
      <c r="CQ90" s="879"/>
      <c r="CR90" s="877"/>
      <c r="CS90" s="878"/>
      <c r="CT90" s="878"/>
      <c r="CU90" s="878"/>
      <c r="CV90" s="879"/>
      <c r="CW90" s="877"/>
      <c r="CX90" s="878"/>
      <c r="CY90" s="878"/>
      <c r="CZ90" s="878"/>
      <c r="DA90" s="879"/>
      <c r="DB90" s="877"/>
      <c r="DC90" s="878"/>
      <c r="DD90" s="878"/>
      <c r="DE90" s="878"/>
      <c r="DF90" s="879"/>
      <c r="DG90" s="877"/>
      <c r="DH90" s="878"/>
      <c r="DI90" s="878"/>
      <c r="DJ90" s="878"/>
      <c r="DK90" s="879"/>
      <c r="DL90" s="877"/>
      <c r="DM90" s="878"/>
      <c r="DN90" s="878"/>
      <c r="DO90" s="878"/>
      <c r="DP90" s="879"/>
      <c r="DQ90" s="877"/>
      <c r="DR90" s="878"/>
      <c r="DS90" s="878"/>
      <c r="DT90" s="878"/>
      <c r="DU90" s="879"/>
      <c r="DV90" s="874"/>
      <c r="DW90" s="875"/>
      <c r="DX90" s="875"/>
      <c r="DY90" s="875"/>
      <c r="DZ90" s="876"/>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74"/>
      <c r="BT91" s="875"/>
      <c r="BU91" s="875"/>
      <c r="BV91" s="875"/>
      <c r="BW91" s="875"/>
      <c r="BX91" s="875"/>
      <c r="BY91" s="875"/>
      <c r="BZ91" s="875"/>
      <c r="CA91" s="875"/>
      <c r="CB91" s="875"/>
      <c r="CC91" s="875"/>
      <c r="CD91" s="875"/>
      <c r="CE91" s="875"/>
      <c r="CF91" s="875"/>
      <c r="CG91" s="880"/>
      <c r="CH91" s="877"/>
      <c r="CI91" s="878"/>
      <c r="CJ91" s="878"/>
      <c r="CK91" s="878"/>
      <c r="CL91" s="879"/>
      <c r="CM91" s="877"/>
      <c r="CN91" s="878"/>
      <c r="CO91" s="878"/>
      <c r="CP91" s="878"/>
      <c r="CQ91" s="879"/>
      <c r="CR91" s="877"/>
      <c r="CS91" s="878"/>
      <c r="CT91" s="878"/>
      <c r="CU91" s="878"/>
      <c r="CV91" s="879"/>
      <c r="CW91" s="877"/>
      <c r="CX91" s="878"/>
      <c r="CY91" s="878"/>
      <c r="CZ91" s="878"/>
      <c r="DA91" s="879"/>
      <c r="DB91" s="877"/>
      <c r="DC91" s="878"/>
      <c r="DD91" s="878"/>
      <c r="DE91" s="878"/>
      <c r="DF91" s="879"/>
      <c r="DG91" s="877"/>
      <c r="DH91" s="878"/>
      <c r="DI91" s="878"/>
      <c r="DJ91" s="878"/>
      <c r="DK91" s="879"/>
      <c r="DL91" s="877"/>
      <c r="DM91" s="878"/>
      <c r="DN91" s="878"/>
      <c r="DO91" s="878"/>
      <c r="DP91" s="879"/>
      <c r="DQ91" s="877"/>
      <c r="DR91" s="878"/>
      <c r="DS91" s="878"/>
      <c r="DT91" s="878"/>
      <c r="DU91" s="879"/>
      <c r="DV91" s="874"/>
      <c r="DW91" s="875"/>
      <c r="DX91" s="875"/>
      <c r="DY91" s="875"/>
      <c r="DZ91" s="876"/>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74"/>
      <c r="BT92" s="875"/>
      <c r="BU92" s="875"/>
      <c r="BV92" s="875"/>
      <c r="BW92" s="875"/>
      <c r="BX92" s="875"/>
      <c r="BY92" s="875"/>
      <c r="BZ92" s="875"/>
      <c r="CA92" s="875"/>
      <c r="CB92" s="875"/>
      <c r="CC92" s="875"/>
      <c r="CD92" s="875"/>
      <c r="CE92" s="875"/>
      <c r="CF92" s="875"/>
      <c r="CG92" s="880"/>
      <c r="CH92" s="877"/>
      <c r="CI92" s="878"/>
      <c r="CJ92" s="878"/>
      <c r="CK92" s="878"/>
      <c r="CL92" s="879"/>
      <c r="CM92" s="877"/>
      <c r="CN92" s="878"/>
      <c r="CO92" s="878"/>
      <c r="CP92" s="878"/>
      <c r="CQ92" s="879"/>
      <c r="CR92" s="877"/>
      <c r="CS92" s="878"/>
      <c r="CT92" s="878"/>
      <c r="CU92" s="878"/>
      <c r="CV92" s="879"/>
      <c r="CW92" s="877"/>
      <c r="CX92" s="878"/>
      <c r="CY92" s="878"/>
      <c r="CZ92" s="878"/>
      <c r="DA92" s="879"/>
      <c r="DB92" s="877"/>
      <c r="DC92" s="878"/>
      <c r="DD92" s="878"/>
      <c r="DE92" s="878"/>
      <c r="DF92" s="879"/>
      <c r="DG92" s="877"/>
      <c r="DH92" s="878"/>
      <c r="DI92" s="878"/>
      <c r="DJ92" s="878"/>
      <c r="DK92" s="879"/>
      <c r="DL92" s="877"/>
      <c r="DM92" s="878"/>
      <c r="DN92" s="878"/>
      <c r="DO92" s="878"/>
      <c r="DP92" s="879"/>
      <c r="DQ92" s="877"/>
      <c r="DR92" s="878"/>
      <c r="DS92" s="878"/>
      <c r="DT92" s="878"/>
      <c r="DU92" s="879"/>
      <c r="DV92" s="874"/>
      <c r="DW92" s="875"/>
      <c r="DX92" s="875"/>
      <c r="DY92" s="875"/>
      <c r="DZ92" s="876"/>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74"/>
      <c r="BT93" s="875"/>
      <c r="BU93" s="875"/>
      <c r="BV93" s="875"/>
      <c r="BW93" s="875"/>
      <c r="BX93" s="875"/>
      <c r="BY93" s="875"/>
      <c r="BZ93" s="875"/>
      <c r="CA93" s="875"/>
      <c r="CB93" s="875"/>
      <c r="CC93" s="875"/>
      <c r="CD93" s="875"/>
      <c r="CE93" s="875"/>
      <c r="CF93" s="875"/>
      <c r="CG93" s="880"/>
      <c r="CH93" s="877"/>
      <c r="CI93" s="878"/>
      <c r="CJ93" s="878"/>
      <c r="CK93" s="878"/>
      <c r="CL93" s="879"/>
      <c r="CM93" s="877"/>
      <c r="CN93" s="878"/>
      <c r="CO93" s="878"/>
      <c r="CP93" s="878"/>
      <c r="CQ93" s="879"/>
      <c r="CR93" s="877"/>
      <c r="CS93" s="878"/>
      <c r="CT93" s="878"/>
      <c r="CU93" s="878"/>
      <c r="CV93" s="879"/>
      <c r="CW93" s="877"/>
      <c r="CX93" s="878"/>
      <c r="CY93" s="878"/>
      <c r="CZ93" s="878"/>
      <c r="DA93" s="879"/>
      <c r="DB93" s="877"/>
      <c r="DC93" s="878"/>
      <c r="DD93" s="878"/>
      <c r="DE93" s="878"/>
      <c r="DF93" s="879"/>
      <c r="DG93" s="877"/>
      <c r="DH93" s="878"/>
      <c r="DI93" s="878"/>
      <c r="DJ93" s="878"/>
      <c r="DK93" s="879"/>
      <c r="DL93" s="877"/>
      <c r="DM93" s="878"/>
      <c r="DN93" s="878"/>
      <c r="DO93" s="878"/>
      <c r="DP93" s="879"/>
      <c r="DQ93" s="877"/>
      <c r="DR93" s="878"/>
      <c r="DS93" s="878"/>
      <c r="DT93" s="878"/>
      <c r="DU93" s="879"/>
      <c r="DV93" s="874"/>
      <c r="DW93" s="875"/>
      <c r="DX93" s="875"/>
      <c r="DY93" s="875"/>
      <c r="DZ93" s="876"/>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74"/>
      <c r="BT94" s="875"/>
      <c r="BU94" s="875"/>
      <c r="BV94" s="875"/>
      <c r="BW94" s="875"/>
      <c r="BX94" s="875"/>
      <c r="BY94" s="875"/>
      <c r="BZ94" s="875"/>
      <c r="CA94" s="875"/>
      <c r="CB94" s="875"/>
      <c r="CC94" s="875"/>
      <c r="CD94" s="875"/>
      <c r="CE94" s="875"/>
      <c r="CF94" s="875"/>
      <c r="CG94" s="880"/>
      <c r="CH94" s="877"/>
      <c r="CI94" s="878"/>
      <c r="CJ94" s="878"/>
      <c r="CK94" s="878"/>
      <c r="CL94" s="879"/>
      <c r="CM94" s="877"/>
      <c r="CN94" s="878"/>
      <c r="CO94" s="878"/>
      <c r="CP94" s="878"/>
      <c r="CQ94" s="879"/>
      <c r="CR94" s="877"/>
      <c r="CS94" s="878"/>
      <c r="CT94" s="878"/>
      <c r="CU94" s="878"/>
      <c r="CV94" s="879"/>
      <c r="CW94" s="877"/>
      <c r="CX94" s="878"/>
      <c r="CY94" s="878"/>
      <c r="CZ94" s="878"/>
      <c r="DA94" s="879"/>
      <c r="DB94" s="877"/>
      <c r="DC94" s="878"/>
      <c r="DD94" s="878"/>
      <c r="DE94" s="878"/>
      <c r="DF94" s="879"/>
      <c r="DG94" s="877"/>
      <c r="DH94" s="878"/>
      <c r="DI94" s="878"/>
      <c r="DJ94" s="878"/>
      <c r="DK94" s="879"/>
      <c r="DL94" s="877"/>
      <c r="DM94" s="878"/>
      <c r="DN94" s="878"/>
      <c r="DO94" s="878"/>
      <c r="DP94" s="879"/>
      <c r="DQ94" s="877"/>
      <c r="DR94" s="878"/>
      <c r="DS94" s="878"/>
      <c r="DT94" s="878"/>
      <c r="DU94" s="879"/>
      <c r="DV94" s="874"/>
      <c r="DW94" s="875"/>
      <c r="DX94" s="875"/>
      <c r="DY94" s="875"/>
      <c r="DZ94" s="876"/>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74"/>
      <c r="BT95" s="875"/>
      <c r="BU95" s="875"/>
      <c r="BV95" s="875"/>
      <c r="BW95" s="875"/>
      <c r="BX95" s="875"/>
      <c r="BY95" s="875"/>
      <c r="BZ95" s="875"/>
      <c r="CA95" s="875"/>
      <c r="CB95" s="875"/>
      <c r="CC95" s="875"/>
      <c r="CD95" s="875"/>
      <c r="CE95" s="875"/>
      <c r="CF95" s="875"/>
      <c r="CG95" s="880"/>
      <c r="CH95" s="877"/>
      <c r="CI95" s="878"/>
      <c r="CJ95" s="878"/>
      <c r="CK95" s="878"/>
      <c r="CL95" s="879"/>
      <c r="CM95" s="877"/>
      <c r="CN95" s="878"/>
      <c r="CO95" s="878"/>
      <c r="CP95" s="878"/>
      <c r="CQ95" s="879"/>
      <c r="CR95" s="877"/>
      <c r="CS95" s="878"/>
      <c r="CT95" s="878"/>
      <c r="CU95" s="878"/>
      <c r="CV95" s="879"/>
      <c r="CW95" s="877"/>
      <c r="CX95" s="878"/>
      <c r="CY95" s="878"/>
      <c r="CZ95" s="878"/>
      <c r="DA95" s="879"/>
      <c r="DB95" s="877"/>
      <c r="DC95" s="878"/>
      <c r="DD95" s="878"/>
      <c r="DE95" s="878"/>
      <c r="DF95" s="879"/>
      <c r="DG95" s="877"/>
      <c r="DH95" s="878"/>
      <c r="DI95" s="878"/>
      <c r="DJ95" s="878"/>
      <c r="DK95" s="879"/>
      <c r="DL95" s="877"/>
      <c r="DM95" s="878"/>
      <c r="DN95" s="878"/>
      <c r="DO95" s="878"/>
      <c r="DP95" s="879"/>
      <c r="DQ95" s="877"/>
      <c r="DR95" s="878"/>
      <c r="DS95" s="878"/>
      <c r="DT95" s="878"/>
      <c r="DU95" s="879"/>
      <c r="DV95" s="874"/>
      <c r="DW95" s="875"/>
      <c r="DX95" s="875"/>
      <c r="DY95" s="875"/>
      <c r="DZ95" s="876"/>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74"/>
      <c r="BT96" s="875"/>
      <c r="BU96" s="875"/>
      <c r="BV96" s="875"/>
      <c r="BW96" s="875"/>
      <c r="BX96" s="875"/>
      <c r="BY96" s="875"/>
      <c r="BZ96" s="875"/>
      <c r="CA96" s="875"/>
      <c r="CB96" s="875"/>
      <c r="CC96" s="875"/>
      <c r="CD96" s="875"/>
      <c r="CE96" s="875"/>
      <c r="CF96" s="875"/>
      <c r="CG96" s="880"/>
      <c r="CH96" s="877"/>
      <c r="CI96" s="878"/>
      <c r="CJ96" s="878"/>
      <c r="CK96" s="878"/>
      <c r="CL96" s="879"/>
      <c r="CM96" s="877"/>
      <c r="CN96" s="878"/>
      <c r="CO96" s="878"/>
      <c r="CP96" s="878"/>
      <c r="CQ96" s="879"/>
      <c r="CR96" s="877"/>
      <c r="CS96" s="878"/>
      <c r="CT96" s="878"/>
      <c r="CU96" s="878"/>
      <c r="CV96" s="879"/>
      <c r="CW96" s="877"/>
      <c r="CX96" s="878"/>
      <c r="CY96" s="878"/>
      <c r="CZ96" s="878"/>
      <c r="DA96" s="879"/>
      <c r="DB96" s="877"/>
      <c r="DC96" s="878"/>
      <c r="DD96" s="878"/>
      <c r="DE96" s="878"/>
      <c r="DF96" s="879"/>
      <c r="DG96" s="877"/>
      <c r="DH96" s="878"/>
      <c r="DI96" s="878"/>
      <c r="DJ96" s="878"/>
      <c r="DK96" s="879"/>
      <c r="DL96" s="877"/>
      <c r="DM96" s="878"/>
      <c r="DN96" s="878"/>
      <c r="DO96" s="878"/>
      <c r="DP96" s="879"/>
      <c r="DQ96" s="877"/>
      <c r="DR96" s="878"/>
      <c r="DS96" s="878"/>
      <c r="DT96" s="878"/>
      <c r="DU96" s="879"/>
      <c r="DV96" s="874"/>
      <c r="DW96" s="875"/>
      <c r="DX96" s="875"/>
      <c r="DY96" s="875"/>
      <c r="DZ96" s="876"/>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74"/>
      <c r="BT97" s="875"/>
      <c r="BU97" s="875"/>
      <c r="BV97" s="875"/>
      <c r="BW97" s="875"/>
      <c r="BX97" s="875"/>
      <c r="BY97" s="875"/>
      <c r="BZ97" s="875"/>
      <c r="CA97" s="875"/>
      <c r="CB97" s="875"/>
      <c r="CC97" s="875"/>
      <c r="CD97" s="875"/>
      <c r="CE97" s="875"/>
      <c r="CF97" s="875"/>
      <c r="CG97" s="880"/>
      <c r="CH97" s="877"/>
      <c r="CI97" s="878"/>
      <c r="CJ97" s="878"/>
      <c r="CK97" s="878"/>
      <c r="CL97" s="879"/>
      <c r="CM97" s="877"/>
      <c r="CN97" s="878"/>
      <c r="CO97" s="878"/>
      <c r="CP97" s="878"/>
      <c r="CQ97" s="879"/>
      <c r="CR97" s="877"/>
      <c r="CS97" s="878"/>
      <c r="CT97" s="878"/>
      <c r="CU97" s="878"/>
      <c r="CV97" s="879"/>
      <c r="CW97" s="877"/>
      <c r="CX97" s="878"/>
      <c r="CY97" s="878"/>
      <c r="CZ97" s="878"/>
      <c r="DA97" s="879"/>
      <c r="DB97" s="877"/>
      <c r="DC97" s="878"/>
      <c r="DD97" s="878"/>
      <c r="DE97" s="878"/>
      <c r="DF97" s="879"/>
      <c r="DG97" s="877"/>
      <c r="DH97" s="878"/>
      <c r="DI97" s="878"/>
      <c r="DJ97" s="878"/>
      <c r="DK97" s="879"/>
      <c r="DL97" s="877"/>
      <c r="DM97" s="878"/>
      <c r="DN97" s="878"/>
      <c r="DO97" s="878"/>
      <c r="DP97" s="879"/>
      <c r="DQ97" s="877"/>
      <c r="DR97" s="878"/>
      <c r="DS97" s="878"/>
      <c r="DT97" s="878"/>
      <c r="DU97" s="879"/>
      <c r="DV97" s="874"/>
      <c r="DW97" s="875"/>
      <c r="DX97" s="875"/>
      <c r="DY97" s="875"/>
      <c r="DZ97" s="876"/>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74"/>
      <c r="BT98" s="875"/>
      <c r="BU98" s="875"/>
      <c r="BV98" s="875"/>
      <c r="BW98" s="875"/>
      <c r="BX98" s="875"/>
      <c r="BY98" s="875"/>
      <c r="BZ98" s="875"/>
      <c r="CA98" s="875"/>
      <c r="CB98" s="875"/>
      <c r="CC98" s="875"/>
      <c r="CD98" s="875"/>
      <c r="CE98" s="875"/>
      <c r="CF98" s="875"/>
      <c r="CG98" s="880"/>
      <c r="CH98" s="877"/>
      <c r="CI98" s="878"/>
      <c r="CJ98" s="878"/>
      <c r="CK98" s="878"/>
      <c r="CL98" s="879"/>
      <c r="CM98" s="877"/>
      <c r="CN98" s="878"/>
      <c r="CO98" s="878"/>
      <c r="CP98" s="878"/>
      <c r="CQ98" s="879"/>
      <c r="CR98" s="877"/>
      <c r="CS98" s="878"/>
      <c r="CT98" s="878"/>
      <c r="CU98" s="878"/>
      <c r="CV98" s="879"/>
      <c r="CW98" s="877"/>
      <c r="CX98" s="878"/>
      <c r="CY98" s="878"/>
      <c r="CZ98" s="878"/>
      <c r="DA98" s="879"/>
      <c r="DB98" s="877"/>
      <c r="DC98" s="878"/>
      <c r="DD98" s="878"/>
      <c r="DE98" s="878"/>
      <c r="DF98" s="879"/>
      <c r="DG98" s="877"/>
      <c r="DH98" s="878"/>
      <c r="DI98" s="878"/>
      <c r="DJ98" s="878"/>
      <c r="DK98" s="879"/>
      <c r="DL98" s="877"/>
      <c r="DM98" s="878"/>
      <c r="DN98" s="878"/>
      <c r="DO98" s="878"/>
      <c r="DP98" s="879"/>
      <c r="DQ98" s="877"/>
      <c r="DR98" s="878"/>
      <c r="DS98" s="878"/>
      <c r="DT98" s="878"/>
      <c r="DU98" s="879"/>
      <c r="DV98" s="874"/>
      <c r="DW98" s="875"/>
      <c r="DX98" s="875"/>
      <c r="DY98" s="875"/>
      <c r="DZ98" s="876"/>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74"/>
      <c r="BT99" s="875"/>
      <c r="BU99" s="875"/>
      <c r="BV99" s="875"/>
      <c r="BW99" s="875"/>
      <c r="BX99" s="875"/>
      <c r="BY99" s="875"/>
      <c r="BZ99" s="875"/>
      <c r="CA99" s="875"/>
      <c r="CB99" s="875"/>
      <c r="CC99" s="875"/>
      <c r="CD99" s="875"/>
      <c r="CE99" s="875"/>
      <c r="CF99" s="875"/>
      <c r="CG99" s="880"/>
      <c r="CH99" s="877"/>
      <c r="CI99" s="878"/>
      <c r="CJ99" s="878"/>
      <c r="CK99" s="878"/>
      <c r="CL99" s="879"/>
      <c r="CM99" s="877"/>
      <c r="CN99" s="878"/>
      <c r="CO99" s="878"/>
      <c r="CP99" s="878"/>
      <c r="CQ99" s="879"/>
      <c r="CR99" s="877"/>
      <c r="CS99" s="878"/>
      <c r="CT99" s="878"/>
      <c r="CU99" s="878"/>
      <c r="CV99" s="879"/>
      <c r="CW99" s="877"/>
      <c r="CX99" s="878"/>
      <c r="CY99" s="878"/>
      <c r="CZ99" s="878"/>
      <c r="DA99" s="879"/>
      <c r="DB99" s="877"/>
      <c r="DC99" s="878"/>
      <c r="DD99" s="878"/>
      <c r="DE99" s="878"/>
      <c r="DF99" s="879"/>
      <c r="DG99" s="877"/>
      <c r="DH99" s="878"/>
      <c r="DI99" s="878"/>
      <c r="DJ99" s="878"/>
      <c r="DK99" s="879"/>
      <c r="DL99" s="877"/>
      <c r="DM99" s="878"/>
      <c r="DN99" s="878"/>
      <c r="DO99" s="878"/>
      <c r="DP99" s="879"/>
      <c r="DQ99" s="877"/>
      <c r="DR99" s="878"/>
      <c r="DS99" s="878"/>
      <c r="DT99" s="878"/>
      <c r="DU99" s="879"/>
      <c r="DV99" s="874"/>
      <c r="DW99" s="875"/>
      <c r="DX99" s="875"/>
      <c r="DY99" s="875"/>
      <c r="DZ99" s="876"/>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74"/>
      <c r="BT100" s="875"/>
      <c r="BU100" s="875"/>
      <c r="BV100" s="875"/>
      <c r="BW100" s="875"/>
      <c r="BX100" s="875"/>
      <c r="BY100" s="875"/>
      <c r="BZ100" s="875"/>
      <c r="CA100" s="875"/>
      <c r="CB100" s="875"/>
      <c r="CC100" s="875"/>
      <c r="CD100" s="875"/>
      <c r="CE100" s="875"/>
      <c r="CF100" s="875"/>
      <c r="CG100" s="880"/>
      <c r="CH100" s="877"/>
      <c r="CI100" s="878"/>
      <c r="CJ100" s="878"/>
      <c r="CK100" s="878"/>
      <c r="CL100" s="879"/>
      <c r="CM100" s="877"/>
      <c r="CN100" s="878"/>
      <c r="CO100" s="878"/>
      <c r="CP100" s="878"/>
      <c r="CQ100" s="879"/>
      <c r="CR100" s="877"/>
      <c r="CS100" s="878"/>
      <c r="CT100" s="878"/>
      <c r="CU100" s="878"/>
      <c r="CV100" s="879"/>
      <c r="CW100" s="877"/>
      <c r="CX100" s="878"/>
      <c r="CY100" s="878"/>
      <c r="CZ100" s="878"/>
      <c r="DA100" s="879"/>
      <c r="DB100" s="877"/>
      <c r="DC100" s="878"/>
      <c r="DD100" s="878"/>
      <c r="DE100" s="878"/>
      <c r="DF100" s="879"/>
      <c r="DG100" s="877"/>
      <c r="DH100" s="878"/>
      <c r="DI100" s="878"/>
      <c r="DJ100" s="878"/>
      <c r="DK100" s="879"/>
      <c r="DL100" s="877"/>
      <c r="DM100" s="878"/>
      <c r="DN100" s="878"/>
      <c r="DO100" s="878"/>
      <c r="DP100" s="879"/>
      <c r="DQ100" s="877"/>
      <c r="DR100" s="878"/>
      <c r="DS100" s="878"/>
      <c r="DT100" s="878"/>
      <c r="DU100" s="879"/>
      <c r="DV100" s="874"/>
      <c r="DW100" s="875"/>
      <c r="DX100" s="875"/>
      <c r="DY100" s="875"/>
      <c r="DZ100" s="876"/>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74"/>
      <c r="BT101" s="875"/>
      <c r="BU101" s="875"/>
      <c r="BV101" s="875"/>
      <c r="BW101" s="875"/>
      <c r="BX101" s="875"/>
      <c r="BY101" s="875"/>
      <c r="BZ101" s="875"/>
      <c r="CA101" s="875"/>
      <c r="CB101" s="875"/>
      <c r="CC101" s="875"/>
      <c r="CD101" s="875"/>
      <c r="CE101" s="875"/>
      <c r="CF101" s="875"/>
      <c r="CG101" s="880"/>
      <c r="CH101" s="877"/>
      <c r="CI101" s="878"/>
      <c r="CJ101" s="878"/>
      <c r="CK101" s="878"/>
      <c r="CL101" s="879"/>
      <c r="CM101" s="877"/>
      <c r="CN101" s="878"/>
      <c r="CO101" s="878"/>
      <c r="CP101" s="878"/>
      <c r="CQ101" s="879"/>
      <c r="CR101" s="877"/>
      <c r="CS101" s="878"/>
      <c r="CT101" s="878"/>
      <c r="CU101" s="878"/>
      <c r="CV101" s="879"/>
      <c r="CW101" s="877"/>
      <c r="CX101" s="878"/>
      <c r="CY101" s="878"/>
      <c r="CZ101" s="878"/>
      <c r="DA101" s="879"/>
      <c r="DB101" s="877"/>
      <c r="DC101" s="878"/>
      <c r="DD101" s="878"/>
      <c r="DE101" s="878"/>
      <c r="DF101" s="879"/>
      <c r="DG101" s="877"/>
      <c r="DH101" s="878"/>
      <c r="DI101" s="878"/>
      <c r="DJ101" s="878"/>
      <c r="DK101" s="879"/>
      <c r="DL101" s="877"/>
      <c r="DM101" s="878"/>
      <c r="DN101" s="878"/>
      <c r="DO101" s="878"/>
      <c r="DP101" s="879"/>
      <c r="DQ101" s="877"/>
      <c r="DR101" s="878"/>
      <c r="DS101" s="878"/>
      <c r="DT101" s="878"/>
      <c r="DU101" s="879"/>
      <c r="DV101" s="874"/>
      <c r="DW101" s="875"/>
      <c r="DX101" s="875"/>
      <c r="DY101" s="875"/>
      <c r="DZ101" s="876"/>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805" t="s">
        <v>404</v>
      </c>
      <c r="BS102" s="806"/>
      <c r="BT102" s="806"/>
      <c r="BU102" s="806"/>
      <c r="BV102" s="806"/>
      <c r="BW102" s="806"/>
      <c r="BX102" s="806"/>
      <c r="BY102" s="806"/>
      <c r="BZ102" s="806"/>
      <c r="CA102" s="806"/>
      <c r="CB102" s="806"/>
      <c r="CC102" s="806"/>
      <c r="CD102" s="806"/>
      <c r="CE102" s="806"/>
      <c r="CF102" s="806"/>
      <c r="CG102" s="807"/>
      <c r="CH102" s="902"/>
      <c r="CI102" s="903"/>
      <c r="CJ102" s="903"/>
      <c r="CK102" s="903"/>
      <c r="CL102" s="904"/>
      <c r="CM102" s="902"/>
      <c r="CN102" s="903"/>
      <c r="CO102" s="903"/>
      <c r="CP102" s="903"/>
      <c r="CQ102" s="904"/>
      <c r="CR102" s="905">
        <f>SUM(CR7:CV14)</f>
        <v>217554</v>
      </c>
      <c r="CS102" s="867"/>
      <c r="CT102" s="867"/>
      <c r="CU102" s="867"/>
      <c r="CV102" s="906"/>
      <c r="CW102" s="905">
        <f>SUM(CW7:DA14)</f>
        <v>1251</v>
      </c>
      <c r="CX102" s="867"/>
      <c r="CY102" s="867"/>
      <c r="CZ102" s="867"/>
      <c r="DA102" s="906"/>
      <c r="DB102" s="905">
        <f>SUM(DB7:DF14)</f>
        <v>287</v>
      </c>
      <c r="DC102" s="867"/>
      <c r="DD102" s="867"/>
      <c r="DE102" s="867"/>
      <c r="DF102" s="906"/>
      <c r="DG102" s="905">
        <v>0</v>
      </c>
      <c r="DH102" s="867"/>
      <c r="DI102" s="867"/>
      <c r="DJ102" s="867"/>
      <c r="DK102" s="906"/>
      <c r="DL102" s="905">
        <v>0</v>
      </c>
      <c r="DM102" s="867"/>
      <c r="DN102" s="867"/>
      <c r="DO102" s="867"/>
      <c r="DP102" s="906"/>
      <c r="DQ102" s="905">
        <v>0</v>
      </c>
      <c r="DR102" s="867"/>
      <c r="DS102" s="867"/>
      <c r="DT102" s="867"/>
      <c r="DU102" s="906"/>
      <c r="DV102" s="805"/>
      <c r="DW102" s="806"/>
      <c r="DX102" s="806"/>
      <c r="DY102" s="806"/>
      <c r="DZ102" s="929"/>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30" t="s">
        <v>405</v>
      </c>
      <c r="BR103" s="930"/>
      <c r="BS103" s="930"/>
      <c r="BT103" s="930"/>
      <c r="BU103" s="930"/>
      <c r="BV103" s="930"/>
      <c r="BW103" s="930"/>
      <c r="BX103" s="930"/>
      <c r="BY103" s="930"/>
      <c r="BZ103" s="930"/>
      <c r="CA103" s="930"/>
      <c r="CB103" s="930"/>
      <c r="CC103" s="930"/>
      <c r="CD103" s="930"/>
      <c r="CE103" s="930"/>
      <c r="CF103" s="930"/>
      <c r="CG103" s="930"/>
      <c r="CH103" s="930"/>
      <c r="CI103" s="930"/>
      <c r="CJ103" s="930"/>
      <c r="CK103" s="930"/>
      <c r="CL103" s="930"/>
      <c r="CM103" s="930"/>
      <c r="CN103" s="930"/>
      <c r="CO103" s="930"/>
      <c r="CP103" s="930"/>
      <c r="CQ103" s="930"/>
      <c r="CR103" s="930"/>
      <c r="CS103" s="930"/>
      <c r="CT103" s="930"/>
      <c r="CU103" s="930"/>
      <c r="CV103" s="930"/>
      <c r="CW103" s="930"/>
      <c r="CX103" s="930"/>
      <c r="CY103" s="930"/>
      <c r="CZ103" s="930"/>
      <c r="DA103" s="930"/>
      <c r="DB103" s="930"/>
      <c r="DC103" s="930"/>
      <c r="DD103" s="930"/>
      <c r="DE103" s="930"/>
      <c r="DF103" s="930"/>
      <c r="DG103" s="930"/>
      <c r="DH103" s="930"/>
      <c r="DI103" s="930"/>
      <c r="DJ103" s="930"/>
      <c r="DK103" s="930"/>
      <c r="DL103" s="930"/>
      <c r="DM103" s="930"/>
      <c r="DN103" s="930"/>
      <c r="DO103" s="930"/>
      <c r="DP103" s="930"/>
      <c r="DQ103" s="930"/>
      <c r="DR103" s="930"/>
      <c r="DS103" s="930"/>
      <c r="DT103" s="930"/>
      <c r="DU103" s="930"/>
      <c r="DV103" s="930"/>
      <c r="DW103" s="930"/>
      <c r="DX103" s="930"/>
      <c r="DY103" s="930"/>
      <c r="DZ103" s="930"/>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31" t="s">
        <v>406</v>
      </c>
      <c r="BR104" s="931"/>
      <c r="BS104" s="931"/>
      <c r="BT104" s="931"/>
      <c r="BU104" s="931"/>
      <c r="BV104" s="931"/>
      <c r="BW104" s="931"/>
      <c r="BX104" s="931"/>
      <c r="BY104" s="931"/>
      <c r="BZ104" s="931"/>
      <c r="CA104" s="931"/>
      <c r="CB104" s="931"/>
      <c r="CC104" s="931"/>
      <c r="CD104" s="931"/>
      <c r="CE104" s="931"/>
      <c r="CF104" s="931"/>
      <c r="CG104" s="931"/>
      <c r="CH104" s="931"/>
      <c r="CI104" s="931"/>
      <c r="CJ104" s="931"/>
      <c r="CK104" s="931"/>
      <c r="CL104" s="931"/>
      <c r="CM104" s="931"/>
      <c r="CN104" s="931"/>
      <c r="CO104" s="931"/>
      <c r="CP104" s="931"/>
      <c r="CQ104" s="931"/>
      <c r="CR104" s="931"/>
      <c r="CS104" s="931"/>
      <c r="CT104" s="931"/>
      <c r="CU104" s="931"/>
      <c r="CV104" s="931"/>
      <c r="CW104" s="931"/>
      <c r="CX104" s="931"/>
      <c r="CY104" s="931"/>
      <c r="CZ104" s="931"/>
      <c r="DA104" s="931"/>
      <c r="DB104" s="931"/>
      <c r="DC104" s="931"/>
      <c r="DD104" s="931"/>
      <c r="DE104" s="931"/>
      <c r="DF104" s="931"/>
      <c r="DG104" s="931"/>
      <c r="DH104" s="931"/>
      <c r="DI104" s="931"/>
      <c r="DJ104" s="931"/>
      <c r="DK104" s="931"/>
      <c r="DL104" s="931"/>
      <c r="DM104" s="931"/>
      <c r="DN104" s="931"/>
      <c r="DO104" s="931"/>
      <c r="DP104" s="931"/>
      <c r="DQ104" s="931"/>
      <c r="DR104" s="931"/>
      <c r="DS104" s="931"/>
      <c r="DT104" s="931"/>
      <c r="DU104" s="931"/>
      <c r="DV104" s="931"/>
      <c r="DW104" s="931"/>
      <c r="DX104" s="931"/>
      <c r="DY104" s="931"/>
      <c r="DZ104" s="931"/>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407</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408</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32" t="s">
        <v>409</v>
      </c>
      <c r="B108" s="933"/>
      <c r="C108" s="933"/>
      <c r="D108" s="933"/>
      <c r="E108" s="933"/>
      <c r="F108" s="933"/>
      <c r="G108" s="933"/>
      <c r="H108" s="933"/>
      <c r="I108" s="933"/>
      <c r="J108" s="933"/>
      <c r="K108" s="933"/>
      <c r="L108" s="933"/>
      <c r="M108" s="933"/>
      <c r="N108" s="933"/>
      <c r="O108" s="933"/>
      <c r="P108" s="933"/>
      <c r="Q108" s="933"/>
      <c r="R108" s="933"/>
      <c r="S108" s="933"/>
      <c r="T108" s="933"/>
      <c r="U108" s="933"/>
      <c r="V108" s="933"/>
      <c r="W108" s="933"/>
      <c r="X108" s="933"/>
      <c r="Y108" s="933"/>
      <c r="Z108" s="933"/>
      <c r="AA108" s="933"/>
      <c r="AB108" s="933"/>
      <c r="AC108" s="933"/>
      <c r="AD108" s="933"/>
      <c r="AE108" s="933"/>
      <c r="AF108" s="933"/>
      <c r="AG108" s="933"/>
      <c r="AH108" s="933"/>
      <c r="AI108" s="933"/>
      <c r="AJ108" s="933"/>
      <c r="AK108" s="933"/>
      <c r="AL108" s="933"/>
      <c r="AM108" s="933"/>
      <c r="AN108" s="933"/>
      <c r="AO108" s="933"/>
      <c r="AP108" s="933"/>
      <c r="AQ108" s="933"/>
      <c r="AR108" s="933"/>
      <c r="AS108" s="933"/>
      <c r="AT108" s="934"/>
      <c r="AU108" s="932" t="s">
        <v>410</v>
      </c>
      <c r="AV108" s="933"/>
      <c r="AW108" s="933"/>
      <c r="AX108" s="933"/>
      <c r="AY108" s="933"/>
      <c r="AZ108" s="933"/>
      <c r="BA108" s="933"/>
      <c r="BB108" s="933"/>
      <c r="BC108" s="933"/>
      <c r="BD108" s="933"/>
      <c r="BE108" s="933"/>
      <c r="BF108" s="933"/>
      <c r="BG108" s="933"/>
      <c r="BH108" s="933"/>
      <c r="BI108" s="933"/>
      <c r="BJ108" s="933"/>
      <c r="BK108" s="933"/>
      <c r="BL108" s="933"/>
      <c r="BM108" s="933"/>
      <c r="BN108" s="933"/>
      <c r="BO108" s="933"/>
      <c r="BP108" s="933"/>
      <c r="BQ108" s="933"/>
      <c r="BR108" s="933"/>
      <c r="BS108" s="933"/>
      <c r="BT108" s="933"/>
      <c r="BU108" s="933"/>
      <c r="BV108" s="933"/>
      <c r="BW108" s="933"/>
      <c r="BX108" s="933"/>
      <c r="BY108" s="933"/>
      <c r="BZ108" s="933"/>
      <c r="CA108" s="933"/>
      <c r="CB108" s="933"/>
      <c r="CC108" s="933"/>
      <c r="CD108" s="933"/>
      <c r="CE108" s="933"/>
      <c r="CF108" s="933"/>
      <c r="CG108" s="933"/>
      <c r="CH108" s="933"/>
      <c r="CI108" s="933"/>
      <c r="CJ108" s="933"/>
      <c r="CK108" s="933"/>
      <c r="CL108" s="933"/>
      <c r="CM108" s="933"/>
      <c r="CN108" s="933"/>
      <c r="CO108" s="933"/>
      <c r="CP108" s="933"/>
      <c r="CQ108" s="933"/>
      <c r="CR108" s="933"/>
      <c r="CS108" s="933"/>
      <c r="CT108" s="933"/>
      <c r="CU108" s="933"/>
      <c r="CV108" s="933"/>
      <c r="CW108" s="933"/>
      <c r="CX108" s="933"/>
      <c r="CY108" s="933"/>
      <c r="CZ108" s="933"/>
      <c r="DA108" s="933"/>
      <c r="DB108" s="933"/>
      <c r="DC108" s="933"/>
      <c r="DD108" s="933"/>
      <c r="DE108" s="933"/>
      <c r="DF108" s="933"/>
      <c r="DG108" s="933"/>
      <c r="DH108" s="933"/>
      <c r="DI108" s="933"/>
      <c r="DJ108" s="933"/>
      <c r="DK108" s="933"/>
      <c r="DL108" s="933"/>
      <c r="DM108" s="933"/>
      <c r="DN108" s="933"/>
      <c r="DO108" s="933"/>
      <c r="DP108" s="933"/>
      <c r="DQ108" s="933"/>
      <c r="DR108" s="933"/>
      <c r="DS108" s="933"/>
      <c r="DT108" s="933"/>
      <c r="DU108" s="933"/>
      <c r="DV108" s="933"/>
      <c r="DW108" s="933"/>
      <c r="DX108" s="933"/>
      <c r="DY108" s="933"/>
      <c r="DZ108" s="934"/>
    </row>
    <row r="109" spans="1:131" s="224" customFormat="1" ht="26.25" customHeight="1" x14ac:dyDescent="0.15">
      <c r="A109" s="927" t="s">
        <v>411</v>
      </c>
      <c r="B109" s="908"/>
      <c r="C109" s="908"/>
      <c r="D109" s="908"/>
      <c r="E109" s="908"/>
      <c r="F109" s="908"/>
      <c r="G109" s="908"/>
      <c r="H109" s="908"/>
      <c r="I109" s="908"/>
      <c r="J109" s="908"/>
      <c r="K109" s="908"/>
      <c r="L109" s="908"/>
      <c r="M109" s="908"/>
      <c r="N109" s="908"/>
      <c r="O109" s="908"/>
      <c r="P109" s="908"/>
      <c r="Q109" s="908"/>
      <c r="R109" s="908"/>
      <c r="S109" s="908"/>
      <c r="T109" s="908"/>
      <c r="U109" s="908"/>
      <c r="V109" s="908"/>
      <c r="W109" s="908"/>
      <c r="X109" s="908"/>
      <c r="Y109" s="908"/>
      <c r="Z109" s="909"/>
      <c r="AA109" s="907" t="s">
        <v>412</v>
      </c>
      <c r="AB109" s="908"/>
      <c r="AC109" s="908"/>
      <c r="AD109" s="908"/>
      <c r="AE109" s="909"/>
      <c r="AF109" s="907" t="s">
        <v>413</v>
      </c>
      <c r="AG109" s="908"/>
      <c r="AH109" s="908"/>
      <c r="AI109" s="908"/>
      <c r="AJ109" s="909"/>
      <c r="AK109" s="907" t="s">
        <v>294</v>
      </c>
      <c r="AL109" s="908"/>
      <c r="AM109" s="908"/>
      <c r="AN109" s="908"/>
      <c r="AO109" s="909"/>
      <c r="AP109" s="907" t="s">
        <v>414</v>
      </c>
      <c r="AQ109" s="908"/>
      <c r="AR109" s="908"/>
      <c r="AS109" s="908"/>
      <c r="AT109" s="910"/>
      <c r="AU109" s="927" t="s">
        <v>411</v>
      </c>
      <c r="AV109" s="908"/>
      <c r="AW109" s="908"/>
      <c r="AX109" s="908"/>
      <c r="AY109" s="908"/>
      <c r="AZ109" s="908"/>
      <c r="BA109" s="908"/>
      <c r="BB109" s="908"/>
      <c r="BC109" s="908"/>
      <c r="BD109" s="908"/>
      <c r="BE109" s="908"/>
      <c r="BF109" s="908"/>
      <c r="BG109" s="908"/>
      <c r="BH109" s="908"/>
      <c r="BI109" s="908"/>
      <c r="BJ109" s="908"/>
      <c r="BK109" s="908"/>
      <c r="BL109" s="908"/>
      <c r="BM109" s="908"/>
      <c r="BN109" s="908"/>
      <c r="BO109" s="908"/>
      <c r="BP109" s="909"/>
      <c r="BQ109" s="907" t="s">
        <v>412</v>
      </c>
      <c r="BR109" s="908"/>
      <c r="BS109" s="908"/>
      <c r="BT109" s="908"/>
      <c r="BU109" s="909"/>
      <c r="BV109" s="907" t="s">
        <v>413</v>
      </c>
      <c r="BW109" s="908"/>
      <c r="BX109" s="908"/>
      <c r="BY109" s="908"/>
      <c r="BZ109" s="909"/>
      <c r="CA109" s="907" t="s">
        <v>294</v>
      </c>
      <c r="CB109" s="908"/>
      <c r="CC109" s="908"/>
      <c r="CD109" s="908"/>
      <c r="CE109" s="909"/>
      <c r="CF109" s="928" t="s">
        <v>414</v>
      </c>
      <c r="CG109" s="928"/>
      <c r="CH109" s="928"/>
      <c r="CI109" s="928"/>
      <c r="CJ109" s="928"/>
      <c r="CK109" s="907" t="s">
        <v>415</v>
      </c>
      <c r="CL109" s="908"/>
      <c r="CM109" s="908"/>
      <c r="CN109" s="908"/>
      <c r="CO109" s="908"/>
      <c r="CP109" s="908"/>
      <c r="CQ109" s="908"/>
      <c r="CR109" s="908"/>
      <c r="CS109" s="908"/>
      <c r="CT109" s="908"/>
      <c r="CU109" s="908"/>
      <c r="CV109" s="908"/>
      <c r="CW109" s="908"/>
      <c r="CX109" s="908"/>
      <c r="CY109" s="908"/>
      <c r="CZ109" s="908"/>
      <c r="DA109" s="908"/>
      <c r="DB109" s="908"/>
      <c r="DC109" s="908"/>
      <c r="DD109" s="908"/>
      <c r="DE109" s="908"/>
      <c r="DF109" s="909"/>
      <c r="DG109" s="907" t="s">
        <v>412</v>
      </c>
      <c r="DH109" s="908"/>
      <c r="DI109" s="908"/>
      <c r="DJ109" s="908"/>
      <c r="DK109" s="909"/>
      <c r="DL109" s="907" t="s">
        <v>413</v>
      </c>
      <c r="DM109" s="908"/>
      <c r="DN109" s="908"/>
      <c r="DO109" s="908"/>
      <c r="DP109" s="909"/>
      <c r="DQ109" s="907" t="s">
        <v>294</v>
      </c>
      <c r="DR109" s="908"/>
      <c r="DS109" s="908"/>
      <c r="DT109" s="908"/>
      <c r="DU109" s="909"/>
      <c r="DV109" s="907" t="s">
        <v>414</v>
      </c>
      <c r="DW109" s="908"/>
      <c r="DX109" s="908"/>
      <c r="DY109" s="908"/>
      <c r="DZ109" s="910"/>
    </row>
    <row r="110" spans="1:131" s="224" customFormat="1" ht="26.25" customHeight="1" x14ac:dyDescent="0.15">
      <c r="A110" s="911" t="s">
        <v>416</v>
      </c>
      <c r="B110" s="912"/>
      <c r="C110" s="912"/>
      <c r="D110" s="912"/>
      <c r="E110" s="912"/>
      <c r="F110" s="912"/>
      <c r="G110" s="912"/>
      <c r="H110" s="912"/>
      <c r="I110" s="912"/>
      <c r="J110" s="912"/>
      <c r="K110" s="912"/>
      <c r="L110" s="912"/>
      <c r="M110" s="912"/>
      <c r="N110" s="912"/>
      <c r="O110" s="912"/>
      <c r="P110" s="912"/>
      <c r="Q110" s="912"/>
      <c r="R110" s="912"/>
      <c r="S110" s="912"/>
      <c r="T110" s="912"/>
      <c r="U110" s="912"/>
      <c r="V110" s="912"/>
      <c r="W110" s="912"/>
      <c r="X110" s="912"/>
      <c r="Y110" s="912"/>
      <c r="Z110" s="913"/>
      <c r="AA110" s="914">
        <v>7515013</v>
      </c>
      <c r="AB110" s="915"/>
      <c r="AC110" s="915"/>
      <c r="AD110" s="915"/>
      <c r="AE110" s="916"/>
      <c r="AF110" s="917">
        <v>7559687</v>
      </c>
      <c r="AG110" s="915"/>
      <c r="AH110" s="915"/>
      <c r="AI110" s="915"/>
      <c r="AJ110" s="916"/>
      <c r="AK110" s="917">
        <v>7505810</v>
      </c>
      <c r="AL110" s="915"/>
      <c r="AM110" s="915"/>
      <c r="AN110" s="915"/>
      <c r="AO110" s="916"/>
      <c r="AP110" s="918">
        <v>31.6</v>
      </c>
      <c r="AQ110" s="919"/>
      <c r="AR110" s="919"/>
      <c r="AS110" s="919"/>
      <c r="AT110" s="920"/>
      <c r="AU110" s="921" t="s">
        <v>69</v>
      </c>
      <c r="AV110" s="922"/>
      <c r="AW110" s="922"/>
      <c r="AX110" s="922"/>
      <c r="AY110" s="922"/>
      <c r="AZ110" s="944" t="s">
        <v>417</v>
      </c>
      <c r="BA110" s="912"/>
      <c r="BB110" s="912"/>
      <c r="BC110" s="912"/>
      <c r="BD110" s="912"/>
      <c r="BE110" s="912"/>
      <c r="BF110" s="912"/>
      <c r="BG110" s="912"/>
      <c r="BH110" s="912"/>
      <c r="BI110" s="912"/>
      <c r="BJ110" s="912"/>
      <c r="BK110" s="912"/>
      <c r="BL110" s="912"/>
      <c r="BM110" s="912"/>
      <c r="BN110" s="912"/>
      <c r="BO110" s="912"/>
      <c r="BP110" s="913"/>
      <c r="BQ110" s="945">
        <v>56642296</v>
      </c>
      <c r="BR110" s="946"/>
      <c r="BS110" s="946"/>
      <c r="BT110" s="946"/>
      <c r="BU110" s="946"/>
      <c r="BV110" s="946">
        <v>52396967</v>
      </c>
      <c r="BW110" s="946"/>
      <c r="BX110" s="946"/>
      <c r="BY110" s="946"/>
      <c r="BZ110" s="946"/>
      <c r="CA110" s="946">
        <v>49094390</v>
      </c>
      <c r="CB110" s="946"/>
      <c r="CC110" s="946"/>
      <c r="CD110" s="946"/>
      <c r="CE110" s="946"/>
      <c r="CF110" s="959">
        <v>206.5</v>
      </c>
      <c r="CG110" s="960"/>
      <c r="CH110" s="960"/>
      <c r="CI110" s="960"/>
      <c r="CJ110" s="960"/>
      <c r="CK110" s="961" t="s">
        <v>418</v>
      </c>
      <c r="CL110" s="962"/>
      <c r="CM110" s="944" t="s">
        <v>419</v>
      </c>
      <c r="CN110" s="912"/>
      <c r="CO110" s="912"/>
      <c r="CP110" s="912"/>
      <c r="CQ110" s="912"/>
      <c r="CR110" s="912"/>
      <c r="CS110" s="912"/>
      <c r="CT110" s="912"/>
      <c r="CU110" s="912"/>
      <c r="CV110" s="912"/>
      <c r="CW110" s="912"/>
      <c r="CX110" s="912"/>
      <c r="CY110" s="912"/>
      <c r="CZ110" s="912"/>
      <c r="DA110" s="912"/>
      <c r="DB110" s="912"/>
      <c r="DC110" s="912"/>
      <c r="DD110" s="912"/>
      <c r="DE110" s="912"/>
      <c r="DF110" s="913"/>
      <c r="DG110" s="945" t="s">
        <v>122</v>
      </c>
      <c r="DH110" s="946"/>
      <c r="DI110" s="946"/>
      <c r="DJ110" s="946"/>
      <c r="DK110" s="946"/>
      <c r="DL110" s="946" t="s">
        <v>122</v>
      </c>
      <c r="DM110" s="946"/>
      <c r="DN110" s="946"/>
      <c r="DO110" s="946"/>
      <c r="DP110" s="946"/>
      <c r="DQ110" s="946" t="s">
        <v>122</v>
      </c>
      <c r="DR110" s="946"/>
      <c r="DS110" s="946"/>
      <c r="DT110" s="946"/>
      <c r="DU110" s="946"/>
      <c r="DV110" s="947" t="s">
        <v>122</v>
      </c>
      <c r="DW110" s="947"/>
      <c r="DX110" s="947"/>
      <c r="DY110" s="947"/>
      <c r="DZ110" s="948"/>
    </row>
    <row r="111" spans="1:131" s="224" customFormat="1" ht="26.25" customHeight="1" x14ac:dyDescent="0.15">
      <c r="A111" s="949" t="s">
        <v>420</v>
      </c>
      <c r="B111" s="950"/>
      <c r="C111" s="950"/>
      <c r="D111" s="950"/>
      <c r="E111" s="950"/>
      <c r="F111" s="950"/>
      <c r="G111" s="950"/>
      <c r="H111" s="950"/>
      <c r="I111" s="950"/>
      <c r="J111" s="950"/>
      <c r="K111" s="950"/>
      <c r="L111" s="950"/>
      <c r="M111" s="950"/>
      <c r="N111" s="950"/>
      <c r="O111" s="950"/>
      <c r="P111" s="950"/>
      <c r="Q111" s="950"/>
      <c r="R111" s="950"/>
      <c r="S111" s="950"/>
      <c r="T111" s="950"/>
      <c r="U111" s="950"/>
      <c r="V111" s="950"/>
      <c r="W111" s="950"/>
      <c r="X111" s="950"/>
      <c r="Y111" s="950"/>
      <c r="Z111" s="951"/>
      <c r="AA111" s="952" t="s">
        <v>122</v>
      </c>
      <c r="AB111" s="953"/>
      <c r="AC111" s="953"/>
      <c r="AD111" s="953"/>
      <c r="AE111" s="954"/>
      <c r="AF111" s="955" t="s">
        <v>122</v>
      </c>
      <c r="AG111" s="953"/>
      <c r="AH111" s="953"/>
      <c r="AI111" s="953"/>
      <c r="AJ111" s="954"/>
      <c r="AK111" s="955" t="s">
        <v>122</v>
      </c>
      <c r="AL111" s="953"/>
      <c r="AM111" s="953"/>
      <c r="AN111" s="953"/>
      <c r="AO111" s="954"/>
      <c r="AP111" s="956" t="s">
        <v>122</v>
      </c>
      <c r="AQ111" s="957"/>
      <c r="AR111" s="957"/>
      <c r="AS111" s="957"/>
      <c r="AT111" s="958"/>
      <c r="AU111" s="923"/>
      <c r="AV111" s="924"/>
      <c r="AW111" s="924"/>
      <c r="AX111" s="924"/>
      <c r="AY111" s="924"/>
      <c r="AZ111" s="937" t="s">
        <v>421</v>
      </c>
      <c r="BA111" s="938"/>
      <c r="BB111" s="938"/>
      <c r="BC111" s="938"/>
      <c r="BD111" s="938"/>
      <c r="BE111" s="938"/>
      <c r="BF111" s="938"/>
      <c r="BG111" s="938"/>
      <c r="BH111" s="938"/>
      <c r="BI111" s="938"/>
      <c r="BJ111" s="938"/>
      <c r="BK111" s="938"/>
      <c r="BL111" s="938"/>
      <c r="BM111" s="938"/>
      <c r="BN111" s="938"/>
      <c r="BO111" s="938"/>
      <c r="BP111" s="939"/>
      <c r="BQ111" s="940">
        <v>7544</v>
      </c>
      <c r="BR111" s="941"/>
      <c r="BS111" s="941"/>
      <c r="BT111" s="941"/>
      <c r="BU111" s="941"/>
      <c r="BV111" s="941">
        <v>2776</v>
      </c>
      <c r="BW111" s="941"/>
      <c r="BX111" s="941"/>
      <c r="BY111" s="941"/>
      <c r="BZ111" s="941"/>
      <c r="CA111" s="941" t="s">
        <v>122</v>
      </c>
      <c r="CB111" s="941"/>
      <c r="CC111" s="941"/>
      <c r="CD111" s="941"/>
      <c r="CE111" s="941"/>
      <c r="CF111" s="935" t="s">
        <v>122</v>
      </c>
      <c r="CG111" s="936"/>
      <c r="CH111" s="936"/>
      <c r="CI111" s="936"/>
      <c r="CJ111" s="936"/>
      <c r="CK111" s="963"/>
      <c r="CL111" s="964"/>
      <c r="CM111" s="937" t="s">
        <v>422</v>
      </c>
      <c r="CN111" s="938"/>
      <c r="CO111" s="938"/>
      <c r="CP111" s="938"/>
      <c r="CQ111" s="938"/>
      <c r="CR111" s="938"/>
      <c r="CS111" s="938"/>
      <c r="CT111" s="938"/>
      <c r="CU111" s="938"/>
      <c r="CV111" s="938"/>
      <c r="CW111" s="938"/>
      <c r="CX111" s="938"/>
      <c r="CY111" s="938"/>
      <c r="CZ111" s="938"/>
      <c r="DA111" s="938"/>
      <c r="DB111" s="938"/>
      <c r="DC111" s="938"/>
      <c r="DD111" s="938"/>
      <c r="DE111" s="938"/>
      <c r="DF111" s="939"/>
      <c r="DG111" s="940" t="s">
        <v>122</v>
      </c>
      <c r="DH111" s="941"/>
      <c r="DI111" s="941"/>
      <c r="DJ111" s="941"/>
      <c r="DK111" s="941"/>
      <c r="DL111" s="941" t="s">
        <v>122</v>
      </c>
      <c r="DM111" s="941"/>
      <c r="DN111" s="941"/>
      <c r="DO111" s="941"/>
      <c r="DP111" s="941"/>
      <c r="DQ111" s="941" t="s">
        <v>122</v>
      </c>
      <c r="DR111" s="941"/>
      <c r="DS111" s="941"/>
      <c r="DT111" s="941"/>
      <c r="DU111" s="941"/>
      <c r="DV111" s="942" t="s">
        <v>122</v>
      </c>
      <c r="DW111" s="942"/>
      <c r="DX111" s="942"/>
      <c r="DY111" s="942"/>
      <c r="DZ111" s="943"/>
    </row>
    <row r="112" spans="1:131" s="224" customFormat="1" ht="26.25" customHeight="1" x14ac:dyDescent="0.15">
      <c r="A112" s="967" t="s">
        <v>423</v>
      </c>
      <c r="B112" s="968"/>
      <c r="C112" s="938" t="s">
        <v>424</v>
      </c>
      <c r="D112" s="938"/>
      <c r="E112" s="938"/>
      <c r="F112" s="938"/>
      <c r="G112" s="938"/>
      <c r="H112" s="938"/>
      <c r="I112" s="938"/>
      <c r="J112" s="938"/>
      <c r="K112" s="938"/>
      <c r="L112" s="938"/>
      <c r="M112" s="938"/>
      <c r="N112" s="938"/>
      <c r="O112" s="938"/>
      <c r="P112" s="938"/>
      <c r="Q112" s="938"/>
      <c r="R112" s="938"/>
      <c r="S112" s="938"/>
      <c r="T112" s="938"/>
      <c r="U112" s="938"/>
      <c r="V112" s="938"/>
      <c r="W112" s="938"/>
      <c r="X112" s="938"/>
      <c r="Y112" s="938"/>
      <c r="Z112" s="939"/>
      <c r="AA112" s="973" t="s">
        <v>122</v>
      </c>
      <c r="AB112" s="974"/>
      <c r="AC112" s="974"/>
      <c r="AD112" s="974"/>
      <c r="AE112" s="975"/>
      <c r="AF112" s="976" t="s">
        <v>122</v>
      </c>
      <c r="AG112" s="974"/>
      <c r="AH112" s="974"/>
      <c r="AI112" s="974"/>
      <c r="AJ112" s="975"/>
      <c r="AK112" s="976" t="s">
        <v>122</v>
      </c>
      <c r="AL112" s="974"/>
      <c r="AM112" s="974"/>
      <c r="AN112" s="974"/>
      <c r="AO112" s="975"/>
      <c r="AP112" s="977" t="s">
        <v>122</v>
      </c>
      <c r="AQ112" s="978"/>
      <c r="AR112" s="978"/>
      <c r="AS112" s="978"/>
      <c r="AT112" s="979"/>
      <c r="AU112" s="923"/>
      <c r="AV112" s="924"/>
      <c r="AW112" s="924"/>
      <c r="AX112" s="924"/>
      <c r="AY112" s="924"/>
      <c r="AZ112" s="937" t="s">
        <v>425</v>
      </c>
      <c r="BA112" s="938"/>
      <c r="BB112" s="938"/>
      <c r="BC112" s="938"/>
      <c r="BD112" s="938"/>
      <c r="BE112" s="938"/>
      <c r="BF112" s="938"/>
      <c r="BG112" s="938"/>
      <c r="BH112" s="938"/>
      <c r="BI112" s="938"/>
      <c r="BJ112" s="938"/>
      <c r="BK112" s="938"/>
      <c r="BL112" s="938"/>
      <c r="BM112" s="938"/>
      <c r="BN112" s="938"/>
      <c r="BO112" s="938"/>
      <c r="BP112" s="939"/>
      <c r="BQ112" s="940">
        <v>20625849</v>
      </c>
      <c r="BR112" s="941"/>
      <c r="BS112" s="941"/>
      <c r="BT112" s="941"/>
      <c r="BU112" s="941"/>
      <c r="BV112" s="941">
        <v>18814788</v>
      </c>
      <c r="BW112" s="941"/>
      <c r="BX112" s="941"/>
      <c r="BY112" s="941"/>
      <c r="BZ112" s="941"/>
      <c r="CA112" s="941">
        <v>17123013</v>
      </c>
      <c r="CB112" s="941"/>
      <c r="CC112" s="941"/>
      <c r="CD112" s="941"/>
      <c r="CE112" s="941"/>
      <c r="CF112" s="935">
        <v>72</v>
      </c>
      <c r="CG112" s="936"/>
      <c r="CH112" s="936"/>
      <c r="CI112" s="936"/>
      <c r="CJ112" s="936"/>
      <c r="CK112" s="963"/>
      <c r="CL112" s="964"/>
      <c r="CM112" s="937" t="s">
        <v>426</v>
      </c>
      <c r="CN112" s="938"/>
      <c r="CO112" s="938"/>
      <c r="CP112" s="938"/>
      <c r="CQ112" s="938"/>
      <c r="CR112" s="938"/>
      <c r="CS112" s="938"/>
      <c r="CT112" s="938"/>
      <c r="CU112" s="938"/>
      <c r="CV112" s="938"/>
      <c r="CW112" s="938"/>
      <c r="CX112" s="938"/>
      <c r="CY112" s="938"/>
      <c r="CZ112" s="938"/>
      <c r="DA112" s="938"/>
      <c r="DB112" s="938"/>
      <c r="DC112" s="938"/>
      <c r="DD112" s="938"/>
      <c r="DE112" s="938"/>
      <c r="DF112" s="939"/>
      <c r="DG112" s="940" t="s">
        <v>122</v>
      </c>
      <c r="DH112" s="941"/>
      <c r="DI112" s="941"/>
      <c r="DJ112" s="941"/>
      <c r="DK112" s="941"/>
      <c r="DL112" s="941" t="s">
        <v>122</v>
      </c>
      <c r="DM112" s="941"/>
      <c r="DN112" s="941"/>
      <c r="DO112" s="941"/>
      <c r="DP112" s="941"/>
      <c r="DQ112" s="941" t="s">
        <v>122</v>
      </c>
      <c r="DR112" s="941"/>
      <c r="DS112" s="941"/>
      <c r="DT112" s="941"/>
      <c r="DU112" s="941"/>
      <c r="DV112" s="942" t="s">
        <v>122</v>
      </c>
      <c r="DW112" s="942"/>
      <c r="DX112" s="942"/>
      <c r="DY112" s="942"/>
      <c r="DZ112" s="943"/>
    </row>
    <row r="113" spans="1:130" s="224" customFormat="1" ht="26.25" customHeight="1" x14ac:dyDescent="0.15">
      <c r="A113" s="969"/>
      <c r="B113" s="970"/>
      <c r="C113" s="938" t="s">
        <v>427</v>
      </c>
      <c r="D113" s="938"/>
      <c r="E113" s="938"/>
      <c r="F113" s="938"/>
      <c r="G113" s="938"/>
      <c r="H113" s="938"/>
      <c r="I113" s="938"/>
      <c r="J113" s="938"/>
      <c r="K113" s="938"/>
      <c r="L113" s="938"/>
      <c r="M113" s="938"/>
      <c r="N113" s="938"/>
      <c r="O113" s="938"/>
      <c r="P113" s="938"/>
      <c r="Q113" s="938"/>
      <c r="R113" s="938"/>
      <c r="S113" s="938"/>
      <c r="T113" s="938"/>
      <c r="U113" s="938"/>
      <c r="V113" s="938"/>
      <c r="W113" s="938"/>
      <c r="X113" s="938"/>
      <c r="Y113" s="938"/>
      <c r="Z113" s="939"/>
      <c r="AA113" s="952">
        <v>2286941</v>
      </c>
      <c r="AB113" s="953"/>
      <c r="AC113" s="953"/>
      <c r="AD113" s="953"/>
      <c r="AE113" s="954"/>
      <c r="AF113" s="955">
        <v>2141012</v>
      </c>
      <c r="AG113" s="953"/>
      <c r="AH113" s="953"/>
      <c r="AI113" s="953"/>
      <c r="AJ113" s="954"/>
      <c r="AK113" s="955">
        <v>2080464</v>
      </c>
      <c r="AL113" s="953"/>
      <c r="AM113" s="953"/>
      <c r="AN113" s="953"/>
      <c r="AO113" s="954"/>
      <c r="AP113" s="956">
        <v>8.6999999999999993</v>
      </c>
      <c r="AQ113" s="957"/>
      <c r="AR113" s="957"/>
      <c r="AS113" s="957"/>
      <c r="AT113" s="958"/>
      <c r="AU113" s="923"/>
      <c r="AV113" s="924"/>
      <c r="AW113" s="924"/>
      <c r="AX113" s="924"/>
      <c r="AY113" s="924"/>
      <c r="AZ113" s="937" t="s">
        <v>428</v>
      </c>
      <c r="BA113" s="938"/>
      <c r="BB113" s="938"/>
      <c r="BC113" s="938"/>
      <c r="BD113" s="938"/>
      <c r="BE113" s="938"/>
      <c r="BF113" s="938"/>
      <c r="BG113" s="938"/>
      <c r="BH113" s="938"/>
      <c r="BI113" s="938"/>
      <c r="BJ113" s="938"/>
      <c r="BK113" s="938"/>
      <c r="BL113" s="938"/>
      <c r="BM113" s="938"/>
      <c r="BN113" s="938"/>
      <c r="BO113" s="938"/>
      <c r="BP113" s="939"/>
      <c r="BQ113" s="940">
        <v>3603389</v>
      </c>
      <c r="BR113" s="941"/>
      <c r="BS113" s="941"/>
      <c r="BT113" s="941"/>
      <c r="BU113" s="941"/>
      <c r="BV113" s="941">
        <v>4100876</v>
      </c>
      <c r="BW113" s="941"/>
      <c r="BX113" s="941"/>
      <c r="BY113" s="941"/>
      <c r="BZ113" s="941"/>
      <c r="CA113" s="941">
        <v>3966151</v>
      </c>
      <c r="CB113" s="941"/>
      <c r="CC113" s="941"/>
      <c r="CD113" s="941"/>
      <c r="CE113" s="941"/>
      <c r="CF113" s="935">
        <v>16.7</v>
      </c>
      <c r="CG113" s="936"/>
      <c r="CH113" s="936"/>
      <c r="CI113" s="936"/>
      <c r="CJ113" s="936"/>
      <c r="CK113" s="963"/>
      <c r="CL113" s="964"/>
      <c r="CM113" s="937" t="s">
        <v>429</v>
      </c>
      <c r="CN113" s="938"/>
      <c r="CO113" s="938"/>
      <c r="CP113" s="938"/>
      <c r="CQ113" s="938"/>
      <c r="CR113" s="938"/>
      <c r="CS113" s="938"/>
      <c r="CT113" s="938"/>
      <c r="CU113" s="938"/>
      <c r="CV113" s="938"/>
      <c r="CW113" s="938"/>
      <c r="CX113" s="938"/>
      <c r="CY113" s="938"/>
      <c r="CZ113" s="938"/>
      <c r="DA113" s="938"/>
      <c r="DB113" s="938"/>
      <c r="DC113" s="938"/>
      <c r="DD113" s="938"/>
      <c r="DE113" s="938"/>
      <c r="DF113" s="939"/>
      <c r="DG113" s="973" t="s">
        <v>122</v>
      </c>
      <c r="DH113" s="974"/>
      <c r="DI113" s="974"/>
      <c r="DJ113" s="974"/>
      <c r="DK113" s="975"/>
      <c r="DL113" s="976" t="s">
        <v>122</v>
      </c>
      <c r="DM113" s="974"/>
      <c r="DN113" s="974"/>
      <c r="DO113" s="974"/>
      <c r="DP113" s="975"/>
      <c r="DQ113" s="976" t="s">
        <v>122</v>
      </c>
      <c r="DR113" s="974"/>
      <c r="DS113" s="974"/>
      <c r="DT113" s="974"/>
      <c r="DU113" s="975"/>
      <c r="DV113" s="977" t="s">
        <v>122</v>
      </c>
      <c r="DW113" s="978"/>
      <c r="DX113" s="978"/>
      <c r="DY113" s="978"/>
      <c r="DZ113" s="979"/>
    </row>
    <row r="114" spans="1:130" s="224" customFormat="1" ht="26.25" customHeight="1" x14ac:dyDescent="0.15">
      <c r="A114" s="969"/>
      <c r="B114" s="970"/>
      <c r="C114" s="938" t="s">
        <v>430</v>
      </c>
      <c r="D114" s="938"/>
      <c r="E114" s="938"/>
      <c r="F114" s="938"/>
      <c r="G114" s="938"/>
      <c r="H114" s="938"/>
      <c r="I114" s="938"/>
      <c r="J114" s="938"/>
      <c r="K114" s="938"/>
      <c r="L114" s="938"/>
      <c r="M114" s="938"/>
      <c r="N114" s="938"/>
      <c r="O114" s="938"/>
      <c r="P114" s="938"/>
      <c r="Q114" s="938"/>
      <c r="R114" s="938"/>
      <c r="S114" s="938"/>
      <c r="T114" s="938"/>
      <c r="U114" s="938"/>
      <c r="V114" s="938"/>
      <c r="W114" s="938"/>
      <c r="X114" s="938"/>
      <c r="Y114" s="938"/>
      <c r="Z114" s="939"/>
      <c r="AA114" s="973">
        <v>51334</v>
      </c>
      <c r="AB114" s="974"/>
      <c r="AC114" s="974"/>
      <c r="AD114" s="974"/>
      <c r="AE114" s="975"/>
      <c r="AF114" s="976">
        <v>55902</v>
      </c>
      <c r="AG114" s="974"/>
      <c r="AH114" s="974"/>
      <c r="AI114" s="974"/>
      <c r="AJ114" s="975"/>
      <c r="AK114" s="976">
        <v>157596</v>
      </c>
      <c r="AL114" s="974"/>
      <c r="AM114" s="974"/>
      <c r="AN114" s="974"/>
      <c r="AO114" s="975"/>
      <c r="AP114" s="977">
        <v>0.7</v>
      </c>
      <c r="AQ114" s="978"/>
      <c r="AR114" s="978"/>
      <c r="AS114" s="978"/>
      <c r="AT114" s="979"/>
      <c r="AU114" s="923"/>
      <c r="AV114" s="924"/>
      <c r="AW114" s="924"/>
      <c r="AX114" s="924"/>
      <c r="AY114" s="924"/>
      <c r="AZ114" s="937" t="s">
        <v>431</v>
      </c>
      <c r="BA114" s="938"/>
      <c r="BB114" s="938"/>
      <c r="BC114" s="938"/>
      <c r="BD114" s="938"/>
      <c r="BE114" s="938"/>
      <c r="BF114" s="938"/>
      <c r="BG114" s="938"/>
      <c r="BH114" s="938"/>
      <c r="BI114" s="938"/>
      <c r="BJ114" s="938"/>
      <c r="BK114" s="938"/>
      <c r="BL114" s="938"/>
      <c r="BM114" s="938"/>
      <c r="BN114" s="938"/>
      <c r="BO114" s="938"/>
      <c r="BP114" s="939"/>
      <c r="BQ114" s="940">
        <v>7261462</v>
      </c>
      <c r="BR114" s="941"/>
      <c r="BS114" s="941"/>
      <c r="BT114" s="941"/>
      <c r="BU114" s="941"/>
      <c r="BV114" s="941">
        <v>7130875</v>
      </c>
      <c r="BW114" s="941"/>
      <c r="BX114" s="941"/>
      <c r="BY114" s="941"/>
      <c r="BZ114" s="941"/>
      <c r="CA114" s="941">
        <v>7301276</v>
      </c>
      <c r="CB114" s="941"/>
      <c r="CC114" s="941"/>
      <c r="CD114" s="941"/>
      <c r="CE114" s="941"/>
      <c r="CF114" s="935">
        <v>30.7</v>
      </c>
      <c r="CG114" s="936"/>
      <c r="CH114" s="936"/>
      <c r="CI114" s="936"/>
      <c r="CJ114" s="936"/>
      <c r="CK114" s="963"/>
      <c r="CL114" s="964"/>
      <c r="CM114" s="937" t="s">
        <v>432</v>
      </c>
      <c r="CN114" s="938"/>
      <c r="CO114" s="938"/>
      <c r="CP114" s="938"/>
      <c r="CQ114" s="938"/>
      <c r="CR114" s="938"/>
      <c r="CS114" s="938"/>
      <c r="CT114" s="938"/>
      <c r="CU114" s="938"/>
      <c r="CV114" s="938"/>
      <c r="CW114" s="938"/>
      <c r="CX114" s="938"/>
      <c r="CY114" s="938"/>
      <c r="CZ114" s="938"/>
      <c r="DA114" s="938"/>
      <c r="DB114" s="938"/>
      <c r="DC114" s="938"/>
      <c r="DD114" s="938"/>
      <c r="DE114" s="938"/>
      <c r="DF114" s="939"/>
      <c r="DG114" s="973" t="s">
        <v>122</v>
      </c>
      <c r="DH114" s="974"/>
      <c r="DI114" s="974"/>
      <c r="DJ114" s="974"/>
      <c r="DK114" s="975"/>
      <c r="DL114" s="976" t="s">
        <v>122</v>
      </c>
      <c r="DM114" s="974"/>
      <c r="DN114" s="974"/>
      <c r="DO114" s="974"/>
      <c r="DP114" s="975"/>
      <c r="DQ114" s="976" t="s">
        <v>122</v>
      </c>
      <c r="DR114" s="974"/>
      <c r="DS114" s="974"/>
      <c r="DT114" s="974"/>
      <c r="DU114" s="975"/>
      <c r="DV114" s="977" t="s">
        <v>122</v>
      </c>
      <c r="DW114" s="978"/>
      <c r="DX114" s="978"/>
      <c r="DY114" s="978"/>
      <c r="DZ114" s="979"/>
    </row>
    <row r="115" spans="1:130" s="224" customFormat="1" ht="26.25" customHeight="1" x14ac:dyDescent="0.15">
      <c r="A115" s="969"/>
      <c r="B115" s="970"/>
      <c r="C115" s="938" t="s">
        <v>433</v>
      </c>
      <c r="D115" s="938"/>
      <c r="E115" s="938"/>
      <c r="F115" s="938"/>
      <c r="G115" s="938"/>
      <c r="H115" s="938"/>
      <c r="I115" s="938"/>
      <c r="J115" s="938"/>
      <c r="K115" s="938"/>
      <c r="L115" s="938"/>
      <c r="M115" s="938"/>
      <c r="N115" s="938"/>
      <c r="O115" s="938"/>
      <c r="P115" s="938"/>
      <c r="Q115" s="938"/>
      <c r="R115" s="938"/>
      <c r="S115" s="938"/>
      <c r="T115" s="938"/>
      <c r="U115" s="938"/>
      <c r="V115" s="938"/>
      <c r="W115" s="938"/>
      <c r="X115" s="938"/>
      <c r="Y115" s="938"/>
      <c r="Z115" s="939"/>
      <c r="AA115" s="952">
        <v>5126</v>
      </c>
      <c r="AB115" s="953"/>
      <c r="AC115" s="953"/>
      <c r="AD115" s="953"/>
      <c r="AE115" s="954"/>
      <c r="AF115" s="955">
        <v>5018</v>
      </c>
      <c r="AG115" s="953"/>
      <c r="AH115" s="953"/>
      <c r="AI115" s="953"/>
      <c r="AJ115" s="954"/>
      <c r="AK115" s="955">
        <v>2878</v>
      </c>
      <c r="AL115" s="953"/>
      <c r="AM115" s="953"/>
      <c r="AN115" s="953"/>
      <c r="AO115" s="954"/>
      <c r="AP115" s="956">
        <v>0</v>
      </c>
      <c r="AQ115" s="957"/>
      <c r="AR115" s="957"/>
      <c r="AS115" s="957"/>
      <c r="AT115" s="958"/>
      <c r="AU115" s="923"/>
      <c r="AV115" s="924"/>
      <c r="AW115" s="924"/>
      <c r="AX115" s="924"/>
      <c r="AY115" s="924"/>
      <c r="AZ115" s="937" t="s">
        <v>434</v>
      </c>
      <c r="BA115" s="938"/>
      <c r="BB115" s="938"/>
      <c r="BC115" s="938"/>
      <c r="BD115" s="938"/>
      <c r="BE115" s="938"/>
      <c r="BF115" s="938"/>
      <c r="BG115" s="938"/>
      <c r="BH115" s="938"/>
      <c r="BI115" s="938"/>
      <c r="BJ115" s="938"/>
      <c r="BK115" s="938"/>
      <c r="BL115" s="938"/>
      <c r="BM115" s="938"/>
      <c r="BN115" s="938"/>
      <c r="BO115" s="938"/>
      <c r="BP115" s="939"/>
      <c r="BQ115" s="940" t="s">
        <v>122</v>
      </c>
      <c r="BR115" s="941"/>
      <c r="BS115" s="941"/>
      <c r="BT115" s="941"/>
      <c r="BU115" s="941"/>
      <c r="BV115" s="941" t="s">
        <v>122</v>
      </c>
      <c r="BW115" s="941"/>
      <c r="BX115" s="941"/>
      <c r="BY115" s="941"/>
      <c r="BZ115" s="941"/>
      <c r="CA115" s="941" t="s">
        <v>122</v>
      </c>
      <c r="CB115" s="941"/>
      <c r="CC115" s="941"/>
      <c r="CD115" s="941"/>
      <c r="CE115" s="941"/>
      <c r="CF115" s="935" t="s">
        <v>122</v>
      </c>
      <c r="CG115" s="936"/>
      <c r="CH115" s="936"/>
      <c r="CI115" s="936"/>
      <c r="CJ115" s="936"/>
      <c r="CK115" s="963"/>
      <c r="CL115" s="964"/>
      <c r="CM115" s="937" t="s">
        <v>435</v>
      </c>
      <c r="CN115" s="938"/>
      <c r="CO115" s="938"/>
      <c r="CP115" s="938"/>
      <c r="CQ115" s="938"/>
      <c r="CR115" s="938"/>
      <c r="CS115" s="938"/>
      <c r="CT115" s="938"/>
      <c r="CU115" s="938"/>
      <c r="CV115" s="938"/>
      <c r="CW115" s="938"/>
      <c r="CX115" s="938"/>
      <c r="CY115" s="938"/>
      <c r="CZ115" s="938"/>
      <c r="DA115" s="938"/>
      <c r="DB115" s="938"/>
      <c r="DC115" s="938"/>
      <c r="DD115" s="938"/>
      <c r="DE115" s="938"/>
      <c r="DF115" s="939"/>
      <c r="DG115" s="973" t="s">
        <v>122</v>
      </c>
      <c r="DH115" s="974"/>
      <c r="DI115" s="974"/>
      <c r="DJ115" s="974"/>
      <c r="DK115" s="975"/>
      <c r="DL115" s="976" t="s">
        <v>122</v>
      </c>
      <c r="DM115" s="974"/>
      <c r="DN115" s="974"/>
      <c r="DO115" s="974"/>
      <c r="DP115" s="975"/>
      <c r="DQ115" s="976" t="s">
        <v>122</v>
      </c>
      <c r="DR115" s="974"/>
      <c r="DS115" s="974"/>
      <c r="DT115" s="974"/>
      <c r="DU115" s="975"/>
      <c r="DV115" s="977" t="s">
        <v>122</v>
      </c>
      <c r="DW115" s="978"/>
      <c r="DX115" s="978"/>
      <c r="DY115" s="978"/>
      <c r="DZ115" s="979"/>
    </row>
    <row r="116" spans="1:130" s="224" customFormat="1" ht="26.25" customHeight="1" x14ac:dyDescent="0.15">
      <c r="A116" s="971"/>
      <c r="B116" s="972"/>
      <c r="C116" s="980" t="s">
        <v>436</v>
      </c>
      <c r="D116" s="980"/>
      <c r="E116" s="980"/>
      <c r="F116" s="980"/>
      <c r="G116" s="980"/>
      <c r="H116" s="980"/>
      <c r="I116" s="980"/>
      <c r="J116" s="980"/>
      <c r="K116" s="980"/>
      <c r="L116" s="980"/>
      <c r="M116" s="980"/>
      <c r="N116" s="980"/>
      <c r="O116" s="980"/>
      <c r="P116" s="980"/>
      <c r="Q116" s="980"/>
      <c r="R116" s="980"/>
      <c r="S116" s="980"/>
      <c r="T116" s="980"/>
      <c r="U116" s="980"/>
      <c r="V116" s="980"/>
      <c r="W116" s="980"/>
      <c r="X116" s="980"/>
      <c r="Y116" s="980"/>
      <c r="Z116" s="981"/>
      <c r="AA116" s="973">
        <v>347</v>
      </c>
      <c r="AB116" s="974"/>
      <c r="AC116" s="974"/>
      <c r="AD116" s="974"/>
      <c r="AE116" s="975"/>
      <c r="AF116" s="976">
        <v>34</v>
      </c>
      <c r="AG116" s="974"/>
      <c r="AH116" s="974"/>
      <c r="AI116" s="974"/>
      <c r="AJ116" s="975"/>
      <c r="AK116" s="976">
        <v>30</v>
      </c>
      <c r="AL116" s="974"/>
      <c r="AM116" s="974"/>
      <c r="AN116" s="974"/>
      <c r="AO116" s="975"/>
      <c r="AP116" s="977">
        <v>0</v>
      </c>
      <c r="AQ116" s="978"/>
      <c r="AR116" s="978"/>
      <c r="AS116" s="978"/>
      <c r="AT116" s="979"/>
      <c r="AU116" s="923"/>
      <c r="AV116" s="924"/>
      <c r="AW116" s="924"/>
      <c r="AX116" s="924"/>
      <c r="AY116" s="924"/>
      <c r="AZ116" s="982" t="s">
        <v>437</v>
      </c>
      <c r="BA116" s="983"/>
      <c r="BB116" s="983"/>
      <c r="BC116" s="983"/>
      <c r="BD116" s="983"/>
      <c r="BE116" s="983"/>
      <c r="BF116" s="983"/>
      <c r="BG116" s="983"/>
      <c r="BH116" s="983"/>
      <c r="BI116" s="983"/>
      <c r="BJ116" s="983"/>
      <c r="BK116" s="983"/>
      <c r="BL116" s="983"/>
      <c r="BM116" s="983"/>
      <c r="BN116" s="983"/>
      <c r="BO116" s="983"/>
      <c r="BP116" s="984"/>
      <c r="BQ116" s="940" t="s">
        <v>122</v>
      </c>
      <c r="BR116" s="941"/>
      <c r="BS116" s="941"/>
      <c r="BT116" s="941"/>
      <c r="BU116" s="941"/>
      <c r="BV116" s="941" t="s">
        <v>122</v>
      </c>
      <c r="BW116" s="941"/>
      <c r="BX116" s="941"/>
      <c r="BY116" s="941"/>
      <c r="BZ116" s="941"/>
      <c r="CA116" s="941" t="s">
        <v>122</v>
      </c>
      <c r="CB116" s="941"/>
      <c r="CC116" s="941"/>
      <c r="CD116" s="941"/>
      <c r="CE116" s="941"/>
      <c r="CF116" s="935" t="s">
        <v>122</v>
      </c>
      <c r="CG116" s="936"/>
      <c r="CH116" s="936"/>
      <c r="CI116" s="936"/>
      <c r="CJ116" s="936"/>
      <c r="CK116" s="963"/>
      <c r="CL116" s="964"/>
      <c r="CM116" s="937" t="s">
        <v>438</v>
      </c>
      <c r="CN116" s="938"/>
      <c r="CO116" s="938"/>
      <c r="CP116" s="938"/>
      <c r="CQ116" s="938"/>
      <c r="CR116" s="938"/>
      <c r="CS116" s="938"/>
      <c r="CT116" s="938"/>
      <c r="CU116" s="938"/>
      <c r="CV116" s="938"/>
      <c r="CW116" s="938"/>
      <c r="CX116" s="938"/>
      <c r="CY116" s="938"/>
      <c r="CZ116" s="938"/>
      <c r="DA116" s="938"/>
      <c r="DB116" s="938"/>
      <c r="DC116" s="938"/>
      <c r="DD116" s="938"/>
      <c r="DE116" s="938"/>
      <c r="DF116" s="939"/>
      <c r="DG116" s="973">
        <v>7544</v>
      </c>
      <c r="DH116" s="974"/>
      <c r="DI116" s="974"/>
      <c r="DJ116" s="974"/>
      <c r="DK116" s="975"/>
      <c r="DL116" s="976">
        <v>2776</v>
      </c>
      <c r="DM116" s="974"/>
      <c r="DN116" s="974"/>
      <c r="DO116" s="974"/>
      <c r="DP116" s="975"/>
      <c r="DQ116" s="976" t="s">
        <v>122</v>
      </c>
      <c r="DR116" s="974"/>
      <c r="DS116" s="974"/>
      <c r="DT116" s="974"/>
      <c r="DU116" s="975"/>
      <c r="DV116" s="977" t="s">
        <v>122</v>
      </c>
      <c r="DW116" s="978"/>
      <c r="DX116" s="978"/>
      <c r="DY116" s="978"/>
      <c r="DZ116" s="979"/>
    </row>
    <row r="117" spans="1:130" s="224" customFormat="1" ht="26.25" customHeight="1" x14ac:dyDescent="0.15">
      <c r="A117" s="927" t="s">
        <v>177</v>
      </c>
      <c r="B117" s="908"/>
      <c r="C117" s="908"/>
      <c r="D117" s="908"/>
      <c r="E117" s="908"/>
      <c r="F117" s="908"/>
      <c r="G117" s="908"/>
      <c r="H117" s="908"/>
      <c r="I117" s="908"/>
      <c r="J117" s="908"/>
      <c r="K117" s="908"/>
      <c r="L117" s="908"/>
      <c r="M117" s="908"/>
      <c r="N117" s="908"/>
      <c r="O117" s="908"/>
      <c r="P117" s="908"/>
      <c r="Q117" s="908"/>
      <c r="R117" s="908"/>
      <c r="S117" s="908"/>
      <c r="T117" s="908"/>
      <c r="U117" s="908"/>
      <c r="V117" s="908"/>
      <c r="W117" s="908"/>
      <c r="X117" s="908"/>
      <c r="Y117" s="992" t="s">
        <v>439</v>
      </c>
      <c r="Z117" s="909"/>
      <c r="AA117" s="993">
        <v>9858761</v>
      </c>
      <c r="AB117" s="994"/>
      <c r="AC117" s="994"/>
      <c r="AD117" s="994"/>
      <c r="AE117" s="995"/>
      <c r="AF117" s="996">
        <v>9761653</v>
      </c>
      <c r="AG117" s="994"/>
      <c r="AH117" s="994"/>
      <c r="AI117" s="994"/>
      <c r="AJ117" s="995"/>
      <c r="AK117" s="996">
        <v>9746778</v>
      </c>
      <c r="AL117" s="994"/>
      <c r="AM117" s="994"/>
      <c r="AN117" s="994"/>
      <c r="AO117" s="995"/>
      <c r="AP117" s="997"/>
      <c r="AQ117" s="998"/>
      <c r="AR117" s="998"/>
      <c r="AS117" s="998"/>
      <c r="AT117" s="999"/>
      <c r="AU117" s="923"/>
      <c r="AV117" s="924"/>
      <c r="AW117" s="924"/>
      <c r="AX117" s="924"/>
      <c r="AY117" s="924"/>
      <c r="AZ117" s="989" t="s">
        <v>440</v>
      </c>
      <c r="BA117" s="990"/>
      <c r="BB117" s="990"/>
      <c r="BC117" s="990"/>
      <c r="BD117" s="990"/>
      <c r="BE117" s="990"/>
      <c r="BF117" s="990"/>
      <c r="BG117" s="990"/>
      <c r="BH117" s="990"/>
      <c r="BI117" s="990"/>
      <c r="BJ117" s="990"/>
      <c r="BK117" s="990"/>
      <c r="BL117" s="990"/>
      <c r="BM117" s="990"/>
      <c r="BN117" s="990"/>
      <c r="BO117" s="990"/>
      <c r="BP117" s="991"/>
      <c r="BQ117" s="940" t="s">
        <v>122</v>
      </c>
      <c r="BR117" s="941"/>
      <c r="BS117" s="941"/>
      <c r="BT117" s="941"/>
      <c r="BU117" s="941"/>
      <c r="BV117" s="941" t="s">
        <v>122</v>
      </c>
      <c r="BW117" s="941"/>
      <c r="BX117" s="941"/>
      <c r="BY117" s="941"/>
      <c r="BZ117" s="941"/>
      <c r="CA117" s="941" t="s">
        <v>122</v>
      </c>
      <c r="CB117" s="941"/>
      <c r="CC117" s="941"/>
      <c r="CD117" s="941"/>
      <c r="CE117" s="941"/>
      <c r="CF117" s="935" t="s">
        <v>122</v>
      </c>
      <c r="CG117" s="936"/>
      <c r="CH117" s="936"/>
      <c r="CI117" s="936"/>
      <c r="CJ117" s="936"/>
      <c r="CK117" s="963"/>
      <c r="CL117" s="964"/>
      <c r="CM117" s="937" t="s">
        <v>441</v>
      </c>
      <c r="CN117" s="938"/>
      <c r="CO117" s="938"/>
      <c r="CP117" s="938"/>
      <c r="CQ117" s="938"/>
      <c r="CR117" s="938"/>
      <c r="CS117" s="938"/>
      <c r="CT117" s="938"/>
      <c r="CU117" s="938"/>
      <c r="CV117" s="938"/>
      <c r="CW117" s="938"/>
      <c r="CX117" s="938"/>
      <c r="CY117" s="938"/>
      <c r="CZ117" s="938"/>
      <c r="DA117" s="938"/>
      <c r="DB117" s="938"/>
      <c r="DC117" s="938"/>
      <c r="DD117" s="938"/>
      <c r="DE117" s="938"/>
      <c r="DF117" s="939"/>
      <c r="DG117" s="973" t="s">
        <v>122</v>
      </c>
      <c r="DH117" s="974"/>
      <c r="DI117" s="974"/>
      <c r="DJ117" s="974"/>
      <c r="DK117" s="975"/>
      <c r="DL117" s="976" t="s">
        <v>122</v>
      </c>
      <c r="DM117" s="974"/>
      <c r="DN117" s="974"/>
      <c r="DO117" s="974"/>
      <c r="DP117" s="975"/>
      <c r="DQ117" s="976" t="s">
        <v>122</v>
      </c>
      <c r="DR117" s="974"/>
      <c r="DS117" s="974"/>
      <c r="DT117" s="974"/>
      <c r="DU117" s="975"/>
      <c r="DV117" s="977" t="s">
        <v>122</v>
      </c>
      <c r="DW117" s="978"/>
      <c r="DX117" s="978"/>
      <c r="DY117" s="978"/>
      <c r="DZ117" s="979"/>
    </row>
    <row r="118" spans="1:130" s="224" customFormat="1" ht="26.25" customHeight="1" x14ac:dyDescent="0.15">
      <c r="A118" s="927" t="s">
        <v>415</v>
      </c>
      <c r="B118" s="908"/>
      <c r="C118" s="908"/>
      <c r="D118" s="908"/>
      <c r="E118" s="908"/>
      <c r="F118" s="908"/>
      <c r="G118" s="908"/>
      <c r="H118" s="908"/>
      <c r="I118" s="908"/>
      <c r="J118" s="908"/>
      <c r="K118" s="908"/>
      <c r="L118" s="908"/>
      <c r="M118" s="908"/>
      <c r="N118" s="908"/>
      <c r="O118" s="908"/>
      <c r="P118" s="908"/>
      <c r="Q118" s="908"/>
      <c r="R118" s="908"/>
      <c r="S118" s="908"/>
      <c r="T118" s="908"/>
      <c r="U118" s="908"/>
      <c r="V118" s="908"/>
      <c r="W118" s="908"/>
      <c r="X118" s="908"/>
      <c r="Y118" s="908"/>
      <c r="Z118" s="909"/>
      <c r="AA118" s="907" t="s">
        <v>412</v>
      </c>
      <c r="AB118" s="908"/>
      <c r="AC118" s="908"/>
      <c r="AD118" s="908"/>
      <c r="AE118" s="909"/>
      <c r="AF118" s="907" t="s">
        <v>413</v>
      </c>
      <c r="AG118" s="908"/>
      <c r="AH118" s="908"/>
      <c r="AI118" s="908"/>
      <c r="AJ118" s="909"/>
      <c r="AK118" s="907" t="s">
        <v>294</v>
      </c>
      <c r="AL118" s="908"/>
      <c r="AM118" s="908"/>
      <c r="AN118" s="908"/>
      <c r="AO118" s="909"/>
      <c r="AP118" s="985" t="s">
        <v>414</v>
      </c>
      <c r="AQ118" s="986"/>
      <c r="AR118" s="986"/>
      <c r="AS118" s="986"/>
      <c r="AT118" s="987"/>
      <c r="AU118" s="923"/>
      <c r="AV118" s="924"/>
      <c r="AW118" s="924"/>
      <c r="AX118" s="924"/>
      <c r="AY118" s="924"/>
      <c r="AZ118" s="988" t="s">
        <v>442</v>
      </c>
      <c r="BA118" s="980"/>
      <c r="BB118" s="980"/>
      <c r="BC118" s="980"/>
      <c r="BD118" s="980"/>
      <c r="BE118" s="980"/>
      <c r="BF118" s="980"/>
      <c r="BG118" s="980"/>
      <c r="BH118" s="980"/>
      <c r="BI118" s="980"/>
      <c r="BJ118" s="980"/>
      <c r="BK118" s="980"/>
      <c r="BL118" s="980"/>
      <c r="BM118" s="980"/>
      <c r="BN118" s="980"/>
      <c r="BO118" s="980"/>
      <c r="BP118" s="981"/>
      <c r="BQ118" s="1014" t="s">
        <v>122</v>
      </c>
      <c r="BR118" s="1015"/>
      <c r="BS118" s="1015"/>
      <c r="BT118" s="1015"/>
      <c r="BU118" s="1015"/>
      <c r="BV118" s="1015" t="s">
        <v>122</v>
      </c>
      <c r="BW118" s="1015"/>
      <c r="BX118" s="1015"/>
      <c r="BY118" s="1015"/>
      <c r="BZ118" s="1015"/>
      <c r="CA118" s="1015" t="s">
        <v>122</v>
      </c>
      <c r="CB118" s="1015"/>
      <c r="CC118" s="1015"/>
      <c r="CD118" s="1015"/>
      <c r="CE118" s="1015"/>
      <c r="CF118" s="935" t="s">
        <v>122</v>
      </c>
      <c r="CG118" s="936"/>
      <c r="CH118" s="936"/>
      <c r="CI118" s="936"/>
      <c r="CJ118" s="936"/>
      <c r="CK118" s="963"/>
      <c r="CL118" s="964"/>
      <c r="CM118" s="937" t="s">
        <v>443</v>
      </c>
      <c r="CN118" s="938"/>
      <c r="CO118" s="938"/>
      <c r="CP118" s="938"/>
      <c r="CQ118" s="938"/>
      <c r="CR118" s="938"/>
      <c r="CS118" s="938"/>
      <c r="CT118" s="938"/>
      <c r="CU118" s="938"/>
      <c r="CV118" s="938"/>
      <c r="CW118" s="938"/>
      <c r="CX118" s="938"/>
      <c r="CY118" s="938"/>
      <c r="CZ118" s="938"/>
      <c r="DA118" s="938"/>
      <c r="DB118" s="938"/>
      <c r="DC118" s="938"/>
      <c r="DD118" s="938"/>
      <c r="DE118" s="938"/>
      <c r="DF118" s="939"/>
      <c r="DG118" s="973" t="s">
        <v>122</v>
      </c>
      <c r="DH118" s="974"/>
      <c r="DI118" s="974"/>
      <c r="DJ118" s="974"/>
      <c r="DK118" s="975"/>
      <c r="DL118" s="976" t="s">
        <v>122</v>
      </c>
      <c r="DM118" s="974"/>
      <c r="DN118" s="974"/>
      <c r="DO118" s="974"/>
      <c r="DP118" s="975"/>
      <c r="DQ118" s="976" t="s">
        <v>122</v>
      </c>
      <c r="DR118" s="974"/>
      <c r="DS118" s="974"/>
      <c r="DT118" s="974"/>
      <c r="DU118" s="975"/>
      <c r="DV118" s="977" t="s">
        <v>122</v>
      </c>
      <c r="DW118" s="978"/>
      <c r="DX118" s="978"/>
      <c r="DY118" s="978"/>
      <c r="DZ118" s="979"/>
    </row>
    <row r="119" spans="1:130" s="224" customFormat="1" ht="26.25" customHeight="1" x14ac:dyDescent="0.15">
      <c r="A119" s="1071" t="s">
        <v>418</v>
      </c>
      <c r="B119" s="962"/>
      <c r="C119" s="944" t="s">
        <v>419</v>
      </c>
      <c r="D119" s="912"/>
      <c r="E119" s="912"/>
      <c r="F119" s="912"/>
      <c r="G119" s="912"/>
      <c r="H119" s="912"/>
      <c r="I119" s="912"/>
      <c r="J119" s="912"/>
      <c r="K119" s="912"/>
      <c r="L119" s="912"/>
      <c r="M119" s="912"/>
      <c r="N119" s="912"/>
      <c r="O119" s="912"/>
      <c r="P119" s="912"/>
      <c r="Q119" s="912"/>
      <c r="R119" s="912"/>
      <c r="S119" s="912"/>
      <c r="T119" s="912"/>
      <c r="U119" s="912"/>
      <c r="V119" s="912"/>
      <c r="W119" s="912"/>
      <c r="X119" s="912"/>
      <c r="Y119" s="912"/>
      <c r="Z119" s="913"/>
      <c r="AA119" s="914" t="s">
        <v>122</v>
      </c>
      <c r="AB119" s="915"/>
      <c r="AC119" s="915"/>
      <c r="AD119" s="915"/>
      <c r="AE119" s="916"/>
      <c r="AF119" s="917" t="s">
        <v>122</v>
      </c>
      <c r="AG119" s="915"/>
      <c r="AH119" s="915"/>
      <c r="AI119" s="915"/>
      <c r="AJ119" s="916"/>
      <c r="AK119" s="917" t="s">
        <v>122</v>
      </c>
      <c r="AL119" s="915"/>
      <c r="AM119" s="915"/>
      <c r="AN119" s="915"/>
      <c r="AO119" s="916"/>
      <c r="AP119" s="918" t="s">
        <v>122</v>
      </c>
      <c r="AQ119" s="919"/>
      <c r="AR119" s="919"/>
      <c r="AS119" s="919"/>
      <c r="AT119" s="920"/>
      <c r="AU119" s="925"/>
      <c r="AV119" s="926"/>
      <c r="AW119" s="926"/>
      <c r="AX119" s="926"/>
      <c r="AY119" s="926"/>
      <c r="AZ119" s="245" t="s">
        <v>177</v>
      </c>
      <c r="BA119" s="245"/>
      <c r="BB119" s="245"/>
      <c r="BC119" s="245"/>
      <c r="BD119" s="245"/>
      <c r="BE119" s="245"/>
      <c r="BF119" s="245"/>
      <c r="BG119" s="245"/>
      <c r="BH119" s="245"/>
      <c r="BI119" s="245"/>
      <c r="BJ119" s="245"/>
      <c r="BK119" s="245"/>
      <c r="BL119" s="245"/>
      <c r="BM119" s="245"/>
      <c r="BN119" s="245"/>
      <c r="BO119" s="992" t="s">
        <v>444</v>
      </c>
      <c r="BP119" s="1020"/>
      <c r="BQ119" s="1014">
        <v>88140540</v>
      </c>
      <c r="BR119" s="1015"/>
      <c r="BS119" s="1015"/>
      <c r="BT119" s="1015"/>
      <c r="BU119" s="1015"/>
      <c r="BV119" s="1015">
        <v>82446282</v>
      </c>
      <c r="BW119" s="1015"/>
      <c r="BX119" s="1015"/>
      <c r="BY119" s="1015"/>
      <c r="BZ119" s="1015"/>
      <c r="CA119" s="1015">
        <v>77484830</v>
      </c>
      <c r="CB119" s="1015"/>
      <c r="CC119" s="1015"/>
      <c r="CD119" s="1015"/>
      <c r="CE119" s="1015"/>
      <c r="CF119" s="1016"/>
      <c r="CG119" s="1017"/>
      <c r="CH119" s="1017"/>
      <c r="CI119" s="1017"/>
      <c r="CJ119" s="1018"/>
      <c r="CK119" s="965"/>
      <c r="CL119" s="966"/>
      <c r="CM119" s="988" t="s">
        <v>445</v>
      </c>
      <c r="CN119" s="980"/>
      <c r="CO119" s="980"/>
      <c r="CP119" s="980"/>
      <c r="CQ119" s="980"/>
      <c r="CR119" s="980"/>
      <c r="CS119" s="980"/>
      <c r="CT119" s="980"/>
      <c r="CU119" s="980"/>
      <c r="CV119" s="980"/>
      <c r="CW119" s="980"/>
      <c r="CX119" s="980"/>
      <c r="CY119" s="980"/>
      <c r="CZ119" s="980"/>
      <c r="DA119" s="980"/>
      <c r="DB119" s="980"/>
      <c r="DC119" s="980"/>
      <c r="DD119" s="980"/>
      <c r="DE119" s="980"/>
      <c r="DF119" s="981"/>
      <c r="DG119" s="1019" t="s">
        <v>122</v>
      </c>
      <c r="DH119" s="1001"/>
      <c r="DI119" s="1001"/>
      <c r="DJ119" s="1001"/>
      <c r="DK119" s="1002"/>
      <c r="DL119" s="1000" t="s">
        <v>122</v>
      </c>
      <c r="DM119" s="1001"/>
      <c r="DN119" s="1001"/>
      <c r="DO119" s="1001"/>
      <c r="DP119" s="1002"/>
      <c r="DQ119" s="1000" t="s">
        <v>122</v>
      </c>
      <c r="DR119" s="1001"/>
      <c r="DS119" s="1001"/>
      <c r="DT119" s="1001"/>
      <c r="DU119" s="1002"/>
      <c r="DV119" s="1003" t="s">
        <v>122</v>
      </c>
      <c r="DW119" s="1004"/>
      <c r="DX119" s="1004"/>
      <c r="DY119" s="1004"/>
      <c r="DZ119" s="1005"/>
    </row>
    <row r="120" spans="1:130" s="224" customFormat="1" ht="26.25" customHeight="1" x14ac:dyDescent="0.15">
      <c r="A120" s="1072"/>
      <c r="B120" s="964"/>
      <c r="C120" s="937" t="s">
        <v>422</v>
      </c>
      <c r="D120" s="938"/>
      <c r="E120" s="938"/>
      <c r="F120" s="938"/>
      <c r="G120" s="938"/>
      <c r="H120" s="938"/>
      <c r="I120" s="938"/>
      <c r="J120" s="938"/>
      <c r="K120" s="938"/>
      <c r="L120" s="938"/>
      <c r="M120" s="938"/>
      <c r="N120" s="938"/>
      <c r="O120" s="938"/>
      <c r="P120" s="938"/>
      <c r="Q120" s="938"/>
      <c r="R120" s="938"/>
      <c r="S120" s="938"/>
      <c r="T120" s="938"/>
      <c r="U120" s="938"/>
      <c r="V120" s="938"/>
      <c r="W120" s="938"/>
      <c r="X120" s="938"/>
      <c r="Y120" s="938"/>
      <c r="Z120" s="939"/>
      <c r="AA120" s="973" t="s">
        <v>122</v>
      </c>
      <c r="AB120" s="974"/>
      <c r="AC120" s="974"/>
      <c r="AD120" s="974"/>
      <c r="AE120" s="975"/>
      <c r="AF120" s="976" t="s">
        <v>122</v>
      </c>
      <c r="AG120" s="974"/>
      <c r="AH120" s="974"/>
      <c r="AI120" s="974"/>
      <c r="AJ120" s="975"/>
      <c r="AK120" s="976" t="s">
        <v>122</v>
      </c>
      <c r="AL120" s="974"/>
      <c r="AM120" s="974"/>
      <c r="AN120" s="974"/>
      <c r="AO120" s="975"/>
      <c r="AP120" s="977" t="s">
        <v>122</v>
      </c>
      <c r="AQ120" s="978"/>
      <c r="AR120" s="978"/>
      <c r="AS120" s="978"/>
      <c r="AT120" s="979"/>
      <c r="AU120" s="1006" t="s">
        <v>446</v>
      </c>
      <c r="AV120" s="1007"/>
      <c r="AW120" s="1007"/>
      <c r="AX120" s="1007"/>
      <c r="AY120" s="1008"/>
      <c r="AZ120" s="944" t="s">
        <v>447</v>
      </c>
      <c r="BA120" s="912"/>
      <c r="BB120" s="912"/>
      <c r="BC120" s="912"/>
      <c r="BD120" s="912"/>
      <c r="BE120" s="912"/>
      <c r="BF120" s="912"/>
      <c r="BG120" s="912"/>
      <c r="BH120" s="912"/>
      <c r="BI120" s="912"/>
      <c r="BJ120" s="912"/>
      <c r="BK120" s="912"/>
      <c r="BL120" s="912"/>
      <c r="BM120" s="912"/>
      <c r="BN120" s="912"/>
      <c r="BO120" s="912"/>
      <c r="BP120" s="913"/>
      <c r="BQ120" s="945">
        <v>11786323</v>
      </c>
      <c r="BR120" s="946"/>
      <c r="BS120" s="946"/>
      <c r="BT120" s="946"/>
      <c r="BU120" s="946"/>
      <c r="BV120" s="946">
        <v>12613923</v>
      </c>
      <c r="BW120" s="946"/>
      <c r="BX120" s="946"/>
      <c r="BY120" s="946"/>
      <c r="BZ120" s="946"/>
      <c r="CA120" s="946">
        <v>13869353</v>
      </c>
      <c r="CB120" s="946"/>
      <c r="CC120" s="946"/>
      <c r="CD120" s="946"/>
      <c r="CE120" s="946"/>
      <c r="CF120" s="959">
        <v>58.3</v>
      </c>
      <c r="CG120" s="960"/>
      <c r="CH120" s="960"/>
      <c r="CI120" s="960"/>
      <c r="CJ120" s="960"/>
      <c r="CK120" s="1021" t="s">
        <v>448</v>
      </c>
      <c r="CL120" s="1022"/>
      <c r="CM120" s="1022"/>
      <c r="CN120" s="1022"/>
      <c r="CO120" s="1023"/>
      <c r="CP120" s="1029" t="s">
        <v>394</v>
      </c>
      <c r="CQ120" s="1030"/>
      <c r="CR120" s="1030"/>
      <c r="CS120" s="1030"/>
      <c r="CT120" s="1030"/>
      <c r="CU120" s="1030"/>
      <c r="CV120" s="1030"/>
      <c r="CW120" s="1030"/>
      <c r="CX120" s="1030"/>
      <c r="CY120" s="1030"/>
      <c r="CZ120" s="1030"/>
      <c r="DA120" s="1030"/>
      <c r="DB120" s="1030"/>
      <c r="DC120" s="1030"/>
      <c r="DD120" s="1030"/>
      <c r="DE120" s="1030"/>
      <c r="DF120" s="1031"/>
      <c r="DG120" s="945">
        <v>19991382</v>
      </c>
      <c r="DH120" s="946"/>
      <c r="DI120" s="946"/>
      <c r="DJ120" s="946"/>
      <c r="DK120" s="946"/>
      <c r="DL120" s="946">
        <v>18272146</v>
      </c>
      <c r="DM120" s="946"/>
      <c r="DN120" s="946"/>
      <c r="DO120" s="946"/>
      <c r="DP120" s="946"/>
      <c r="DQ120" s="946">
        <v>16634860</v>
      </c>
      <c r="DR120" s="946"/>
      <c r="DS120" s="946"/>
      <c r="DT120" s="946"/>
      <c r="DU120" s="946"/>
      <c r="DV120" s="947">
        <v>70</v>
      </c>
      <c r="DW120" s="947"/>
      <c r="DX120" s="947"/>
      <c r="DY120" s="947"/>
      <c r="DZ120" s="948"/>
    </row>
    <row r="121" spans="1:130" s="224" customFormat="1" ht="26.25" customHeight="1" x14ac:dyDescent="0.15">
      <c r="A121" s="1072"/>
      <c r="B121" s="964"/>
      <c r="C121" s="989" t="s">
        <v>449</v>
      </c>
      <c r="D121" s="990"/>
      <c r="E121" s="990"/>
      <c r="F121" s="990"/>
      <c r="G121" s="990"/>
      <c r="H121" s="990"/>
      <c r="I121" s="990"/>
      <c r="J121" s="990"/>
      <c r="K121" s="990"/>
      <c r="L121" s="990"/>
      <c r="M121" s="990"/>
      <c r="N121" s="990"/>
      <c r="O121" s="990"/>
      <c r="P121" s="990"/>
      <c r="Q121" s="990"/>
      <c r="R121" s="990"/>
      <c r="S121" s="990"/>
      <c r="T121" s="990"/>
      <c r="U121" s="990"/>
      <c r="V121" s="990"/>
      <c r="W121" s="990"/>
      <c r="X121" s="990"/>
      <c r="Y121" s="990"/>
      <c r="Z121" s="991"/>
      <c r="AA121" s="973" t="s">
        <v>122</v>
      </c>
      <c r="AB121" s="974"/>
      <c r="AC121" s="974"/>
      <c r="AD121" s="974"/>
      <c r="AE121" s="975"/>
      <c r="AF121" s="976" t="s">
        <v>122</v>
      </c>
      <c r="AG121" s="974"/>
      <c r="AH121" s="974"/>
      <c r="AI121" s="974"/>
      <c r="AJ121" s="975"/>
      <c r="AK121" s="976" t="s">
        <v>122</v>
      </c>
      <c r="AL121" s="974"/>
      <c r="AM121" s="974"/>
      <c r="AN121" s="974"/>
      <c r="AO121" s="975"/>
      <c r="AP121" s="977" t="s">
        <v>122</v>
      </c>
      <c r="AQ121" s="978"/>
      <c r="AR121" s="978"/>
      <c r="AS121" s="978"/>
      <c r="AT121" s="979"/>
      <c r="AU121" s="1009"/>
      <c r="AV121" s="1010"/>
      <c r="AW121" s="1010"/>
      <c r="AX121" s="1010"/>
      <c r="AY121" s="1011"/>
      <c r="AZ121" s="937" t="s">
        <v>450</v>
      </c>
      <c r="BA121" s="938"/>
      <c r="BB121" s="938"/>
      <c r="BC121" s="938"/>
      <c r="BD121" s="938"/>
      <c r="BE121" s="938"/>
      <c r="BF121" s="938"/>
      <c r="BG121" s="938"/>
      <c r="BH121" s="938"/>
      <c r="BI121" s="938"/>
      <c r="BJ121" s="938"/>
      <c r="BK121" s="938"/>
      <c r="BL121" s="938"/>
      <c r="BM121" s="938"/>
      <c r="BN121" s="938"/>
      <c r="BO121" s="938"/>
      <c r="BP121" s="939"/>
      <c r="BQ121" s="940">
        <v>12530347</v>
      </c>
      <c r="BR121" s="941"/>
      <c r="BS121" s="941"/>
      <c r="BT121" s="941"/>
      <c r="BU121" s="941"/>
      <c r="BV121" s="941">
        <v>11706707</v>
      </c>
      <c r="BW121" s="941"/>
      <c r="BX121" s="941"/>
      <c r="BY121" s="941"/>
      <c r="BZ121" s="941"/>
      <c r="CA121" s="941">
        <v>11343107</v>
      </c>
      <c r="CB121" s="941"/>
      <c r="CC121" s="941"/>
      <c r="CD121" s="941"/>
      <c r="CE121" s="941"/>
      <c r="CF121" s="935">
        <v>47.7</v>
      </c>
      <c r="CG121" s="936"/>
      <c r="CH121" s="936"/>
      <c r="CI121" s="936"/>
      <c r="CJ121" s="936"/>
      <c r="CK121" s="1024"/>
      <c r="CL121" s="1025"/>
      <c r="CM121" s="1025"/>
      <c r="CN121" s="1025"/>
      <c r="CO121" s="1026"/>
      <c r="CP121" s="1034" t="s">
        <v>392</v>
      </c>
      <c r="CQ121" s="1035"/>
      <c r="CR121" s="1035"/>
      <c r="CS121" s="1035"/>
      <c r="CT121" s="1035"/>
      <c r="CU121" s="1035"/>
      <c r="CV121" s="1035"/>
      <c r="CW121" s="1035"/>
      <c r="CX121" s="1035"/>
      <c r="CY121" s="1035"/>
      <c r="CZ121" s="1035"/>
      <c r="DA121" s="1035"/>
      <c r="DB121" s="1035"/>
      <c r="DC121" s="1035"/>
      <c r="DD121" s="1035"/>
      <c r="DE121" s="1035"/>
      <c r="DF121" s="1036"/>
      <c r="DG121" s="940">
        <v>582022</v>
      </c>
      <c r="DH121" s="941"/>
      <c r="DI121" s="941"/>
      <c r="DJ121" s="941"/>
      <c r="DK121" s="941"/>
      <c r="DL121" s="941">
        <v>465041</v>
      </c>
      <c r="DM121" s="941"/>
      <c r="DN121" s="941"/>
      <c r="DO121" s="941"/>
      <c r="DP121" s="941"/>
      <c r="DQ121" s="941">
        <v>413927</v>
      </c>
      <c r="DR121" s="941"/>
      <c r="DS121" s="941"/>
      <c r="DT121" s="941"/>
      <c r="DU121" s="941"/>
      <c r="DV121" s="942">
        <v>1.7</v>
      </c>
      <c r="DW121" s="942"/>
      <c r="DX121" s="942"/>
      <c r="DY121" s="942"/>
      <c r="DZ121" s="943"/>
    </row>
    <row r="122" spans="1:130" s="224" customFormat="1" ht="26.25" customHeight="1" x14ac:dyDescent="0.15">
      <c r="A122" s="1072"/>
      <c r="B122" s="964"/>
      <c r="C122" s="937" t="s">
        <v>432</v>
      </c>
      <c r="D122" s="938"/>
      <c r="E122" s="938"/>
      <c r="F122" s="938"/>
      <c r="G122" s="938"/>
      <c r="H122" s="938"/>
      <c r="I122" s="938"/>
      <c r="J122" s="938"/>
      <c r="K122" s="938"/>
      <c r="L122" s="938"/>
      <c r="M122" s="938"/>
      <c r="N122" s="938"/>
      <c r="O122" s="938"/>
      <c r="P122" s="938"/>
      <c r="Q122" s="938"/>
      <c r="R122" s="938"/>
      <c r="S122" s="938"/>
      <c r="T122" s="938"/>
      <c r="U122" s="938"/>
      <c r="V122" s="938"/>
      <c r="W122" s="938"/>
      <c r="X122" s="938"/>
      <c r="Y122" s="938"/>
      <c r="Z122" s="939"/>
      <c r="AA122" s="973" t="s">
        <v>122</v>
      </c>
      <c r="AB122" s="974"/>
      <c r="AC122" s="974"/>
      <c r="AD122" s="974"/>
      <c r="AE122" s="975"/>
      <c r="AF122" s="976" t="s">
        <v>122</v>
      </c>
      <c r="AG122" s="974"/>
      <c r="AH122" s="974"/>
      <c r="AI122" s="974"/>
      <c r="AJ122" s="975"/>
      <c r="AK122" s="976" t="s">
        <v>122</v>
      </c>
      <c r="AL122" s="974"/>
      <c r="AM122" s="974"/>
      <c r="AN122" s="974"/>
      <c r="AO122" s="975"/>
      <c r="AP122" s="977" t="s">
        <v>122</v>
      </c>
      <c r="AQ122" s="978"/>
      <c r="AR122" s="978"/>
      <c r="AS122" s="978"/>
      <c r="AT122" s="979"/>
      <c r="AU122" s="1009"/>
      <c r="AV122" s="1010"/>
      <c r="AW122" s="1010"/>
      <c r="AX122" s="1010"/>
      <c r="AY122" s="1011"/>
      <c r="AZ122" s="988" t="s">
        <v>451</v>
      </c>
      <c r="BA122" s="980"/>
      <c r="BB122" s="980"/>
      <c r="BC122" s="980"/>
      <c r="BD122" s="980"/>
      <c r="BE122" s="980"/>
      <c r="BF122" s="980"/>
      <c r="BG122" s="980"/>
      <c r="BH122" s="980"/>
      <c r="BI122" s="980"/>
      <c r="BJ122" s="980"/>
      <c r="BK122" s="980"/>
      <c r="BL122" s="980"/>
      <c r="BM122" s="980"/>
      <c r="BN122" s="980"/>
      <c r="BO122" s="980"/>
      <c r="BP122" s="981"/>
      <c r="BQ122" s="1014">
        <v>56797245</v>
      </c>
      <c r="BR122" s="1015"/>
      <c r="BS122" s="1015"/>
      <c r="BT122" s="1015"/>
      <c r="BU122" s="1015"/>
      <c r="BV122" s="1015">
        <v>54179171</v>
      </c>
      <c r="BW122" s="1015"/>
      <c r="BX122" s="1015"/>
      <c r="BY122" s="1015"/>
      <c r="BZ122" s="1015"/>
      <c r="CA122" s="1015">
        <v>50708136</v>
      </c>
      <c r="CB122" s="1015"/>
      <c r="CC122" s="1015"/>
      <c r="CD122" s="1015"/>
      <c r="CE122" s="1015"/>
      <c r="CF122" s="1032">
        <v>213.3</v>
      </c>
      <c r="CG122" s="1033"/>
      <c r="CH122" s="1033"/>
      <c r="CI122" s="1033"/>
      <c r="CJ122" s="1033"/>
      <c r="CK122" s="1024"/>
      <c r="CL122" s="1025"/>
      <c r="CM122" s="1025"/>
      <c r="CN122" s="1025"/>
      <c r="CO122" s="1026"/>
      <c r="CP122" s="1034" t="s">
        <v>397</v>
      </c>
      <c r="CQ122" s="1035"/>
      <c r="CR122" s="1035"/>
      <c r="CS122" s="1035"/>
      <c r="CT122" s="1035"/>
      <c r="CU122" s="1035"/>
      <c r="CV122" s="1035"/>
      <c r="CW122" s="1035"/>
      <c r="CX122" s="1035"/>
      <c r="CY122" s="1035"/>
      <c r="CZ122" s="1035"/>
      <c r="DA122" s="1035"/>
      <c r="DB122" s="1035"/>
      <c r="DC122" s="1035"/>
      <c r="DD122" s="1035"/>
      <c r="DE122" s="1035"/>
      <c r="DF122" s="1036"/>
      <c r="DG122" s="940" t="s">
        <v>122</v>
      </c>
      <c r="DH122" s="941"/>
      <c r="DI122" s="941"/>
      <c r="DJ122" s="941"/>
      <c r="DK122" s="941"/>
      <c r="DL122" s="941">
        <v>48678</v>
      </c>
      <c r="DM122" s="941"/>
      <c r="DN122" s="941"/>
      <c r="DO122" s="941"/>
      <c r="DP122" s="941"/>
      <c r="DQ122" s="941">
        <v>55519</v>
      </c>
      <c r="DR122" s="941"/>
      <c r="DS122" s="941"/>
      <c r="DT122" s="941"/>
      <c r="DU122" s="941"/>
      <c r="DV122" s="942">
        <v>0.2</v>
      </c>
      <c r="DW122" s="942"/>
      <c r="DX122" s="942"/>
      <c r="DY122" s="942"/>
      <c r="DZ122" s="943"/>
    </row>
    <row r="123" spans="1:130" s="224" customFormat="1" ht="26.25" customHeight="1" x14ac:dyDescent="0.15">
      <c r="A123" s="1072"/>
      <c r="B123" s="964"/>
      <c r="C123" s="937" t="s">
        <v>438</v>
      </c>
      <c r="D123" s="938"/>
      <c r="E123" s="938"/>
      <c r="F123" s="938"/>
      <c r="G123" s="938"/>
      <c r="H123" s="938"/>
      <c r="I123" s="938"/>
      <c r="J123" s="938"/>
      <c r="K123" s="938"/>
      <c r="L123" s="938"/>
      <c r="M123" s="938"/>
      <c r="N123" s="938"/>
      <c r="O123" s="938"/>
      <c r="P123" s="938"/>
      <c r="Q123" s="938"/>
      <c r="R123" s="938"/>
      <c r="S123" s="938"/>
      <c r="T123" s="938"/>
      <c r="U123" s="938"/>
      <c r="V123" s="938"/>
      <c r="W123" s="938"/>
      <c r="X123" s="938"/>
      <c r="Y123" s="938"/>
      <c r="Z123" s="939"/>
      <c r="AA123" s="973">
        <v>4778</v>
      </c>
      <c r="AB123" s="974"/>
      <c r="AC123" s="974"/>
      <c r="AD123" s="974"/>
      <c r="AE123" s="975"/>
      <c r="AF123" s="976">
        <v>5008</v>
      </c>
      <c r="AG123" s="974"/>
      <c r="AH123" s="974"/>
      <c r="AI123" s="974"/>
      <c r="AJ123" s="975"/>
      <c r="AK123" s="976">
        <v>2878</v>
      </c>
      <c r="AL123" s="974"/>
      <c r="AM123" s="974"/>
      <c r="AN123" s="974"/>
      <c r="AO123" s="975"/>
      <c r="AP123" s="977">
        <v>0</v>
      </c>
      <c r="AQ123" s="978"/>
      <c r="AR123" s="978"/>
      <c r="AS123" s="978"/>
      <c r="AT123" s="979"/>
      <c r="AU123" s="1012"/>
      <c r="AV123" s="1013"/>
      <c r="AW123" s="1013"/>
      <c r="AX123" s="1013"/>
      <c r="AY123" s="1013"/>
      <c r="AZ123" s="245" t="s">
        <v>177</v>
      </c>
      <c r="BA123" s="245"/>
      <c r="BB123" s="245"/>
      <c r="BC123" s="245"/>
      <c r="BD123" s="245"/>
      <c r="BE123" s="245"/>
      <c r="BF123" s="245"/>
      <c r="BG123" s="245"/>
      <c r="BH123" s="245"/>
      <c r="BI123" s="245"/>
      <c r="BJ123" s="245"/>
      <c r="BK123" s="245"/>
      <c r="BL123" s="245"/>
      <c r="BM123" s="245"/>
      <c r="BN123" s="245"/>
      <c r="BO123" s="992" t="s">
        <v>452</v>
      </c>
      <c r="BP123" s="1020"/>
      <c r="BQ123" s="1078">
        <v>81113915</v>
      </c>
      <c r="BR123" s="1079"/>
      <c r="BS123" s="1079"/>
      <c r="BT123" s="1079"/>
      <c r="BU123" s="1079"/>
      <c r="BV123" s="1079">
        <v>78499801</v>
      </c>
      <c r="BW123" s="1079"/>
      <c r="BX123" s="1079"/>
      <c r="BY123" s="1079"/>
      <c r="BZ123" s="1079"/>
      <c r="CA123" s="1079">
        <v>75920596</v>
      </c>
      <c r="CB123" s="1079"/>
      <c r="CC123" s="1079"/>
      <c r="CD123" s="1079"/>
      <c r="CE123" s="1079"/>
      <c r="CF123" s="1016"/>
      <c r="CG123" s="1017"/>
      <c r="CH123" s="1017"/>
      <c r="CI123" s="1017"/>
      <c r="CJ123" s="1018"/>
      <c r="CK123" s="1024"/>
      <c r="CL123" s="1025"/>
      <c r="CM123" s="1025"/>
      <c r="CN123" s="1025"/>
      <c r="CO123" s="1026"/>
      <c r="CP123" s="1034" t="s">
        <v>395</v>
      </c>
      <c r="CQ123" s="1035"/>
      <c r="CR123" s="1035"/>
      <c r="CS123" s="1035"/>
      <c r="CT123" s="1035"/>
      <c r="CU123" s="1035"/>
      <c r="CV123" s="1035"/>
      <c r="CW123" s="1035"/>
      <c r="CX123" s="1035"/>
      <c r="CY123" s="1035"/>
      <c r="CZ123" s="1035"/>
      <c r="DA123" s="1035"/>
      <c r="DB123" s="1035"/>
      <c r="DC123" s="1035"/>
      <c r="DD123" s="1035"/>
      <c r="DE123" s="1035"/>
      <c r="DF123" s="1036"/>
      <c r="DG123" s="973">
        <v>52445</v>
      </c>
      <c r="DH123" s="974"/>
      <c r="DI123" s="974"/>
      <c r="DJ123" s="974"/>
      <c r="DK123" s="975"/>
      <c r="DL123" s="976">
        <v>28923</v>
      </c>
      <c r="DM123" s="974"/>
      <c r="DN123" s="974"/>
      <c r="DO123" s="974"/>
      <c r="DP123" s="975"/>
      <c r="DQ123" s="976">
        <v>18707</v>
      </c>
      <c r="DR123" s="974"/>
      <c r="DS123" s="974"/>
      <c r="DT123" s="974"/>
      <c r="DU123" s="975"/>
      <c r="DV123" s="977">
        <v>0.1</v>
      </c>
      <c r="DW123" s="978"/>
      <c r="DX123" s="978"/>
      <c r="DY123" s="978"/>
      <c r="DZ123" s="979"/>
    </row>
    <row r="124" spans="1:130" s="224" customFormat="1" ht="26.25" customHeight="1" thickBot="1" x14ac:dyDescent="0.2">
      <c r="A124" s="1072"/>
      <c r="B124" s="964"/>
      <c r="C124" s="937" t="s">
        <v>441</v>
      </c>
      <c r="D124" s="938"/>
      <c r="E124" s="938"/>
      <c r="F124" s="938"/>
      <c r="G124" s="938"/>
      <c r="H124" s="938"/>
      <c r="I124" s="938"/>
      <c r="J124" s="938"/>
      <c r="K124" s="938"/>
      <c r="L124" s="938"/>
      <c r="M124" s="938"/>
      <c r="N124" s="938"/>
      <c r="O124" s="938"/>
      <c r="P124" s="938"/>
      <c r="Q124" s="938"/>
      <c r="R124" s="938"/>
      <c r="S124" s="938"/>
      <c r="T124" s="938"/>
      <c r="U124" s="938"/>
      <c r="V124" s="938"/>
      <c r="W124" s="938"/>
      <c r="X124" s="938"/>
      <c r="Y124" s="938"/>
      <c r="Z124" s="939"/>
      <c r="AA124" s="973" t="s">
        <v>122</v>
      </c>
      <c r="AB124" s="974"/>
      <c r="AC124" s="974"/>
      <c r="AD124" s="974"/>
      <c r="AE124" s="975"/>
      <c r="AF124" s="976" t="s">
        <v>122</v>
      </c>
      <c r="AG124" s="974"/>
      <c r="AH124" s="974"/>
      <c r="AI124" s="974"/>
      <c r="AJ124" s="975"/>
      <c r="AK124" s="976" t="s">
        <v>122</v>
      </c>
      <c r="AL124" s="974"/>
      <c r="AM124" s="974"/>
      <c r="AN124" s="974"/>
      <c r="AO124" s="975"/>
      <c r="AP124" s="977" t="s">
        <v>122</v>
      </c>
      <c r="AQ124" s="978"/>
      <c r="AR124" s="978"/>
      <c r="AS124" s="978"/>
      <c r="AT124" s="979"/>
      <c r="AU124" s="1074" t="s">
        <v>453</v>
      </c>
      <c r="AV124" s="1075"/>
      <c r="AW124" s="1075"/>
      <c r="AX124" s="1075"/>
      <c r="AY124" s="1075"/>
      <c r="AZ124" s="1075"/>
      <c r="BA124" s="1075"/>
      <c r="BB124" s="1075"/>
      <c r="BC124" s="1075"/>
      <c r="BD124" s="1075"/>
      <c r="BE124" s="1075"/>
      <c r="BF124" s="1075"/>
      <c r="BG124" s="1075"/>
      <c r="BH124" s="1075"/>
      <c r="BI124" s="1075"/>
      <c r="BJ124" s="1075"/>
      <c r="BK124" s="1075"/>
      <c r="BL124" s="1075"/>
      <c r="BM124" s="1075"/>
      <c r="BN124" s="1075"/>
      <c r="BO124" s="1075"/>
      <c r="BP124" s="1076"/>
      <c r="BQ124" s="1077">
        <v>28.8</v>
      </c>
      <c r="BR124" s="1042"/>
      <c r="BS124" s="1042"/>
      <c r="BT124" s="1042"/>
      <c r="BU124" s="1042"/>
      <c r="BV124" s="1042">
        <v>16.8</v>
      </c>
      <c r="BW124" s="1042"/>
      <c r="BX124" s="1042"/>
      <c r="BY124" s="1042"/>
      <c r="BZ124" s="1042"/>
      <c r="CA124" s="1042">
        <v>6.5</v>
      </c>
      <c r="CB124" s="1042"/>
      <c r="CC124" s="1042"/>
      <c r="CD124" s="1042"/>
      <c r="CE124" s="1042"/>
      <c r="CF124" s="1043"/>
      <c r="CG124" s="1044"/>
      <c r="CH124" s="1044"/>
      <c r="CI124" s="1044"/>
      <c r="CJ124" s="1045"/>
      <c r="CK124" s="1027"/>
      <c r="CL124" s="1027"/>
      <c r="CM124" s="1027"/>
      <c r="CN124" s="1027"/>
      <c r="CO124" s="1028"/>
      <c r="CP124" s="1034" t="s">
        <v>454</v>
      </c>
      <c r="CQ124" s="1035"/>
      <c r="CR124" s="1035"/>
      <c r="CS124" s="1035"/>
      <c r="CT124" s="1035"/>
      <c r="CU124" s="1035"/>
      <c r="CV124" s="1035"/>
      <c r="CW124" s="1035"/>
      <c r="CX124" s="1035"/>
      <c r="CY124" s="1035"/>
      <c r="CZ124" s="1035"/>
      <c r="DA124" s="1035"/>
      <c r="DB124" s="1035"/>
      <c r="DC124" s="1035"/>
      <c r="DD124" s="1035"/>
      <c r="DE124" s="1035"/>
      <c r="DF124" s="1036"/>
      <c r="DG124" s="1019" t="s">
        <v>122</v>
      </c>
      <c r="DH124" s="1001"/>
      <c r="DI124" s="1001"/>
      <c r="DJ124" s="1001"/>
      <c r="DK124" s="1002"/>
      <c r="DL124" s="1000" t="s">
        <v>122</v>
      </c>
      <c r="DM124" s="1001"/>
      <c r="DN124" s="1001"/>
      <c r="DO124" s="1001"/>
      <c r="DP124" s="1002"/>
      <c r="DQ124" s="1000" t="s">
        <v>122</v>
      </c>
      <c r="DR124" s="1001"/>
      <c r="DS124" s="1001"/>
      <c r="DT124" s="1001"/>
      <c r="DU124" s="1002"/>
      <c r="DV124" s="1003" t="s">
        <v>122</v>
      </c>
      <c r="DW124" s="1004"/>
      <c r="DX124" s="1004"/>
      <c r="DY124" s="1004"/>
      <c r="DZ124" s="1005"/>
    </row>
    <row r="125" spans="1:130" s="224" customFormat="1" ht="26.25" customHeight="1" x14ac:dyDescent="0.15">
      <c r="A125" s="1072"/>
      <c r="B125" s="964"/>
      <c r="C125" s="937" t="s">
        <v>443</v>
      </c>
      <c r="D125" s="938"/>
      <c r="E125" s="938"/>
      <c r="F125" s="938"/>
      <c r="G125" s="938"/>
      <c r="H125" s="938"/>
      <c r="I125" s="938"/>
      <c r="J125" s="938"/>
      <c r="K125" s="938"/>
      <c r="L125" s="938"/>
      <c r="M125" s="938"/>
      <c r="N125" s="938"/>
      <c r="O125" s="938"/>
      <c r="P125" s="938"/>
      <c r="Q125" s="938"/>
      <c r="R125" s="938"/>
      <c r="S125" s="938"/>
      <c r="T125" s="938"/>
      <c r="U125" s="938"/>
      <c r="V125" s="938"/>
      <c r="W125" s="938"/>
      <c r="X125" s="938"/>
      <c r="Y125" s="938"/>
      <c r="Z125" s="939"/>
      <c r="AA125" s="973" t="s">
        <v>122</v>
      </c>
      <c r="AB125" s="974"/>
      <c r="AC125" s="974"/>
      <c r="AD125" s="974"/>
      <c r="AE125" s="975"/>
      <c r="AF125" s="976" t="s">
        <v>122</v>
      </c>
      <c r="AG125" s="974"/>
      <c r="AH125" s="974"/>
      <c r="AI125" s="974"/>
      <c r="AJ125" s="975"/>
      <c r="AK125" s="976" t="s">
        <v>122</v>
      </c>
      <c r="AL125" s="974"/>
      <c r="AM125" s="974"/>
      <c r="AN125" s="974"/>
      <c r="AO125" s="975"/>
      <c r="AP125" s="977" t="s">
        <v>122</v>
      </c>
      <c r="AQ125" s="978"/>
      <c r="AR125" s="978"/>
      <c r="AS125" s="978"/>
      <c r="AT125" s="979"/>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7" t="s">
        <v>455</v>
      </c>
      <c r="CL125" s="1022"/>
      <c r="CM125" s="1022"/>
      <c r="CN125" s="1022"/>
      <c r="CO125" s="1023"/>
      <c r="CP125" s="944" t="s">
        <v>456</v>
      </c>
      <c r="CQ125" s="912"/>
      <c r="CR125" s="912"/>
      <c r="CS125" s="912"/>
      <c r="CT125" s="912"/>
      <c r="CU125" s="912"/>
      <c r="CV125" s="912"/>
      <c r="CW125" s="912"/>
      <c r="CX125" s="912"/>
      <c r="CY125" s="912"/>
      <c r="CZ125" s="912"/>
      <c r="DA125" s="912"/>
      <c r="DB125" s="912"/>
      <c r="DC125" s="912"/>
      <c r="DD125" s="912"/>
      <c r="DE125" s="912"/>
      <c r="DF125" s="913"/>
      <c r="DG125" s="945" t="s">
        <v>122</v>
      </c>
      <c r="DH125" s="946"/>
      <c r="DI125" s="946"/>
      <c r="DJ125" s="946"/>
      <c r="DK125" s="946"/>
      <c r="DL125" s="946" t="s">
        <v>122</v>
      </c>
      <c r="DM125" s="946"/>
      <c r="DN125" s="946"/>
      <c r="DO125" s="946"/>
      <c r="DP125" s="946"/>
      <c r="DQ125" s="946" t="s">
        <v>122</v>
      </c>
      <c r="DR125" s="946"/>
      <c r="DS125" s="946"/>
      <c r="DT125" s="946"/>
      <c r="DU125" s="946"/>
      <c r="DV125" s="947" t="s">
        <v>122</v>
      </c>
      <c r="DW125" s="947"/>
      <c r="DX125" s="947"/>
      <c r="DY125" s="947"/>
      <c r="DZ125" s="948"/>
    </row>
    <row r="126" spans="1:130" s="224" customFormat="1" ht="26.25" customHeight="1" thickBot="1" x14ac:dyDescent="0.2">
      <c r="A126" s="1072"/>
      <c r="B126" s="964"/>
      <c r="C126" s="937" t="s">
        <v>445</v>
      </c>
      <c r="D126" s="938"/>
      <c r="E126" s="938"/>
      <c r="F126" s="938"/>
      <c r="G126" s="938"/>
      <c r="H126" s="938"/>
      <c r="I126" s="938"/>
      <c r="J126" s="938"/>
      <c r="K126" s="938"/>
      <c r="L126" s="938"/>
      <c r="M126" s="938"/>
      <c r="N126" s="938"/>
      <c r="O126" s="938"/>
      <c r="P126" s="938"/>
      <c r="Q126" s="938"/>
      <c r="R126" s="938"/>
      <c r="S126" s="938"/>
      <c r="T126" s="938"/>
      <c r="U126" s="938"/>
      <c r="V126" s="938"/>
      <c r="W126" s="938"/>
      <c r="X126" s="938"/>
      <c r="Y126" s="938"/>
      <c r="Z126" s="939"/>
      <c r="AA126" s="973" t="s">
        <v>122</v>
      </c>
      <c r="AB126" s="974"/>
      <c r="AC126" s="974"/>
      <c r="AD126" s="974"/>
      <c r="AE126" s="975"/>
      <c r="AF126" s="976" t="s">
        <v>122</v>
      </c>
      <c r="AG126" s="974"/>
      <c r="AH126" s="974"/>
      <c r="AI126" s="974"/>
      <c r="AJ126" s="975"/>
      <c r="AK126" s="976" t="s">
        <v>122</v>
      </c>
      <c r="AL126" s="974"/>
      <c r="AM126" s="974"/>
      <c r="AN126" s="974"/>
      <c r="AO126" s="975"/>
      <c r="AP126" s="977" t="s">
        <v>122</v>
      </c>
      <c r="AQ126" s="978"/>
      <c r="AR126" s="978"/>
      <c r="AS126" s="978"/>
      <c r="AT126" s="97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8"/>
      <c r="CL126" s="1025"/>
      <c r="CM126" s="1025"/>
      <c r="CN126" s="1025"/>
      <c r="CO126" s="1026"/>
      <c r="CP126" s="937" t="s">
        <v>457</v>
      </c>
      <c r="CQ126" s="938"/>
      <c r="CR126" s="938"/>
      <c r="CS126" s="938"/>
      <c r="CT126" s="938"/>
      <c r="CU126" s="938"/>
      <c r="CV126" s="938"/>
      <c r="CW126" s="938"/>
      <c r="CX126" s="938"/>
      <c r="CY126" s="938"/>
      <c r="CZ126" s="938"/>
      <c r="DA126" s="938"/>
      <c r="DB126" s="938"/>
      <c r="DC126" s="938"/>
      <c r="DD126" s="938"/>
      <c r="DE126" s="938"/>
      <c r="DF126" s="939"/>
      <c r="DG126" s="940" t="s">
        <v>122</v>
      </c>
      <c r="DH126" s="941"/>
      <c r="DI126" s="941"/>
      <c r="DJ126" s="941"/>
      <c r="DK126" s="941"/>
      <c r="DL126" s="941" t="s">
        <v>122</v>
      </c>
      <c r="DM126" s="941"/>
      <c r="DN126" s="941"/>
      <c r="DO126" s="941"/>
      <c r="DP126" s="941"/>
      <c r="DQ126" s="941" t="s">
        <v>122</v>
      </c>
      <c r="DR126" s="941"/>
      <c r="DS126" s="941"/>
      <c r="DT126" s="941"/>
      <c r="DU126" s="941"/>
      <c r="DV126" s="942" t="s">
        <v>122</v>
      </c>
      <c r="DW126" s="942"/>
      <c r="DX126" s="942"/>
      <c r="DY126" s="942"/>
      <c r="DZ126" s="943"/>
    </row>
    <row r="127" spans="1:130" s="224" customFormat="1" ht="26.25" customHeight="1" x14ac:dyDescent="0.15">
      <c r="A127" s="1073"/>
      <c r="B127" s="966"/>
      <c r="C127" s="988" t="s">
        <v>458</v>
      </c>
      <c r="D127" s="980"/>
      <c r="E127" s="980"/>
      <c r="F127" s="980"/>
      <c r="G127" s="980"/>
      <c r="H127" s="980"/>
      <c r="I127" s="980"/>
      <c r="J127" s="980"/>
      <c r="K127" s="980"/>
      <c r="L127" s="980"/>
      <c r="M127" s="980"/>
      <c r="N127" s="980"/>
      <c r="O127" s="980"/>
      <c r="P127" s="980"/>
      <c r="Q127" s="980"/>
      <c r="R127" s="980"/>
      <c r="S127" s="980"/>
      <c r="T127" s="980"/>
      <c r="U127" s="980"/>
      <c r="V127" s="980"/>
      <c r="W127" s="980"/>
      <c r="X127" s="980"/>
      <c r="Y127" s="980"/>
      <c r="Z127" s="981"/>
      <c r="AA127" s="973">
        <v>348</v>
      </c>
      <c r="AB127" s="974"/>
      <c r="AC127" s="974"/>
      <c r="AD127" s="974"/>
      <c r="AE127" s="975"/>
      <c r="AF127" s="976">
        <v>10</v>
      </c>
      <c r="AG127" s="974"/>
      <c r="AH127" s="974"/>
      <c r="AI127" s="974"/>
      <c r="AJ127" s="975"/>
      <c r="AK127" s="976" t="s">
        <v>122</v>
      </c>
      <c r="AL127" s="974"/>
      <c r="AM127" s="974"/>
      <c r="AN127" s="974"/>
      <c r="AO127" s="975"/>
      <c r="AP127" s="977" t="s">
        <v>122</v>
      </c>
      <c r="AQ127" s="978"/>
      <c r="AR127" s="978"/>
      <c r="AS127" s="978"/>
      <c r="AT127" s="979"/>
      <c r="AU127" s="226"/>
      <c r="AV127" s="226"/>
      <c r="AW127" s="226"/>
      <c r="AX127" s="1046" t="s">
        <v>459</v>
      </c>
      <c r="AY127" s="1047"/>
      <c r="AZ127" s="1047"/>
      <c r="BA127" s="1047"/>
      <c r="BB127" s="1047"/>
      <c r="BC127" s="1047"/>
      <c r="BD127" s="1047"/>
      <c r="BE127" s="1048"/>
      <c r="BF127" s="1049" t="s">
        <v>460</v>
      </c>
      <c r="BG127" s="1047"/>
      <c r="BH127" s="1047"/>
      <c r="BI127" s="1047"/>
      <c r="BJ127" s="1047"/>
      <c r="BK127" s="1047"/>
      <c r="BL127" s="1048"/>
      <c r="BM127" s="1049" t="s">
        <v>461</v>
      </c>
      <c r="BN127" s="1047"/>
      <c r="BO127" s="1047"/>
      <c r="BP127" s="1047"/>
      <c r="BQ127" s="1047"/>
      <c r="BR127" s="1047"/>
      <c r="BS127" s="1048"/>
      <c r="BT127" s="1049" t="s">
        <v>462</v>
      </c>
      <c r="BU127" s="1047"/>
      <c r="BV127" s="1047"/>
      <c r="BW127" s="1047"/>
      <c r="BX127" s="1047"/>
      <c r="BY127" s="1047"/>
      <c r="BZ127" s="1070"/>
      <c r="CA127" s="226"/>
      <c r="CB127" s="226"/>
      <c r="CC127" s="226"/>
      <c r="CD127" s="249"/>
      <c r="CE127" s="249"/>
      <c r="CF127" s="249"/>
      <c r="CG127" s="226"/>
      <c r="CH127" s="226"/>
      <c r="CI127" s="226"/>
      <c r="CJ127" s="248"/>
      <c r="CK127" s="1038"/>
      <c r="CL127" s="1025"/>
      <c r="CM127" s="1025"/>
      <c r="CN127" s="1025"/>
      <c r="CO127" s="1026"/>
      <c r="CP127" s="937" t="s">
        <v>463</v>
      </c>
      <c r="CQ127" s="938"/>
      <c r="CR127" s="938"/>
      <c r="CS127" s="938"/>
      <c r="CT127" s="938"/>
      <c r="CU127" s="938"/>
      <c r="CV127" s="938"/>
      <c r="CW127" s="938"/>
      <c r="CX127" s="938"/>
      <c r="CY127" s="938"/>
      <c r="CZ127" s="938"/>
      <c r="DA127" s="938"/>
      <c r="DB127" s="938"/>
      <c r="DC127" s="938"/>
      <c r="DD127" s="938"/>
      <c r="DE127" s="938"/>
      <c r="DF127" s="939"/>
      <c r="DG127" s="940" t="s">
        <v>122</v>
      </c>
      <c r="DH127" s="941"/>
      <c r="DI127" s="941"/>
      <c r="DJ127" s="941"/>
      <c r="DK127" s="941"/>
      <c r="DL127" s="941" t="s">
        <v>122</v>
      </c>
      <c r="DM127" s="941"/>
      <c r="DN127" s="941"/>
      <c r="DO127" s="941"/>
      <c r="DP127" s="941"/>
      <c r="DQ127" s="941" t="s">
        <v>122</v>
      </c>
      <c r="DR127" s="941"/>
      <c r="DS127" s="941"/>
      <c r="DT127" s="941"/>
      <c r="DU127" s="941"/>
      <c r="DV127" s="942" t="s">
        <v>122</v>
      </c>
      <c r="DW127" s="942"/>
      <c r="DX127" s="942"/>
      <c r="DY127" s="942"/>
      <c r="DZ127" s="943"/>
    </row>
    <row r="128" spans="1:130" s="224" customFormat="1" ht="26.25" customHeight="1" thickBot="1" x14ac:dyDescent="0.2">
      <c r="A128" s="1056" t="s">
        <v>464</v>
      </c>
      <c r="B128" s="1057"/>
      <c r="C128" s="1057"/>
      <c r="D128" s="1057"/>
      <c r="E128" s="1057"/>
      <c r="F128" s="1057"/>
      <c r="G128" s="1057"/>
      <c r="H128" s="1057"/>
      <c r="I128" s="1057"/>
      <c r="J128" s="1057"/>
      <c r="K128" s="1057"/>
      <c r="L128" s="1057"/>
      <c r="M128" s="1057"/>
      <c r="N128" s="1057"/>
      <c r="O128" s="1057"/>
      <c r="P128" s="1057"/>
      <c r="Q128" s="1057"/>
      <c r="R128" s="1057"/>
      <c r="S128" s="1057"/>
      <c r="T128" s="1057"/>
      <c r="U128" s="1057"/>
      <c r="V128" s="1057"/>
      <c r="W128" s="1058" t="s">
        <v>465</v>
      </c>
      <c r="X128" s="1058"/>
      <c r="Y128" s="1058"/>
      <c r="Z128" s="1059"/>
      <c r="AA128" s="1060">
        <v>1519096</v>
      </c>
      <c r="AB128" s="1061"/>
      <c r="AC128" s="1061"/>
      <c r="AD128" s="1061"/>
      <c r="AE128" s="1062"/>
      <c r="AF128" s="1063">
        <v>1467277</v>
      </c>
      <c r="AG128" s="1061"/>
      <c r="AH128" s="1061"/>
      <c r="AI128" s="1061"/>
      <c r="AJ128" s="1062"/>
      <c r="AK128" s="1063">
        <v>1554820</v>
      </c>
      <c r="AL128" s="1061"/>
      <c r="AM128" s="1061"/>
      <c r="AN128" s="1061"/>
      <c r="AO128" s="1062"/>
      <c r="AP128" s="1064"/>
      <c r="AQ128" s="1065"/>
      <c r="AR128" s="1065"/>
      <c r="AS128" s="1065"/>
      <c r="AT128" s="1066"/>
      <c r="AU128" s="226"/>
      <c r="AV128" s="226"/>
      <c r="AW128" s="226"/>
      <c r="AX128" s="911" t="s">
        <v>466</v>
      </c>
      <c r="AY128" s="912"/>
      <c r="AZ128" s="912"/>
      <c r="BA128" s="912"/>
      <c r="BB128" s="912"/>
      <c r="BC128" s="912"/>
      <c r="BD128" s="912"/>
      <c r="BE128" s="913"/>
      <c r="BF128" s="1067" t="s">
        <v>122</v>
      </c>
      <c r="BG128" s="1068"/>
      <c r="BH128" s="1068"/>
      <c r="BI128" s="1068"/>
      <c r="BJ128" s="1068"/>
      <c r="BK128" s="1068"/>
      <c r="BL128" s="1069"/>
      <c r="BM128" s="1067">
        <v>11.82</v>
      </c>
      <c r="BN128" s="1068"/>
      <c r="BO128" s="1068"/>
      <c r="BP128" s="1068"/>
      <c r="BQ128" s="1068"/>
      <c r="BR128" s="1068"/>
      <c r="BS128" s="1069"/>
      <c r="BT128" s="1067">
        <v>20</v>
      </c>
      <c r="BU128" s="1068"/>
      <c r="BV128" s="1068"/>
      <c r="BW128" s="1068"/>
      <c r="BX128" s="1068"/>
      <c r="BY128" s="1068"/>
      <c r="BZ128" s="1091"/>
      <c r="CA128" s="249"/>
      <c r="CB128" s="249"/>
      <c r="CC128" s="249"/>
      <c r="CD128" s="249"/>
      <c r="CE128" s="249"/>
      <c r="CF128" s="249"/>
      <c r="CG128" s="226"/>
      <c r="CH128" s="226"/>
      <c r="CI128" s="226"/>
      <c r="CJ128" s="248"/>
      <c r="CK128" s="1039"/>
      <c r="CL128" s="1040"/>
      <c r="CM128" s="1040"/>
      <c r="CN128" s="1040"/>
      <c r="CO128" s="1041"/>
      <c r="CP128" s="1050" t="s">
        <v>467</v>
      </c>
      <c r="CQ128" s="739"/>
      <c r="CR128" s="739"/>
      <c r="CS128" s="739"/>
      <c r="CT128" s="739"/>
      <c r="CU128" s="739"/>
      <c r="CV128" s="739"/>
      <c r="CW128" s="739"/>
      <c r="CX128" s="739"/>
      <c r="CY128" s="739"/>
      <c r="CZ128" s="739"/>
      <c r="DA128" s="739"/>
      <c r="DB128" s="739"/>
      <c r="DC128" s="739"/>
      <c r="DD128" s="739"/>
      <c r="DE128" s="739"/>
      <c r="DF128" s="1051"/>
      <c r="DG128" s="1052" t="s">
        <v>122</v>
      </c>
      <c r="DH128" s="1053"/>
      <c r="DI128" s="1053"/>
      <c r="DJ128" s="1053"/>
      <c r="DK128" s="1053"/>
      <c r="DL128" s="1053" t="s">
        <v>122</v>
      </c>
      <c r="DM128" s="1053"/>
      <c r="DN128" s="1053"/>
      <c r="DO128" s="1053"/>
      <c r="DP128" s="1053"/>
      <c r="DQ128" s="1053" t="s">
        <v>122</v>
      </c>
      <c r="DR128" s="1053"/>
      <c r="DS128" s="1053"/>
      <c r="DT128" s="1053"/>
      <c r="DU128" s="1053"/>
      <c r="DV128" s="1054" t="s">
        <v>122</v>
      </c>
      <c r="DW128" s="1054"/>
      <c r="DX128" s="1054"/>
      <c r="DY128" s="1054"/>
      <c r="DZ128" s="1055"/>
    </row>
    <row r="129" spans="1:131" s="224" customFormat="1" ht="26.25" customHeight="1" x14ac:dyDescent="0.15">
      <c r="A129" s="949" t="s">
        <v>102</v>
      </c>
      <c r="B129" s="950"/>
      <c r="C129" s="950"/>
      <c r="D129" s="950"/>
      <c r="E129" s="950"/>
      <c r="F129" s="950"/>
      <c r="G129" s="950"/>
      <c r="H129" s="950"/>
      <c r="I129" s="950"/>
      <c r="J129" s="950"/>
      <c r="K129" s="950"/>
      <c r="L129" s="950"/>
      <c r="M129" s="950"/>
      <c r="N129" s="950"/>
      <c r="O129" s="950"/>
      <c r="P129" s="950"/>
      <c r="Q129" s="950"/>
      <c r="R129" s="950"/>
      <c r="S129" s="950"/>
      <c r="T129" s="950"/>
      <c r="U129" s="950"/>
      <c r="V129" s="950"/>
      <c r="W129" s="1085" t="s">
        <v>468</v>
      </c>
      <c r="X129" s="1086"/>
      <c r="Y129" s="1086"/>
      <c r="Z129" s="1087"/>
      <c r="AA129" s="973">
        <v>30209492</v>
      </c>
      <c r="AB129" s="974"/>
      <c r="AC129" s="974"/>
      <c r="AD129" s="974"/>
      <c r="AE129" s="975"/>
      <c r="AF129" s="976">
        <v>29316484</v>
      </c>
      <c r="AG129" s="974"/>
      <c r="AH129" s="974"/>
      <c r="AI129" s="974"/>
      <c r="AJ129" s="975"/>
      <c r="AK129" s="976">
        <v>29622357</v>
      </c>
      <c r="AL129" s="974"/>
      <c r="AM129" s="974"/>
      <c r="AN129" s="974"/>
      <c r="AO129" s="975"/>
      <c r="AP129" s="1088"/>
      <c r="AQ129" s="1089"/>
      <c r="AR129" s="1089"/>
      <c r="AS129" s="1089"/>
      <c r="AT129" s="1090"/>
      <c r="AU129" s="227"/>
      <c r="AV129" s="227"/>
      <c r="AW129" s="227"/>
      <c r="AX129" s="1080" t="s">
        <v>469</v>
      </c>
      <c r="AY129" s="938"/>
      <c r="AZ129" s="938"/>
      <c r="BA129" s="938"/>
      <c r="BB129" s="938"/>
      <c r="BC129" s="938"/>
      <c r="BD129" s="938"/>
      <c r="BE129" s="939"/>
      <c r="BF129" s="1081" t="s">
        <v>122</v>
      </c>
      <c r="BG129" s="1082"/>
      <c r="BH129" s="1082"/>
      <c r="BI129" s="1082"/>
      <c r="BJ129" s="1082"/>
      <c r="BK129" s="1082"/>
      <c r="BL129" s="1083"/>
      <c r="BM129" s="1081">
        <v>16.82</v>
      </c>
      <c r="BN129" s="1082"/>
      <c r="BO129" s="1082"/>
      <c r="BP129" s="1082"/>
      <c r="BQ129" s="1082"/>
      <c r="BR129" s="1082"/>
      <c r="BS129" s="1083"/>
      <c r="BT129" s="1081">
        <v>30</v>
      </c>
      <c r="BU129" s="1082"/>
      <c r="BV129" s="1082"/>
      <c r="BW129" s="1082"/>
      <c r="BX129" s="1082"/>
      <c r="BY129" s="1082"/>
      <c r="BZ129" s="1084"/>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949" t="s">
        <v>470</v>
      </c>
      <c r="B130" s="950"/>
      <c r="C130" s="950"/>
      <c r="D130" s="950"/>
      <c r="E130" s="950"/>
      <c r="F130" s="950"/>
      <c r="G130" s="950"/>
      <c r="H130" s="950"/>
      <c r="I130" s="950"/>
      <c r="J130" s="950"/>
      <c r="K130" s="950"/>
      <c r="L130" s="950"/>
      <c r="M130" s="950"/>
      <c r="N130" s="950"/>
      <c r="O130" s="950"/>
      <c r="P130" s="950"/>
      <c r="Q130" s="950"/>
      <c r="R130" s="950"/>
      <c r="S130" s="950"/>
      <c r="T130" s="950"/>
      <c r="U130" s="950"/>
      <c r="V130" s="950"/>
      <c r="W130" s="1085" t="s">
        <v>471</v>
      </c>
      <c r="X130" s="1086"/>
      <c r="Y130" s="1086"/>
      <c r="Z130" s="1087"/>
      <c r="AA130" s="973">
        <v>5881432</v>
      </c>
      <c r="AB130" s="974"/>
      <c r="AC130" s="974"/>
      <c r="AD130" s="974"/>
      <c r="AE130" s="975"/>
      <c r="AF130" s="976">
        <v>5948803</v>
      </c>
      <c r="AG130" s="974"/>
      <c r="AH130" s="974"/>
      <c r="AI130" s="974"/>
      <c r="AJ130" s="975"/>
      <c r="AK130" s="976">
        <v>5844308</v>
      </c>
      <c r="AL130" s="974"/>
      <c r="AM130" s="974"/>
      <c r="AN130" s="974"/>
      <c r="AO130" s="975"/>
      <c r="AP130" s="1088"/>
      <c r="AQ130" s="1089"/>
      <c r="AR130" s="1089"/>
      <c r="AS130" s="1089"/>
      <c r="AT130" s="1090"/>
      <c r="AU130" s="227"/>
      <c r="AV130" s="227"/>
      <c r="AW130" s="227"/>
      <c r="AX130" s="1080" t="s">
        <v>472</v>
      </c>
      <c r="AY130" s="938"/>
      <c r="AZ130" s="938"/>
      <c r="BA130" s="938"/>
      <c r="BB130" s="938"/>
      <c r="BC130" s="938"/>
      <c r="BD130" s="938"/>
      <c r="BE130" s="939"/>
      <c r="BF130" s="1116">
        <v>10</v>
      </c>
      <c r="BG130" s="1117"/>
      <c r="BH130" s="1117"/>
      <c r="BI130" s="1117"/>
      <c r="BJ130" s="1117"/>
      <c r="BK130" s="1117"/>
      <c r="BL130" s="1118"/>
      <c r="BM130" s="1116">
        <v>25</v>
      </c>
      <c r="BN130" s="1117"/>
      <c r="BO130" s="1117"/>
      <c r="BP130" s="1117"/>
      <c r="BQ130" s="1117"/>
      <c r="BR130" s="1117"/>
      <c r="BS130" s="1118"/>
      <c r="BT130" s="1116">
        <v>35</v>
      </c>
      <c r="BU130" s="1117"/>
      <c r="BV130" s="1117"/>
      <c r="BW130" s="1117"/>
      <c r="BX130" s="1117"/>
      <c r="BY130" s="1117"/>
      <c r="BZ130" s="1119"/>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1120"/>
      <c r="B131" s="1121"/>
      <c r="C131" s="1121"/>
      <c r="D131" s="1121"/>
      <c r="E131" s="1121"/>
      <c r="F131" s="1121"/>
      <c r="G131" s="1121"/>
      <c r="H131" s="1121"/>
      <c r="I131" s="1121"/>
      <c r="J131" s="1121"/>
      <c r="K131" s="1121"/>
      <c r="L131" s="1121"/>
      <c r="M131" s="1121"/>
      <c r="N131" s="1121"/>
      <c r="O131" s="1121"/>
      <c r="P131" s="1121"/>
      <c r="Q131" s="1121"/>
      <c r="R131" s="1121"/>
      <c r="S131" s="1121"/>
      <c r="T131" s="1121"/>
      <c r="U131" s="1121"/>
      <c r="V131" s="1121"/>
      <c r="W131" s="1122" t="s">
        <v>473</v>
      </c>
      <c r="X131" s="1123"/>
      <c r="Y131" s="1123"/>
      <c r="Z131" s="1124"/>
      <c r="AA131" s="1019">
        <v>24328060</v>
      </c>
      <c r="AB131" s="1001"/>
      <c r="AC131" s="1001"/>
      <c r="AD131" s="1001"/>
      <c r="AE131" s="1002"/>
      <c r="AF131" s="1000">
        <v>23367681</v>
      </c>
      <c r="AG131" s="1001"/>
      <c r="AH131" s="1001"/>
      <c r="AI131" s="1001"/>
      <c r="AJ131" s="1002"/>
      <c r="AK131" s="1000">
        <v>23778049</v>
      </c>
      <c r="AL131" s="1001"/>
      <c r="AM131" s="1001"/>
      <c r="AN131" s="1001"/>
      <c r="AO131" s="1002"/>
      <c r="AP131" s="1125"/>
      <c r="AQ131" s="1126"/>
      <c r="AR131" s="1126"/>
      <c r="AS131" s="1126"/>
      <c r="AT131" s="1127"/>
      <c r="AU131" s="227"/>
      <c r="AV131" s="227"/>
      <c r="AW131" s="227"/>
      <c r="AX131" s="1098" t="s">
        <v>474</v>
      </c>
      <c r="AY131" s="739"/>
      <c r="AZ131" s="739"/>
      <c r="BA131" s="739"/>
      <c r="BB131" s="739"/>
      <c r="BC131" s="739"/>
      <c r="BD131" s="739"/>
      <c r="BE131" s="1051"/>
      <c r="BF131" s="1099">
        <v>6.5</v>
      </c>
      <c r="BG131" s="1100"/>
      <c r="BH131" s="1100"/>
      <c r="BI131" s="1100"/>
      <c r="BJ131" s="1100"/>
      <c r="BK131" s="1100"/>
      <c r="BL131" s="1101"/>
      <c r="BM131" s="1099">
        <v>350</v>
      </c>
      <c r="BN131" s="1100"/>
      <c r="BO131" s="1100"/>
      <c r="BP131" s="1100"/>
      <c r="BQ131" s="1100"/>
      <c r="BR131" s="1100"/>
      <c r="BS131" s="1101"/>
      <c r="BT131" s="1102"/>
      <c r="BU131" s="1103"/>
      <c r="BV131" s="1103"/>
      <c r="BW131" s="1103"/>
      <c r="BX131" s="1103"/>
      <c r="BY131" s="1103"/>
      <c r="BZ131" s="1104"/>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1105" t="s">
        <v>475</v>
      </c>
      <c r="B132" s="1106"/>
      <c r="C132" s="1106"/>
      <c r="D132" s="1106"/>
      <c r="E132" s="1106"/>
      <c r="F132" s="1106"/>
      <c r="G132" s="1106"/>
      <c r="H132" s="1106"/>
      <c r="I132" s="1106"/>
      <c r="J132" s="1106"/>
      <c r="K132" s="1106"/>
      <c r="L132" s="1106"/>
      <c r="M132" s="1106"/>
      <c r="N132" s="1106"/>
      <c r="O132" s="1106"/>
      <c r="P132" s="1106"/>
      <c r="Q132" s="1106"/>
      <c r="R132" s="1106"/>
      <c r="S132" s="1106"/>
      <c r="T132" s="1106"/>
      <c r="U132" s="1106"/>
      <c r="V132" s="1109" t="s">
        <v>476</v>
      </c>
      <c r="W132" s="1109"/>
      <c r="X132" s="1109"/>
      <c r="Y132" s="1109"/>
      <c r="Z132" s="1110"/>
      <c r="AA132" s="1111">
        <v>10.10451535</v>
      </c>
      <c r="AB132" s="1112"/>
      <c r="AC132" s="1112"/>
      <c r="AD132" s="1112"/>
      <c r="AE132" s="1113"/>
      <c r="AF132" s="1114">
        <v>10.03768047</v>
      </c>
      <c r="AG132" s="1112"/>
      <c r="AH132" s="1112"/>
      <c r="AI132" s="1112"/>
      <c r="AJ132" s="1113"/>
      <c r="AK132" s="1114">
        <v>9.8731808860000001</v>
      </c>
      <c r="AL132" s="1112"/>
      <c r="AM132" s="1112"/>
      <c r="AN132" s="1112"/>
      <c r="AO132" s="1113"/>
      <c r="AP132" s="1016"/>
      <c r="AQ132" s="1017"/>
      <c r="AR132" s="1017"/>
      <c r="AS132" s="1017"/>
      <c r="AT132" s="1115"/>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1107"/>
      <c r="B133" s="1108"/>
      <c r="C133" s="1108"/>
      <c r="D133" s="1108"/>
      <c r="E133" s="1108"/>
      <c r="F133" s="1108"/>
      <c r="G133" s="1108"/>
      <c r="H133" s="1108"/>
      <c r="I133" s="1108"/>
      <c r="J133" s="1108"/>
      <c r="K133" s="1108"/>
      <c r="L133" s="1108"/>
      <c r="M133" s="1108"/>
      <c r="N133" s="1108"/>
      <c r="O133" s="1108"/>
      <c r="P133" s="1108"/>
      <c r="Q133" s="1108"/>
      <c r="R133" s="1108"/>
      <c r="S133" s="1108"/>
      <c r="T133" s="1108"/>
      <c r="U133" s="1108"/>
      <c r="V133" s="1092" t="s">
        <v>477</v>
      </c>
      <c r="W133" s="1092"/>
      <c r="X133" s="1092"/>
      <c r="Y133" s="1092"/>
      <c r="Z133" s="1093"/>
      <c r="AA133" s="1094">
        <v>10.1</v>
      </c>
      <c r="AB133" s="1095"/>
      <c r="AC133" s="1095"/>
      <c r="AD133" s="1095"/>
      <c r="AE133" s="1096"/>
      <c r="AF133" s="1094">
        <v>10</v>
      </c>
      <c r="AG133" s="1095"/>
      <c r="AH133" s="1095"/>
      <c r="AI133" s="1095"/>
      <c r="AJ133" s="1096"/>
      <c r="AK133" s="1094">
        <v>10</v>
      </c>
      <c r="AL133" s="1095"/>
      <c r="AM133" s="1095"/>
      <c r="AN133" s="1095"/>
      <c r="AO133" s="1096"/>
      <c r="AP133" s="1043"/>
      <c r="AQ133" s="1044"/>
      <c r="AR133" s="1044"/>
      <c r="AS133" s="1044"/>
      <c r="AT133" s="1097"/>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YSeH3oJiocjTxQI1Wqq6uu2aeUGlbLPHpysUSgcKCW11ntN0aG9qbCOm++4baRAo2KN4OhpX60/w/dRbXGUhQg==" saltValue="4+yDS/uC3kqe5kSxH3MGF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478</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1anxmETbHDMwcOiiCjBBLoDtr+wWzA/RNRhM7WWsSnD1maNNURu7wf0r9boOdO31c/4sHCXWOHRLAIsmiSqCNw==" saltValue="X3QXSQuq+ltxucFzsWEjU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JxwBpv/WTfebdMMZsfXcjbyEZ7aetJGOALufNipXVeriE9v6JRvcsjoHeZHbT20VAhAN6Sa3tJpwtLeZZ6Fw==" saltValue="ASYvMtX7F8wDkC+a4aZHu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479</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480</v>
      </c>
      <c r="AL6" s="260"/>
      <c r="AM6" s="260"/>
      <c r="AN6" s="260"/>
    </row>
    <row r="7" spans="1:46" ht="13.5" customHeight="1" x14ac:dyDescent="0.15">
      <c r="A7" s="259"/>
      <c r="AK7" s="262"/>
      <c r="AL7" s="263"/>
      <c r="AM7" s="263"/>
      <c r="AN7" s="264"/>
      <c r="AO7" s="1129" t="s">
        <v>481</v>
      </c>
      <c r="AP7" s="265"/>
      <c r="AQ7" s="266" t="s">
        <v>482</v>
      </c>
      <c r="AR7" s="267"/>
    </row>
    <row r="8" spans="1:46" x14ac:dyDescent="0.15">
      <c r="A8" s="259"/>
      <c r="AK8" s="268"/>
      <c r="AL8" s="269"/>
      <c r="AM8" s="269"/>
      <c r="AN8" s="270"/>
      <c r="AO8" s="1130"/>
      <c r="AP8" s="271" t="s">
        <v>483</v>
      </c>
      <c r="AQ8" s="272" t="s">
        <v>484</v>
      </c>
      <c r="AR8" s="273" t="s">
        <v>485</v>
      </c>
    </row>
    <row r="9" spans="1:46" x14ac:dyDescent="0.15">
      <c r="A9" s="259"/>
      <c r="AK9" s="1131" t="s">
        <v>486</v>
      </c>
      <c r="AL9" s="1132"/>
      <c r="AM9" s="1132"/>
      <c r="AN9" s="1133"/>
      <c r="AO9" s="274">
        <v>6702250</v>
      </c>
      <c r="AP9" s="274">
        <v>69969</v>
      </c>
      <c r="AQ9" s="275">
        <v>63160</v>
      </c>
      <c r="AR9" s="276">
        <v>10.8</v>
      </c>
    </row>
    <row r="10" spans="1:46" ht="13.5" customHeight="1" x14ac:dyDescent="0.15">
      <c r="A10" s="259"/>
      <c r="AK10" s="1131" t="s">
        <v>487</v>
      </c>
      <c r="AL10" s="1132"/>
      <c r="AM10" s="1132"/>
      <c r="AN10" s="1133"/>
      <c r="AO10" s="277">
        <v>1133077</v>
      </c>
      <c r="AP10" s="277">
        <v>11829</v>
      </c>
      <c r="AQ10" s="278">
        <v>4257</v>
      </c>
      <c r="AR10" s="279">
        <v>177.9</v>
      </c>
    </row>
    <row r="11" spans="1:46" ht="13.5" customHeight="1" x14ac:dyDescent="0.15">
      <c r="A11" s="259"/>
      <c r="AK11" s="1131" t="s">
        <v>488</v>
      </c>
      <c r="AL11" s="1132"/>
      <c r="AM11" s="1132"/>
      <c r="AN11" s="1133"/>
      <c r="AO11" s="277" t="s">
        <v>489</v>
      </c>
      <c r="AP11" s="277" t="s">
        <v>489</v>
      </c>
      <c r="AQ11" s="278">
        <v>595</v>
      </c>
      <c r="AR11" s="279" t="s">
        <v>489</v>
      </c>
    </row>
    <row r="12" spans="1:46" ht="13.5" customHeight="1" x14ac:dyDescent="0.15">
      <c r="A12" s="259"/>
      <c r="AK12" s="1131" t="s">
        <v>490</v>
      </c>
      <c r="AL12" s="1132"/>
      <c r="AM12" s="1132"/>
      <c r="AN12" s="1133"/>
      <c r="AO12" s="277" t="s">
        <v>489</v>
      </c>
      <c r="AP12" s="277" t="s">
        <v>489</v>
      </c>
      <c r="AQ12" s="278">
        <v>9</v>
      </c>
      <c r="AR12" s="279" t="s">
        <v>489</v>
      </c>
    </row>
    <row r="13" spans="1:46" ht="13.5" customHeight="1" x14ac:dyDescent="0.15">
      <c r="A13" s="259"/>
      <c r="AK13" s="1131" t="s">
        <v>491</v>
      </c>
      <c r="AL13" s="1132"/>
      <c r="AM13" s="1132"/>
      <c r="AN13" s="1133"/>
      <c r="AO13" s="277">
        <v>357896</v>
      </c>
      <c r="AP13" s="277">
        <v>3736</v>
      </c>
      <c r="AQ13" s="278">
        <v>2608</v>
      </c>
      <c r="AR13" s="279">
        <v>43.3</v>
      </c>
    </row>
    <row r="14" spans="1:46" ht="13.5" customHeight="1" x14ac:dyDescent="0.15">
      <c r="A14" s="259"/>
      <c r="AK14" s="1131" t="s">
        <v>492</v>
      </c>
      <c r="AL14" s="1132"/>
      <c r="AM14" s="1132"/>
      <c r="AN14" s="1133"/>
      <c r="AO14" s="277">
        <v>194795</v>
      </c>
      <c r="AP14" s="277">
        <v>2034</v>
      </c>
      <c r="AQ14" s="278">
        <v>1202</v>
      </c>
      <c r="AR14" s="279">
        <v>69.2</v>
      </c>
    </row>
    <row r="15" spans="1:46" ht="13.5" customHeight="1" x14ac:dyDescent="0.15">
      <c r="A15" s="259"/>
      <c r="AK15" s="1134" t="s">
        <v>493</v>
      </c>
      <c r="AL15" s="1135"/>
      <c r="AM15" s="1135"/>
      <c r="AN15" s="1136"/>
      <c r="AO15" s="277">
        <v>-307491</v>
      </c>
      <c r="AP15" s="277">
        <v>-3210</v>
      </c>
      <c r="AQ15" s="278">
        <v>-3084</v>
      </c>
      <c r="AR15" s="279">
        <v>4.0999999999999996</v>
      </c>
    </row>
    <row r="16" spans="1:46" x14ac:dyDescent="0.15">
      <c r="A16" s="259"/>
      <c r="AK16" s="1134" t="s">
        <v>177</v>
      </c>
      <c r="AL16" s="1135"/>
      <c r="AM16" s="1135"/>
      <c r="AN16" s="1136"/>
      <c r="AO16" s="277">
        <v>8080527</v>
      </c>
      <c r="AP16" s="277">
        <v>84358</v>
      </c>
      <c r="AQ16" s="278">
        <v>68747</v>
      </c>
      <c r="AR16" s="279">
        <v>22.7</v>
      </c>
    </row>
    <row r="17" spans="1:46" x14ac:dyDescent="0.15">
      <c r="A17" s="259"/>
    </row>
    <row r="18" spans="1:46" x14ac:dyDescent="0.15">
      <c r="A18" s="259"/>
      <c r="AQ18" s="280"/>
      <c r="AR18" s="280"/>
    </row>
    <row r="19" spans="1:46" x14ac:dyDescent="0.15">
      <c r="A19" s="259"/>
      <c r="AK19" s="255" t="s">
        <v>494</v>
      </c>
    </row>
    <row r="20" spans="1:46" x14ac:dyDescent="0.15">
      <c r="A20" s="259"/>
      <c r="AK20" s="281"/>
      <c r="AL20" s="282"/>
      <c r="AM20" s="282"/>
      <c r="AN20" s="283"/>
      <c r="AO20" s="284" t="s">
        <v>495</v>
      </c>
      <c r="AP20" s="285" t="s">
        <v>496</v>
      </c>
      <c r="AQ20" s="286" t="s">
        <v>497</v>
      </c>
      <c r="AR20" s="287"/>
    </row>
    <row r="21" spans="1:46" s="260" customFormat="1" x14ac:dyDescent="0.15">
      <c r="A21" s="288"/>
      <c r="AK21" s="1137" t="s">
        <v>498</v>
      </c>
      <c r="AL21" s="1138"/>
      <c r="AM21" s="1138"/>
      <c r="AN21" s="1139"/>
      <c r="AO21" s="289">
        <v>8.0399999999999991</v>
      </c>
      <c r="AP21" s="290">
        <v>6.22</v>
      </c>
      <c r="AQ21" s="291">
        <v>1.82</v>
      </c>
      <c r="AS21" s="292"/>
      <c r="AT21" s="288"/>
    </row>
    <row r="22" spans="1:46" s="260" customFormat="1" x14ac:dyDescent="0.15">
      <c r="A22" s="288"/>
      <c r="AK22" s="1137" t="s">
        <v>499</v>
      </c>
      <c r="AL22" s="1138"/>
      <c r="AM22" s="1138"/>
      <c r="AN22" s="1139"/>
      <c r="AO22" s="293">
        <v>99.2</v>
      </c>
      <c r="AP22" s="294">
        <v>98.7</v>
      </c>
      <c r="AQ22" s="295">
        <v>0.5</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28" t="s">
        <v>500</v>
      </c>
      <c r="B26" s="1128"/>
      <c r="C26" s="1128"/>
      <c r="D26" s="1128"/>
      <c r="E26" s="1128"/>
      <c r="F26" s="1128"/>
      <c r="G26" s="1128"/>
      <c r="H26" s="1128"/>
      <c r="I26" s="1128"/>
      <c r="J26" s="1128"/>
      <c r="K26" s="1128"/>
      <c r="L26" s="1128"/>
      <c r="M26" s="1128"/>
      <c r="N26" s="1128"/>
      <c r="O26" s="1128"/>
      <c r="P26" s="1128"/>
      <c r="Q26" s="1128"/>
      <c r="R26" s="1128"/>
      <c r="S26" s="1128"/>
      <c r="T26" s="1128"/>
      <c r="U26" s="1128"/>
      <c r="V26" s="1128"/>
      <c r="W26" s="1128"/>
      <c r="X26" s="1128"/>
      <c r="Y26" s="1128"/>
      <c r="Z26" s="1128"/>
      <c r="AA26" s="1128"/>
      <c r="AB26" s="1128"/>
      <c r="AC26" s="1128"/>
      <c r="AD26" s="1128"/>
      <c r="AE26" s="1128"/>
      <c r="AF26" s="1128"/>
      <c r="AG26" s="1128"/>
      <c r="AH26" s="1128"/>
      <c r="AI26" s="1128"/>
      <c r="AJ26" s="1128"/>
      <c r="AK26" s="1128"/>
      <c r="AL26" s="1128"/>
      <c r="AM26" s="1128"/>
      <c r="AN26" s="1128"/>
      <c r="AO26" s="1128"/>
      <c r="AP26" s="1128"/>
      <c r="AQ26" s="1128"/>
      <c r="AR26" s="1128"/>
      <c r="AS26" s="1128"/>
    </row>
    <row r="27" spans="1:46" x14ac:dyDescent="0.15">
      <c r="A27" s="300"/>
      <c r="AS27" s="255"/>
      <c r="AT27" s="255"/>
    </row>
    <row r="28" spans="1:46" ht="17.25" x14ac:dyDescent="0.15">
      <c r="A28" s="256" t="s">
        <v>501</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502</v>
      </c>
      <c r="AL29" s="260"/>
      <c r="AM29" s="260"/>
      <c r="AN29" s="260"/>
      <c r="AS29" s="302"/>
    </row>
    <row r="30" spans="1:46" ht="13.5" customHeight="1" x14ac:dyDescent="0.15">
      <c r="A30" s="259"/>
      <c r="AK30" s="262"/>
      <c r="AL30" s="263"/>
      <c r="AM30" s="263"/>
      <c r="AN30" s="264"/>
      <c r="AO30" s="1129" t="s">
        <v>481</v>
      </c>
      <c r="AP30" s="265"/>
      <c r="AQ30" s="266" t="s">
        <v>482</v>
      </c>
      <c r="AR30" s="267"/>
    </row>
    <row r="31" spans="1:46" x14ac:dyDescent="0.15">
      <c r="A31" s="259"/>
      <c r="AK31" s="268"/>
      <c r="AL31" s="269"/>
      <c r="AM31" s="269"/>
      <c r="AN31" s="270"/>
      <c r="AO31" s="1130"/>
      <c r="AP31" s="271" t="s">
        <v>483</v>
      </c>
      <c r="AQ31" s="272" t="s">
        <v>484</v>
      </c>
      <c r="AR31" s="273" t="s">
        <v>485</v>
      </c>
    </row>
    <row r="32" spans="1:46" ht="27" customHeight="1" x14ac:dyDescent="0.15">
      <c r="A32" s="259"/>
      <c r="AK32" s="1145" t="s">
        <v>503</v>
      </c>
      <c r="AL32" s="1146"/>
      <c r="AM32" s="1146"/>
      <c r="AN32" s="1147"/>
      <c r="AO32" s="303">
        <v>7505810</v>
      </c>
      <c r="AP32" s="303">
        <v>78358</v>
      </c>
      <c r="AQ32" s="304">
        <v>33476</v>
      </c>
      <c r="AR32" s="305">
        <v>134.1</v>
      </c>
    </row>
    <row r="33" spans="1:46" ht="13.5" customHeight="1" x14ac:dyDescent="0.15">
      <c r="A33" s="259"/>
      <c r="AK33" s="1145" t="s">
        <v>504</v>
      </c>
      <c r="AL33" s="1146"/>
      <c r="AM33" s="1146"/>
      <c r="AN33" s="1147"/>
      <c r="AO33" s="303" t="s">
        <v>489</v>
      </c>
      <c r="AP33" s="303" t="s">
        <v>489</v>
      </c>
      <c r="AQ33" s="304" t="s">
        <v>489</v>
      </c>
      <c r="AR33" s="305" t="s">
        <v>489</v>
      </c>
    </row>
    <row r="34" spans="1:46" ht="27" customHeight="1" x14ac:dyDescent="0.15">
      <c r="A34" s="259"/>
      <c r="AK34" s="1145" t="s">
        <v>505</v>
      </c>
      <c r="AL34" s="1146"/>
      <c r="AM34" s="1146"/>
      <c r="AN34" s="1147"/>
      <c r="AO34" s="303" t="s">
        <v>489</v>
      </c>
      <c r="AP34" s="303" t="s">
        <v>489</v>
      </c>
      <c r="AQ34" s="304">
        <v>23</v>
      </c>
      <c r="AR34" s="305" t="s">
        <v>489</v>
      </c>
    </row>
    <row r="35" spans="1:46" ht="27" customHeight="1" x14ac:dyDescent="0.15">
      <c r="A35" s="259"/>
      <c r="AK35" s="1145" t="s">
        <v>506</v>
      </c>
      <c r="AL35" s="1146"/>
      <c r="AM35" s="1146"/>
      <c r="AN35" s="1147"/>
      <c r="AO35" s="303">
        <v>2080464</v>
      </c>
      <c r="AP35" s="303">
        <v>21719</v>
      </c>
      <c r="AQ35" s="304">
        <v>5696</v>
      </c>
      <c r="AR35" s="305">
        <v>281.3</v>
      </c>
    </row>
    <row r="36" spans="1:46" ht="27" customHeight="1" x14ac:dyDescent="0.15">
      <c r="A36" s="259"/>
      <c r="AK36" s="1145" t="s">
        <v>507</v>
      </c>
      <c r="AL36" s="1146"/>
      <c r="AM36" s="1146"/>
      <c r="AN36" s="1147"/>
      <c r="AO36" s="303">
        <v>157596</v>
      </c>
      <c r="AP36" s="303">
        <v>1645</v>
      </c>
      <c r="AQ36" s="304">
        <v>1273</v>
      </c>
      <c r="AR36" s="305">
        <v>29.2</v>
      </c>
    </row>
    <row r="37" spans="1:46" ht="13.5" customHeight="1" x14ac:dyDescent="0.15">
      <c r="A37" s="259"/>
      <c r="AK37" s="1145" t="s">
        <v>508</v>
      </c>
      <c r="AL37" s="1146"/>
      <c r="AM37" s="1146"/>
      <c r="AN37" s="1147"/>
      <c r="AO37" s="303">
        <v>2878</v>
      </c>
      <c r="AP37" s="303">
        <v>30</v>
      </c>
      <c r="AQ37" s="304">
        <v>486</v>
      </c>
      <c r="AR37" s="305">
        <v>-93.8</v>
      </c>
    </row>
    <row r="38" spans="1:46" ht="27" customHeight="1" x14ac:dyDescent="0.15">
      <c r="A38" s="259"/>
      <c r="AK38" s="1148" t="s">
        <v>509</v>
      </c>
      <c r="AL38" s="1149"/>
      <c r="AM38" s="1149"/>
      <c r="AN38" s="1150"/>
      <c r="AO38" s="306">
        <v>30</v>
      </c>
      <c r="AP38" s="306">
        <v>0</v>
      </c>
      <c r="AQ38" s="307">
        <v>0</v>
      </c>
      <c r="AR38" s="295">
        <v>0</v>
      </c>
      <c r="AS38" s="302"/>
    </row>
    <row r="39" spans="1:46" x14ac:dyDescent="0.15">
      <c r="A39" s="259"/>
      <c r="AK39" s="1148" t="s">
        <v>510</v>
      </c>
      <c r="AL39" s="1149"/>
      <c r="AM39" s="1149"/>
      <c r="AN39" s="1150"/>
      <c r="AO39" s="303">
        <v>-1554820</v>
      </c>
      <c r="AP39" s="303">
        <v>-16232</v>
      </c>
      <c r="AQ39" s="304">
        <v>-6136</v>
      </c>
      <c r="AR39" s="305">
        <v>164.5</v>
      </c>
      <c r="AS39" s="302"/>
    </row>
    <row r="40" spans="1:46" ht="27" customHeight="1" x14ac:dyDescent="0.15">
      <c r="A40" s="259"/>
      <c r="AK40" s="1145" t="s">
        <v>511</v>
      </c>
      <c r="AL40" s="1146"/>
      <c r="AM40" s="1146"/>
      <c r="AN40" s="1147"/>
      <c r="AO40" s="303">
        <v>-5844308</v>
      </c>
      <c r="AP40" s="303">
        <v>-61012</v>
      </c>
      <c r="AQ40" s="304">
        <v>-25079</v>
      </c>
      <c r="AR40" s="305">
        <v>143.30000000000001</v>
      </c>
      <c r="AS40" s="302"/>
    </row>
    <row r="41" spans="1:46" x14ac:dyDescent="0.15">
      <c r="A41" s="259"/>
      <c r="AK41" s="1151" t="s">
        <v>287</v>
      </c>
      <c r="AL41" s="1152"/>
      <c r="AM41" s="1152"/>
      <c r="AN41" s="1153"/>
      <c r="AO41" s="303">
        <v>2347650</v>
      </c>
      <c r="AP41" s="303">
        <v>24509</v>
      </c>
      <c r="AQ41" s="304">
        <v>9740</v>
      </c>
      <c r="AR41" s="305">
        <v>151.6</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512</v>
      </c>
    </row>
    <row r="48" spans="1:46" x14ac:dyDescent="0.15">
      <c r="A48" s="259"/>
      <c r="AK48" s="313" t="s">
        <v>513</v>
      </c>
      <c r="AL48" s="313"/>
      <c r="AM48" s="313"/>
      <c r="AN48" s="313"/>
      <c r="AO48" s="313"/>
      <c r="AP48" s="313"/>
      <c r="AQ48" s="314"/>
      <c r="AR48" s="313"/>
    </row>
    <row r="49" spans="1:44" ht="13.5" customHeight="1" x14ac:dyDescent="0.15">
      <c r="A49" s="259"/>
      <c r="AK49" s="315"/>
      <c r="AL49" s="316"/>
      <c r="AM49" s="1140" t="s">
        <v>481</v>
      </c>
      <c r="AN49" s="1142" t="s">
        <v>514</v>
      </c>
      <c r="AO49" s="1143"/>
      <c r="AP49" s="1143"/>
      <c r="AQ49" s="1143"/>
      <c r="AR49" s="1144"/>
    </row>
    <row r="50" spans="1:44" x14ac:dyDescent="0.15">
      <c r="A50" s="259"/>
      <c r="AK50" s="317"/>
      <c r="AL50" s="318"/>
      <c r="AM50" s="1141"/>
      <c r="AN50" s="319" t="s">
        <v>515</v>
      </c>
      <c r="AO50" s="320" t="s">
        <v>516</v>
      </c>
      <c r="AP50" s="321" t="s">
        <v>517</v>
      </c>
      <c r="AQ50" s="322" t="s">
        <v>518</v>
      </c>
      <c r="AR50" s="323" t="s">
        <v>519</v>
      </c>
    </row>
    <row r="51" spans="1:44" x14ac:dyDescent="0.15">
      <c r="A51" s="259"/>
      <c r="AK51" s="315" t="s">
        <v>520</v>
      </c>
      <c r="AL51" s="316"/>
      <c r="AM51" s="324">
        <v>5973604</v>
      </c>
      <c r="AN51" s="325">
        <v>58951</v>
      </c>
      <c r="AO51" s="326">
        <v>25</v>
      </c>
      <c r="AP51" s="327">
        <v>72051</v>
      </c>
      <c r="AQ51" s="328">
        <v>7.8</v>
      </c>
      <c r="AR51" s="329">
        <v>17.2</v>
      </c>
    </row>
    <row r="52" spans="1:44" x14ac:dyDescent="0.15">
      <c r="A52" s="259"/>
      <c r="AK52" s="330"/>
      <c r="AL52" s="331" t="s">
        <v>521</v>
      </c>
      <c r="AM52" s="332">
        <v>2594492</v>
      </c>
      <c r="AN52" s="333">
        <v>25604</v>
      </c>
      <c r="AO52" s="334">
        <v>13.9</v>
      </c>
      <c r="AP52" s="335">
        <v>34140</v>
      </c>
      <c r="AQ52" s="336">
        <v>4.2</v>
      </c>
      <c r="AR52" s="337">
        <v>9.6999999999999993</v>
      </c>
    </row>
    <row r="53" spans="1:44" x14ac:dyDescent="0.15">
      <c r="A53" s="259"/>
      <c r="AK53" s="315" t="s">
        <v>522</v>
      </c>
      <c r="AL53" s="316"/>
      <c r="AM53" s="324">
        <v>10010161</v>
      </c>
      <c r="AN53" s="325">
        <v>99930</v>
      </c>
      <c r="AO53" s="326">
        <v>69.5</v>
      </c>
      <c r="AP53" s="327">
        <v>72756</v>
      </c>
      <c r="AQ53" s="328">
        <v>1</v>
      </c>
      <c r="AR53" s="329">
        <v>68.5</v>
      </c>
    </row>
    <row r="54" spans="1:44" x14ac:dyDescent="0.15">
      <c r="A54" s="259"/>
      <c r="AK54" s="330"/>
      <c r="AL54" s="331" t="s">
        <v>521</v>
      </c>
      <c r="AM54" s="332">
        <v>1955187</v>
      </c>
      <c r="AN54" s="333">
        <v>19518</v>
      </c>
      <c r="AO54" s="334">
        <v>-23.8</v>
      </c>
      <c r="AP54" s="335">
        <v>32117</v>
      </c>
      <c r="AQ54" s="336">
        <v>-5.9</v>
      </c>
      <c r="AR54" s="337">
        <v>-17.899999999999999</v>
      </c>
    </row>
    <row r="55" spans="1:44" x14ac:dyDescent="0.15">
      <c r="A55" s="259"/>
      <c r="AK55" s="315" t="s">
        <v>523</v>
      </c>
      <c r="AL55" s="316"/>
      <c r="AM55" s="324">
        <v>7745577</v>
      </c>
      <c r="AN55" s="325">
        <v>78400</v>
      </c>
      <c r="AO55" s="326">
        <v>-21.5</v>
      </c>
      <c r="AP55" s="327">
        <v>43955</v>
      </c>
      <c r="AQ55" s="328">
        <v>-39.6</v>
      </c>
      <c r="AR55" s="329">
        <v>18.100000000000001</v>
      </c>
    </row>
    <row r="56" spans="1:44" x14ac:dyDescent="0.15">
      <c r="A56" s="259"/>
      <c r="AK56" s="330"/>
      <c r="AL56" s="331" t="s">
        <v>521</v>
      </c>
      <c r="AM56" s="332">
        <v>1498120</v>
      </c>
      <c r="AN56" s="333">
        <v>15164</v>
      </c>
      <c r="AO56" s="334">
        <v>-22.3</v>
      </c>
      <c r="AP56" s="335">
        <v>21318</v>
      </c>
      <c r="AQ56" s="336">
        <v>-33.6</v>
      </c>
      <c r="AR56" s="337">
        <v>11.3</v>
      </c>
    </row>
    <row r="57" spans="1:44" x14ac:dyDescent="0.15">
      <c r="A57" s="259"/>
      <c r="AK57" s="315" t="s">
        <v>524</v>
      </c>
      <c r="AL57" s="316"/>
      <c r="AM57" s="324">
        <v>5610983</v>
      </c>
      <c r="AN57" s="325">
        <v>57611</v>
      </c>
      <c r="AO57" s="326">
        <v>-26.5</v>
      </c>
      <c r="AP57" s="327">
        <v>41921</v>
      </c>
      <c r="AQ57" s="328">
        <v>-4.5999999999999996</v>
      </c>
      <c r="AR57" s="329">
        <v>-21.9</v>
      </c>
    </row>
    <row r="58" spans="1:44" x14ac:dyDescent="0.15">
      <c r="A58" s="259"/>
      <c r="AK58" s="330"/>
      <c r="AL58" s="331" t="s">
        <v>521</v>
      </c>
      <c r="AM58" s="332">
        <v>2689734</v>
      </c>
      <c r="AN58" s="333">
        <v>27617</v>
      </c>
      <c r="AO58" s="334">
        <v>82.1</v>
      </c>
      <c r="AP58" s="335">
        <v>21655</v>
      </c>
      <c r="AQ58" s="336">
        <v>1.6</v>
      </c>
      <c r="AR58" s="337">
        <v>80.5</v>
      </c>
    </row>
    <row r="59" spans="1:44" x14ac:dyDescent="0.15">
      <c r="A59" s="259"/>
      <c r="AK59" s="315" t="s">
        <v>525</v>
      </c>
      <c r="AL59" s="316"/>
      <c r="AM59" s="324">
        <v>6687771</v>
      </c>
      <c r="AN59" s="325">
        <v>69818</v>
      </c>
      <c r="AO59" s="326">
        <v>21.2</v>
      </c>
      <c r="AP59" s="327">
        <v>44585</v>
      </c>
      <c r="AQ59" s="328">
        <v>6.4</v>
      </c>
      <c r="AR59" s="329">
        <v>14.8</v>
      </c>
    </row>
    <row r="60" spans="1:44" x14ac:dyDescent="0.15">
      <c r="A60" s="259"/>
      <c r="AK60" s="330"/>
      <c r="AL60" s="331" t="s">
        <v>521</v>
      </c>
      <c r="AM60" s="332">
        <v>3168923</v>
      </c>
      <c r="AN60" s="333">
        <v>33082</v>
      </c>
      <c r="AO60" s="334">
        <v>19.8</v>
      </c>
      <c r="AP60" s="335">
        <v>23077</v>
      </c>
      <c r="AQ60" s="336">
        <v>6.6</v>
      </c>
      <c r="AR60" s="337">
        <v>13.2</v>
      </c>
    </row>
    <row r="61" spans="1:44" x14ac:dyDescent="0.15">
      <c r="A61" s="259"/>
      <c r="AK61" s="315" t="s">
        <v>526</v>
      </c>
      <c r="AL61" s="338"/>
      <c r="AM61" s="324">
        <v>7205619</v>
      </c>
      <c r="AN61" s="325">
        <v>72942</v>
      </c>
      <c r="AO61" s="326">
        <v>13.5</v>
      </c>
      <c r="AP61" s="327">
        <v>55054</v>
      </c>
      <c r="AQ61" s="339">
        <v>-5.8</v>
      </c>
      <c r="AR61" s="329">
        <v>19.3</v>
      </c>
    </row>
    <row r="62" spans="1:44" x14ac:dyDescent="0.15">
      <c r="A62" s="259"/>
      <c r="AK62" s="330"/>
      <c r="AL62" s="331" t="s">
        <v>521</v>
      </c>
      <c r="AM62" s="332">
        <v>2381291</v>
      </c>
      <c r="AN62" s="333">
        <v>24197</v>
      </c>
      <c r="AO62" s="334">
        <v>13.9</v>
      </c>
      <c r="AP62" s="335">
        <v>26461</v>
      </c>
      <c r="AQ62" s="336">
        <v>-5.4</v>
      </c>
      <c r="AR62" s="337">
        <v>19.3</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C4kPtvWuboU1pzdSPjDQb3nuUYufLtL4s3HsgnOBXbNJG+UrUN7wXzihrBMsIQbOauXW8+K0/8V/4d5NrUdQmg==" saltValue="rnZ1Nh19uLQpZi/4XR6zx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5" zoomScaleNormal="5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478</v>
      </c>
    </row>
    <row r="121" spans="125:125" ht="13.5" hidden="1" customHeight="1" x14ac:dyDescent="0.15">
      <c r="DU121" s="253"/>
    </row>
  </sheetData>
  <sheetProtection algorithmName="SHA-512" hashValue="EpCpEfH0Mo8QteSVbaXOYzUURHZ2yeynTJCB9Dh7Zb8fHPugcrWE9nH8+xe4rXxZjh6rmV2dVZYv515NqITgxw==" saltValue="0LPcfjLNGrQpI05eNIKUX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55" zoomScaleNormal="5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478</v>
      </c>
    </row>
  </sheetData>
  <sheetProtection algorithmName="SHA-512" hashValue="BMQmlSwhxFQf+nKmGeVbqEMUhbCUpJ361c+OXicaG6tORszhYAmmFU8ncqu9ROlF9ULe9lxfVOsJAZSLy09j8g==" saltValue="NVJS28r6/SyvNmUVRf+GU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54" t="s">
        <v>3</v>
      </c>
      <c r="D47" s="1154"/>
      <c r="E47" s="1155"/>
      <c r="F47" s="11">
        <v>11.18</v>
      </c>
      <c r="G47" s="12">
        <v>9.76</v>
      </c>
      <c r="H47" s="12">
        <v>10.82</v>
      </c>
      <c r="I47" s="12">
        <v>12.49</v>
      </c>
      <c r="J47" s="13">
        <v>13.46</v>
      </c>
    </row>
    <row r="48" spans="2:10" ht="57.75" customHeight="1" x14ac:dyDescent="0.15">
      <c r="B48" s="14"/>
      <c r="C48" s="1156" t="s">
        <v>4</v>
      </c>
      <c r="D48" s="1156"/>
      <c r="E48" s="1157"/>
      <c r="F48" s="15">
        <v>5.13</v>
      </c>
      <c r="G48" s="16">
        <v>5.62</v>
      </c>
      <c r="H48" s="16">
        <v>6.41</v>
      </c>
      <c r="I48" s="16">
        <v>5.49</v>
      </c>
      <c r="J48" s="17">
        <v>4.59</v>
      </c>
    </row>
    <row r="49" spans="2:10" ht="57.75" customHeight="1" thickBot="1" x14ac:dyDescent="0.2">
      <c r="B49" s="18"/>
      <c r="C49" s="1158" t="s">
        <v>5</v>
      </c>
      <c r="D49" s="1158"/>
      <c r="E49" s="1159"/>
      <c r="F49" s="19">
        <v>2.29</v>
      </c>
      <c r="G49" s="20" t="s">
        <v>533</v>
      </c>
      <c r="H49" s="20">
        <v>4.3</v>
      </c>
      <c r="I49" s="20">
        <v>1.71</v>
      </c>
      <c r="J49" s="21">
        <v>0.24</v>
      </c>
    </row>
    <row r="50" spans="2:10" x14ac:dyDescent="0.15"/>
  </sheetData>
  <sheetProtection algorithmName="SHA-512" hashValue="+OlnZPgKTwKgl2UB57WcC/FBh+8nIQwx05urZVaMep+DPkVGbJ0hnKPLOuCWF/sREDH2c2G3YgXxxTQw7HRL5Q==" saltValue="1aSmYNB1Gq310S3bFUveE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64" t="s">
        <v>534</v>
      </c>
      <c r="D34" s="1164"/>
      <c r="E34" s="1165"/>
      <c r="F34" s="32">
        <v>16.850000000000001</v>
      </c>
      <c r="G34" s="33">
        <v>17.22</v>
      </c>
      <c r="H34" s="33">
        <v>16.43</v>
      </c>
      <c r="I34" s="33">
        <v>17.52</v>
      </c>
      <c r="J34" s="34">
        <v>17.149999999999999</v>
      </c>
      <c r="K34" s="22"/>
      <c r="L34" s="22"/>
      <c r="M34" s="22"/>
      <c r="N34" s="22"/>
      <c r="O34" s="22"/>
      <c r="P34" s="22"/>
    </row>
    <row r="35" spans="1:16" ht="39" customHeight="1" x14ac:dyDescent="0.15">
      <c r="A35" s="22"/>
      <c r="B35" s="35"/>
      <c r="C35" s="1160" t="s">
        <v>535</v>
      </c>
      <c r="D35" s="1160"/>
      <c r="E35" s="1161"/>
      <c r="F35" s="36">
        <v>5.0999999999999996</v>
      </c>
      <c r="G35" s="37">
        <v>5.62</v>
      </c>
      <c r="H35" s="37">
        <v>6.4</v>
      </c>
      <c r="I35" s="37">
        <v>5.48</v>
      </c>
      <c r="J35" s="38">
        <v>4.5599999999999996</v>
      </c>
      <c r="K35" s="22"/>
      <c r="L35" s="22"/>
      <c r="M35" s="22"/>
      <c r="N35" s="22"/>
      <c r="O35" s="22"/>
      <c r="P35" s="22"/>
    </row>
    <row r="36" spans="1:16" ht="39" customHeight="1" x14ac:dyDescent="0.15">
      <c r="A36" s="22"/>
      <c r="B36" s="35"/>
      <c r="C36" s="1160" t="s">
        <v>536</v>
      </c>
      <c r="D36" s="1160"/>
      <c r="E36" s="1161"/>
      <c r="F36" s="36">
        <v>2.15</v>
      </c>
      <c r="G36" s="37">
        <v>3.2</v>
      </c>
      <c r="H36" s="37">
        <v>3.47</v>
      </c>
      <c r="I36" s="37">
        <v>3.86</v>
      </c>
      <c r="J36" s="38">
        <v>4.34</v>
      </c>
      <c r="K36" s="22"/>
      <c r="L36" s="22"/>
      <c r="M36" s="22"/>
      <c r="N36" s="22"/>
      <c r="O36" s="22"/>
      <c r="P36" s="22"/>
    </row>
    <row r="37" spans="1:16" ht="39" customHeight="1" x14ac:dyDescent="0.15">
      <c r="A37" s="22"/>
      <c r="B37" s="35"/>
      <c r="C37" s="1160" t="s">
        <v>537</v>
      </c>
      <c r="D37" s="1160"/>
      <c r="E37" s="1161"/>
      <c r="F37" s="36">
        <v>0.59</v>
      </c>
      <c r="G37" s="37">
        <v>1.01</v>
      </c>
      <c r="H37" s="37">
        <v>1.37</v>
      </c>
      <c r="I37" s="37">
        <v>1.74</v>
      </c>
      <c r="J37" s="38">
        <v>0.93</v>
      </c>
      <c r="K37" s="22"/>
      <c r="L37" s="22"/>
      <c r="M37" s="22"/>
      <c r="N37" s="22"/>
      <c r="O37" s="22"/>
      <c r="P37" s="22"/>
    </row>
    <row r="38" spans="1:16" ht="39" customHeight="1" x14ac:dyDescent="0.15">
      <c r="A38" s="22"/>
      <c r="B38" s="35"/>
      <c r="C38" s="1160" t="s">
        <v>538</v>
      </c>
      <c r="D38" s="1160"/>
      <c r="E38" s="1161"/>
      <c r="F38" s="36">
        <v>0.34</v>
      </c>
      <c r="G38" s="37">
        <v>0.14000000000000001</v>
      </c>
      <c r="H38" s="37">
        <v>0.01</v>
      </c>
      <c r="I38" s="37">
        <v>0.03</v>
      </c>
      <c r="J38" s="38">
        <v>0.68</v>
      </c>
      <c r="K38" s="22"/>
      <c r="L38" s="22"/>
      <c r="M38" s="22"/>
      <c r="N38" s="22"/>
      <c r="O38" s="22"/>
      <c r="P38" s="22"/>
    </row>
    <row r="39" spans="1:16" ht="39" customHeight="1" x14ac:dyDescent="0.15">
      <c r="A39" s="22"/>
      <c r="B39" s="35"/>
      <c r="C39" s="1160" t="s">
        <v>539</v>
      </c>
      <c r="D39" s="1160"/>
      <c r="E39" s="1161"/>
      <c r="F39" s="36">
        <v>0</v>
      </c>
      <c r="G39" s="37">
        <v>0</v>
      </c>
      <c r="H39" s="37">
        <v>1.08</v>
      </c>
      <c r="I39" s="37">
        <v>0.09</v>
      </c>
      <c r="J39" s="38">
        <v>0.18</v>
      </c>
      <c r="K39" s="22"/>
      <c r="L39" s="22"/>
      <c r="M39" s="22"/>
      <c r="N39" s="22"/>
      <c r="O39" s="22"/>
      <c r="P39" s="22"/>
    </row>
    <row r="40" spans="1:16" ht="39" customHeight="1" x14ac:dyDescent="0.15">
      <c r="A40" s="22"/>
      <c r="B40" s="35"/>
      <c r="C40" s="1160" t="s">
        <v>540</v>
      </c>
      <c r="D40" s="1160"/>
      <c r="E40" s="1161"/>
      <c r="F40" s="36">
        <v>0.02</v>
      </c>
      <c r="G40" s="37" t="s">
        <v>541</v>
      </c>
      <c r="H40" s="37">
        <v>0</v>
      </c>
      <c r="I40" s="37">
        <v>0</v>
      </c>
      <c r="J40" s="38">
        <v>0.02</v>
      </c>
      <c r="K40" s="22"/>
      <c r="L40" s="22"/>
      <c r="M40" s="22"/>
      <c r="N40" s="22"/>
      <c r="O40" s="22"/>
      <c r="P40" s="22"/>
    </row>
    <row r="41" spans="1:16" ht="39" customHeight="1" x14ac:dyDescent="0.15">
      <c r="A41" s="22"/>
      <c r="B41" s="35"/>
      <c r="C41" s="1160" t="s">
        <v>542</v>
      </c>
      <c r="D41" s="1160"/>
      <c r="E41" s="1161"/>
      <c r="F41" s="36">
        <v>0.01</v>
      </c>
      <c r="G41" s="37">
        <v>0.02</v>
      </c>
      <c r="H41" s="37">
        <v>0.02</v>
      </c>
      <c r="I41" s="37">
        <v>0.15</v>
      </c>
      <c r="J41" s="38">
        <v>0</v>
      </c>
      <c r="K41" s="22"/>
      <c r="L41" s="22"/>
      <c r="M41" s="22"/>
      <c r="N41" s="22"/>
      <c r="O41" s="22"/>
      <c r="P41" s="22"/>
    </row>
    <row r="42" spans="1:16" ht="39" customHeight="1" x14ac:dyDescent="0.15">
      <c r="A42" s="22"/>
      <c r="B42" s="39"/>
      <c r="C42" s="1160" t="s">
        <v>543</v>
      </c>
      <c r="D42" s="1160"/>
      <c r="E42" s="1161"/>
      <c r="F42" s="36" t="s">
        <v>489</v>
      </c>
      <c r="G42" s="37" t="s">
        <v>489</v>
      </c>
      <c r="H42" s="37" t="s">
        <v>489</v>
      </c>
      <c r="I42" s="37" t="s">
        <v>489</v>
      </c>
      <c r="J42" s="38" t="s">
        <v>489</v>
      </c>
      <c r="K42" s="22"/>
      <c r="L42" s="22"/>
      <c r="M42" s="22"/>
      <c r="N42" s="22"/>
      <c r="O42" s="22"/>
      <c r="P42" s="22"/>
    </row>
    <row r="43" spans="1:16" ht="39" customHeight="1" thickBot="1" x14ac:dyDescent="0.2">
      <c r="A43" s="22"/>
      <c r="B43" s="40"/>
      <c r="C43" s="1162" t="s">
        <v>544</v>
      </c>
      <c r="D43" s="1162"/>
      <c r="E43" s="1163"/>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U9Y2CsSxUrt3cwdguWjaqylnxCDj63yN9+ObeshrpAXLzWhSF2hVJ6Erpapjjdyx2tNP/IxLBVnt7FpHlEaaw==" saltValue="C4i/2dT5Rl8Vc02nhS/4R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66" t="s">
        <v>9</v>
      </c>
      <c r="C45" s="1167"/>
      <c r="D45" s="56"/>
      <c r="E45" s="1172" t="s">
        <v>10</v>
      </c>
      <c r="F45" s="1172"/>
      <c r="G45" s="1172"/>
      <c r="H45" s="1172"/>
      <c r="I45" s="1172"/>
      <c r="J45" s="1173"/>
      <c r="K45" s="57">
        <v>7281</v>
      </c>
      <c r="L45" s="58">
        <v>7370</v>
      </c>
      <c r="M45" s="58">
        <v>7515</v>
      </c>
      <c r="N45" s="58">
        <v>7560</v>
      </c>
      <c r="O45" s="59">
        <v>7506</v>
      </c>
      <c r="P45" s="46"/>
      <c r="Q45" s="46"/>
      <c r="R45" s="46"/>
      <c r="S45" s="46"/>
      <c r="T45" s="46"/>
      <c r="U45" s="46"/>
    </row>
    <row r="46" spans="1:21" ht="30.75" customHeight="1" x14ac:dyDescent="0.15">
      <c r="A46" s="46"/>
      <c r="B46" s="1168"/>
      <c r="C46" s="1169"/>
      <c r="D46" s="60"/>
      <c r="E46" s="1174" t="s">
        <v>11</v>
      </c>
      <c r="F46" s="1174"/>
      <c r="G46" s="1174"/>
      <c r="H46" s="1174"/>
      <c r="I46" s="1174"/>
      <c r="J46" s="1175"/>
      <c r="K46" s="61" t="s">
        <v>489</v>
      </c>
      <c r="L46" s="62" t="s">
        <v>489</v>
      </c>
      <c r="M46" s="62" t="s">
        <v>489</v>
      </c>
      <c r="N46" s="62" t="s">
        <v>489</v>
      </c>
      <c r="O46" s="63" t="s">
        <v>489</v>
      </c>
      <c r="P46" s="46"/>
      <c r="Q46" s="46"/>
      <c r="R46" s="46"/>
      <c r="S46" s="46"/>
      <c r="T46" s="46"/>
      <c r="U46" s="46"/>
    </row>
    <row r="47" spans="1:21" ht="30.75" customHeight="1" x14ac:dyDescent="0.15">
      <c r="A47" s="46"/>
      <c r="B47" s="1168"/>
      <c r="C47" s="1169"/>
      <c r="D47" s="60"/>
      <c r="E47" s="1174" t="s">
        <v>12</v>
      </c>
      <c r="F47" s="1174"/>
      <c r="G47" s="1174"/>
      <c r="H47" s="1174"/>
      <c r="I47" s="1174"/>
      <c r="J47" s="1175"/>
      <c r="K47" s="61" t="s">
        <v>489</v>
      </c>
      <c r="L47" s="62" t="s">
        <v>489</v>
      </c>
      <c r="M47" s="62" t="s">
        <v>489</v>
      </c>
      <c r="N47" s="62" t="s">
        <v>489</v>
      </c>
      <c r="O47" s="63" t="s">
        <v>489</v>
      </c>
      <c r="P47" s="46"/>
      <c r="Q47" s="46"/>
      <c r="R47" s="46"/>
      <c r="S47" s="46"/>
      <c r="T47" s="46"/>
      <c r="U47" s="46"/>
    </row>
    <row r="48" spans="1:21" ht="30.75" customHeight="1" x14ac:dyDescent="0.15">
      <c r="A48" s="46"/>
      <c r="B48" s="1168"/>
      <c r="C48" s="1169"/>
      <c r="D48" s="60"/>
      <c r="E48" s="1174" t="s">
        <v>13</v>
      </c>
      <c r="F48" s="1174"/>
      <c r="G48" s="1174"/>
      <c r="H48" s="1174"/>
      <c r="I48" s="1174"/>
      <c r="J48" s="1175"/>
      <c r="K48" s="61">
        <v>2359</v>
      </c>
      <c r="L48" s="62">
        <v>2326</v>
      </c>
      <c r="M48" s="62">
        <v>2287</v>
      </c>
      <c r="N48" s="62">
        <v>2141</v>
      </c>
      <c r="O48" s="63">
        <v>2080</v>
      </c>
      <c r="P48" s="46"/>
      <c r="Q48" s="46"/>
      <c r="R48" s="46"/>
      <c r="S48" s="46"/>
      <c r="T48" s="46"/>
      <c r="U48" s="46"/>
    </row>
    <row r="49" spans="1:21" ht="30.75" customHeight="1" x14ac:dyDescent="0.15">
      <c r="A49" s="46"/>
      <c r="B49" s="1168"/>
      <c r="C49" s="1169"/>
      <c r="D49" s="60"/>
      <c r="E49" s="1174" t="s">
        <v>14</v>
      </c>
      <c r="F49" s="1174"/>
      <c r="G49" s="1174"/>
      <c r="H49" s="1174"/>
      <c r="I49" s="1174"/>
      <c r="J49" s="1175"/>
      <c r="K49" s="61">
        <v>44</v>
      </c>
      <c r="L49" s="62">
        <v>44</v>
      </c>
      <c r="M49" s="62">
        <v>51</v>
      </c>
      <c r="N49" s="62">
        <v>56</v>
      </c>
      <c r="O49" s="63">
        <v>158</v>
      </c>
      <c r="P49" s="46"/>
      <c r="Q49" s="46"/>
      <c r="R49" s="46"/>
      <c r="S49" s="46"/>
      <c r="T49" s="46"/>
      <c r="U49" s="46"/>
    </row>
    <row r="50" spans="1:21" ht="30.75" customHeight="1" x14ac:dyDescent="0.15">
      <c r="A50" s="46"/>
      <c r="B50" s="1168"/>
      <c r="C50" s="1169"/>
      <c r="D50" s="60"/>
      <c r="E50" s="1174" t="s">
        <v>15</v>
      </c>
      <c r="F50" s="1174"/>
      <c r="G50" s="1174"/>
      <c r="H50" s="1174"/>
      <c r="I50" s="1174"/>
      <c r="J50" s="1175"/>
      <c r="K50" s="61">
        <v>18</v>
      </c>
      <c r="L50" s="62">
        <v>14</v>
      </c>
      <c r="M50" s="62">
        <v>5</v>
      </c>
      <c r="N50" s="62">
        <v>5</v>
      </c>
      <c r="O50" s="63">
        <v>3</v>
      </c>
      <c r="P50" s="46"/>
      <c r="Q50" s="46"/>
      <c r="R50" s="46"/>
      <c r="S50" s="46"/>
      <c r="T50" s="46"/>
      <c r="U50" s="46"/>
    </row>
    <row r="51" spans="1:21" ht="30.75" customHeight="1" x14ac:dyDescent="0.15">
      <c r="A51" s="46"/>
      <c r="B51" s="1170"/>
      <c r="C51" s="1171"/>
      <c r="D51" s="64"/>
      <c r="E51" s="1174" t="s">
        <v>16</v>
      </c>
      <c r="F51" s="1174"/>
      <c r="G51" s="1174"/>
      <c r="H51" s="1174"/>
      <c r="I51" s="1174"/>
      <c r="J51" s="1175"/>
      <c r="K51" s="61">
        <v>0</v>
      </c>
      <c r="L51" s="62">
        <v>0</v>
      </c>
      <c r="M51" s="62">
        <v>0</v>
      </c>
      <c r="N51" s="62">
        <v>0</v>
      </c>
      <c r="O51" s="63">
        <v>0</v>
      </c>
      <c r="P51" s="46"/>
      <c r="Q51" s="46"/>
      <c r="R51" s="46"/>
      <c r="S51" s="46"/>
      <c r="T51" s="46"/>
      <c r="U51" s="46"/>
    </row>
    <row r="52" spans="1:21" ht="30.75" customHeight="1" x14ac:dyDescent="0.15">
      <c r="A52" s="46"/>
      <c r="B52" s="1176" t="s">
        <v>17</v>
      </c>
      <c r="C52" s="1177"/>
      <c r="D52" s="64"/>
      <c r="E52" s="1174" t="s">
        <v>18</v>
      </c>
      <c r="F52" s="1174"/>
      <c r="G52" s="1174"/>
      <c r="H52" s="1174"/>
      <c r="I52" s="1174"/>
      <c r="J52" s="1175"/>
      <c r="K52" s="61">
        <v>7328</v>
      </c>
      <c r="L52" s="62">
        <v>7434</v>
      </c>
      <c r="M52" s="62">
        <v>7401</v>
      </c>
      <c r="N52" s="62">
        <v>7415</v>
      </c>
      <c r="O52" s="63">
        <v>7400</v>
      </c>
      <c r="P52" s="46"/>
      <c r="Q52" s="46"/>
      <c r="R52" s="46"/>
      <c r="S52" s="46"/>
      <c r="T52" s="46"/>
      <c r="U52" s="46"/>
    </row>
    <row r="53" spans="1:21" ht="30.75" customHeight="1" thickBot="1" x14ac:dyDescent="0.2">
      <c r="A53" s="46"/>
      <c r="B53" s="1178" t="s">
        <v>19</v>
      </c>
      <c r="C53" s="1179"/>
      <c r="D53" s="65"/>
      <c r="E53" s="1180" t="s">
        <v>20</v>
      </c>
      <c r="F53" s="1180"/>
      <c r="G53" s="1180"/>
      <c r="H53" s="1180"/>
      <c r="I53" s="1180"/>
      <c r="J53" s="1181"/>
      <c r="K53" s="66">
        <v>2374</v>
      </c>
      <c r="L53" s="67">
        <v>2320</v>
      </c>
      <c r="M53" s="67">
        <v>2457</v>
      </c>
      <c r="N53" s="67">
        <v>2347</v>
      </c>
      <c r="O53" s="68">
        <v>2347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82" t="s">
        <v>24</v>
      </c>
      <c r="C58" s="1183"/>
      <c r="D58" s="1188" t="s">
        <v>25</v>
      </c>
      <c r="E58" s="1189"/>
      <c r="F58" s="1189"/>
      <c r="G58" s="1189"/>
      <c r="H58" s="1189"/>
      <c r="I58" s="1189"/>
      <c r="J58" s="1190"/>
      <c r="K58" s="81"/>
      <c r="L58" s="82"/>
      <c r="M58" s="82"/>
      <c r="N58" s="82"/>
      <c r="O58" s="83"/>
    </row>
    <row r="59" spans="1:21" ht="31.5" customHeight="1" x14ac:dyDescent="0.15">
      <c r="B59" s="1184"/>
      <c r="C59" s="1185"/>
      <c r="D59" s="1191" t="s">
        <v>26</v>
      </c>
      <c r="E59" s="1192"/>
      <c r="F59" s="1192"/>
      <c r="G59" s="1192"/>
      <c r="H59" s="1192"/>
      <c r="I59" s="1192"/>
      <c r="J59" s="1193"/>
      <c r="K59" s="84"/>
      <c r="L59" s="85"/>
      <c r="M59" s="85"/>
      <c r="N59" s="85"/>
      <c r="O59" s="86"/>
    </row>
    <row r="60" spans="1:21" ht="31.5" customHeight="1" thickBot="1" x14ac:dyDescent="0.2">
      <c r="B60" s="1186"/>
      <c r="C60" s="1187"/>
      <c r="D60" s="1194" t="s">
        <v>27</v>
      </c>
      <c r="E60" s="1195"/>
      <c r="F60" s="1195"/>
      <c r="G60" s="1195"/>
      <c r="H60" s="1195"/>
      <c r="I60" s="1195"/>
      <c r="J60" s="119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VFbkma5e+qpcDbQ7LKislI/srxEW5SD11UJZtphywH1Ojp3g7NMSDPp9gZkH5eBsJrdespjoCOsaPB14zvrqQ==" saltValue="P3mF4k508tM1MUy6H55Kw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197" t="s">
        <v>30</v>
      </c>
      <c r="C41" s="1198"/>
      <c r="D41" s="103"/>
      <c r="E41" s="1203" t="s">
        <v>31</v>
      </c>
      <c r="F41" s="1203"/>
      <c r="G41" s="1203"/>
      <c r="H41" s="1204"/>
      <c r="I41" s="342">
        <v>60561</v>
      </c>
      <c r="J41" s="343">
        <v>59494</v>
      </c>
      <c r="K41" s="343">
        <v>56642</v>
      </c>
      <c r="L41" s="343">
        <v>52397</v>
      </c>
      <c r="M41" s="344">
        <v>49094</v>
      </c>
    </row>
    <row r="42" spans="2:13" ht="27.75" customHeight="1" x14ac:dyDescent="0.15">
      <c r="B42" s="1199"/>
      <c r="C42" s="1200"/>
      <c r="D42" s="104"/>
      <c r="E42" s="1205" t="s">
        <v>32</v>
      </c>
      <c r="F42" s="1205"/>
      <c r="G42" s="1205"/>
      <c r="H42" s="1206"/>
      <c r="I42" s="345">
        <v>26</v>
      </c>
      <c r="J42" s="346">
        <v>12</v>
      </c>
      <c r="K42" s="346">
        <v>8</v>
      </c>
      <c r="L42" s="346">
        <v>3</v>
      </c>
      <c r="M42" s="347" t="s">
        <v>489</v>
      </c>
    </row>
    <row r="43" spans="2:13" ht="27.75" customHeight="1" x14ac:dyDescent="0.15">
      <c r="B43" s="1199"/>
      <c r="C43" s="1200"/>
      <c r="D43" s="104"/>
      <c r="E43" s="1205" t="s">
        <v>33</v>
      </c>
      <c r="F43" s="1205"/>
      <c r="G43" s="1205"/>
      <c r="H43" s="1206"/>
      <c r="I43" s="345">
        <v>22978</v>
      </c>
      <c r="J43" s="346">
        <v>21661</v>
      </c>
      <c r="K43" s="346">
        <v>20626</v>
      </c>
      <c r="L43" s="346">
        <v>18815</v>
      </c>
      <c r="M43" s="347">
        <v>17123</v>
      </c>
    </row>
    <row r="44" spans="2:13" ht="27.75" customHeight="1" x14ac:dyDescent="0.15">
      <c r="B44" s="1199"/>
      <c r="C44" s="1200"/>
      <c r="D44" s="104"/>
      <c r="E44" s="1205" t="s">
        <v>34</v>
      </c>
      <c r="F44" s="1205"/>
      <c r="G44" s="1205"/>
      <c r="H44" s="1206"/>
      <c r="I44" s="345">
        <v>1665</v>
      </c>
      <c r="J44" s="346">
        <v>2564</v>
      </c>
      <c r="K44" s="346">
        <v>3603</v>
      </c>
      <c r="L44" s="346">
        <v>4101</v>
      </c>
      <c r="M44" s="347">
        <v>3966</v>
      </c>
    </row>
    <row r="45" spans="2:13" ht="27.75" customHeight="1" x14ac:dyDescent="0.15">
      <c r="B45" s="1199"/>
      <c r="C45" s="1200"/>
      <c r="D45" s="104"/>
      <c r="E45" s="1205" t="s">
        <v>35</v>
      </c>
      <c r="F45" s="1205"/>
      <c r="G45" s="1205"/>
      <c r="H45" s="1206"/>
      <c r="I45" s="345">
        <v>7657</v>
      </c>
      <c r="J45" s="346">
        <v>7419</v>
      </c>
      <c r="K45" s="346">
        <v>7261</v>
      </c>
      <c r="L45" s="346">
        <v>7131</v>
      </c>
      <c r="M45" s="347">
        <v>7301</v>
      </c>
    </row>
    <row r="46" spans="2:13" ht="27.75" customHeight="1" x14ac:dyDescent="0.15">
      <c r="B46" s="1199"/>
      <c r="C46" s="1200"/>
      <c r="D46" s="105"/>
      <c r="E46" s="1205" t="s">
        <v>36</v>
      </c>
      <c r="F46" s="1205"/>
      <c r="G46" s="1205"/>
      <c r="H46" s="1206"/>
      <c r="I46" s="345" t="s">
        <v>489</v>
      </c>
      <c r="J46" s="346" t="s">
        <v>489</v>
      </c>
      <c r="K46" s="346" t="s">
        <v>489</v>
      </c>
      <c r="L46" s="346" t="s">
        <v>489</v>
      </c>
      <c r="M46" s="347" t="s">
        <v>489</v>
      </c>
    </row>
    <row r="47" spans="2:13" ht="27.75" customHeight="1" x14ac:dyDescent="0.15">
      <c r="B47" s="1199"/>
      <c r="C47" s="1200"/>
      <c r="D47" s="106"/>
      <c r="E47" s="1207" t="s">
        <v>37</v>
      </c>
      <c r="F47" s="1208"/>
      <c r="G47" s="1208"/>
      <c r="H47" s="1209"/>
      <c r="I47" s="345" t="s">
        <v>489</v>
      </c>
      <c r="J47" s="346" t="s">
        <v>489</v>
      </c>
      <c r="K47" s="346" t="s">
        <v>489</v>
      </c>
      <c r="L47" s="346" t="s">
        <v>489</v>
      </c>
      <c r="M47" s="347" t="s">
        <v>489</v>
      </c>
    </row>
    <row r="48" spans="2:13" ht="27.75" customHeight="1" x14ac:dyDescent="0.15">
      <c r="B48" s="1199"/>
      <c r="C48" s="1200"/>
      <c r="D48" s="104"/>
      <c r="E48" s="1205" t="s">
        <v>38</v>
      </c>
      <c r="F48" s="1205"/>
      <c r="G48" s="1205"/>
      <c r="H48" s="1206"/>
      <c r="I48" s="345" t="s">
        <v>489</v>
      </c>
      <c r="J48" s="346" t="s">
        <v>489</v>
      </c>
      <c r="K48" s="346" t="s">
        <v>489</v>
      </c>
      <c r="L48" s="346" t="s">
        <v>489</v>
      </c>
      <c r="M48" s="347" t="s">
        <v>489</v>
      </c>
    </row>
    <row r="49" spans="2:13" ht="27.75" customHeight="1" x14ac:dyDescent="0.15">
      <c r="B49" s="1201"/>
      <c r="C49" s="1202"/>
      <c r="D49" s="104"/>
      <c r="E49" s="1205" t="s">
        <v>39</v>
      </c>
      <c r="F49" s="1205"/>
      <c r="G49" s="1205"/>
      <c r="H49" s="1206"/>
      <c r="I49" s="345" t="s">
        <v>489</v>
      </c>
      <c r="J49" s="346" t="s">
        <v>489</v>
      </c>
      <c r="K49" s="346" t="s">
        <v>489</v>
      </c>
      <c r="L49" s="346" t="s">
        <v>489</v>
      </c>
      <c r="M49" s="347" t="s">
        <v>489</v>
      </c>
    </row>
    <row r="50" spans="2:13" ht="27.75" customHeight="1" x14ac:dyDescent="0.15">
      <c r="B50" s="1210" t="s">
        <v>40</v>
      </c>
      <c r="C50" s="1211"/>
      <c r="D50" s="107"/>
      <c r="E50" s="1205" t="s">
        <v>41</v>
      </c>
      <c r="F50" s="1205"/>
      <c r="G50" s="1205"/>
      <c r="H50" s="1206"/>
      <c r="I50" s="345">
        <v>9585</v>
      </c>
      <c r="J50" s="346">
        <v>9574</v>
      </c>
      <c r="K50" s="346">
        <v>11786</v>
      </c>
      <c r="L50" s="346">
        <v>12614</v>
      </c>
      <c r="M50" s="347">
        <v>13869</v>
      </c>
    </row>
    <row r="51" spans="2:13" ht="27.75" customHeight="1" x14ac:dyDescent="0.15">
      <c r="B51" s="1199"/>
      <c r="C51" s="1200"/>
      <c r="D51" s="104"/>
      <c r="E51" s="1205" t="s">
        <v>42</v>
      </c>
      <c r="F51" s="1205"/>
      <c r="G51" s="1205"/>
      <c r="H51" s="1206"/>
      <c r="I51" s="345">
        <v>12945</v>
      </c>
      <c r="J51" s="346">
        <v>12667</v>
      </c>
      <c r="K51" s="346">
        <v>12530</v>
      </c>
      <c r="L51" s="346">
        <v>11707</v>
      </c>
      <c r="M51" s="347">
        <v>11343</v>
      </c>
    </row>
    <row r="52" spans="2:13" ht="27.75" customHeight="1" x14ac:dyDescent="0.15">
      <c r="B52" s="1201"/>
      <c r="C52" s="1202"/>
      <c r="D52" s="104"/>
      <c r="E52" s="1205" t="s">
        <v>43</v>
      </c>
      <c r="F52" s="1205"/>
      <c r="G52" s="1205"/>
      <c r="H52" s="1206"/>
      <c r="I52" s="345">
        <v>61710</v>
      </c>
      <c r="J52" s="346">
        <v>59908</v>
      </c>
      <c r="K52" s="346">
        <v>56797</v>
      </c>
      <c r="L52" s="346">
        <v>54179</v>
      </c>
      <c r="M52" s="347">
        <v>50708</v>
      </c>
    </row>
    <row r="53" spans="2:13" ht="27.75" customHeight="1" thickBot="1" x14ac:dyDescent="0.2">
      <c r="B53" s="1212" t="s">
        <v>19</v>
      </c>
      <c r="C53" s="1213"/>
      <c r="D53" s="108"/>
      <c r="E53" s="1214" t="s">
        <v>44</v>
      </c>
      <c r="F53" s="1214"/>
      <c r="G53" s="1214"/>
      <c r="H53" s="1215"/>
      <c r="I53" s="348">
        <v>8646</v>
      </c>
      <c r="J53" s="349">
        <v>9002</v>
      </c>
      <c r="K53" s="349">
        <v>7027</v>
      </c>
      <c r="L53" s="349">
        <v>3946</v>
      </c>
      <c r="M53" s="350">
        <v>1564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q1PFrYXX1CehYajie6MfncjAPAk1QbDTvA/8r5oc7OqlDeKBRMviZhg3Bmux1nnGUyGeb5adMm+dT0KzAtTI9Q==" saltValue="HrKZphJ8YLDeHOhTkVvYI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224" t="s">
        <v>46</v>
      </c>
      <c r="D55" s="1224"/>
      <c r="E55" s="1225"/>
      <c r="F55" s="120">
        <v>3268</v>
      </c>
      <c r="G55" s="120">
        <v>3663</v>
      </c>
      <c r="H55" s="121">
        <v>3986</v>
      </c>
    </row>
    <row r="56" spans="2:8" ht="52.5" customHeight="1" x14ac:dyDescent="0.15">
      <c r="B56" s="122"/>
      <c r="C56" s="1226" t="s">
        <v>47</v>
      </c>
      <c r="D56" s="1226"/>
      <c r="E56" s="1227"/>
      <c r="F56" s="123">
        <v>1771</v>
      </c>
      <c r="G56" s="123">
        <v>1286</v>
      </c>
      <c r="H56" s="124">
        <v>2006</v>
      </c>
    </row>
    <row r="57" spans="2:8" ht="53.25" customHeight="1" x14ac:dyDescent="0.15">
      <c r="B57" s="122"/>
      <c r="C57" s="1228" t="s">
        <v>48</v>
      </c>
      <c r="D57" s="1228"/>
      <c r="E57" s="1229"/>
      <c r="F57" s="125">
        <v>5117</v>
      </c>
      <c r="G57" s="125">
        <v>5781</v>
      </c>
      <c r="H57" s="126">
        <v>5897</v>
      </c>
    </row>
    <row r="58" spans="2:8" ht="45.75" customHeight="1" x14ac:dyDescent="0.15">
      <c r="B58" s="127"/>
      <c r="C58" s="1216" t="s">
        <v>550</v>
      </c>
      <c r="D58" s="1217"/>
      <c r="E58" s="1218"/>
      <c r="F58" s="128">
        <v>500</v>
      </c>
      <c r="G58" s="128">
        <v>1420</v>
      </c>
      <c r="H58" s="129">
        <v>1649</v>
      </c>
    </row>
    <row r="59" spans="2:8" ht="45.75" customHeight="1" x14ac:dyDescent="0.15">
      <c r="B59" s="127"/>
      <c r="C59" s="1216" t="s">
        <v>551</v>
      </c>
      <c r="D59" s="1217"/>
      <c r="E59" s="1218"/>
      <c r="F59" s="128">
        <v>2413</v>
      </c>
      <c r="G59" s="128">
        <v>1873</v>
      </c>
      <c r="H59" s="129">
        <v>1394</v>
      </c>
    </row>
    <row r="60" spans="2:8" ht="45.75" customHeight="1" x14ac:dyDescent="0.15">
      <c r="B60" s="127"/>
      <c r="C60" s="1216" t="s">
        <v>552</v>
      </c>
      <c r="D60" s="1217"/>
      <c r="E60" s="1218"/>
      <c r="F60" s="128">
        <v>700</v>
      </c>
      <c r="G60" s="128">
        <v>779</v>
      </c>
      <c r="H60" s="129">
        <v>1140</v>
      </c>
    </row>
    <row r="61" spans="2:8" ht="45.75" customHeight="1" x14ac:dyDescent="0.15">
      <c r="B61" s="127"/>
      <c r="C61" s="1216" t="s">
        <v>553</v>
      </c>
      <c r="D61" s="1217"/>
      <c r="E61" s="1218"/>
      <c r="F61" s="128"/>
      <c r="G61" s="128">
        <v>258</v>
      </c>
      <c r="H61" s="129">
        <v>385</v>
      </c>
    </row>
    <row r="62" spans="2:8" ht="45.75" customHeight="1" thickBot="1" x14ac:dyDescent="0.2">
      <c r="B62" s="130"/>
      <c r="C62" s="1219" t="s">
        <v>554</v>
      </c>
      <c r="D62" s="1220"/>
      <c r="E62" s="1221"/>
      <c r="F62" s="131">
        <v>10</v>
      </c>
      <c r="G62" s="131">
        <v>304</v>
      </c>
      <c r="H62" s="132">
        <v>304</v>
      </c>
    </row>
    <row r="63" spans="2:8" ht="52.5" customHeight="1" thickBot="1" x14ac:dyDescent="0.2">
      <c r="B63" s="133"/>
      <c r="C63" s="1222" t="s">
        <v>49</v>
      </c>
      <c r="D63" s="1222"/>
      <c r="E63" s="1223"/>
      <c r="F63" s="134">
        <v>10155</v>
      </c>
      <c r="G63" s="134">
        <v>10730</v>
      </c>
      <c r="H63" s="135">
        <v>11889</v>
      </c>
    </row>
    <row r="64" spans="2:8" x14ac:dyDescent="0.15"/>
  </sheetData>
  <sheetProtection algorithmName="SHA-512" hashValue="0ZFvJ3kszlAWCO8bCEP48lWW1AXNvqpBo88o8vzGfYVoOoqBsW1dFnGefvwE5oWXbp4Rod3E9bQhpL6rXvEAdg==" saltValue="pUNy+PBeNtbdFNtgvUT++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574</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30" t="s">
        <v>576</v>
      </c>
      <c r="AO43" s="1231"/>
      <c r="AP43" s="1231"/>
      <c r="AQ43" s="1231"/>
      <c r="AR43" s="1231"/>
      <c r="AS43" s="1231"/>
      <c r="AT43" s="1231"/>
      <c r="AU43" s="1231"/>
      <c r="AV43" s="1231"/>
      <c r="AW43" s="1231"/>
      <c r="AX43" s="1231"/>
      <c r="AY43" s="1231"/>
      <c r="AZ43" s="1231"/>
      <c r="BA43" s="1231"/>
      <c r="BB43" s="1231"/>
      <c r="BC43" s="1231"/>
      <c r="BD43" s="1231"/>
      <c r="BE43" s="1231"/>
      <c r="BF43" s="1231"/>
      <c r="BG43" s="1231"/>
      <c r="BH43" s="1231"/>
      <c r="BI43" s="1231"/>
      <c r="BJ43" s="1231"/>
      <c r="BK43" s="1231"/>
      <c r="BL43" s="1231"/>
      <c r="BM43" s="1231"/>
      <c r="BN43" s="1231"/>
      <c r="BO43" s="1231"/>
      <c r="BP43" s="1231"/>
      <c r="BQ43" s="1231"/>
      <c r="BR43" s="1231"/>
      <c r="BS43" s="1231"/>
      <c r="BT43" s="1231"/>
      <c r="BU43" s="1231"/>
      <c r="BV43" s="1231"/>
      <c r="BW43" s="1231"/>
      <c r="BX43" s="1231"/>
      <c r="BY43" s="1231"/>
      <c r="BZ43" s="1231"/>
      <c r="CA43" s="1231"/>
      <c r="CB43" s="1231"/>
      <c r="CC43" s="1231"/>
      <c r="CD43" s="1231"/>
      <c r="CE43" s="1231"/>
      <c r="CF43" s="1231"/>
      <c r="CG43" s="1231"/>
      <c r="CH43" s="1231"/>
      <c r="CI43" s="1231"/>
      <c r="CJ43" s="1231"/>
      <c r="CK43" s="1231"/>
      <c r="CL43" s="1231"/>
      <c r="CM43" s="1231"/>
      <c r="CN43" s="1231"/>
      <c r="CO43" s="1231"/>
      <c r="CP43" s="1231"/>
      <c r="CQ43" s="1231"/>
      <c r="CR43" s="1231"/>
      <c r="CS43" s="1231"/>
      <c r="CT43" s="1231"/>
      <c r="CU43" s="1231"/>
      <c r="CV43" s="1231"/>
      <c r="CW43" s="1231"/>
      <c r="CX43" s="1231"/>
      <c r="CY43" s="1231"/>
      <c r="CZ43" s="1231"/>
      <c r="DA43" s="1231"/>
      <c r="DB43" s="1231"/>
      <c r="DC43" s="1232"/>
    </row>
    <row r="44" spans="2:109" x14ac:dyDescent="0.15">
      <c r="B44" s="259"/>
      <c r="AN44" s="1233"/>
      <c r="AO44" s="1234"/>
      <c r="AP44" s="1234"/>
      <c r="AQ44" s="1234"/>
      <c r="AR44" s="1234"/>
      <c r="AS44" s="1234"/>
      <c r="AT44" s="1234"/>
      <c r="AU44" s="1234"/>
      <c r="AV44" s="1234"/>
      <c r="AW44" s="1234"/>
      <c r="AX44" s="1234"/>
      <c r="AY44" s="1234"/>
      <c r="AZ44" s="1234"/>
      <c r="BA44" s="1234"/>
      <c r="BB44" s="1234"/>
      <c r="BC44" s="1234"/>
      <c r="BD44" s="1234"/>
      <c r="BE44" s="1234"/>
      <c r="BF44" s="1234"/>
      <c r="BG44" s="1234"/>
      <c r="BH44" s="1234"/>
      <c r="BI44" s="1234"/>
      <c r="BJ44" s="1234"/>
      <c r="BK44" s="1234"/>
      <c r="BL44" s="1234"/>
      <c r="BM44" s="1234"/>
      <c r="BN44" s="1234"/>
      <c r="BO44" s="1234"/>
      <c r="BP44" s="1234"/>
      <c r="BQ44" s="1234"/>
      <c r="BR44" s="1234"/>
      <c r="BS44" s="1234"/>
      <c r="BT44" s="1234"/>
      <c r="BU44" s="1234"/>
      <c r="BV44" s="1234"/>
      <c r="BW44" s="1234"/>
      <c r="BX44" s="1234"/>
      <c r="BY44" s="1234"/>
      <c r="BZ44" s="1234"/>
      <c r="CA44" s="1234"/>
      <c r="CB44" s="1234"/>
      <c r="CC44" s="1234"/>
      <c r="CD44" s="1234"/>
      <c r="CE44" s="1234"/>
      <c r="CF44" s="1234"/>
      <c r="CG44" s="1234"/>
      <c r="CH44" s="1234"/>
      <c r="CI44" s="1234"/>
      <c r="CJ44" s="1234"/>
      <c r="CK44" s="1234"/>
      <c r="CL44" s="1234"/>
      <c r="CM44" s="1234"/>
      <c r="CN44" s="1234"/>
      <c r="CO44" s="1234"/>
      <c r="CP44" s="1234"/>
      <c r="CQ44" s="1234"/>
      <c r="CR44" s="1234"/>
      <c r="CS44" s="1234"/>
      <c r="CT44" s="1234"/>
      <c r="CU44" s="1234"/>
      <c r="CV44" s="1234"/>
      <c r="CW44" s="1234"/>
      <c r="CX44" s="1234"/>
      <c r="CY44" s="1234"/>
      <c r="CZ44" s="1234"/>
      <c r="DA44" s="1234"/>
      <c r="DB44" s="1234"/>
      <c r="DC44" s="1235"/>
    </row>
    <row r="45" spans="2:109" x14ac:dyDescent="0.15">
      <c r="B45" s="259"/>
      <c r="AN45" s="1233"/>
      <c r="AO45" s="1234"/>
      <c r="AP45" s="1234"/>
      <c r="AQ45" s="1234"/>
      <c r="AR45" s="1234"/>
      <c r="AS45" s="1234"/>
      <c r="AT45" s="1234"/>
      <c r="AU45" s="1234"/>
      <c r="AV45" s="1234"/>
      <c r="AW45" s="1234"/>
      <c r="AX45" s="1234"/>
      <c r="AY45" s="1234"/>
      <c r="AZ45" s="1234"/>
      <c r="BA45" s="1234"/>
      <c r="BB45" s="1234"/>
      <c r="BC45" s="1234"/>
      <c r="BD45" s="1234"/>
      <c r="BE45" s="1234"/>
      <c r="BF45" s="1234"/>
      <c r="BG45" s="1234"/>
      <c r="BH45" s="1234"/>
      <c r="BI45" s="1234"/>
      <c r="BJ45" s="1234"/>
      <c r="BK45" s="1234"/>
      <c r="BL45" s="1234"/>
      <c r="BM45" s="1234"/>
      <c r="BN45" s="1234"/>
      <c r="BO45" s="1234"/>
      <c r="BP45" s="1234"/>
      <c r="BQ45" s="1234"/>
      <c r="BR45" s="1234"/>
      <c r="BS45" s="1234"/>
      <c r="BT45" s="1234"/>
      <c r="BU45" s="1234"/>
      <c r="BV45" s="1234"/>
      <c r="BW45" s="1234"/>
      <c r="BX45" s="1234"/>
      <c r="BY45" s="1234"/>
      <c r="BZ45" s="1234"/>
      <c r="CA45" s="1234"/>
      <c r="CB45" s="1234"/>
      <c r="CC45" s="1234"/>
      <c r="CD45" s="1234"/>
      <c r="CE45" s="1234"/>
      <c r="CF45" s="1234"/>
      <c r="CG45" s="1234"/>
      <c r="CH45" s="1234"/>
      <c r="CI45" s="1234"/>
      <c r="CJ45" s="1234"/>
      <c r="CK45" s="1234"/>
      <c r="CL45" s="1234"/>
      <c r="CM45" s="1234"/>
      <c r="CN45" s="1234"/>
      <c r="CO45" s="1234"/>
      <c r="CP45" s="1234"/>
      <c r="CQ45" s="1234"/>
      <c r="CR45" s="1234"/>
      <c r="CS45" s="1234"/>
      <c r="CT45" s="1234"/>
      <c r="CU45" s="1234"/>
      <c r="CV45" s="1234"/>
      <c r="CW45" s="1234"/>
      <c r="CX45" s="1234"/>
      <c r="CY45" s="1234"/>
      <c r="CZ45" s="1234"/>
      <c r="DA45" s="1234"/>
      <c r="DB45" s="1234"/>
      <c r="DC45" s="1235"/>
    </row>
    <row r="46" spans="2:109" x14ac:dyDescent="0.15">
      <c r="B46" s="259"/>
      <c r="AN46" s="1233"/>
      <c r="AO46" s="1234"/>
      <c r="AP46" s="1234"/>
      <c r="AQ46" s="1234"/>
      <c r="AR46" s="1234"/>
      <c r="AS46" s="1234"/>
      <c r="AT46" s="1234"/>
      <c r="AU46" s="1234"/>
      <c r="AV46" s="1234"/>
      <c r="AW46" s="1234"/>
      <c r="AX46" s="1234"/>
      <c r="AY46" s="1234"/>
      <c r="AZ46" s="1234"/>
      <c r="BA46" s="1234"/>
      <c r="BB46" s="1234"/>
      <c r="BC46" s="1234"/>
      <c r="BD46" s="1234"/>
      <c r="BE46" s="1234"/>
      <c r="BF46" s="1234"/>
      <c r="BG46" s="1234"/>
      <c r="BH46" s="1234"/>
      <c r="BI46" s="1234"/>
      <c r="BJ46" s="1234"/>
      <c r="BK46" s="1234"/>
      <c r="BL46" s="1234"/>
      <c r="BM46" s="1234"/>
      <c r="BN46" s="1234"/>
      <c r="BO46" s="1234"/>
      <c r="BP46" s="1234"/>
      <c r="BQ46" s="1234"/>
      <c r="BR46" s="1234"/>
      <c r="BS46" s="1234"/>
      <c r="BT46" s="1234"/>
      <c r="BU46" s="1234"/>
      <c r="BV46" s="1234"/>
      <c r="BW46" s="1234"/>
      <c r="BX46" s="1234"/>
      <c r="BY46" s="1234"/>
      <c r="BZ46" s="1234"/>
      <c r="CA46" s="1234"/>
      <c r="CB46" s="1234"/>
      <c r="CC46" s="1234"/>
      <c r="CD46" s="1234"/>
      <c r="CE46" s="1234"/>
      <c r="CF46" s="1234"/>
      <c r="CG46" s="1234"/>
      <c r="CH46" s="1234"/>
      <c r="CI46" s="1234"/>
      <c r="CJ46" s="1234"/>
      <c r="CK46" s="1234"/>
      <c r="CL46" s="1234"/>
      <c r="CM46" s="1234"/>
      <c r="CN46" s="1234"/>
      <c r="CO46" s="1234"/>
      <c r="CP46" s="1234"/>
      <c r="CQ46" s="1234"/>
      <c r="CR46" s="1234"/>
      <c r="CS46" s="1234"/>
      <c r="CT46" s="1234"/>
      <c r="CU46" s="1234"/>
      <c r="CV46" s="1234"/>
      <c r="CW46" s="1234"/>
      <c r="CX46" s="1234"/>
      <c r="CY46" s="1234"/>
      <c r="CZ46" s="1234"/>
      <c r="DA46" s="1234"/>
      <c r="DB46" s="1234"/>
      <c r="DC46" s="1235"/>
    </row>
    <row r="47" spans="2:109" x14ac:dyDescent="0.15">
      <c r="B47" s="259"/>
      <c r="AN47" s="1236"/>
      <c r="AO47" s="1237"/>
      <c r="AP47" s="1237"/>
      <c r="AQ47" s="1237"/>
      <c r="AR47" s="1237"/>
      <c r="AS47" s="1237"/>
      <c r="AT47" s="1237"/>
      <c r="AU47" s="1237"/>
      <c r="AV47" s="1237"/>
      <c r="AW47" s="1237"/>
      <c r="AX47" s="1237"/>
      <c r="AY47" s="1237"/>
      <c r="AZ47" s="1237"/>
      <c r="BA47" s="1237"/>
      <c r="BB47" s="1237"/>
      <c r="BC47" s="1237"/>
      <c r="BD47" s="1237"/>
      <c r="BE47" s="1237"/>
      <c r="BF47" s="1237"/>
      <c r="BG47" s="1237"/>
      <c r="BH47" s="1237"/>
      <c r="BI47" s="1237"/>
      <c r="BJ47" s="1237"/>
      <c r="BK47" s="1237"/>
      <c r="BL47" s="1237"/>
      <c r="BM47" s="1237"/>
      <c r="BN47" s="1237"/>
      <c r="BO47" s="1237"/>
      <c r="BP47" s="1237"/>
      <c r="BQ47" s="1237"/>
      <c r="BR47" s="1237"/>
      <c r="BS47" s="1237"/>
      <c r="BT47" s="1237"/>
      <c r="BU47" s="1237"/>
      <c r="BV47" s="1237"/>
      <c r="BW47" s="1237"/>
      <c r="BX47" s="1237"/>
      <c r="BY47" s="1237"/>
      <c r="BZ47" s="1237"/>
      <c r="CA47" s="1237"/>
      <c r="CB47" s="1237"/>
      <c r="CC47" s="1237"/>
      <c r="CD47" s="1237"/>
      <c r="CE47" s="1237"/>
      <c r="CF47" s="1237"/>
      <c r="CG47" s="1237"/>
      <c r="CH47" s="1237"/>
      <c r="CI47" s="1237"/>
      <c r="CJ47" s="1237"/>
      <c r="CK47" s="1237"/>
      <c r="CL47" s="1237"/>
      <c r="CM47" s="1237"/>
      <c r="CN47" s="1237"/>
      <c r="CO47" s="1237"/>
      <c r="CP47" s="1237"/>
      <c r="CQ47" s="1237"/>
      <c r="CR47" s="1237"/>
      <c r="CS47" s="1237"/>
      <c r="CT47" s="1237"/>
      <c r="CU47" s="1237"/>
      <c r="CV47" s="1237"/>
      <c r="CW47" s="1237"/>
      <c r="CX47" s="1237"/>
      <c r="CY47" s="1237"/>
      <c r="CZ47" s="1237"/>
      <c r="DA47" s="1237"/>
      <c r="DB47" s="1237"/>
      <c r="DC47" s="1238"/>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577</v>
      </c>
    </row>
    <row r="50" spans="1:109" x14ac:dyDescent="0.15">
      <c r="B50" s="259"/>
      <c r="G50" s="1239"/>
      <c r="H50" s="1239"/>
      <c r="I50" s="1239"/>
      <c r="J50" s="1239"/>
      <c r="K50" s="360"/>
      <c r="L50" s="360"/>
      <c r="M50" s="361"/>
      <c r="N50" s="361"/>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43" t="s">
        <v>528</v>
      </c>
      <c r="BQ50" s="1243"/>
      <c r="BR50" s="1243"/>
      <c r="BS50" s="1243"/>
      <c r="BT50" s="1243"/>
      <c r="BU50" s="1243"/>
      <c r="BV50" s="1243"/>
      <c r="BW50" s="1243"/>
      <c r="BX50" s="1243" t="s">
        <v>529</v>
      </c>
      <c r="BY50" s="1243"/>
      <c r="BZ50" s="1243"/>
      <c r="CA50" s="1243"/>
      <c r="CB50" s="1243"/>
      <c r="CC50" s="1243"/>
      <c r="CD50" s="1243"/>
      <c r="CE50" s="1243"/>
      <c r="CF50" s="1243" t="s">
        <v>530</v>
      </c>
      <c r="CG50" s="1243"/>
      <c r="CH50" s="1243"/>
      <c r="CI50" s="1243"/>
      <c r="CJ50" s="1243"/>
      <c r="CK50" s="1243"/>
      <c r="CL50" s="1243"/>
      <c r="CM50" s="1243"/>
      <c r="CN50" s="1243" t="s">
        <v>531</v>
      </c>
      <c r="CO50" s="1243"/>
      <c r="CP50" s="1243"/>
      <c r="CQ50" s="1243"/>
      <c r="CR50" s="1243"/>
      <c r="CS50" s="1243"/>
      <c r="CT50" s="1243"/>
      <c r="CU50" s="1243"/>
      <c r="CV50" s="1243" t="s">
        <v>532</v>
      </c>
      <c r="CW50" s="1243"/>
      <c r="CX50" s="1243"/>
      <c r="CY50" s="1243"/>
      <c r="CZ50" s="1243"/>
      <c r="DA50" s="1243"/>
      <c r="DB50" s="1243"/>
      <c r="DC50" s="1243"/>
    </row>
    <row r="51" spans="1:109" ht="13.5" customHeight="1" x14ac:dyDescent="0.15">
      <c r="B51" s="259"/>
      <c r="G51" s="1249"/>
      <c r="H51" s="1249"/>
      <c r="I51" s="1247"/>
      <c r="J51" s="1247"/>
      <c r="K51" s="1245"/>
      <c r="L51" s="1245"/>
      <c r="M51" s="1245"/>
      <c r="N51" s="1245"/>
      <c r="AM51" s="359"/>
      <c r="AN51" s="1246" t="s">
        <v>578</v>
      </c>
      <c r="AO51" s="1246"/>
      <c r="AP51" s="1246"/>
      <c r="AQ51" s="1246"/>
      <c r="AR51" s="1246"/>
      <c r="AS51" s="1246"/>
      <c r="AT51" s="1246"/>
      <c r="AU51" s="1246"/>
      <c r="AV51" s="1246"/>
      <c r="AW51" s="1246"/>
      <c r="AX51" s="1246"/>
      <c r="AY51" s="1246"/>
      <c r="AZ51" s="1246"/>
      <c r="BA51" s="1246"/>
      <c r="BB51" s="1246" t="s">
        <v>579</v>
      </c>
      <c r="BC51" s="1246"/>
      <c r="BD51" s="1246"/>
      <c r="BE51" s="1246"/>
      <c r="BF51" s="1246"/>
      <c r="BG51" s="1246"/>
      <c r="BH51" s="1246"/>
      <c r="BI51" s="1246"/>
      <c r="BJ51" s="1246"/>
      <c r="BK51" s="1246"/>
      <c r="BL51" s="1246"/>
      <c r="BM51" s="1246"/>
      <c r="BN51" s="1246"/>
      <c r="BO51" s="1246"/>
      <c r="BP51" s="1244">
        <v>37.6</v>
      </c>
      <c r="BQ51" s="1244"/>
      <c r="BR51" s="1244"/>
      <c r="BS51" s="1244"/>
      <c r="BT51" s="1244"/>
      <c r="BU51" s="1244"/>
      <c r="BV51" s="1244"/>
      <c r="BW51" s="1244"/>
      <c r="BX51" s="1244">
        <v>38.5</v>
      </c>
      <c r="BY51" s="1244"/>
      <c r="BZ51" s="1244"/>
      <c r="CA51" s="1244"/>
      <c r="CB51" s="1244"/>
      <c r="CC51" s="1244"/>
      <c r="CD51" s="1244"/>
      <c r="CE51" s="1244"/>
      <c r="CF51" s="1244">
        <v>28.8</v>
      </c>
      <c r="CG51" s="1244"/>
      <c r="CH51" s="1244"/>
      <c r="CI51" s="1244"/>
      <c r="CJ51" s="1244"/>
      <c r="CK51" s="1244"/>
      <c r="CL51" s="1244"/>
      <c r="CM51" s="1244"/>
      <c r="CN51" s="1244">
        <v>16.8</v>
      </c>
      <c r="CO51" s="1244"/>
      <c r="CP51" s="1244"/>
      <c r="CQ51" s="1244"/>
      <c r="CR51" s="1244"/>
      <c r="CS51" s="1244"/>
      <c r="CT51" s="1244"/>
      <c r="CU51" s="1244"/>
      <c r="CV51" s="1244">
        <v>6.5</v>
      </c>
      <c r="CW51" s="1244"/>
      <c r="CX51" s="1244"/>
      <c r="CY51" s="1244"/>
      <c r="CZ51" s="1244"/>
      <c r="DA51" s="1244"/>
      <c r="DB51" s="1244"/>
      <c r="DC51" s="1244"/>
    </row>
    <row r="52" spans="1:109" x14ac:dyDescent="0.15">
      <c r="B52" s="259"/>
      <c r="G52" s="1249"/>
      <c r="H52" s="1249"/>
      <c r="I52" s="1247"/>
      <c r="J52" s="1247"/>
      <c r="K52" s="1245"/>
      <c r="L52" s="1245"/>
      <c r="M52" s="1245"/>
      <c r="N52" s="1245"/>
      <c r="AM52" s="359"/>
      <c r="AN52" s="1246"/>
      <c r="AO52" s="1246"/>
      <c r="AP52" s="1246"/>
      <c r="AQ52" s="1246"/>
      <c r="AR52" s="1246"/>
      <c r="AS52" s="1246"/>
      <c r="AT52" s="1246"/>
      <c r="AU52" s="1246"/>
      <c r="AV52" s="1246"/>
      <c r="AW52" s="1246"/>
      <c r="AX52" s="1246"/>
      <c r="AY52" s="1246"/>
      <c r="AZ52" s="1246"/>
      <c r="BA52" s="1246"/>
      <c r="BB52" s="1246"/>
      <c r="BC52" s="1246"/>
      <c r="BD52" s="1246"/>
      <c r="BE52" s="1246"/>
      <c r="BF52" s="1246"/>
      <c r="BG52" s="1246"/>
      <c r="BH52" s="1246"/>
      <c r="BI52" s="1246"/>
      <c r="BJ52" s="1246"/>
      <c r="BK52" s="1246"/>
      <c r="BL52" s="1246"/>
      <c r="BM52" s="1246"/>
      <c r="BN52" s="1246"/>
      <c r="BO52" s="1246"/>
      <c r="BP52" s="1244"/>
      <c r="BQ52" s="1244"/>
      <c r="BR52" s="1244"/>
      <c r="BS52" s="1244"/>
      <c r="BT52" s="1244"/>
      <c r="BU52" s="1244"/>
      <c r="BV52" s="1244"/>
      <c r="BW52" s="1244"/>
      <c r="BX52" s="1244"/>
      <c r="BY52" s="1244"/>
      <c r="BZ52" s="1244"/>
      <c r="CA52" s="1244"/>
      <c r="CB52" s="1244"/>
      <c r="CC52" s="1244"/>
      <c r="CD52" s="1244"/>
      <c r="CE52" s="1244"/>
      <c r="CF52" s="1244"/>
      <c r="CG52" s="1244"/>
      <c r="CH52" s="1244"/>
      <c r="CI52" s="1244"/>
      <c r="CJ52" s="1244"/>
      <c r="CK52" s="1244"/>
      <c r="CL52" s="1244"/>
      <c r="CM52" s="1244"/>
      <c r="CN52" s="1244"/>
      <c r="CO52" s="1244"/>
      <c r="CP52" s="1244"/>
      <c r="CQ52" s="1244"/>
      <c r="CR52" s="1244"/>
      <c r="CS52" s="1244"/>
      <c r="CT52" s="1244"/>
      <c r="CU52" s="1244"/>
      <c r="CV52" s="1244"/>
      <c r="CW52" s="1244"/>
      <c r="CX52" s="1244"/>
      <c r="CY52" s="1244"/>
      <c r="CZ52" s="1244"/>
      <c r="DA52" s="1244"/>
      <c r="DB52" s="1244"/>
      <c r="DC52" s="1244"/>
    </row>
    <row r="53" spans="1:109" x14ac:dyDescent="0.15">
      <c r="A53" s="358"/>
      <c r="B53" s="259"/>
      <c r="G53" s="1249"/>
      <c r="H53" s="1249"/>
      <c r="I53" s="1239"/>
      <c r="J53" s="1239"/>
      <c r="K53" s="1245"/>
      <c r="L53" s="1245"/>
      <c r="M53" s="1245"/>
      <c r="N53" s="1245"/>
      <c r="AM53" s="359"/>
      <c r="AN53" s="1246"/>
      <c r="AO53" s="1246"/>
      <c r="AP53" s="1246"/>
      <c r="AQ53" s="1246"/>
      <c r="AR53" s="1246"/>
      <c r="AS53" s="1246"/>
      <c r="AT53" s="1246"/>
      <c r="AU53" s="1246"/>
      <c r="AV53" s="1246"/>
      <c r="AW53" s="1246"/>
      <c r="AX53" s="1246"/>
      <c r="AY53" s="1246"/>
      <c r="AZ53" s="1246"/>
      <c r="BA53" s="1246"/>
      <c r="BB53" s="1246" t="s">
        <v>580</v>
      </c>
      <c r="BC53" s="1246"/>
      <c r="BD53" s="1246"/>
      <c r="BE53" s="1246"/>
      <c r="BF53" s="1246"/>
      <c r="BG53" s="1246"/>
      <c r="BH53" s="1246"/>
      <c r="BI53" s="1246"/>
      <c r="BJ53" s="1246"/>
      <c r="BK53" s="1246"/>
      <c r="BL53" s="1246"/>
      <c r="BM53" s="1246"/>
      <c r="BN53" s="1246"/>
      <c r="BO53" s="1246"/>
      <c r="BP53" s="1244">
        <v>62.4</v>
      </c>
      <c r="BQ53" s="1244"/>
      <c r="BR53" s="1244"/>
      <c r="BS53" s="1244"/>
      <c r="BT53" s="1244"/>
      <c r="BU53" s="1244"/>
      <c r="BV53" s="1244"/>
      <c r="BW53" s="1244"/>
      <c r="BX53" s="1244">
        <v>63.6</v>
      </c>
      <c r="BY53" s="1244"/>
      <c r="BZ53" s="1244"/>
      <c r="CA53" s="1244"/>
      <c r="CB53" s="1244"/>
      <c r="CC53" s="1244"/>
      <c r="CD53" s="1244"/>
      <c r="CE53" s="1244"/>
      <c r="CF53" s="1244">
        <v>65</v>
      </c>
      <c r="CG53" s="1244"/>
      <c r="CH53" s="1244"/>
      <c r="CI53" s="1244"/>
      <c r="CJ53" s="1244"/>
      <c r="CK53" s="1244"/>
      <c r="CL53" s="1244"/>
      <c r="CM53" s="1244"/>
      <c r="CN53" s="1244">
        <v>66.400000000000006</v>
      </c>
      <c r="CO53" s="1244"/>
      <c r="CP53" s="1244"/>
      <c r="CQ53" s="1244"/>
      <c r="CR53" s="1244"/>
      <c r="CS53" s="1244"/>
      <c r="CT53" s="1244"/>
      <c r="CU53" s="1244"/>
      <c r="CV53" s="1244">
        <v>67.599999999999994</v>
      </c>
      <c r="CW53" s="1244"/>
      <c r="CX53" s="1244"/>
      <c r="CY53" s="1244"/>
      <c r="CZ53" s="1244"/>
      <c r="DA53" s="1244"/>
      <c r="DB53" s="1244"/>
      <c r="DC53" s="1244"/>
    </row>
    <row r="54" spans="1:109" x14ac:dyDescent="0.15">
      <c r="A54" s="358"/>
      <c r="B54" s="259"/>
      <c r="G54" s="1249"/>
      <c r="H54" s="1249"/>
      <c r="I54" s="1239"/>
      <c r="J54" s="1239"/>
      <c r="K54" s="1245"/>
      <c r="L54" s="1245"/>
      <c r="M54" s="1245"/>
      <c r="N54" s="1245"/>
      <c r="AM54" s="359"/>
      <c r="AN54" s="1246"/>
      <c r="AO54" s="1246"/>
      <c r="AP54" s="1246"/>
      <c r="AQ54" s="1246"/>
      <c r="AR54" s="1246"/>
      <c r="AS54" s="1246"/>
      <c r="AT54" s="1246"/>
      <c r="AU54" s="1246"/>
      <c r="AV54" s="1246"/>
      <c r="AW54" s="1246"/>
      <c r="AX54" s="1246"/>
      <c r="AY54" s="1246"/>
      <c r="AZ54" s="1246"/>
      <c r="BA54" s="1246"/>
      <c r="BB54" s="1246"/>
      <c r="BC54" s="1246"/>
      <c r="BD54" s="1246"/>
      <c r="BE54" s="1246"/>
      <c r="BF54" s="1246"/>
      <c r="BG54" s="1246"/>
      <c r="BH54" s="1246"/>
      <c r="BI54" s="1246"/>
      <c r="BJ54" s="1246"/>
      <c r="BK54" s="1246"/>
      <c r="BL54" s="1246"/>
      <c r="BM54" s="1246"/>
      <c r="BN54" s="1246"/>
      <c r="BO54" s="1246"/>
      <c r="BP54" s="1244"/>
      <c r="BQ54" s="1244"/>
      <c r="BR54" s="1244"/>
      <c r="BS54" s="1244"/>
      <c r="BT54" s="1244"/>
      <c r="BU54" s="1244"/>
      <c r="BV54" s="1244"/>
      <c r="BW54" s="1244"/>
      <c r="BX54" s="1244"/>
      <c r="BY54" s="1244"/>
      <c r="BZ54" s="1244"/>
      <c r="CA54" s="1244"/>
      <c r="CB54" s="1244"/>
      <c r="CC54" s="1244"/>
      <c r="CD54" s="1244"/>
      <c r="CE54" s="1244"/>
      <c r="CF54" s="1244"/>
      <c r="CG54" s="1244"/>
      <c r="CH54" s="1244"/>
      <c r="CI54" s="1244"/>
      <c r="CJ54" s="1244"/>
      <c r="CK54" s="1244"/>
      <c r="CL54" s="1244"/>
      <c r="CM54" s="1244"/>
      <c r="CN54" s="1244"/>
      <c r="CO54" s="1244"/>
      <c r="CP54" s="1244"/>
      <c r="CQ54" s="1244"/>
      <c r="CR54" s="1244"/>
      <c r="CS54" s="1244"/>
      <c r="CT54" s="1244"/>
      <c r="CU54" s="1244"/>
      <c r="CV54" s="1244"/>
      <c r="CW54" s="1244"/>
      <c r="CX54" s="1244"/>
      <c r="CY54" s="1244"/>
      <c r="CZ54" s="1244"/>
      <c r="DA54" s="1244"/>
      <c r="DB54" s="1244"/>
      <c r="DC54" s="1244"/>
    </row>
    <row r="55" spans="1:109" x14ac:dyDescent="0.15">
      <c r="A55" s="358"/>
      <c r="B55" s="259"/>
      <c r="G55" s="1239"/>
      <c r="H55" s="1239"/>
      <c r="I55" s="1239"/>
      <c r="J55" s="1239"/>
      <c r="K55" s="1245"/>
      <c r="L55" s="1245"/>
      <c r="M55" s="1245"/>
      <c r="N55" s="1245"/>
      <c r="AN55" s="1243" t="s">
        <v>581</v>
      </c>
      <c r="AO55" s="1243"/>
      <c r="AP55" s="1243"/>
      <c r="AQ55" s="1243"/>
      <c r="AR55" s="1243"/>
      <c r="AS55" s="1243"/>
      <c r="AT55" s="1243"/>
      <c r="AU55" s="1243"/>
      <c r="AV55" s="1243"/>
      <c r="AW55" s="1243"/>
      <c r="AX55" s="1243"/>
      <c r="AY55" s="1243"/>
      <c r="AZ55" s="1243"/>
      <c r="BA55" s="1243"/>
      <c r="BB55" s="1246" t="s">
        <v>579</v>
      </c>
      <c r="BC55" s="1246"/>
      <c r="BD55" s="1246"/>
      <c r="BE55" s="1246"/>
      <c r="BF55" s="1246"/>
      <c r="BG55" s="1246"/>
      <c r="BH55" s="1246"/>
      <c r="BI55" s="1246"/>
      <c r="BJ55" s="1246"/>
      <c r="BK55" s="1246"/>
      <c r="BL55" s="1246"/>
      <c r="BM55" s="1246"/>
      <c r="BN55" s="1246"/>
      <c r="BO55" s="1246"/>
      <c r="BP55" s="1244">
        <v>49.5</v>
      </c>
      <c r="BQ55" s="1244"/>
      <c r="BR55" s="1244"/>
      <c r="BS55" s="1244"/>
      <c r="BT55" s="1244"/>
      <c r="BU55" s="1244"/>
      <c r="BV55" s="1244"/>
      <c r="BW55" s="1244"/>
      <c r="BX55" s="1244">
        <v>46.9</v>
      </c>
      <c r="BY55" s="1244"/>
      <c r="BZ55" s="1244"/>
      <c r="CA55" s="1244"/>
      <c r="CB55" s="1244"/>
      <c r="CC55" s="1244"/>
      <c r="CD55" s="1244"/>
      <c r="CE55" s="1244"/>
      <c r="CF55" s="1244">
        <v>0</v>
      </c>
      <c r="CG55" s="1244"/>
      <c r="CH55" s="1244"/>
      <c r="CI55" s="1244"/>
      <c r="CJ55" s="1244"/>
      <c r="CK55" s="1244"/>
      <c r="CL55" s="1244"/>
      <c r="CM55" s="1244"/>
      <c r="CN55" s="1244">
        <v>0</v>
      </c>
      <c r="CO55" s="1244"/>
      <c r="CP55" s="1244"/>
      <c r="CQ55" s="1244"/>
      <c r="CR55" s="1244"/>
      <c r="CS55" s="1244"/>
      <c r="CT55" s="1244"/>
      <c r="CU55" s="1244"/>
      <c r="CV55" s="1244">
        <v>0</v>
      </c>
      <c r="CW55" s="1244"/>
      <c r="CX55" s="1244"/>
      <c r="CY55" s="1244"/>
      <c r="CZ55" s="1244"/>
      <c r="DA55" s="1244"/>
      <c r="DB55" s="1244"/>
      <c r="DC55" s="1244"/>
    </row>
    <row r="56" spans="1:109" x14ac:dyDescent="0.15">
      <c r="A56" s="358"/>
      <c r="B56" s="259"/>
      <c r="G56" s="1239"/>
      <c r="H56" s="1239"/>
      <c r="I56" s="1239"/>
      <c r="J56" s="1239"/>
      <c r="K56" s="1245"/>
      <c r="L56" s="1245"/>
      <c r="M56" s="1245"/>
      <c r="N56" s="1245"/>
      <c r="AN56" s="1243"/>
      <c r="AO56" s="1243"/>
      <c r="AP56" s="1243"/>
      <c r="AQ56" s="1243"/>
      <c r="AR56" s="1243"/>
      <c r="AS56" s="1243"/>
      <c r="AT56" s="1243"/>
      <c r="AU56" s="1243"/>
      <c r="AV56" s="1243"/>
      <c r="AW56" s="1243"/>
      <c r="AX56" s="1243"/>
      <c r="AY56" s="1243"/>
      <c r="AZ56" s="1243"/>
      <c r="BA56" s="1243"/>
      <c r="BB56" s="1246"/>
      <c r="BC56" s="1246"/>
      <c r="BD56" s="1246"/>
      <c r="BE56" s="1246"/>
      <c r="BF56" s="1246"/>
      <c r="BG56" s="1246"/>
      <c r="BH56" s="1246"/>
      <c r="BI56" s="1246"/>
      <c r="BJ56" s="1246"/>
      <c r="BK56" s="1246"/>
      <c r="BL56" s="1246"/>
      <c r="BM56" s="1246"/>
      <c r="BN56" s="1246"/>
      <c r="BO56" s="1246"/>
      <c r="BP56" s="1244"/>
      <c r="BQ56" s="1244"/>
      <c r="BR56" s="1244"/>
      <c r="BS56" s="1244"/>
      <c r="BT56" s="1244"/>
      <c r="BU56" s="1244"/>
      <c r="BV56" s="1244"/>
      <c r="BW56" s="1244"/>
      <c r="BX56" s="1244"/>
      <c r="BY56" s="1244"/>
      <c r="BZ56" s="1244"/>
      <c r="CA56" s="1244"/>
      <c r="CB56" s="1244"/>
      <c r="CC56" s="1244"/>
      <c r="CD56" s="1244"/>
      <c r="CE56" s="1244"/>
      <c r="CF56" s="1244"/>
      <c r="CG56" s="1244"/>
      <c r="CH56" s="1244"/>
      <c r="CI56" s="1244"/>
      <c r="CJ56" s="1244"/>
      <c r="CK56" s="1244"/>
      <c r="CL56" s="1244"/>
      <c r="CM56" s="1244"/>
      <c r="CN56" s="1244"/>
      <c r="CO56" s="1244"/>
      <c r="CP56" s="1244"/>
      <c r="CQ56" s="1244"/>
      <c r="CR56" s="1244"/>
      <c r="CS56" s="1244"/>
      <c r="CT56" s="1244"/>
      <c r="CU56" s="1244"/>
      <c r="CV56" s="1244"/>
      <c r="CW56" s="1244"/>
      <c r="CX56" s="1244"/>
      <c r="CY56" s="1244"/>
      <c r="CZ56" s="1244"/>
      <c r="DA56" s="1244"/>
      <c r="DB56" s="1244"/>
      <c r="DC56" s="1244"/>
    </row>
    <row r="57" spans="1:109" s="358" customFormat="1" x14ac:dyDescent="0.15">
      <c r="B57" s="362"/>
      <c r="G57" s="1239"/>
      <c r="H57" s="1239"/>
      <c r="I57" s="1248"/>
      <c r="J57" s="1248"/>
      <c r="K57" s="1245"/>
      <c r="L57" s="1245"/>
      <c r="M57" s="1245"/>
      <c r="N57" s="1245"/>
      <c r="AM57" s="255"/>
      <c r="AN57" s="1243"/>
      <c r="AO57" s="1243"/>
      <c r="AP57" s="1243"/>
      <c r="AQ57" s="1243"/>
      <c r="AR57" s="1243"/>
      <c r="AS57" s="1243"/>
      <c r="AT57" s="1243"/>
      <c r="AU57" s="1243"/>
      <c r="AV57" s="1243"/>
      <c r="AW57" s="1243"/>
      <c r="AX57" s="1243"/>
      <c r="AY57" s="1243"/>
      <c r="AZ57" s="1243"/>
      <c r="BA57" s="1243"/>
      <c r="BB57" s="1246" t="s">
        <v>580</v>
      </c>
      <c r="BC57" s="1246"/>
      <c r="BD57" s="1246"/>
      <c r="BE57" s="1246"/>
      <c r="BF57" s="1246"/>
      <c r="BG57" s="1246"/>
      <c r="BH57" s="1246"/>
      <c r="BI57" s="1246"/>
      <c r="BJ57" s="1246"/>
      <c r="BK57" s="1246"/>
      <c r="BL57" s="1246"/>
      <c r="BM57" s="1246"/>
      <c r="BN57" s="1246"/>
      <c r="BO57" s="1246"/>
      <c r="BP57" s="1244">
        <v>60.9</v>
      </c>
      <c r="BQ57" s="1244"/>
      <c r="BR57" s="1244"/>
      <c r="BS57" s="1244"/>
      <c r="BT57" s="1244"/>
      <c r="BU57" s="1244"/>
      <c r="BV57" s="1244"/>
      <c r="BW57" s="1244"/>
      <c r="BX57" s="1244">
        <v>60.9</v>
      </c>
      <c r="BY57" s="1244"/>
      <c r="BZ57" s="1244"/>
      <c r="CA57" s="1244"/>
      <c r="CB57" s="1244"/>
      <c r="CC57" s="1244"/>
      <c r="CD57" s="1244"/>
      <c r="CE57" s="1244"/>
      <c r="CF57" s="1244">
        <v>63.2</v>
      </c>
      <c r="CG57" s="1244"/>
      <c r="CH57" s="1244"/>
      <c r="CI57" s="1244"/>
      <c r="CJ57" s="1244"/>
      <c r="CK57" s="1244"/>
      <c r="CL57" s="1244"/>
      <c r="CM57" s="1244"/>
      <c r="CN57" s="1244">
        <v>64</v>
      </c>
      <c r="CO57" s="1244"/>
      <c r="CP57" s="1244"/>
      <c r="CQ57" s="1244"/>
      <c r="CR57" s="1244"/>
      <c r="CS57" s="1244"/>
      <c r="CT57" s="1244"/>
      <c r="CU57" s="1244"/>
      <c r="CV57" s="1244">
        <v>65.599999999999994</v>
      </c>
      <c r="CW57" s="1244"/>
      <c r="CX57" s="1244"/>
      <c r="CY57" s="1244"/>
      <c r="CZ57" s="1244"/>
      <c r="DA57" s="1244"/>
      <c r="DB57" s="1244"/>
      <c r="DC57" s="1244"/>
      <c r="DD57" s="363"/>
      <c r="DE57" s="362"/>
    </row>
    <row r="58" spans="1:109" s="358" customFormat="1" x14ac:dyDescent="0.15">
      <c r="A58" s="255"/>
      <c r="B58" s="362"/>
      <c r="G58" s="1239"/>
      <c r="H58" s="1239"/>
      <c r="I58" s="1248"/>
      <c r="J58" s="1248"/>
      <c r="K58" s="1245"/>
      <c r="L58" s="1245"/>
      <c r="M58" s="1245"/>
      <c r="N58" s="1245"/>
      <c r="AM58" s="255"/>
      <c r="AN58" s="1243"/>
      <c r="AO58" s="1243"/>
      <c r="AP58" s="1243"/>
      <c r="AQ58" s="1243"/>
      <c r="AR58" s="1243"/>
      <c r="AS58" s="1243"/>
      <c r="AT58" s="1243"/>
      <c r="AU58" s="1243"/>
      <c r="AV58" s="1243"/>
      <c r="AW58" s="1243"/>
      <c r="AX58" s="1243"/>
      <c r="AY58" s="1243"/>
      <c r="AZ58" s="1243"/>
      <c r="BA58" s="1243"/>
      <c r="BB58" s="1246"/>
      <c r="BC58" s="1246"/>
      <c r="BD58" s="1246"/>
      <c r="BE58" s="1246"/>
      <c r="BF58" s="1246"/>
      <c r="BG58" s="1246"/>
      <c r="BH58" s="1246"/>
      <c r="BI58" s="1246"/>
      <c r="BJ58" s="1246"/>
      <c r="BK58" s="1246"/>
      <c r="BL58" s="1246"/>
      <c r="BM58" s="1246"/>
      <c r="BN58" s="1246"/>
      <c r="BO58" s="1246"/>
      <c r="BP58" s="1244"/>
      <c r="BQ58" s="1244"/>
      <c r="BR58" s="1244"/>
      <c r="BS58" s="1244"/>
      <c r="BT58" s="1244"/>
      <c r="BU58" s="1244"/>
      <c r="BV58" s="1244"/>
      <c r="BW58" s="1244"/>
      <c r="BX58" s="1244"/>
      <c r="BY58" s="1244"/>
      <c r="BZ58" s="1244"/>
      <c r="CA58" s="1244"/>
      <c r="CB58" s="1244"/>
      <c r="CC58" s="1244"/>
      <c r="CD58" s="1244"/>
      <c r="CE58" s="1244"/>
      <c r="CF58" s="1244"/>
      <c r="CG58" s="1244"/>
      <c r="CH58" s="1244"/>
      <c r="CI58" s="1244"/>
      <c r="CJ58" s="1244"/>
      <c r="CK58" s="1244"/>
      <c r="CL58" s="1244"/>
      <c r="CM58" s="1244"/>
      <c r="CN58" s="1244"/>
      <c r="CO58" s="1244"/>
      <c r="CP58" s="1244"/>
      <c r="CQ58" s="1244"/>
      <c r="CR58" s="1244"/>
      <c r="CS58" s="1244"/>
      <c r="CT58" s="1244"/>
      <c r="CU58" s="1244"/>
      <c r="CV58" s="1244"/>
      <c r="CW58" s="1244"/>
      <c r="CX58" s="1244"/>
      <c r="CY58" s="1244"/>
      <c r="CZ58" s="1244"/>
      <c r="DA58" s="1244"/>
      <c r="DB58" s="1244"/>
      <c r="DC58" s="1244"/>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582</v>
      </c>
    </row>
    <row r="64" spans="1:109" x14ac:dyDescent="0.15">
      <c r="B64" s="259"/>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30" t="s">
        <v>583</v>
      </c>
      <c r="AO65" s="1231"/>
      <c r="AP65" s="1231"/>
      <c r="AQ65" s="1231"/>
      <c r="AR65" s="1231"/>
      <c r="AS65" s="1231"/>
      <c r="AT65" s="1231"/>
      <c r="AU65" s="1231"/>
      <c r="AV65" s="1231"/>
      <c r="AW65" s="1231"/>
      <c r="AX65" s="1231"/>
      <c r="AY65" s="1231"/>
      <c r="AZ65" s="1231"/>
      <c r="BA65" s="1231"/>
      <c r="BB65" s="1231"/>
      <c r="BC65" s="1231"/>
      <c r="BD65" s="1231"/>
      <c r="BE65" s="1231"/>
      <c r="BF65" s="1231"/>
      <c r="BG65" s="1231"/>
      <c r="BH65" s="1231"/>
      <c r="BI65" s="1231"/>
      <c r="BJ65" s="1231"/>
      <c r="BK65" s="1231"/>
      <c r="BL65" s="1231"/>
      <c r="BM65" s="1231"/>
      <c r="BN65" s="1231"/>
      <c r="BO65" s="1231"/>
      <c r="BP65" s="1231"/>
      <c r="BQ65" s="1231"/>
      <c r="BR65" s="1231"/>
      <c r="BS65" s="1231"/>
      <c r="BT65" s="1231"/>
      <c r="BU65" s="1231"/>
      <c r="BV65" s="1231"/>
      <c r="BW65" s="1231"/>
      <c r="BX65" s="1231"/>
      <c r="BY65" s="1231"/>
      <c r="BZ65" s="1231"/>
      <c r="CA65" s="1231"/>
      <c r="CB65" s="1231"/>
      <c r="CC65" s="1231"/>
      <c r="CD65" s="1231"/>
      <c r="CE65" s="1231"/>
      <c r="CF65" s="1231"/>
      <c r="CG65" s="1231"/>
      <c r="CH65" s="1231"/>
      <c r="CI65" s="1231"/>
      <c r="CJ65" s="1231"/>
      <c r="CK65" s="1231"/>
      <c r="CL65" s="1231"/>
      <c r="CM65" s="1231"/>
      <c r="CN65" s="1231"/>
      <c r="CO65" s="1231"/>
      <c r="CP65" s="1231"/>
      <c r="CQ65" s="1231"/>
      <c r="CR65" s="1231"/>
      <c r="CS65" s="1231"/>
      <c r="CT65" s="1231"/>
      <c r="CU65" s="1231"/>
      <c r="CV65" s="1231"/>
      <c r="CW65" s="1231"/>
      <c r="CX65" s="1231"/>
      <c r="CY65" s="1231"/>
      <c r="CZ65" s="1231"/>
      <c r="DA65" s="1231"/>
      <c r="DB65" s="1231"/>
      <c r="DC65" s="1232"/>
    </row>
    <row r="66" spans="2:107" x14ac:dyDescent="0.15">
      <c r="B66" s="259"/>
      <c r="AN66" s="1233"/>
      <c r="AO66" s="1234"/>
      <c r="AP66" s="1234"/>
      <c r="AQ66" s="1234"/>
      <c r="AR66" s="1234"/>
      <c r="AS66" s="1234"/>
      <c r="AT66" s="1234"/>
      <c r="AU66" s="1234"/>
      <c r="AV66" s="1234"/>
      <c r="AW66" s="1234"/>
      <c r="AX66" s="1234"/>
      <c r="AY66" s="1234"/>
      <c r="AZ66" s="1234"/>
      <c r="BA66" s="1234"/>
      <c r="BB66" s="1234"/>
      <c r="BC66" s="1234"/>
      <c r="BD66" s="1234"/>
      <c r="BE66" s="1234"/>
      <c r="BF66" s="1234"/>
      <c r="BG66" s="1234"/>
      <c r="BH66" s="1234"/>
      <c r="BI66" s="1234"/>
      <c r="BJ66" s="1234"/>
      <c r="BK66" s="1234"/>
      <c r="BL66" s="1234"/>
      <c r="BM66" s="1234"/>
      <c r="BN66" s="1234"/>
      <c r="BO66" s="1234"/>
      <c r="BP66" s="1234"/>
      <c r="BQ66" s="1234"/>
      <c r="BR66" s="1234"/>
      <c r="BS66" s="1234"/>
      <c r="BT66" s="1234"/>
      <c r="BU66" s="1234"/>
      <c r="BV66" s="1234"/>
      <c r="BW66" s="1234"/>
      <c r="BX66" s="1234"/>
      <c r="BY66" s="1234"/>
      <c r="BZ66" s="1234"/>
      <c r="CA66" s="1234"/>
      <c r="CB66" s="1234"/>
      <c r="CC66" s="1234"/>
      <c r="CD66" s="1234"/>
      <c r="CE66" s="1234"/>
      <c r="CF66" s="1234"/>
      <c r="CG66" s="1234"/>
      <c r="CH66" s="1234"/>
      <c r="CI66" s="1234"/>
      <c r="CJ66" s="1234"/>
      <c r="CK66" s="1234"/>
      <c r="CL66" s="1234"/>
      <c r="CM66" s="1234"/>
      <c r="CN66" s="1234"/>
      <c r="CO66" s="1234"/>
      <c r="CP66" s="1234"/>
      <c r="CQ66" s="1234"/>
      <c r="CR66" s="1234"/>
      <c r="CS66" s="1234"/>
      <c r="CT66" s="1234"/>
      <c r="CU66" s="1234"/>
      <c r="CV66" s="1234"/>
      <c r="CW66" s="1234"/>
      <c r="CX66" s="1234"/>
      <c r="CY66" s="1234"/>
      <c r="CZ66" s="1234"/>
      <c r="DA66" s="1234"/>
      <c r="DB66" s="1234"/>
      <c r="DC66" s="1235"/>
    </row>
    <row r="67" spans="2:107" x14ac:dyDescent="0.15">
      <c r="B67" s="259"/>
      <c r="AN67" s="1233"/>
      <c r="AO67" s="1234"/>
      <c r="AP67" s="1234"/>
      <c r="AQ67" s="1234"/>
      <c r="AR67" s="1234"/>
      <c r="AS67" s="1234"/>
      <c r="AT67" s="1234"/>
      <c r="AU67" s="1234"/>
      <c r="AV67" s="1234"/>
      <c r="AW67" s="1234"/>
      <c r="AX67" s="1234"/>
      <c r="AY67" s="1234"/>
      <c r="AZ67" s="1234"/>
      <c r="BA67" s="1234"/>
      <c r="BB67" s="1234"/>
      <c r="BC67" s="1234"/>
      <c r="BD67" s="1234"/>
      <c r="BE67" s="1234"/>
      <c r="BF67" s="1234"/>
      <c r="BG67" s="1234"/>
      <c r="BH67" s="1234"/>
      <c r="BI67" s="1234"/>
      <c r="BJ67" s="1234"/>
      <c r="BK67" s="1234"/>
      <c r="BL67" s="1234"/>
      <c r="BM67" s="1234"/>
      <c r="BN67" s="1234"/>
      <c r="BO67" s="1234"/>
      <c r="BP67" s="1234"/>
      <c r="BQ67" s="1234"/>
      <c r="BR67" s="1234"/>
      <c r="BS67" s="1234"/>
      <c r="BT67" s="1234"/>
      <c r="BU67" s="1234"/>
      <c r="BV67" s="1234"/>
      <c r="BW67" s="1234"/>
      <c r="BX67" s="1234"/>
      <c r="BY67" s="1234"/>
      <c r="BZ67" s="1234"/>
      <c r="CA67" s="1234"/>
      <c r="CB67" s="1234"/>
      <c r="CC67" s="1234"/>
      <c r="CD67" s="1234"/>
      <c r="CE67" s="1234"/>
      <c r="CF67" s="1234"/>
      <c r="CG67" s="1234"/>
      <c r="CH67" s="1234"/>
      <c r="CI67" s="1234"/>
      <c r="CJ67" s="1234"/>
      <c r="CK67" s="1234"/>
      <c r="CL67" s="1234"/>
      <c r="CM67" s="1234"/>
      <c r="CN67" s="1234"/>
      <c r="CO67" s="1234"/>
      <c r="CP67" s="1234"/>
      <c r="CQ67" s="1234"/>
      <c r="CR67" s="1234"/>
      <c r="CS67" s="1234"/>
      <c r="CT67" s="1234"/>
      <c r="CU67" s="1234"/>
      <c r="CV67" s="1234"/>
      <c r="CW67" s="1234"/>
      <c r="CX67" s="1234"/>
      <c r="CY67" s="1234"/>
      <c r="CZ67" s="1234"/>
      <c r="DA67" s="1234"/>
      <c r="DB67" s="1234"/>
      <c r="DC67" s="1235"/>
    </row>
    <row r="68" spans="2:107" x14ac:dyDescent="0.15">
      <c r="B68" s="259"/>
      <c r="AN68" s="1233"/>
      <c r="AO68" s="1234"/>
      <c r="AP68" s="1234"/>
      <c r="AQ68" s="1234"/>
      <c r="AR68" s="1234"/>
      <c r="AS68" s="1234"/>
      <c r="AT68" s="1234"/>
      <c r="AU68" s="1234"/>
      <c r="AV68" s="1234"/>
      <c r="AW68" s="1234"/>
      <c r="AX68" s="1234"/>
      <c r="AY68" s="1234"/>
      <c r="AZ68" s="1234"/>
      <c r="BA68" s="1234"/>
      <c r="BB68" s="1234"/>
      <c r="BC68" s="1234"/>
      <c r="BD68" s="1234"/>
      <c r="BE68" s="1234"/>
      <c r="BF68" s="1234"/>
      <c r="BG68" s="1234"/>
      <c r="BH68" s="1234"/>
      <c r="BI68" s="1234"/>
      <c r="BJ68" s="1234"/>
      <c r="BK68" s="1234"/>
      <c r="BL68" s="1234"/>
      <c r="BM68" s="1234"/>
      <c r="BN68" s="1234"/>
      <c r="BO68" s="1234"/>
      <c r="BP68" s="1234"/>
      <c r="BQ68" s="1234"/>
      <c r="BR68" s="1234"/>
      <c r="BS68" s="1234"/>
      <c r="BT68" s="1234"/>
      <c r="BU68" s="1234"/>
      <c r="BV68" s="1234"/>
      <c r="BW68" s="1234"/>
      <c r="BX68" s="1234"/>
      <c r="BY68" s="1234"/>
      <c r="BZ68" s="1234"/>
      <c r="CA68" s="1234"/>
      <c r="CB68" s="1234"/>
      <c r="CC68" s="1234"/>
      <c r="CD68" s="1234"/>
      <c r="CE68" s="1234"/>
      <c r="CF68" s="1234"/>
      <c r="CG68" s="1234"/>
      <c r="CH68" s="1234"/>
      <c r="CI68" s="1234"/>
      <c r="CJ68" s="1234"/>
      <c r="CK68" s="1234"/>
      <c r="CL68" s="1234"/>
      <c r="CM68" s="1234"/>
      <c r="CN68" s="1234"/>
      <c r="CO68" s="1234"/>
      <c r="CP68" s="1234"/>
      <c r="CQ68" s="1234"/>
      <c r="CR68" s="1234"/>
      <c r="CS68" s="1234"/>
      <c r="CT68" s="1234"/>
      <c r="CU68" s="1234"/>
      <c r="CV68" s="1234"/>
      <c r="CW68" s="1234"/>
      <c r="CX68" s="1234"/>
      <c r="CY68" s="1234"/>
      <c r="CZ68" s="1234"/>
      <c r="DA68" s="1234"/>
      <c r="DB68" s="1234"/>
      <c r="DC68" s="1235"/>
    </row>
    <row r="69" spans="2:107" x14ac:dyDescent="0.15">
      <c r="B69" s="259"/>
      <c r="AN69" s="1236"/>
      <c r="AO69" s="1237"/>
      <c r="AP69" s="1237"/>
      <c r="AQ69" s="1237"/>
      <c r="AR69" s="1237"/>
      <c r="AS69" s="1237"/>
      <c r="AT69" s="1237"/>
      <c r="AU69" s="1237"/>
      <c r="AV69" s="1237"/>
      <c r="AW69" s="1237"/>
      <c r="AX69" s="1237"/>
      <c r="AY69" s="1237"/>
      <c r="AZ69" s="1237"/>
      <c r="BA69" s="1237"/>
      <c r="BB69" s="1237"/>
      <c r="BC69" s="1237"/>
      <c r="BD69" s="1237"/>
      <c r="BE69" s="1237"/>
      <c r="BF69" s="1237"/>
      <c r="BG69" s="1237"/>
      <c r="BH69" s="1237"/>
      <c r="BI69" s="1237"/>
      <c r="BJ69" s="1237"/>
      <c r="BK69" s="1237"/>
      <c r="BL69" s="1237"/>
      <c r="BM69" s="1237"/>
      <c r="BN69" s="1237"/>
      <c r="BO69" s="1237"/>
      <c r="BP69" s="1237"/>
      <c r="BQ69" s="1237"/>
      <c r="BR69" s="1237"/>
      <c r="BS69" s="1237"/>
      <c r="BT69" s="1237"/>
      <c r="BU69" s="1237"/>
      <c r="BV69" s="1237"/>
      <c r="BW69" s="1237"/>
      <c r="BX69" s="1237"/>
      <c r="BY69" s="1237"/>
      <c r="BZ69" s="1237"/>
      <c r="CA69" s="1237"/>
      <c r="CB69" s="1237"/>
      <c r="CC69" s="1237"/>
      <c r="CD69" s="1237"/>
      <c r="CE69" s="1237"/>
      <c r="CF69" s="1237"/>
      <c r="CG69" s="1237"/>
      <c r="CH69" s="1237"/>
      <c r="CI69" s="1237"/>
      <c r="CJ69" s="1237"/>
      <c r="CK69" s="1237"/>
      <c r="CL69" s="1237"/>
      <c r="CM69" s="1237"/>
      <c r="CN69" s="1237"/>
      <c r="CO69" s="1237"/>
      <c r="CP69" s="1237"/>
      <c r="CQ69" s="1237"/>
      <c r="CR69" s="1237"/>
      <c r="CS69" s="1237"/>
      <c r="CT69" s="1237"/>
      <c r="CU69" s="1237"/>
      <c r="CV69" s="1237"/>
      <c r="CW69" s="1237"/>
      <c r="CX69" s="1237"/>
      <c r="CY69" s="1237"/>
      <c r="CZ69" s="1237"/>
      <c r="DA69" s="1237"/>
      <c r="DB69" s="1237"/>
      <c r="DC69" s="1238"/>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577</v>
      </c>
    </row>
    <row r="72" spans="2:107" x14ac:dyDescent="0.15">
      <c r="B72" s="259"/>
      <c r="G72" s="1239"/>
      <c r="H72" s="1239"/>
      <c r="I72" s="1239"/>
      <c r="J72" s="1239"/>
      <c r="K72" s="360"/>
      <c r="L72" s="360"/>
      <c r="M72" s="361"/>
      <c r="N72" s="361"/>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43" t="s">
        <v>528</v>
      </c>
      <c r="BQ72" s="1243"/>
      <c r="BR72" s="1243"/>
      <c r="BS72" s="1243"/>
      <c r="BT72" s="1243"/>
      <c r="BU72" s="1243"/>
      <c r="BV72" s="1243"/>
      <c r="BW72" s="1243"/>
      <c r="BX72" s="1243" t="s">
        <v>529</v>
      </c>
      <c r="BY72" s="1243"/>
      <c r="BZ72" s="1243"/>
      <c r="CA72" s="1243"/>
      <c r="CB72" s="1243"/>
      <c r="CC72" s="1243"/>
      <c r="CD72" s="1243"/>
      <c r="CE72" s="1243"/>
      <c r="CF72" s="1243" t="s">
        <v>530</v>
      </c>
      <c r="CG72" s="1243"/>
      <c r="CH72" s="1243"/>
      <c r="CI72" s="1243"/>
      <c r="CJ72" s="1243"/>
      <c r="CK72" s="1243"/>
      <c r="CL72" s="1243"/>
      <c r="CM72" s="1243"/>
      <c r="CN72" s="1243" t="s">
        <v>531</v>
      </c>
      <c r="CO72" s="1243"/>
      <c r="CP72" s="1243"/>
      <c r="CQ72" s="1243"/>
      <c r="CR72" s="1243"/>
      <c r="CS72" s="1243"/>
      <c r="CT72" s="1243"/>
      <c r="CU72" s="1243"/>
      <c r="CV72" s="1243" t="s">
        <v>532</v>
      </c>
      <c r="CW72" s="1243"/>
      <c r="CX72" s="1243"/>
      <c r="CY72" s="1243"/>
      <c r="CZ72" s="1243"/>
      <c r="DA72" s="1243"/>
      <c r="DB72" s="1243"/>
      <c r="DC72" s="1243"/>
    </row>
    <row r="73" spans="2:107" x14ac:dyDescent="0.15">
      <c r="B73" s="259"/>
      <c r="G73" s="1249"/>
      <c r="H73" s="1249"/>
      <c r="I73" s="1249"/>
      <c r="J73" s="1249"/>
      <c r="K73" s="1250"/>
      <c r="L73" s="1250"/>
      <c r="M73" s="1250"/>
      <c r="N73" s="1250"/>
      <c r="AM73" s="359"/>
      <c r="AN73" s="1246" t="s">
        <v>578</v>
      </c>
      <c r="AO73" s="1246"/>
      <c r="AP73" s="1246"/>
      <c r="AQ73" s="1246"/>
      <c r="AR73" s="1246"/>
      <c r="AS73" s="1246"/>
      <c r="AT73" s="1246"/>
      <c r="AU73" s="1246"/>
      <c r="AV73" s="1246"/>
      <c r="AW73" s="1246"/>
      <c r="AX73" s="1246"/>
      <c r="AY73" s="1246"/>
      <c r="AZ73" s="1246"/>
      <c r="BA73" s="1246"/>
      <c r="BB73" s="1246" t="s">
        <v>579</v>
      </c>
      <c r="BC73" s="1246"/>
      <c r="BD73" s="1246"/>
      <c r="BE73" s="1246"/>
      <c r="BF73" s="1246"/>
      <c r="BG73" s="1246"/>
      <c r="BH73" s="1246"/>
      <c r="BI73" s="1246"/>
      <c r="BJ73" s="1246"/>
      <c r="BK73" s="1246"/>
      <c r="BL73" s="1246"/>
      <c r="BM73" s="1246"/>
      <c r="BN73" s="1246"/>
      <c r="BO73" s="1246"/>
      <c r="BP73" s="1244">
        <v>37.6</v>
      </c>
      <c r="BQ73" s="1244"/>
      <c r="BR73" s="1244"/>
      <c r="BS73" s="1244"/>
      <c r="BT73" s="1244"/>
      <c r="BU73" s="1244"/>
      <c r="BV73" s="1244"/>
      <c r="BW73" s="1244"/>
      <c r="BX73" s="1244">
        <v>38.5</v>
      </c>
      <c r="BY73" s="1244"/>
      <c r="BZ73" s="1244"/>
      <c r="CA73" s="1244"/>
      <c r="CB73" s="1244"/>
      <c r="CC73" s="1244"/>
      <c r="CD73" s="1244"/>
      <c r="CE73" s="1244"/>
      <c r="CF73" s="1244">
        <v>28.8</v>
      </c>
      <c r="CG73" s="1244"/>
      <c r="CH73" s="1244"/>
      <c r="CI73" s="1244"/>
      <c r="CJ73" s="1244"/>
      <c r="CK73" s="1244"/>
      <c r="CL73" s="1244"/>
      <c r="CM73" s="1244"/>
      <c r="CN73" s="1244">
        <v>16.8</v>
      </c>
      <c r="CO73" s="1244"/>
      <c r="CP73" s="1244"/>
      <c r="CQ73" s="1244"/>
      <c r="CR73" s="1244"/>
      <c r="CS73" s="1244"/>
      <c r="CT73" s="1244"/>
      <c r="CU73" s="1244"/>
      <c r="CV73" s="1244">
        <v>6.5</v>
      </c>
      <c r="CW73" s="1244"/>
      <c r="CX73" s="1244"/>
      <c r="CY73" s="1244"/>
      <c r="CZ73" s="1244"/>
      <c r="DA73" s="1244"/>
      <c r="DB73" s="1244"/>
      <c r="DC73" s="1244"/>
    </row>
    <row r="74" spans="2:107" x14ac:dyDescent="0.15">
      <c r="B74" s="259"/>
      <c r="G74" s="1249"/>
      <c r="H74" s="1249"/>
      <c r="I74" s="1249"/>
      <c r="J74" s="1249"/>
      <c r="K74" s="1250"/>
      <c r="L74" s="1250"/>
      <c r="M74" s="1250"/>
      <c r="N74" s="1250"/>
      <c r="AM74" s="359"/>
      <c r="AN74" s="1246"/>
      <c r="AO74" s="1246"/>
      <c r="AP74" s="1246"/>
      <c r="AQ74" s="1246"/>
      <c r="AR74" s="1246"/>
      <c r="AS74" s="1246"/>
      <c r="AT74" s="1246"/>
      <c r="AU74" s="1246"/>
      <c r="AV74" s="1246"/>
      <c r="AW74" s="1246"/>
      <c r="AX74" s="1246"/>
      <c r="AY74" s="1246"/>
      <c r="AZ74" s="1246"/>
      <c r="BA74" s="1246"/>
      <c r="BB74" s="1246"/>
      <c r="BC74" s="1246"/>
      <c r="BD74" s="1246"/>
      <c r="BE74" s="1246"/>
      <c r="BF74" s="1246"/>
      <c r="BG74" s="1246"/>
      <c r="BH74" s="1246"/>
      <c r="BI74" s="1246"/>
      <c r="BJ74" s="1246"/>
      <c r="BK74" s="1246"/>
      <c r="BL74" s="1246"/>
      <c r="BM74" s="1246"/>
      <c r="BN74" s="1246"/>
      <c r="BO74" s="1246"/>
      <c r="BP74" s="1244"/>
      <c r="BQ74" s="1244"/>
      <c r="BR74" s="1244"/>
      <c r="BS74" s="1244"/>
      <c r="BT74" s="1244"/>
      <c r="BU74" s="1244"/>
      <c r="BV74" s="1244"/>
      <c r="BW74" s="1244"/>
      <c r="BX74" s="1244"/>
      <c r="BY74" s="1244"/>
      <c r="BZ74" s="1244"/>
      <c r="CA74" s="1244"/>
      <c r="CB74" s="1244"/>
      <c r="CC74" s="1244"/>
      <c r="CD74" s="1244"/>
      <c r="CE74" s="1244"/>
      <c r="CF74" s="1244"/>
      <c r="CG74" s="1244"/>
      <c r="CH74" s="1244"/>
      <c r="CI74" s="1244"/>
      <c r="CJ74" s="1244"/>
      <c r="CK74" s="1244"/>
      <c r="CL74" s="1244"/>
      <c r="CM74" s="1244"/>
      <c r="CN74" s="1244"/>
      <c r="CO74" s="1244"/>
      <c r="CP74" s="1244"/>
      <c r="CQ74" s="1244"/>
      <c r="CR74" s="1244"/>
      <c r="CS74" s="1244"/>
      <c r="CT74" s="1244"/>
      <c r="CU74" s="1244"/>
      <c r="CV74" s="1244"/>
      <c r="CW74" s="1244"/>
      <c r="CX74" s="1244"/>
      <c r="CY74" s="1244"/>
      <c r="CZ74" s="1244"/>
      <c r="DA74" s="1244"/>
      <c r="DB74" s="1244"/>
      <c r="DC74" s="1244"/>
    </row>
    <row r="75" spans="2:107" x14ac:dyDescent="0.15">
      <c r="B75" s="259"/>
      <c r="G75" s="1249"/>
      <c r="H75" s="1249"/>
      <c r="I75" s="1239"/>
      <c r="J75" s="1239"/>
      <c r="K75" s="1245"/>
      <c r="L75" s="1245"/>
      <c r="M75" s="1245"/>
      <c r="N75" s="1245"/>
      <c r="AM75" s="359"/>
      <c r="AN75" s="1246"/>
      <c r="AO75" s="1246"/>
      <c r="AP75" s="1246"/>
      <c r="AQ75" s="1246"/>
      <c r="AR75" s="1246"/>
      <c r="AS75" s="1246"/>
      <c r="AT75" s="1246"/>
      <c r="AU75" s="1246"/>
      <c r="AV75" s="1246"/>
      <c r="AW75" s="1246"/>
      <c r="AX75" s="1246"/>
      <c r="AY75" s="1246"/>
      <c r="AZ75" s="1246"/>
      <c r="BA75" s="1246"/>
      <c r="BB75" s="1246" t="s">
        <v>584</v>
      </c>
      <c r="BC75" s="1246"/>
      <c r="BD75" s="1246"/>
      <c r="BE75" s="1246"/>
      <c r="BF75" s="1246"/>
      <c r="BG75" s="1246"/>
      <c r="BH75" s="1246"/>
      <c r="BI75" s="1246"/>
      <c r="BJ75" s="1246"/>
      <c r="BK75" s="1246"/>
      <c r="BL75" s="1246"/>
      <c r="BM75" s="1246"/>
      <c r="BN75" s="1246"/>
      <c r="BO75" s="1246"/>
      <c r="BP75" s="1244">
        <v>10.1</v>
      </c>
      <c r="BQ75" s="1244"/>
      <c r="BR75" s="1244"/>
      <c r="BS75" s="1244"/>
      <c r="BT75" s="1244"/>
      <c r="BU75" s="1244"/>
      <c r="BV75" s="1244"/>
      <c r="BW75" s="1244"/>
      <c r="BX75" s="1244">
        <v>10</v>
      </c>
      <c r="BY75" s="1244"/>
      <c r="BZ75" s="1244"/>
      <c r="CA75" s="1244"/>
      <c r="CB75" s="1244"/>
      <c r="CC75" s="1244"/>
      <c r="CD75" s="1244"/>
      <c r="CE75" s="1244"/>
      <c r="CF75" s="1244">
        <v>10.1</v>
      </c>
      <c r="CG75" s="1244"/>
      <c r="CH75" s="1244"/>
      <c r="CI75" s="1244"/>
      <c r="CJ75" s="1244"/>
      <c r="CK75" s="1244"/>
      <c r="CL75" s="1244"/>
      <c r="CM75" s="1244"/>
      <c r="CN75" s="1244">
        <v>10</v>
      </c>
      <c r="CO75" s="1244"/>
      <c r="CP75" s="1244"/>
      <c r="CQ75" s="1244"/>
      <c r="CR75" s="1244"/>
      <c r="CS75" s="1244"/>
      <c r="CT75" s="1244"/>
      <c r="CU75" s="1244"/>
      <c r="CV75" s="1244">
        <v>10</v>
      </c>
      <c r="CW75" s="1244"/>
      <c r="CX75" s="1244"/>
      <c r="CY75" s="1244"/>
      <c r="CZ75" s="1244"/>
      <c r="DA75" s="1244"/>
      <c r="DB75" s="1244"/>
      <c r="DC75" s="1244"/>
    </row>
    <row r="76" spans="2:107" x14ac:dyDescent="0.15">
      <c r="B76" s="259"/>
      <c r="G76" s="1249"/>
      <c r="H76" s="1249"/>
      <c r="I76" s="1239"/>
      <c r="J76" s="1239"/>
      <c r="K76" s="1245"/>
      <c r="L76" s="1245"/>
      <c r="M76" s="1245"/>
      <c r="N76" s="1245"/>
      <c r="AM76" s="359"/>
      <c r="AN76" s="1246"/>
      <c r="AO76" s="1246"/>
      <c r="AP76" s="1246"/>
      <c r="AQ76" s="1246"/>
      <c r="AR76" s="1246"/>
      <c r="AS76" s="1246"/>
      <c r="AT76" s="1246"/>
      <c r="AU76" s="1246"/>
      <c r="AV76" s="1246"/>
      <c r="AW76" s="1246"/>
      <c r="AX76" s="1246"/>
      <c r="AY76" s="1246"/>
      <c r="AZ76" s="1246"/>
      <c r="BA76" s="1246"/>
      <c r="BB76" s="1246"/>
      <c r="BC76" s="1246"/>
      <c r="BD76" s="1246"/>
      <c r="BE76" s="1246"/>
      <c r="BF76" s="1246"/>
      <c r="BG76" s="1246"/>
      <c r="BH76" s="1246"/>
      <c r="BI76" s="1246"/>
      <c r="BJ76" s="1246"/>
      <c r="BK76" s="1246"/>
      <c r="BL76" s="1246"/>
      <c r="BM76" s="1246"/>
      <c r="BN76" s="1246"/>
      <c r="BO76" s="1246"/>
      <c r="BP76" s="1244"/>
      <c r="BQ76" s="1244"/>
      <c r="BR76" s="1244"/>
      <c r="BS76" s="1244"/>
      <c r="BT76" s="1244"/>
      <c r="BU76" s="1244"/>
      <c r="BV76" s="1244"/>
      <c r="BW76" s="1244"/>
      <c r="BX76" s="1244"/>
      <c r="BY76" s="1244"/>
      <c r="BZ76" s="1244"/>
      <c r="CA76" s="1244"/>
      <c r="CB76" s="1244"/>
      <c r="CC76" s="1244"/>
      <c r="CD76" s="1244"/>
      <c r="CE76" s="1244"/>
      <c r="CF76" s="1244"/>
      <c r="CG76" s="1244"/>
      <c r="CH76" s="1244"/>
      <c r="CI76" s="1244"/>
      <c r="CJ76" s="1244"/>
      <c r="CK76" s="1244"/>
      <c r="CL76" s="1244"/>
      <c r="CM76" s="1244"/>
      <c r="CN76" s="1244"/>
      <c r="CO76" s="1244"/>
      <c r="CP76" s="1244"/>
      <c r="CQ76" s="1244"/>
      <c r="CR76" s="1244"/>
      <c r="CS76" s="1244"/>
      <c r="CT76" s="1244"/>
      <c r="CU76" s="1244"/>
      <c r="CV76" s="1244"/>
      <c r="CW76" s="1244"/>
      <c r="CX76" s="1244"/>
      <c r="CY76" s="1244"/>
      <c r="CZ76" s="1244"/>
      <c r="DA76" s="1244"/>
      <c r="DB76" s="1244"/>
      <c r="DC76" s="1244"/>
    </row>
    <row r="77" spans="2:107" x14ac:dyDescent="0.15">
      <c r="B77" s="259"/>
      <c r="G77" s="1239"/>
      <c r="H77" s="1239"/>
      <c r="I77" s="1239"/>
      <c r="J77" s="1239"/>
      <c r="K77" s="1250"/>
      <c r="L77" s="1250"/>
      <c r="M77" s="1250"/>
      <c r="N77" s="1250"/>
      <c r="AN77" s="1243" t="s">
        <v>581</v>
      </c>
      <c r="AO77" s="1243"/>
      <c r="AP77" s="1243"/>
      <c r="AQ77" s="1243"/>
      <c r="AR77" s="1243"/>
      <c r="AS77" s="1243"/>
      <c r="AT77" s="1243"/>
      <c r="AU77" s="1243"/>
      <c r="AV77" s="1243"/>
      <c r="AW77" s="1243"/>
      <c r="AX77" s="1243"/>
      <c r="AY77" s="1243"/>
      <c r="AZ77" s="1243"/>
      <c r="BA77" s="1243"/>
      <c r="BB77" s="1246" t="s">
        <v>579</v>
      </c>
      <c r="BC77" s="1246"/>
      <c r="BD77" s="1246"/>
      <c r="BE77" s="1246"/>
      <c r="BF77" s="1246"/>
      <c r="BG77" s="1246"/>
      <c r="BH77" s="1246"/>
      <c r="BI77" s="1246"/>
      <c r="BJ77" s="1246"/>
      <c r="BK77" s="1246"/>
      <c r="BL77" s="1246"/>
      <c r="BM77" s="1246"/>
      <c r="BN77" s="1246"/>
      <c r="BO77" s="1246"/>
      <c r="BP77" s="1244">
        <v>49.5</v>
      </c>
      <c r="BQ77" s="1244"/>
      <c r="BR77" s="1244"/>
      <c r="BS77" s="1244"/>
      <c r="BT77" s="1244"/>
      <c r="BU77" s="1244"/>
      <c r="BV77" s="1244"/>
      <c r="BW77" s="1244"/>
      <c r="BX77" s="1244">
        <v>46.9</v>
      </c>
      <c r="BY77" s="1244"/>
      <c r="BZ77" s="1244"/>
      <c r="CA77" s="1244"/>
      <c r="CB77" s="1244"/>
      <c r="CC77" s="1244"/>
      <c r="CD77" s="1244"/>
      <c r="CE77" s="1244"/>
      <c r="CF77" s="1244">
        <v>0</v>
      </c>
      <c r="CG77" s="1244"/>
      <c r="CH77" s="1244"/>
      <c r="CI77" s="1244"/>
      <c r="CJ77" s="1244"/>
      <c r="CK77" s="1244"/>
      <c r="CL77" s="1244"/>
      <c r="CM77" s="1244"/>
      <c r="CN77" s="1244">
        <v>0</v>
      </c>
      <c r="CO77" s="1244"/>
      <c r="CP77" s="1244"/>
      <c r="CQ77" s="1244"/>
      <c r="CR77" s="1244"/>
      <c r="CS77" s="1244"/>
      <c r="CT77" s="1244"/>
      <c r="CU77" s="1244"/>
      <c r="CV77" s="1244">
        <v>0</v>
      </c>
      <c r="CW77" s="1244"/>
      <c r="CX77" s="1244"/>
      <c r="CY77" s="1244"/>
      <c r="CZ77" s="1244"/>
      <c r="DA77" s="1244"/>
      <c r="DB77" s="1244"/>
      <c r="DC77" s="1244"/>
    </row>
    <row r="78" spans="2:107" x14ac:dyDescent="0.15">
      <c r="B78" s="259"/>
      <c r="G78" s="1239"/>
      <c r="H78" s="1239"/>
      <c r="I78" s="1239"/>
      <c r="J78" s="1239"/>
      <c r="K78" s="1250"/>
      <c r="L78" s="1250"/>
      <c r="M78" s="1250"/>
      <c r="N78" s="1250"/>
      <c r="AN78" s="1243"/>
      <c r="AO78" s="1243"/>
      <c r="AP78" s="1243"/>
      <c r="AQ78" s="1243"/>
      <c r="AR78" s="1243"/>
      <c r="AS78" s="1243"/>
      <c r="AT78" s="1243"/>
      <c r="AU78" s="1243"/>
      <c r="AV78" s="1243"/>
      <c r="AW78" s="1243"/>
      <c r="AX78" s="1243"/>
      <c r="AY78" s="1243"/>
      <c r="AZ78" s="1243"/>
      <c r="BA78" s="1243"/>
      <c r="BB78" s="1246"/>
      <c r="BC78" s="1246"/>
      <c r="BD78" s="1246"/>
      <c r="BE78" s="1246"/>
      <c r="BF78" s="1246"/>
      <c r="BG78" s="1246"/>
      <c r="BH78" s="1246"/>
      <c r="BI78" s="1246"/>
      <c r="BJ78" s="1246"/>
      <c r="BK78" s="1246"/>
      <c r="BL78" s="1246"/>
      <c r="BM78" s="1246"/>
      <c r="BN78" s="1246"/>
      <c r="BO78" s="1246"/>
      <c r="BP78" s="1244"/>
      <c r="BQ78" s="1244"/>
      <c r="BR78" s="1244"/>
      <c r="BS78" s="1244"/>
      <c r="BT78" s="1244"/>
      <c r="BU78" s="1244"/>
      <c r="BV78" s="1244"/>
      <c r="BW78" s="1244"/>
      <c r="BX78" s="1244"/>
      <c r="BY78" s="1244"/>
      <c r="BZ78" s="1244"/>
      <c r="CA78" s="1244"/>
      <c r="CB78" s="1244"/>
      <c r="CC78" s="1244"/>
      <c r="CD78" s="1244"/>
      <c r="CE78" s="1244"/>
      <c r="CF78" s="1244"/>
      <c r="CG78" s="1244"/>
      <c r="CH78" s="1244"/>
      <c r="CI78" s="1244"/>
      <c r="CJ78" s="1244"/>
      <c r="CK78" s="1244"/>
      <c r="CL78" s="1244"/>
      <c r="CM78" s="1244"/>
      <c r="CN78" s="1244"/>
      <c r="CO78" s="1244"/>
      <c r="CP78" s="1244"/>
      <c r="CQ78" s="1244"/>
      <c r="CR78" s="1244"/>
      <c r="CS78" s="1244"/>
      <c r="CT78" s="1244"/>
      <c r="CU78" s="1244"/>
      <c r="CV78" s="1244"/>
      <c r="CW78" s="1244"/>
      <c r="CX78" s="1244"/>
      <c r="CY78" s="1244"/>
      <c r="CZ78" s="1244"/>
      <c r="DA78" s="1244"/>
      <c r="DB78" s="1244"/>
      <c r="DC78" s="1244"/>
    </row>
    <row r="79" spans="2:107" x14ac:dyDescent="0.15">
      <c r="B79" s="259"/>
      <c r="G79" s="1239"/>
      <c r="H79" s="1239"/>
      <c r="I79" s="1248"/>
      <c r="J79" s="1248"/>
      <c r="K79" s="1251"/>
      <c r="L79" s="1251"/>
      <c r="M79" s="1251"/>
      <c r="N79" s="1251"/>
      <c r="AN79" s="1243"/>
      <c r="AO79" s="1243"/>
      <c r="AP79" s="1243"/>
      <c r="AQ79" s="1243"/>
      <c r="AR79" s="1243"/>
      <c r="AS79" s="1243"/>
      <c r="AT79" s="1243"/>
      <c r="AU79" s="1243"/>
      <c r="AV79" s="1243"/>
      <c r="AW79" s="1243"/>
      <c r="AX79" s="1243"/>
      <c r="AY79" s="1243"/>
      <c r="AZ79" s="1243"/>
      <c r="BA79" s="1243"/>
      <c r="BB79" s="1246" t="s">
        <v>584</v>
      </c>
      <c r="BC79" s="1246"/>
      <c r="BD79" s="1246"/>
      <c r="BE79" s="1246"/>
      <c r="BF79" s="1246"/>
      <c r="BG79" s="1246"/>
      <c r="BH79" s="1246"/>
      <c r="BI79" s="1246"/>
      <c r="BJ79" s="1246"/>
      <c r="BK79" s="1246"/>
      <c r="BL79" s="1246"/>
      <c r="BM79" s="1246"/>
      <c r="BN79" s="1246"/>
      <c r="BO79" s="1246"/>
      <c r="BP79" s="1244">
        <v>7.6</v>
      </c>
      <c r="BQ79" s="1244"/>
      <c r="BR79" s="1244"/>
      <c r="BS79" s="1244"/>
      <c r="BT79" s="1244"/>
      <c r="BU79" s="1244"/>
      <c r="BV79" s="1244"/>
      <c r="BW79" s="1244"/>
      <c r="BX79" s="1244">
        <v>7.2</v>
      </c>
      <c r="BY79" s="1244"/>
      <c r="BZ79" s="1244"/>
      <c r="CA79" s="1244"/>
      <c r="CB79" s="1244"/>
      <c r="CC79" s="1244"/>
      <c r="CD79" s="1244"/>
      <c r="CE79" s="1244"/>
      <c r="CF79" s="1244">
        <v>4.5</v>
      </c>
      <c r="CG79" s="1244"/>
      <c r="CH79" s="1244"/>
      <c r="CI79" s="1244"/>
      <c r="CJ79" s="1244"/>
      <c r="CK79" s="1244"/>
      <c r="CL79" s="1244"/>
      <c r="CM79" s="1244"/>
      <c r="CN79" s="1244">
        <v>4.5999999999999996</v>
      </c>
      <c r="CO79" s="1244"/>
      <c r="CP79" s="1244"/>
      <c r="CQ79" s="1244"/>
      <c r="CR79" s="1244"/>
      <c r="CS79" s="1244"/>
      <c r="CT79" s="1244"/>
      <c r="CU79" s="1244"/>
      <c r="CV79" s="1244">
        <v>4.7</v>
      </c>
      <c r="CW79" s="1244"/>
      <c r="CX79" s="1244"/>
      <c r="CY79" s="1244"/>
      <c r="CZ79" s="1244"/>
      <c r="DA79" s="1244"/>
      <c r="DB79" s="1244"/>
      <c r="DC79" s="1244"/>
    </row>
    <row r="80" spans="2:107" x14ac:dyDescent="0.15">
      <c r="B80" s="259"/>
      <c r="G80" s="1239"/>
      <c r="H80" s="1239"/>
      <c r="I80" s="1248"/>
      <c r="J80" s="1248"/>
      <c r="K80" s="1251"/>
      <c r="L80" s="1251"/>
      <c r="M80" s="1251"/>
      <c r="N80" s="1251"/>
      <c r="AN80" s="1243"/>
      <c r="AO80" s="1243"/>
      <c r="AP80" s="1243"/>
      <c r="AQ80" s="1243"/>
      <c r="AR80" s="1243"/>
      <c r="AS80" s="1243"/>
      <c r="AT80" s="1243"/>
      <c r="AU80" s="1243"/>
      <c r="AV80" s="1243"/>
      <c r="AW80" s="1243"/>
      <c r="AX80" s="1243"/>
      <c r="AY80" s="1243"/>
      <c r="AZ80" s="1243"/>
      <c r="BA80" s="1243"/>
      <c r="BB80" s="1246"/>
      <c r="BC80" s="1246"/>
      <c r="BD80" s="1246"/>
      <c r="BE80" s="1246"/>
      <c r="BF80" s="1246"/>
      <c r="BG80" s="1246"/>
      <c r="BH80" s="1246"/>
      <c r="BI80" s="1246"/>
      <c r="BJ80" s="1246"/>
      <c r="BK80" s="1246"/>
      <c r="BL80" s="1246"/>
      <c r="BM80" s="1246"/>
      <c r="BN80" s="1246"/>
      <c r="BO80" s="1246"/>
      <c r="BP80" s="1244"/>
      <c r="BQ80" s="1244"/>
      <c r="BR80" s="1244"/>
      <c r="BS80" s="1244"/>
      <c r="BT80" s="1244"/>
      <c r="BU80" s="1244"/>
      <c r="BV80" s="1244"/>
      <c r="BW80" s="1244"/>
      <c r="BX80" s="1244"/>
      <c r="BY80" s="1244"/>
      <c r="BZ80" s="1244"/>
      <c r="CA80" s="1244"/>
      <c r="CB80" s="1244"/>
      <c r="CC80" s="1244"/>
      <c r="CD80" s="1244"/>
      <c r="CE80" s="1244"/>
      <c r="CF80" s="1244"/>
      <c r="CG80" s="1244"/>
      <c r="CH80" s="1244"/>
      <c r="CI80" s="1244"/>
      <c r="CJ80" s="1244"/>
      <c r="CK80" s="1244"/>
      <c r="CL80" s="1244"/>
      <c r="CM80" s="1244"/>
      <c r="CN80" s="1244"/>
      <c r="CO80" s="1244"/>
      <c r="CP80" s="1244"/>
      <c r="CQ80" s="1244"/>
      <c r="CR80" s="1244"/>
      <c r="CS80" s="1244"/>
      <c r="CT80" s="1244"/>
      <c r="CU80" s="1244"/>
      <c r="CV80" s="1244"/>
      <c r="CW80" s="1244"/>
      <c r="CX80" s="1244"/>
      <c r="CY80" s="1244"/>
      <c r="CZ80" s="1244"/>
      <c r="DA80" s="1244"/>
      <c r="DB80" s="1244"/>
      <c r="DC80" s="1244"/>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faH9A02QPFal2x6iEEn9wPfyx9khxLt/ewQUX+M0lwLCjbvJ5P8GJbPx0+lPUVhmlcx3bbI8Y3K1FgiTgee5Fw==" saltValue="Qgy7SnFxc70tYdDTANMN8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13" zoomScale="70" zoomScaleNormal="70" zoomScaleSheetLayoutView="70" workbookViewId="0">
      <selection activeCell="CL19" sqref="CL19"/>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478</v>
      </c>
    </row>
  </sheetData>
  <sheetProtection algorithmName="SHA-512" hashValue="hdPeQbLKgQihECirlRpbvcoixiMXuZ+rPxReOnY1UgsayL7LfahyZBxnX2Bi4X8IiHRPaYMWdYJkfRkSnYrBTA==" saltValue="Xp14Qce50aa1sxalOOjCh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55" zoomScale="70" zoomScaleNormal="70" zoomScaleSheetLayoutView="55" workbookViewId="0">
      <selection activeCell="CL19" sqref="CL19"/>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478</v>
      </c>
    </row>
  </sheetData>
  <sheetProtection algorithmName="SHA-512" hashValue="MjJPCcWCm+6Q7/M/Qd5A7saOyxPPiQ5JjqkZRn24JT8+rZ+YWxZ8RWHD5dPgE3GYrJ/chBeoqmYVV/T2js9yZg==" saltValue="0C/Me/V/7o34OCZZlX5uV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527</v>
      </c>
      <c r="G2" s="149"/>
      <c r="H2" s="150"/>
    </row>
    <row r="3" spans="1:8" x14ac:dyDescent="0.15">
      <c r="A3" s="146" t="s">
        <v>520</v>
      </c>
      <c r="B3" s="151"/>
      <c r="C3" s="152"/>
      <c r="D3" s="153">
        <v>58951</v>
      </c>
      <c r="E3" s="154"/>
      <c r="F3" s="155">
        <v>72051</v>
      </c>
      <c r="G3" s="156"/>
      <c r="H3" s="157"/>
    </row>
    <row r="4" spans="1:8" x14ac:dyDescent="0.15">
      <c r="A4" s="158"/>
      <c r="B4" s="159"/>
      <c r="C4" s="160"/>
      <c r="D4" s="161">
        <v>25604</v>
      </c>
      <c r="E4" s="162"/>
      <c r="F4" s="163">
        <v>34140</v>
      </c>
      <c r="G4" s="164"/>
      <c r="H4" s="165"/>
    </row>
    <row r="5" spans="1:8" x14ac:dyDescent="0.15">
      <c r="A5" s="146" t="s">
        <v>522</v>
      </c>
      <c r="B5" s="151"/>
      <c r="C5" s="152"/>
      <c r="D5" s="153">
        <v>99930</v>
      </c>
      <c r="E5" s="154"/>
      <c r="F5" s="155">
        <v>72756</v>
      </c>
      <c r="G5" s="156"/>
      <c r="H5" s="157"/>
    </row>
    <row r="6" spans="1:8" x14ac:dyDescent="0.15">
      <c r="A6" s="158"/>
      <c r="B6" s="159"/>
      <c r="C6" s="160"/>
      <c r="D6" s="161">
        <v>19518</v>
      </c>
      <c r="E6" s="162"/>
      <c r="F6" s="163">
        <v>32117</v>
      </c>
      <c r="G6" s="164"/>
      <c r="H6" s="165"/>
    </row>
    <row r="7" spans="1:8" x14ac:dyDescent="0.15">
      <c r="A7" s="146" t="s">
        <v>523</v>
      </c>
      <c r="B7" s="151"/>
      <c r="C7" s="152"/>
      <c r="D7" s="153">
        <v>78400</v>
      </c>
      <c r="E7" s="154"/>
      <c r="F7" s="155">
        <v>43955</v>
      </c>
      <c r="G7" s="156"/>
      <c r="H7" s="157"/>
    </row>
    <row r="8" spans="1:8" x14ac:dyDescent="0.15">
      <c r="A8" s="158"/>
      <c r="B8" s="159"/>
      <c r="C8" s="160"/>
      <c r="D8" s="161">
        <v>15164</v>
      </c>
      <c r="E8" s="162"/>
      <c r="F8" s="163">
        <v>21318</v>
      </c>
      <c r="G8" s="164"/>
      <c r="H8" s="165"/>
    </row>
    <row r="9" spans="1:8" x14ac:dyDescent="0.15">
      <c r="A9" s="146" t="s">
        <v>524</v>
      </c>
      <c r="B9" s="151"/>
      <c r="C9" s="152"/>
      <c r="D9" s="153">
        <v>57611</v>
      </c>
      <c r="E9" s="154"/>
      <c r="F9" s="155">
        <v>41921</v>
      </c>
      <c r="G9" s="156"/>
      <c r="H9" s="157"/>
    </row>
    <row r="10" spans="1:8" x14ac:dyDescent="0.15">
      <c r="A10" s="158"/>
      <c r="B10" s="159"/>
      <c r="C10" s="160"/>
      <c r="D10" s="161">
        <v>27617</v>
      </c>
      <c r="E10" s="162"/>
      <c r="F10" s="163">
        <v>21655</v>
      </c>
      <c r="G10" s="164"/>
      <c r="H10" s="165"/>
    </row>
    <row r="11" spans="1:8" x14ac:dyDescent="0.15">
      <c r="A11" s="146" t="s">
        <v>525</v>
      </c>
      <c r="B11" s="151"/>
      <c r="C11" s="152"/>
      <c r="D11" s="153">
        <v>69818</v>
      </c>
      <c r="E11" s="154"/>
      <c r="F11" s="155">
        <v>44585</v>
      </c>
      <c r="G11" s="156"/>
      <c r="H11" s="157"/>
    </row>
    <row r="12" spans="1:8" x14ac:dyDescent="0.15">
      <c r="A12" s="158"/>
      <c r="B12" s="159"/>
      <c r="C12" s="166"/>
      <c r="D12" s="161">
        <v>33082</v>
      </c>
      <c r="E12" s="162"/>
      <c r="F12" s="163">
        <v>23077</v>
      </c>
      <c r="G12" s="164"/>
      <c r="H12" s="165"/>
    </row>
    <row r="13" spans="1:8" x14ac:dyDescent="0.15">
      <c r="A13" s="146"/>
      <c r="B13" s="151"/>
      <c r="C13" s="152"/>
      <c r="D13" s="153">
        <v>72942</v>
      </c>
      <c r="E13" s="154"/>
      <c r="F13" s="155">
        <v>55054</v>
      </c>
      <c r="G13" s="167"/>
      <c r="H13" s="157"/>
    </row>
    <row r="14" spans="1:8" x14ac:dyDescent="0.15">
      <c r="A14" s="158"/>
      <c r="B14" s="159"/>
      <c r="C14" s="160"/>
      <c r="D14" s="161">
        <v>24197</v>
      </c>
      <c r="E14" s="162"/>
      <c r="F14" s="163">
        <v>26461</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5.13</v>
      </c>
      <c r="C19" s="168">
        <f>ROUND(VALUE(SUBSTITUTE(実質収支比率等に係る経年分析!G$48,"▲","-")),2)</f>
        <v>5.62</v>
      </c>
      <c r="D19" s="168">
        <f>ROUND(VALUE(SUBSTITUTE(実質収支比率等に係る経年分析!H$48,"▲","-")),2)</f>
        <v>6.41</v>
      </c>
      <c r="E19" s="168">
        <f>ROUND(VALUE(SUBSTITUTE(実質収支比率等に係る経年分析!I$48,"▲","-")),2)</f>
        <v>5.49</v>
      </c>
      <c r="F19" s="168">
        <f>ROUND(VALUE(SUBSTITUTE(実質収支比率等に係る経年分析!J$48,"▲","-")),2)</f>
        <v>4.59</v>
      </c>
    </row>
    <row r="20" spans="1:11" x14ac:dyDescent="0.15">
      <c r="A20" s="168" t="s">
        <v>53</v>
      </c>
      <c r="B20" s="168">
        <f>ROUND(VALUE(SUBSTITUTE(実質収支比率等に係る経年分析!F$47,"▲","-")),2)</f>
        <v>11.18</v>
      </c>
      <c r="C20" s="168">
        <f>ROUND(VALUE(SUBSTITUTE(実質収支比率等に係る経年分析!G$47,"▲","-")),2)</f>
        <v>9.76</v>
      </c>
      <c r="D20" s="168">
        <f>ROUND(VALUE(SUBSTITUTE(実質収支比率等に係る経年分析!H$47,"▲","-")),2)</f>
        <v>10.82</v>
      </c>
      <c r="E20" s="168">
        <f>ROUND(VALUE(SUBSTITUTE(実質収支比率等に係る経年分析!I$47,"▲","-")),2)</f>
        <v>12.49</v>
      </c>
      <c r="F20" s="168">
        <f>ROUND(VALUE(SUBSTITUTE(実質収支比率等に係る経年分析!J$47,"▲","-")),2)</f>
        <v>13.46</v>
      </c>
    </row>
    <row r="21" spans="1:11" x14ac:dyDescent="0.15">
      <c r="A21" s="168" t="s">
        <v>54</v>
      </c>
      <c r="B21" s="168">
        <f>IF(ISNUMBER(VALUE(SUBSTITUTE(実質収支比率等に係る経年分析!F$49,"▲","-"))),ROUND(VALUE(SUBSTITUTE(実質収支比率等に係る経年分析!F$49,"▲","-")),2),NA())</f>
        <v>2.29</v>
      </c>
      <c r="C21" s="168">
        <f>IF(ISNUMBER(VALUE(SUBSTITUTE(実質収支比率等に係る経年分析!G$49,"▲","-"))),ROUND(VALUE(SUBSTITUTE(実質収支比率等に係る経年分析!G$49,"▲","-")),2),NA())</f>
        <v>-0.67</v>
      </c>
      <c r="D21" s="168">
        <f>IF(ISNUMBER(VALUE(SUBSTITUTE(実質収支比率等に係る経年分析!H$49,"▲","-"))),ROUND(VALUE(SUBSTITUTE(実質収支比率等に係る経年分析!H$49,"▲","-")),2),NA())</f>
        <v>4.3</v>
      </c>
      <c r="E21" s="168">
        <f>IF(ISNUMBER(VALUE(SUBSTITUTE(実質収支比率等に係る経年分析!I$49,"▲","-"))),ROUND(VALUE(SUBSTITUTE(実質収支比率等に係る経年分析!I$49,"▲","-")),2),NA())</f>
        <v>1.71</v>
      </c>
      <c r="F21" s="168">
        <f>IF(ISNUMBER(VALUE(SUBSTITUTE(実質収支比率等に係る経年分析!J$49,"▲","-"))),ROUND(VALUE(SUBSTITUTE(実質収支比率等に係る経年分析!J$49,"▲","-")),2),NA())</f>
        <v>0.24</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0</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0</v>
      </c>
      <c r="J27" s="169" t="e">
        <f>IF(ROUND(VALUE(SUBSTITUTE(連結実質赤字比率に係る赤字・黒字の構成分析!J$43,"▲", "-")), 2) &lt; 0, ABS(ROUND(VALUE(SUBSTITUTE(連結実質赤字比率に係る赤字・黒字の構成分析!J$43,"▲", "-")), 2)), NA())</f>
        <v>#N/A</v>
      </c>
      <c r="K27" s="169">
        <f>IF(ROUND(VALUE(SUBSTITUTE(連結実質赤字比率に係る赤字・黒字の構成分析!J$43,"▲", "-")), 2) &gt;= 0, ABS(ROUND(VALUE(SUBSTITUTE(連結実質赤字比率に係る赤字・黒字の構成分析!J$43,"▲", "-")), 2)), NA())</f>
        <v>0</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str">
        <f>IF(連結実質赤字比率に係る赤字・黒字の構成分析!C$41="",NA(),連結実質赤字比率に係る赤字・黒字の構成分析!C$41)</f>
        <v>酒田市後期高齢者医療事業特別会計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0.01</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0.02</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0.02</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0.15</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v>
      </c>
    </row>
    <row r="30" spans="1:11" x14ac:dyDescent="0.15">
      <c r="A30" s="169" t="str">
        <f>IF(連結実質赤字比率に係る赤字・黒字の構成分析!C$40="",NA(),連結実質赤字比率に係る赤字・黒字の構成分析!C$40)</f>
        <v>酒田市駐車場事業特別会計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0.02</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0.02</v>
      </c>
    </row>
    <row r="31" spans="1:11" x14ac:dyDescent="0.15">
      <c r="A31" s="169" t="str">
        <f>IF(連結実質赤字比率に係る赤字・黒字の構成分析!C$39="",NA(),連結実質赤字比率に係る赤字・黒字の構成分析!C$39)</f>
        <v>酒田市風力発電事業特別会計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1.08</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0.09</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0.18</v>
      </c>
    </row>
    <row r="32" spans="1:11" x14ac:dyDescent="0.15">
      <c r="A32" s="169" t="str">
        <f>IF(連結実質赤字比率に係る赤字・黒字の構成分析!C$38="",NA(),連結実質赤字比率に係る赤字・黒字の構成分析!C$38)</f>
        <v>酒田市国民健康保険特別会計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0.34</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0.14000000000000001</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0.01</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0.03</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0.68</v>
      </c>
    </row>
    <row r="33" spans="1:16" x14ac:dyDescent="0.15">
      <c r="A33" s="169" t="str">
        <f>IF(連結実質赤字比率に係る赤字・黒字の構成分析!C$37="",NA(),連結実質赤字比率に係る赤字・黒字の構成分析!C$37)</f>
        <v>酒田市介護保険特別会計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0.59</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1.01</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1.37</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1.74</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0.93</v>
      </c>
    </row>
    <row r="34" spans="1:16" x14ac:dyDescent="0.15">
      <c r="A34" s="169" t="str">
        <f>IF(連結実質赤字比率に係る赤字・黒字の構成分析!C$36="",NA(),連結実質赤字比率に係る赤字・黒字の構成分析!C$36)</f>
        <v>酒田市下水道事業会計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2.15</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3.2</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3.47</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3.86</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4.34</v>
      </c>
    </row>
    <row r="35" spans="1:16" x14ac:dyDescent="0.15">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5.0999999999999996</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5.62</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6.4</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5.48</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4.5599999999999996</v>
      </c>
    </row>
    <row r="36" spans="1:16" x14ac:dyDescent="0.15">
      <c r="A36" s="169" t="str">
        <f>IF(連結実質赤字比率に係る赤字・黒字の構成分析!C$34="",NA(),連結実質赤字比率に係る赤字・黒字の構成分析!C$34)</f>
        <v>酒田市水道事業会計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16.850000000000001</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17.22</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16.43</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17.52</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17.149999999999999</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7328</v>
      </c>
      <c r="E42" s="170"/>
      <c r="F42" s="170"/>
      <c r="G42" s="170">
        <f>'実質公債費比率（分子）の構造'!L$52</f>
        <v>7434</v>
      </c>
      <c r="H42" s="170"/>
      <c r="I42" s="170"/>
      <c r="J42" s="170">
        <f>'実質公債費比率（分子）の構造'!M$52</f>
        <v>7401</v>
      </c>
      <c r="K42" s="170"/>
      <c r="L42" s="170"/>
      <c r="M42" s="170">
        <f>'実質公債費比率（分子）の構造'!N$52</f>
        <v>7415</v>
      </c>
      <c r="N42" s="170"/>
      <c r="O42" s="170"/>
      <c r="P42" s="170">
        <f>'実質公債費比率（分子）の構造'!O$52</f>
        <v>7400</v>
      </c>
    </row>
    <row r="43" spans="1:16" x14ac:dyDescent="0.15">
      <c r="A43" s="170" t="s">
        <v>16</v>
      </c>
      <c r="B43" s="170">
        <f>'実質公債費比率（分子）の構造'!K$51</f>
        <v>0</v>
      </c>
      <c r="C43" s="170"/>
      <c r="D43" s="170"/>
      <c r="E43" s="170">
        <f>'実質公債費比率（分子）の構造'!L$51</f>
        <v>0</v>
      </c>
      <c r="F43" s="170"/>
      <c r="G43" s="170"/>
      <c r="H43" s="170">
        <f>'実質公債費比率（分子）の構造'!M$51</f>
        <v>0</v>
      </c>
      <c r="I43" s="170"/>
      <c r="J43" s="170"/>
      <c r="K43" s="170">
        <f>'実質公債費比率（分子）の構造'!N$51</f>
        <v>0</v>
      </c>
      <c r="L43" s="170"/>
      <c r="M43" s="170"/>
      <c r="N43" s="170">
        <f>'実質公債費比率（分子）の構造'!O$51</f>
        <v>0</v>
      </c>
      <c r="O43" s="170"/>
      <c r="P43" s="170"/>
    </row>
    <row r="44" spans="1:16" x14ac:dyDescent="0.15">
      <c r="A44" s="170" t="s">
        <v>62</v>
      </c>
      <c r="B44" s="170">
        <f>'実質公債費比率（分子）の構造'!K$50</f>
        <v>18</v>
      </c>
      <c r="C44" s="170"/>
      <c r="D44" s="170"/>
      <c r="E44" s="170">
        <f>'実質公債費比率（分子）の構造'!L$50</f>
        <v>14</v>
      </c>
      <c r="F44" s="170"/>
      <c r="G44" s="170"/>
      <c r="H44" s="170">
        <f>'実質公債費比率（分子）の構造'!M$50</f>
        <v>5</v>
      </c>
      <c r="I44" s="170"/>
      <c r="J44" s="170"/>
      <c r="K44" s="170">
        <f>'実質公債費比率（分子）の構造'!N$50</f>
        <v>5</v>
      </c>
      <c r="L44" s="170"/>
      <c r="M44" s="170"/>
      <c r="N44" s="170">
        <f>'実質公債費比率（分子）の構造'!O$50</f>
        <v>3</v>
      </c>
      <c r="O44" s="170"/>
      <c r="P44" s="170"/>
    </row>
    <row r="45" spans="1:16" x14ac:dyDescent="0.15">
      <c r="A45" s="170" t="s">
        <v>63</v>
      </c>
      <c r="B45" s="170">
        <f>'実質公債費比率（分子）の構造'!K$49</f>
        <v>44</v>
      </c>
      <c r="C45" s="170"/>
      <c r="D45" s="170"/>
      <c r="E45" s="170">
        <f>'実質公債費比率（分子）の構造'!L$49</f>
        <v>44</v>
      </c>
      <c r="F45" s="170"/>
      <c r="G45" s="170"/>
      <c r="H45" s="170">
        <f>'実質公債費比率（分子）の構造'!M$49</f>
        <v>51</v>
      </c>
      <c r="I45" s="170"/>
      <c r="J45" s="170"/>
      <c r="K45" s="170">
        <f>'実質公債費比率（分子）の構造'!N$49</f>
        <v>56</v>
      </c>
      <c r="L45" s="170"/>
      <c r="M45" s="170"/>
      <c r="N45" s="170">
        <f>'実質公債費比率（分子）の構造'!O$49</f>
        <v>158</v>
      </c>
      <c r="O45" s="170"/>
      <c r="P45" s="170"/>
    </row>
    <row r="46" spans="1:16" x14ac:dyDescent="0.15">
      <c r="A46" s="170" t="s">
        <v>64</v>
      </c>
      <c r="B46" s="170">
        <f>'実質公債費比率（分子）の構造'!K$48</f>
        <v>2359</v>
      </c>
      <c r="C46" s="170"/>
      <c r="D46" s="170"/>
      <c r="E46" s="170">
        <f>'実質公債費比率（分子）の構造'!L$48</f>
        <v>2326</v>
      </c>
      <c r="F46" s="170"/>
      <c r="G46" s="170"/>
      <c r="H46" s="170">
        <f>'実質公債費比率（分子）の構造'!M$48</f>
        <v>2287</v>
      </c>
      <c r="I46" s="170"/>
      <c r="J46" s="170"/>
      <c r="K46" s="170">
        <f>'実質公債費比率（分子）の構造'!N$48</f>
        <v>2141</v>
      </c>
      <c r="L46" s="170"/>
      <c r="M46" s="170"/>
      <c r="N46" s="170">
        <f>'実質公債費比率（分子）の構造'!O$48</f>
        <v>2080</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7281</v>
      </c>
      <c r="C49" s="170"/>
      <c r="D49" s="170"/>
      <c r="E49" s="170">
        <f>'実質公債費比率（分子）の構造'!L$45</f>
        <v>7370</v>
      </c>
      <c r="F49" s="170"/>
      <c r="G49" s="170"/>
      <c r="H49" s="170">
        <f>'実質公債費比率（分子）の構造'!M$45</f>
        <v>7515</v>
      </c>
      <c r="I49" s="170"/>
      <c r="J49" s="170"/>
      <c r="K49" s="170">
        <f>'実質公債費比率（分子）の構造'!N$45</f>
        <v>7560</v>
      </c>
      <c r="L49" s="170"/>
      <c r="M49" s="170"/>
      <c r="N49" s="170">
        <f>'実質公債費比率（分子）の構造'!O$45</f>
        <v>7506</v>
      </c>
      <c r="O49" s="170"/>
      <c r="P49" s="170"/>
    </row>
    <row r="50" spans="1:16" x14ac:dyDescent="0.15">
      <c r="A50" s="170" t="s">
        <v>67</v>
      </c>
      <c r="B50" s="170" t="e">
        <f>NA()</f>
        <v>#N/A</v>
      </c>
      <c r="C50" s="170">
        <f>IF(ISNUMBER('実質公債費比率（分子）の構造'!K$53),'実質公債費比率（分子）の構造'!K$53,NA())</f>
        <v>2374</v>
      </c>
      <c r="D50" s="170" t="e">
        <f>NA()</f>
        <v>#N/A</v>
      </c>
      <c r="E50" s="170" t="e">
        <f>NA()</f>
        <v>#N/A</v>
      </c>
      <c r="F50" s="170">
        <f>IF(ISNUMBER('実質公債費比率（分子）の構造'!L$53),'実質公債費比率（分子）の構造'!L$53,NA())</f>
        <v>2320</v>
      </c>
      <c r="G50" s="170" t="e">
        <f>NA()</f>
        <v>#N/A</v>
      </c>
      <c r="H50" s="170" t="e">
        <f>NA()</f>
        <v>#N/A</v>
      </c>
      <c r="I50" s="170">
        <f>IF(ISNUMBER('実質公債費比率（分子）の構造'!M$53),'実質公債費比率（分子）の構造'!M$53,NA())</f>
        <v>2457</v>
      </c>
      <c r="J50" s="170" t="e">
        <f>NA()</f>
        <v>#N/A</v>
      </c>
      <c r="K50" s="170" t="e">
        <f>NA()</f>
        <v>#N/A</v>
      </c>
      <c r="L50" s="170">
        <f>IF(ISNUMBER('実質公債費比率（分子）の構造'!N$53),'実質公債費比率（分子）の構造'!N$53,NA())</f>
        <v>2347</v>
      </c>
      <c r="M50" s="170" t="e">
        <f>NA()</f>
        <v>#N/A</v>
      </c>
      <c r="N50" s="170" t="e">
        <f>NA()</f>
        <v>#N/A</v>
      </c>
      <c r="O50" s="170">
        <f>IF(ISNUMBER('実質公債費比率（分子）の構造'!O$53),'実質公債費比率（分子）の構造'!O$53,NA())</f>
        <v>2347</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61710</v>
      </c>
      <c r="E56" s="169"/>
      <c r="F56" s="169"/>
      <c r="G56" s="169">
        <f>'将来負担比率（分子）の構造'!J$52</f>
        <v>59908</v>
      </c>
      <c r="H56" s="169"/>
      <c r="I56" s="169"/>
      <c r="J56" s="169">
        <f>'将来負担比率（分子）の構造'!K$52</f>
        <v>56797</v>
      </c>
      <c r="K56" s="169"/>
      <c r="L56" s="169"/>
      <c r="M56" s="169">
        <f>'将来負担比率（分子）の構造'!L$52</f>
        <v>54179</v>
      </c>
      <c r="N56" s="169"/>
      <c r="O56" s="169"/>
      <c r="P56" s="169">
        <f>'将来負担比率（分子）の構造'!M$52</f>
        <v>50708</v>
      </c>
    </row>
    <row r="57" spans="1:16" x14ac:dyDescent="0.15">
      <c r="A57" s="169" t="s">
        <v>42</v>
      </c>
      <c r="B57" s="169"/>
      <c r="C57" s="169"/>
      <c r="D57" s="169">
        <f>'将来負担比率（分子）の構造'!I$51</f>
        <v>12945</v>
      </c>
      <c r="E57" s="169"/>
      <c r="F57" s="169"/>
      <c r="G57" s="169">
        <f>'将来負担比率（分子）の構造'!J$51</f>
        <v>12667</v>
      </c>
      <c r="H57" s="169"/>
      <c r="I57" s="169"/>
      <c r="J57" s="169">
        <f>'将来負担比率（分子）の構造'!K$51</f>
        <v>12530</v>
      </c>
      <c r="K57" s="169"/>
      <c r="L57" s="169"/>
      <c r="M57" s="169">
        <f>'将来負担比率（分子）の構造'!L$51</f>
        <v>11707</v>
      </c>
      <c r="N57" s="169"/>
      <c r="O57" s="169"/>
      <c r="P57" s="169">
        <f>'将来負担比率（分子）の構造'!M$51</f>
        <v>11343</v>
      </c>
    </row>
    <row r="58" spans="1:16" x14ac:dyDescent="0.15">
      <c r="A58" s="169" t="s">
        <v>41</v>
      </c>
      <c r="B58" s="169"/>
      <c r="C58" s="169"/>
      <c r="D58" s="169">
        <f>'将来負担比率（分子）の構造'!I$50</f>
        <v>9585</v>
      </c>
      <c r="E58" s="169"/>
      <c r="F58" s="169"/>
      <c r="G58" s="169">
        <f>'将来負担比率（分子）の構造'!J$50</f>
        <v>9574</v>
      </c>
      <c r="H58" s="169"/>
      <c r="I58" s="169"/>
      <c r="J58" s="169">
        <f>'将来負担比率（分子）の構造'!K$50</f>
        <v>11786</v>
      </c>
      <c r="K58" s="169"/>
      <c r="L58" s="169"/>
      <c r="M58" s="169">
        <f>'将来負担比率（分子）の構造'!L$50</f>
        <v>12614</v>
      </c>
      <c r="N58" s="169"/>
      <c r="O58" s="169"/>
      <c r="P58" s="169">
        <f>'将来負担比率（分子）の構造'!M$50</f>
        <v>13869</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7657</v>
      </c>
      <c r="C62" s="169"/>
      <c r="D62" s="169"/>
      <c r="E62" s="169">
        <f>'将来負担比率（分子）の構造'!J$45</f>
        <v>7419</v>
      </c>
      <c r="F62" s="169"/>
      <c r="G62" s="169"/>
      <c r="H62" s="169">
        <f>'将来負担比率（分子）の構造'!K$45</f>
        <v>7261</v>
      </c>
      <c r="I62" s="169"/>
      <c r="J62" s="169"/>
      <c r="K62" s="169">
        <f>'将来負担比率（分子）の構造'!L$45</f>
        <v>7131</v>
      </c>
      <c r="L62" s="169"/>
      <c r="M62" s="169"/>
      <c r="N62" s="169">
        <f>'将来負担比率（分子）の構造'!M$45</f>
        <v>7301</v>
      </c>
      <c r="O62" s="169"/>
      <c r="P62" s="169"/>
    </row>
    <row r="63" spans="1:16" x14ac:dyDescent="0.15">
      <c r="A63" s="169" t="s">
        <v>34</v>
      </c>
      <c r="B63" s="169">
        <f>'将来負担比率（分子）の構造'!I$44</f>
        <v>1665</v>
      </c>
      <c r="C63" s="169"/>
      <c r="D63" s="169"/>
      <c r="E63" s="169">
        <f>'将来負担比率（分子）の構造'!J$44</f>
        <v>2564</v>
      </c>
      <c r="F63" s="169"/>
      <c r="G63" s="169"/>
      <c r="H63" s="169">
        <f>'将来負担比率（分子）の構造'!K$44</f>
        <v>3603</v>
      </c>
      <c r="I63" s="169"/>
      <c r="J63" s="169"/>
      <c r="K63" s="169">
        <f>'将来負担比率（分子）の構造'!L$44</f>
        <v>4101</v>
      </c>
      <c r="L63" s="169"/>
      <c r="M63" s="169"/>
      <c r="N63" s="169">
        <f>'将来負担比率（分子）の構造'!M$44</f>
        <v>3966</v>
      </c>
      <c r="O63" s="169"/>
      <c r="P63" s="169"/>
    </row>
    <row r="64" spans="1:16" x14ac:dyDescent="0.15">
      <c r="A64" s="169" t="s">
        <v>33</v>
      </c>
      <c r="B64" s="169">
        <f>'将来負担比率（分子）の構造'!I$43</f>
        <v>22978</v>
      </c>
      <c r="C64" s="169"/>
      <c r="D64" s="169"/>
      <c r="E64" s="169">
        <f>'将来負担比率（分子）の構造'!J$43</f>
        <v>21661</v>
      </c>
      <c r="F64" s="169"/>
      <c r="G64" s="169"/>
      <c r="H64" s="169">
        <f>'将来負担比率（分子）の構造'!K$43</f>
        <v>20626</v>
      </c>
      <c r="I64" s="169"/>
      <c r="J64" s="169"/>
      <c r="K64" s="169">
        <f>'将来負担比率（分子）の構造'!L$43</f>
        <v>18815</v>
      </c>
      <c r="L64" s="169"/>
      <c r="M64" s="169"/>
      <c r="N64" s="169">
        <f>'将来負担比率（分子）の構造'!M$43</f>
        <v>17123</v>
      </c>
      <c r="O64" s="169"/>
      <c r="P64" s="169"/>
    </row>
    <row r="65" spans="1:16" x14ac:dyDescent="0.15">
      <c r="A65" s="169" t="s">
        <v>32</v>
      </c>
      <c r="B65" s="169">
        <f>'将来負担比率（分子）の構造'!I$42</f>
        <v>26</v>
      </c>
      <c r="C65" s="169"/>
      <c r="D65" s="169"/>
      <c r="E65" s="169">
        <f>'将来負担比率（分子）の構造'!J$42</f>
        <v>12</v>
      </c>
      <c r="F65" s="169"/>
      <c r="G65" s="169"/>
      <c r="H65" s="169">
        <f>'将来負担比率（分子）の構造'!K$42</f>
        <v>8</v>
      </c>
      <c r="I65" s="169"/>
      <c r="J65" s="169"/>
      <c r="K65" s="169">
        <f>'将来負担比率（分子）の構造'!L$42</f>
        <v>3</v>
      </c>
      <c r="L65" s="169"/>
      <c r="M65" s="169"/>
      <c r="N65" s="169" t="str">
        <f>'将来負担比率（分子）の構造'!M$42</f>
        <v>-</v>
      </c>
      <c r="O65" s="169"/>
      <c r="P65" s="169"/>
    </row>
    <row r="66" spans="1:16" x14ac:dyDescent="0.15">
      <c r="A66" s="169" t="s">
        <v>31</v>
      </c>
      <c r="B66" s="169">
        <f>'将来負担比率（分子）の構造'!I$41</f>
        <v>60561</v>
      </c>
      <c r="C66" s="169"/>
      <c r="D66" s="169"/>
      <c r="E66" s="169">
        <f>'将来負担比率（分子）の構造'!J$41</f>
        <v>59494</v>
      </c>
      <c r="F66" s="169"/>
      <c r="G66" s="169"/>
      <c r="H66" s="169">
        <f>'将来負担比率（分子）の構造'!K$41</f>
        <v>56642</v>
      </c>
      <c r="I66" s="169"/>
      <c r="J66" s="169"/>
      <c r="K66" s="169">
        <f>'将来負担比率（分子）の構造'!L$41</f>
        <v>52397</v>
      </c>
      <c r="L66" s="169"/>
      <c r="M66" s="169"/>
      <c r="N66" s="169">
        <f>'将来負担比率（分子）の構造'!M$41</f>
        <v>49094</v>
      </c>
      <c r="O66" s="169"/>
      <c r="P66" s="169"/>
    </row>
    <row r="67" spans="1:16" x14ac:dyDescent="0.15">
      <c r="A67" s="169" t="s">
        <v>71</v>
      </c>
      <c r="B67" s="169" t="e">
        <f>NA()</f>
        <v>#N/A</v>
      </c>
      <c r="C67" s="169">
        <f>IF(ISNUMBER('将来負担比率（分子）の構造'!I$53), IF('将来負担比率（分子）の構造'!I$53 &lt; 0, 0, '将来負担比率（分子）の構造'!I$53), NA())</f>
        <v>8646</v>
      </c>
      <c r="D67" s="169" t="e">
        <f>NA()</f>
        <v>#N/A</v>
      </c>
      <c r="E67" s="169" t="e">
        <f>NA()</f>
        <v>#N/A</v>
      </c>
      <c r="F67" s="169">
        <f>IF(ISNUMBER('将来負担比率（分子）の構造'!J$53), IF('将来負担比率（分子）の構造'!J$53 &lt; 0, 0, '将来負担比率（分子）の構造'!J$53), NA())</f>
        <v>9002</v>
      </c>
      <c r="G67" s="169" t="e">
        <f>NA()</f>
        <v>#N/A</v>
      </c>
      <c r="H67" s="169" t="e">
        <f>NA()</f>
        <v>#N/A</v>
      </c>
      <c r="I67" s="169">
        <f>IF(ISNUMBER('将来負担比率（分子）の構造'!K$53), IF('将来負担比率（分子）の構造'!K$53 &lt; 0, 0, '将来負担比率（分子）の構造'!K$53), NA())</f>
        <v>7027</v>
      </c>
      <c r="J67" s="169" t="e">
        <f>NA()</f>
        <v>#N/A</v>
      </c>
      <c r="K67" s="169" t="e">
        <f>NA()</f>
        <v>#N/A</v>
      </c>
      <c r="L67" s="169">
        <f>IF(ISNUMBER('将来負担比率（分子）の構造'!L$53), IF('将来負担比率（分子）の構造'!L$53 &lt; 0, 0, '将来負担比率（分子）の構造'!L$53), NA())</f>
        <v>3946</v>
      </c>
      <c r="M67" s="169" t="e">
        <f>NA()</f>
        <v>#N/A</v>
      </c>
      <c r="N67" s="169" t="e">
        <f>NA()</f>
        <v>#N/A</v>
      </c>
      <c r="O67" s="169">
        <f>IF(ISNUMBER('将来負担比率（分子）の構造'!M$53), IF('将来負担比率（分子）の構造'!M$53 &lt; 0, 0, '将来負担比率（分子）の構造'!M$53), NA())</f>
        <v>1564</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3268</v>
      </c>
      <c r="C72" s="173">
        <f>基金残高に係る経年分析!G55</f>
        <v>3663</v>
      </c>
      <c r="D72" s="173">
        <f>基金残高に係る経年分析!H55</f>
        <v>3986</v>
      </c>
    </row>
    <row r="73" spans="1:16" x14ac:dyDescent="0.15">
      <c r="A73" s="172" t="s">
        <v>74</v>
      </c>
      <c r="B73" s="173">
        <f>基金残高に係る経年分析!F56</f>
        <v>1771</v>
      </c>
      <c r="C73" s="173">
        <f>基金残高に係る経年分析!G56</f>
        <v>1286</v>
      </c>
      <c r="D73" s="173">
        <f>基金残高に係る経年分析!H56</f>
        <v>2006</v>
      </c>
    </row>
    <row r="74" spans="1:16" x14ac:dyDescent="0.15">
      <c r="A74" s="172" t="s">
        <v>75</v>
      </c>
      <c r="B74" s="173">
        <f>基金残高に係る経年分析!F57</f>
        <v>5117</v>
      </c>
      <c r="C74" s="173">
        <f>基金残高に係る経年分析!G57</f>
        <v>5781</v>
      </c>
      <c r="D74" s="173">
        <f>基金残高に係る経年分析!H57</f>
        <v>5897</v>
      </c>
    </row>
  </sheetData>
  <sheetProtection algorithmName="SHA-512" hashValue="KzG8bgSE9NN7/nRFcGhfE23eTTK4nJBEBCexmsWIMr6s7BVAcURLnb9zwCQFFxtzEUjslrwh9FV1ulGdD78vkw==" saltValue="Wz9exxL6u0uo7nI2/V00v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2025-09-22T00:58:16Z</cp:lastPrinted>
  <dcterms:created xsi:type="dcterms:W3CDTF">2025-02-19T00:48:46Z</dcterms:created>
  <dcterms:modified xsi:type="dcterms:W3CDTF">2025-09-23T00:40:50Z</dcterms:modified>
  <cp:category/>
</cp:coreProperties>
</file>