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hichoson\06 財政係\40決算統計\05財政状況資料集\R5財政状況資料集\12 HP掲載データ（確定）\"/>
    </mc:Choice>
  </mc:AlternateContent>
  <xr:revisionPtr revIDLastSave="0" documentId="13_ncr:1_{05B8ECDF-A1D5-4471-9482-05A68CE5E15F}" xr6:coauthVersionLast="47" xr6:coauthVersionMax="47" xr10:uidLastSave="{00000000-0000-0000-0000-000000000000}"/>
  <bookViews>
    <workbookView xWindow="-120" yWindow="-120" windowWidth="29040" windowHeight="15720" tabRatio="88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71" i="12" l="1"/>
  <c r="AK34" i="12" l="1"/>
  <c r="AP34" i="12"/>
  <c r="AP33" i="12"/>
  <c r="AK33" i="12"/>
  <c r="AO38" i="10" l="1"/>
  <c r="AO37"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BW43" i="10" l="1"/>
  <c r="BE43" i="10"/>
  <c r="AM43" i="10"/>
  <c r="U43" i="10"/>
  <c r="C43" i="10"/>
  <c r="BW42" i="10"/>
  <c r="BE42" i="10"/>
  <c r="AM42" i="10"/>
  <c r="U42" i="10"/>
  <c r="C42" i="10"/>
  <c r="BW41" i="10"/>
  <c r="BE41" i="10"/>
  <c r="AM41" i="10"/>
  <c r="U41" i="10"/>
  <c r="C41" i="10"/>
  <c r="BW40" i="10"/>
  <c r="BE40" i="10"/>
  <c r="AM40" i="10"/>
  <c r="U40" i="10"/>
  <c r="C40" i="10"/>
  <c r="BE39" i="10"/>
  <c r="AM39" i="10"/>
  <c r="U39" i="10"/>
  <c r="C39" i="10"/>
  <c r="BE38" i="10"/>
  <c r="U38" i="10"/>
  <c r="C38" i="10"/>
  <c r="BE37" i="10"/>
  <c r="U37" i="10"/>
  <c r="C37" i="10"/>
  <c r="BE36" i="10"/>
  <c r="BE35" i="10"/>
  <c r="BW34" i="10"/>
  <c r="BE34" i="10"/>
  <c r="C34" i="10"/>
  <c r="BW35" i="10" l="1"/>
  <c r="BW36" i="10" s="1"/>
  <c r="BW37" i="10" s="1"/>
  <c r="BW38" i="10" s="1"/>
  <c r="BW39" i="10" s="1"/>
  <c r="C35" i="10"/>
  <c r="C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 r="CO36" i="10" s="1"/>
  <c r="CO37" i="10" s="1"/>
  <c r="CO38" i="10" s="1"/>
  <c r="CO39" i="10" s="1"/>
  <c r="CO40" i="10" s="1"/>
  <c r="CO41" i="10" s="1"/>
  <c r="CO42" i="10" s="1"/>
  <c r="CO43" i="10" s="1"/>
  <c r="U34" i="10"/>
  <c r="U35" i="10" l="1"/>
  <c r="U36" i="10" s="1"/>
  <c r="AM34" i="10"/>
  <c r="AM35" i="10" s="1"/>
  <c r="AM36" i="10" s="1"/>
  <c r="AM37" i="10" s="1"/>
  <c r="AM38" i="10" s="1"/>
</calcChain>
</file>

<file path=xl/sharedStrings.xml><?xml version="1.0" encoding="utf-8"?>
<sst xmlns="http://schemas.openxmlformats.org/spreadsheetml/2006/main" count="1093" uniqueCount="588">
  <si>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</si>
  <si>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</si>
  <si>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</si>
  <si>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</si>
  <si>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</si>
  <si>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</si>
  <si>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</si>
  <si>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</si>
  <si>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</si>
  <si>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</si>
  <si>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</si>
  <si>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</si>
  <si>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</si>
  <si>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</si>
  <si>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</si>
  <si>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</si>
  <si>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</si>
  <si>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</si>
  <si>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</si>
  <si>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</si>
  <si>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</si>
  <si>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</si>
  <si>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</si>
  <si>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</si>
  <si>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</si>
  <si>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</si>
  <si>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</si>
  <si>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</si>
  <si>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</si>
  <si>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</si>
  <si>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</si>
  <si>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</si>
  <si>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</si>
  <si>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</si>
  <si>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</si>
  <si>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</si>
  <si>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</si>
  <si>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</si>
  <si>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</si>
  <si>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</si>
  <si>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</si>
  <si>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</si>
  <si>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</si>
  <si>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</si>
  <si>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</si>
  <si>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</si>
  <si>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</si>
  <si>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</si>
  <si>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</si>
  <si>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</si>
  <si>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</si>
  <si>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</si>
  <si>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</si>
  <si>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</si>
  <si>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</si>
  <si>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</si>
  <si>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</si>
  <si>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</si>
  <si>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</si>
  <si>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</si>
  <si>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</si>
  <si>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</si>
  <si>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</si>
  <si>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</si>
  <si>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</si>
  <si>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</si>
  <si>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</si>
  <si>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</si>
  <si>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</si>
  <si>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</si>
  <si>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</si>
  <si>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</si>
  <si>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</si>
  <si>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</si>
  <si>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</si>
  <si>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</si>
  <si>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</si>
  <si>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</si>
  <si>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</si>
  <si>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</si>
  <si>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</si>
  <si>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Ⅲ－１</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</si>
  <si>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</si>
  <si>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</si>
  <si>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</si>
  <si>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</si>
  <si>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</si>
  <si>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</si>
  <si>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</si>
  <si>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</si>
  <si>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</si>
  <si>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</si>
  <si>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</si>
  <si>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</si>
  <si>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鶴岡市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</si>
  <si>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</si>
  <si>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</si>
  <si>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</si>
  <si>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6"/>
  </si>
  <si>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</si>
  <si>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</si>
  <si>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</si>
  <si>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</si>
  <si>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</si>
  <si>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</si>
  <si>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</si>
  <si>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</si>
  <si>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</si>
  <si>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</si>
  <si>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</si>
  <si>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</si>
  <si>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</si>
  <si>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</si>
  <si>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</si>
  <si>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</si>
  <si>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</si>
  <si>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</si>
  <si>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</si>
  <si>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-5.6</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</si>
  <si>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</si>
  <si>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</si>
  <si>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</si>
  <si>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</si>
  <si>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</si>
  <si>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</si>
  <si>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</si>
  <si>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</si>
  <si>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</si>
  <si>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</si>
  <si>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</si>
  <si>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</si>
  <si>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</si>
  <si>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</si>
  <si>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</si>
  <si>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</si>
  <si>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</si>
  <si>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</si>
  <si>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</si>
  <si>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</si>
  <si>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</si>
  <si>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</si>
  <si>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</si>
  <si>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26"/>
  </si>
  <si>
    <t>うち日本人(％)</t>
    <phoneticPr fontId="5"/>
  </si>
  <si>
    <t>-1.5</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</si>
  <si>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</si>
  <si>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</si>
  <si>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</si>
  <si>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</si>
  <si>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</si>
  <si>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</si>
  <si>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</si>
  <si>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</si>
  <si>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</si>
  <si>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</si>
  <si>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</si>
  <si>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</si>
  <si>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</si>
  <si>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</si>
  <si>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</si>
  <si>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</si>
  <si>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</si>
  <si>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</si>
  <si>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</si>
  <si>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</si>
  <si>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</si>
  <si>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</si>
  <si>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</si>
  <si>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</si>
  <si>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</si>
  <si>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</si>
  <si>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</si>
  <si>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</si>
  <si>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</si>
  <si>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</si>
  <si>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</si>
  <si>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</si>
  <si>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</si>
  <si>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</si>
  <si>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</si>
  <si>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</si>
  <si>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</si>
  <si>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</si>
  <si>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</si>
  <si>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</si>
  <si>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</si>
  <si>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</si>
  <si>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</si>
  <si>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</si>
  <si>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</si>
  <si>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</si>
  <si>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</si>
  <si>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</si>
  <si>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</si>
  <si>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</si>
  <si>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</si>
  <si>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</si>
  <si>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</si>
  <si>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</si>
  <si>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</si>
  <si>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</si>
  <si>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</si>
  <si>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</si>
  <si>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山形県鶴岡市</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</si>
  <si>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</si>
  <si>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</si>
  <si>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</si>
  <si>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</si>
  <si>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</si>
  <si>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</si>
  <si>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</si>
  <si>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</si>
  <si>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</si>
  <si>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</si>
  <si>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</si>
  <si>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</si>
  <si>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</si>
  <si>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</si>
  <si>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</si>
  <si>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</si>
  <si>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</si>
  <si>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</si>
  <si>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</si>
  <si>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</si>
  <si>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</si>
  <si>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</si>
  <si>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</si>
  <si>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</si>
  <si>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</si>
  <si>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</si>
  <si>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</si>
  <si>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</si>
  <si>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</si>
  <si>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</si>
  <si>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</si>
  <si>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</si>
  <si>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</si>
  <si>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</si>
  <si>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</si>
  <si>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</si>
  <si>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</si>
  <si>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</si>
  <si>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</si>
  <si>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</si>
  <si>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</si>
  <si>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</si>
  <si>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</si>
  <si>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</si>
  <si>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</si>
  <si>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</si>
  <si>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</si>
  <si>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</si>
  <si>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</si>
  <si>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</si>
  <si>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</si>
  <si>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</si>
  <si>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</si>
  <si>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</si>
  <si>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</si>
  <si>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</si>
  <si>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</si>
  <si>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</si>
  <si>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</si>
  <si>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</si>
  <si>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</si>
  <si>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</si>
  <si>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</si>
  <si>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</si>
  <si>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</si>
  <si>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</si>
  <si>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</si>
  <si>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</si>
  <si>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</si>
  <si>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</si>
  <si>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</si>
  <si>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</si>
  <si>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</si>
  <si>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</si>
  <si>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</si>
  <si>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</si>
  <si>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</si>
  <si>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</si>
  <si>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</si>
  <si>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</si>
  <si>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</si>
  <si>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</si>
  <si>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</si>
  <si>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</si>
  <si>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</si>
  <si>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</si>
  <si>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</si>
  <si>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</si>
  <si>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</si>
  <si>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</si>
  <si>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</si>
  <si>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</si>
  <si>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</si>
  <si>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</si>
  <si>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</si>
  <si>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</si>
  <si>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</si>
  <si>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</si>
  <si>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</si>
  <si>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</si>
  <si>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</si>
  <si>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</si>
  <si>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</si>
  <si>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</si>
  <si>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</si>
  <si>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</si>
  <si>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</si>
  <si>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</si>
  <si>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</si>
  <si>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</si>
  <si>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</si>
  <si>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</si>
  <si>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</si>
  <si>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</si>
  <si>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</si>
  <si>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</si>
  <si>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</si>
  <si>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</si>
  <si>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</si>
  <si>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</si>
  <si>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</si>
  <si>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</si>
  <si>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7"/>
  </si>
  <si>
    <t>と畜場</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</si>
  <si>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</si>
  <si>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</si>
  <si>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</si>
  <si>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</si>
  <si>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</si>
  <si>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</si>
  <si>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</si>
  <si>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</si>
  <si>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</si>
  <si>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</si>
  <si>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</si>
  <si>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</si>
  <si>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</si>
  <si>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</si>
  <si>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</si>
  <si>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</si>
  <si>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</si>
  <si>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</si>
  <si>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</si>
  <si>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</si>
  <si>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</si>
  <si>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</si>
  <si>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</si>
  <si>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</si>
  <si>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</si>
  <si>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</si>
  <si>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山形県鶴岡市</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</si>
  <si>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</si>
  <si>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</si>
  <si>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</si>
  <si>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</si>
  <si>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</si>
  <si>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</si>
  <si>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</si>
  <si>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</si>
  <si>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</si>
  <si>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</si>
  <si>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</si>
  <si>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</si>
  <si>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</si>
  <si>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</si>
  <si>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</si>
  <si>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</si>
  <si>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</si>
  <si>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</si>
  <si>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</si>
  <si>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</si>
  <si>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休日夜間診療所特別会計</t>
    <phoneticPr fontId="5"/>
  </si>
  <si>
    <t>墓園事業特別会計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</si>
  <si>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</si>
  <si>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</si>
  <si>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</si>
  <si>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</si>
  <si>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</si>
  <si>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</si>
  <si>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</si>
  <si>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</si>
  <si>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</si>
  <si>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</si>
  <si>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</si>
  <si>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</si>
  <si>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</si>
  <si>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</si>
  <si>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</si>
  <si>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後期高齢者医療保険特別会計</t>
    <phoneticPr fontId="5"/>
  </si>
  <si>
    <t>病院事業会計</t>
    <phoneticPr fontId="5"/>
  </si>
  <si>
    <t>法適用企業</t>
    <phoneticPr fontId="5"/>
  </si>
  <si>
    <t>水道事業会計</t>
    <phoneticPr fontId="5"/>
  </si>
  <si>
    <t>公共下水道事業会計</t>
    <phoneticPr fontId="5"/>
  </si>
  <si>
    <t>集落排水事業会計</t>
    <phoneticPr fontId="5"/>
  </si>
  <si>
    <t>浄化槽事業会計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</si>
  <si>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</si>
  <si>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</si>
  <si>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</si>
  <si>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</si>
  <si>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</si>
  <si>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</si>
  <si>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</si>
  <si>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</si>
  <si>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</si>
  <si>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</si>
  <si>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</si>
  <si>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</si>
  <si>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</si>
  <si>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</si>
  <si>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</si>
  <si>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</si>
  <si>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</si>
  <si>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</si>
  <si>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</si>
  <si>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</si>
  <si>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</si>
  <si>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</si>
  <si>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</si>
  <si>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</si>
  <si>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</si>
  <si>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</si>
  <si>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</si>
  <si>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</si>
  <si>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</si>
  <si>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</si>
  <si>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</si>
  <si>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</si>
  <si>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</si>
  <si>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</si>
  <si>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</si>
  <si>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</si>
  <si>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</si>
  <si>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</si>
  <si>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</si>
  <si>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</si>
  <si>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</si>
  <si>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</si>
  <si>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</si>
  <si>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</si>
  <si>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</si>
  <si>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</si>
  <si>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</si>
  <si>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</si>
  <si>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</si>
  <si>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</si>
  <si>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</si>
  <si>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</si>
  <si>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</si>
  <si>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</si>
  <si>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</si>
  <si>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</si>
  <si>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</si>
  <si>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</si>
  <si>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</si>
  <si>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</si>
  <si>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</si>
  <si>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</si>
  <si>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</si>
  <si>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</si>
  <si>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</si>
  <si>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</si>
  <si>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</si>
  <si>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</si>
  <si>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</si>
  <si>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</si>
  <si>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</si>
  <si>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</si>
  <si>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</si>
  <si>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</si>
  <si>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</si>
  <si>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</si>
  <si>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</si>
  <si>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</si>
  <si>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</si>
  <si>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</si>
  <si>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</si>
  <si>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</si>
  <si>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</si>
  <si>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</si>
  <si>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</si>
  <si>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</si>
  <si>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</si>
  <si>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</si>
  <si>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</si>
  <si>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</si>
  <si>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</si>
  <si>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</si>
  <si>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</si>
  <si>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</si>
  <si>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</si>
  <si>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</si>
  <si>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</si>
  <si>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</si>
  <si>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</si>
  <si>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</si>
  <si>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</si>
  <si>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</si>
  <si>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</si>
  <si>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</si>
  <si>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</si>
  <si>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</si>
  <si>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</si>
  <si>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</si>
  <si>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</si>
  <si>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</si>
  <si>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</si>
  <si>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</si>
  <si>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</si>
  <si>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</si>
  <si>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</si>
  <si>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</si>
  <si>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</si>
  <si>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</si>
  <si>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</si>
  <si>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</si>
  <si>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</si>
  <si>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</si>
  <si>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</si>
  <si>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</si>
  <si>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</si>
  <si>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</si>
  <si>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</si>
  <si>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</si>
  <si>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</si>
  <si>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</si>
  <si>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</si>
  <si>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</si>
  <si>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</si>
  <si>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</si>
  <si>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</si>
  <si>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水道事業会計</t>
  </si>
  <si>
    <t>病院事業会計</t>
  </si>
  <si>
    <t>国民健康保険特別会計</t>
  </si>
  <si>
    <t>公共下水道事業会計</t>
  </si>
  <si>
    <t>一般会計</t>
  </si>
  <si>
    <t>介護保険特別会計</t>
  </si>
  <si>
    <t>集落排水事業会計</t>
  </si>
  <si>
    <t>浄化槽事業会計</t>
  </si>
  <si>
    <t>その他会計（赤字）</t>
  </si>
  <si>
    <t>その他会計（黒字）</t>
  </si>
  <si>
    <t>R01</t>
    <phoneticPr fontId="5"/>
  </si>
  <si>
    <t>R02</t>
    <phoneticPr fontId="5"/>
  </si>
  <si>
    <t>R03</t>
    <phoneticPr fontId="5"/>
  </si>
  <si>
    <t>R04</t>
    <phoneticPr fontId="5"/>
  </si>
  <si>
    <t>R05</t>
    <phoneticPr fontId="5"/>
  </si>
  <si>
    <t>-</t>
    <phoneticPr fontId="2"/>
  </si>
  <si>
    <t>鶴岡市開発公社</t>
    <phoneticPr fontId="2"/>
  </si>
  <si>
    <t>庄内地域産業振興センター</t>
    <phoneticPr fontId="2"/>
  </si>
  <si>
    <t>出羽庄内国際交流財団</t>
    <phoneticPr fontId="2"/>
  </si>
  <si>
    <t>藤島文化スポーツ事業団</t>
    <phoneticPr fontId="2"/>
  </si>
  <si>
    <t>ゆぽか</t>
    <phoneticPr fontId="2"/>
  </si>
  <si>
    <t>月山畜産振興公社</t>
    <phoneticPr fontId="2"/>
  </si>
  <si>
    <t>月山あさひ振興公社</t>
    <phoneticPr fontId="2"/>
  </si>
  <si>
    <t>クアポリス温海</t>
    <phoneticPr fontId="2"/>
  </si>
  <si>
    <t>鶴岡地区クリーン公社</t>
    <phoneticPr fontId="2"/>
  </si>
  <si>
    <t>DEGAM鶴岡ツーリズムビューロー</t>
    <phoneticPr fontId="2"/>
  </si>
  <si>
    <t>-</t>
    <phoneticPr fontId="2"/>
  </si>
  <si>
    <t>庄内広域行政組合（普通会計分）</t>
    <rPh sb="0" eb="2">
      <t>ショウナイ</t>
    </rPh>
    <rPh sb="2" eb="4">
      <t>コウイキ</t>
    </rPh>
    <rPh sb="4" eb="6">
      <t>ギョウセイ</t>
    </rPh>
    <rPh sb="6" eb="8">
      <t>クミアイ</t>
    </rPh>
    <rPh sb="9" eb="11">
      <t>フツウ</t>
    </rPh>
    <rPh sb="11" eb="13">
      <t>カイケイ</t>
    </rPh>
    <rPh sb="13" eb="14">
      <t>ブン</t>
    </rPh>
    <phoneticPr fontId="2"/>
  </si>
  <si>
    <t>庄内広域行政組合（青果市場事業特別会計）</t>
    <rPh sb="9" eb="11">
      <t>セイカ</t>
    </rPh>
    <rPh sb="11" eb="13">
      <t>シジョウ</t>
    </rPh>
    <rPh sb="13" eb="15">
      <t>ジギョウ</t>
    </rPh>
    <rPh sb="15" eb="17">
      <t>トクベツ</t>
    </rPh>
    <rPh sb="17" eb="19">
      <t>カイケイ</t>
    </rPh>
    <phoneticPr fontId="2"/>
  </si>
  <si>
    <t>庄内広域行政組合（庄内食肉流通センター事業）</t>
    <rPh sb="9" eb="11">
      <t>ショウナイ</t>
    </rPh>
    <rPh sb="11" eb="13">
      <t>ショクニク</t>
    </rPh>
    <rPh sb="13" eb="15">
      <t>リュウツウ</t>
    </rPh>
    <rPh sb="19" eb="21">
      <t>ジギョウ</t>
    </rPh>
    <phoneticPr fontId="2"/>
  </si>
  <si>
    <t>山形県消防補償等組合</t>
    <phoneticPr fontId="2"/>
  </si>
  <si>
    <t>山形県自治会館管理組合</t>
    <phoneticPr fontId="2"/>
  </si>
  <si>
    <t>山形県市町村職員退職手当組合</t>
    <phoneticPr fontId="2"/>
  </si>
  <si>
    <t>山形県後期高齢者医療広域連合（普通会計分）</t>
    <phoneticPr fontId="2"/>
  </si>
  <si>
    <t>山形県後期高齢者医療広域連合（事業会計分）</t>
    <phoneticPr fontId="2"/>
  </si>
  <si>
    <t>-</t>
    <phoneticPr fontId="2"/>
  </si>
  <si>
    <t>地域振興基金</t>
    <rPh sb="0" eb="2">
      <t>チイキ</t>
    </rPh>
    <rPh sb="2" eb="4">
      <t>シンコウ</t>
    </rPh>
    <rPh sb="4" eb="6">
      <t>キキン</t>
    </rPh>
    <phoneticPr fontId="0"/>
  </si>
  <si>
    <t>公共施設整備基金</t>
    <rPh sb="0" eb="2">
      <t>コウキョウ</t>
    </rPh>
    <rPh sb="2" eb="4">
      <t>シセツ</t>
    </rPh>
    <rPh sb="4" eb="6">
      <t>セイビ</t>
    </rPh>
    <rPh sb="6" eb="8">
      <t>キキン</t>
    </rPh>
    <phoneticPr fontId="0"/>
  </si>
  <si>
    <t>加茂水族館整備振興基金</t>
    <phoneticPr fontId="2"/>
  </si>
  <si>
    <t>地域まちづくり未来基金</t>
    <phoneticPr fontId="2"/>
  </si>
  <si>
    <t>奨学金返済支援基金</t>
    <phoneticPr fontId="2"/>
  </si>
  <si>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</si>
  <si>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</si>
  <si>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</si>
  <si>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</si>
  <si>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</si>
  <si>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</si>
  <si>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</si>
  <si>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</si>
  <si>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</si>
  <si>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</si>
  <si>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</si>
  <si>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将来負担比率について、令和２年度は充当可能財源等の増、令和３年度は標準財政規模の増及び地方債残高の減、令和４年度は地方債残高の減により減少していたものの、令和５年度は市債残高及び公営企業債残高が減少した一方で、充当可能基金額の減少などにより、増加となった。
　有形固定資産減価償却率は、令和３年度以降は類似団体よりもやや低い水準となっているものの、公共施設等の新設、更新が全体的に抑制されてきたことと、総量が大きい橋梁・トンネルの有形固定資産減価償却率が７０％を超え、公営住宅の有形固定資産減価償却率も７０％を超えていることなどにより、令和５年度も引き続き増傾向となっている。今後とも公共施設等総合管理計画等に基づき、老朽化対策に取り組んでいく。</t>
    <rPh sb="18" eb="20">
      <t>ジュウトウ</t>
    </rPh>
    <rPh sb="20" eb="22">
      <t>カノウ</t>
    </rPh>
    <rPh sb="22" eb="24">
      <t>ザイゲン</t>
    </rPh>
    <rPh sb="24" eb="25">
      <t>トウ</t>
    </rPh>
    <rPh sb="26" eb="27">
      <t>ゾウ</t>
    </rPh>
    <rPh sb="78" eb="80">
      <t>レイワ</t>
    </rPh>
    <rPh sb="81" eb="83">
      <t>ネンド</t>
    </rPh>
    <rPh sb="84" eb="86">
      <t>シサイ</t>
    </rPh>
    <rPh sb="86" eb="88">
      <t>ザンダカ</t>
    </rPh>
    <rPh sb="88" eb="89">
      <t>オヨ</t>
    </rPh>
    <rPh sb="90" eb="92">
      <t>コウエイ</t>
    </rPh>
    <rPh sb="92" eb="94">
      <t>キギョウ</t>
    </rPh>
    <rPh sb="94" eb="95">
      <t>サイ</t>
    </rPh>
    <rPh sb="95" eb="97">
      <t>ザンダカ</t>
    </rPh>
    <rPh sb="98" eb="100">
      <t>ゲンショウ</t>
    </rPh>
    <rPh sb="102" eb="104">
      <t>イッポウ</t>
    </rPh>
    <rPh sb="128" eb="130">
      <t>イコウ</t>
    </rPh>
    <rPh sb="248" eb="250">
      <t>レイワ</t>
    </rPh>
    <rPh sb="251" eb="253">
      <t>ネンド</t>
    </rPh>
    <phoneticPr fontId="5"/>
  </si>
  <si>
    <t>　将来負担比率は令和２年度は充当可能財源等の増、令和３年度は標準財政規模の増及び地方債残高の減、令和４年度は地方債残高の減により、減少していたものの、令和５年度は市債残高及び公営企業債残高が減少した一方で、充当可能基金額の減少などにより、増加となった。
　実質公債費比率は、類似団体と比較して下回っている。これは、合併特例債や過疎債、緊急減災・防災事業債など、交付税の基準財政需要額に算入される地方債を活用していることによる。
　今後は、大型事業の償還が本格化し一時的に元利償還金の増加が予測されるが、投資的事業の計画的実施や将来負担の軽減策等を講じながら、持続可能な行財政基盤の確立を図っていく。</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</si>
</sst>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cellStyleXfs>
  <cellXfs count="126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Border="1" applyAlignment="1">
      <alignment horizontal="center" vertical="center" wrapText="1"/>
    </xf>
    <xf numFmtId="177" fontId="14" fillId="0" borderId="5" xfId="5" applyNumberFormat="1" applyFont="1" applyBorder="1" applyAlignment="1">
      <alignment horizontal="right" vertical="center" shrinkToFit="1"/>
    </xf>
    <xf numFmtId="177" fontId="14" fillId="0" borderId="10" xfId="5" applyNumberFormat="1" applyFont="1" applyBorder="1" applyAlignment="1">
      <alignment horizontal="right" vertical="center" shrinkToFit="1"/>
    </xf>
    <xf numFmtId="0" fontId="14" fillId="0" borderId="11" xfId="1" applyFont="1" applyBorder="1" applyAlignment="1">
      <alignment horizontal="center" vertical="center" wrapText="1"/>
    </xf>
    <xf numFmtId="177" fontId="14" fillId="0" borderId="15" xfId="5" applyNumberFormat="1" applyFont="1" applyBorder="1" applyAlignment="1">
      <alignment horizontal="right" vertical="center" shrinkToFit="1"/>
    </xf>
    <xf numFmtId="177" fontId="14" fillId="0" borderId="16" xfId="5" applyNumberFormat="1" applyFont="1" applyBorder="1" applyAlignment="1">
      <alignment horizontal="right" vertical="center" shrinkToFit="1"/>
    </xf>
    <xf numFmtId="177" fontId="14" fillId="0" borderId="34" xfId="5" applyNumberFormat="1" applyFont="1" applyBorder="1" applyAlignment="1">
      <alignment horizontal="right" vertical="center" shrinkToFit="1"/>
    </xf>
    <xf numFmtId="177" fontId="14" fillId="0" borderId="35" xfId="5" applyNumberFormat="1" applyFont="1" applyBorder="1" applyAlignment="1">
      <alignment horizontal="right" vertical="center" shrinkToFit="1"/>
    </xf>
    <xf numFmtId="0" fontId="14" fillId="0" borderId="47" xfId="1" applyFont="1" applyBorder="1" applyAlignment="1">
      <alignment horizontal="center" vertical="center"/>
    </xf>
    <xf numFmtId="177" fontId="14" fillId="0" borderId="34" xfId="5" applyNumberFormat="1" applyFont="1" applyBorder="1" applyAlignment="1" applyProtection="1">
      <alignment horizontal="right" vertical="center" shrinkToFit="1"/>
      <protection locked="0"/>
    </xf>
    <xf numFmtId="177" fontId="14" fillId="0" borderId="35" xfId="5" applyNumberFormat="1" applyFont="1" applyBorder="1" applyAlignment="1" applyProtection="1">
      <alignment horizontal="right" vertical="center" shrinkToFit="1"/>
      <protection locked="0"/>
    </xf>
    <xf numFmtId="0" fontId="14" fillId="0" borderId="52" xfId="1" applyFont="1" applyBorder="1" applyAlignment="1">
      <alignment horizontal="center" vertical="center"/>
    </xf>
    <xf numFmtId="177" fontId="14" fillId="0" borderId="21" xfId="5" applyNumberFormat="1" applyFont="1" applyBorder="1" applyAlignment="1" applyProtection="1">
      <alignment horizontal="right" vertical="center" shrinkToFit="1"/>
      <protection locked="0"/>
    </xf>
    <xf numFmtId="177" fontId="14" fillId="0" borderId="22" xfId="5" applyNumberFormat="1" applyFont="1" applyBorder="1" applyAlignment="1" applyProtection="1">
      <alignment horizontal="right" vertical="center" shrinkToFit="1"/>
      <protection locked="0"/>
    </xf>
    <xf numFmtId="0" fontId="14" fillId="0" borderId="1" xfId="1" applyFont="1" applyBorder="1" applyAlignment="1">
      <alignment horizontal="center" vertical="center"/>
    </xf>
    <xf numFmtId="177" fontId="14" fillId="0" borderId="53" xfId="5" applyNumberFormat="1" applyFont="1" applyBorder="1" applyAlignment="1">
      <alignment horizontal="right" vertical="center" shrinkToFit="1"/>
    </xf>
    <xf numFmtId="177" fontId="14" fillId="0" borderId="6" xfId="5" applyNumberFormat="1" applyFont="1" applyBorder="1" applyAlignment="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58" xfId="6" applyNumberFormat="1" applyFont="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Border="1" applyAlignment="1">
      <alignment vertical="center"/>
    </xf>
    <xf numFmtId="179" fontId="18" fillId="0" borderId="61" xfId="6" applyNumberFormat="1" applyFont="1" applyBorder="1" applyAlignment="1">
      <alignment vertical="center"/>
    </xf>
    <xf numFmtId="180" fontId="18" fillId="0" borderId="59" xfId="6" applyNumberFormat="1" applyFont="1" applyBorder="1" applyAlignment="1">
      <alignment vertical="center"/>
    </xf>
    <xf numFmtId="179" fontId="18" fillId="0" borderId="62" xfId="6" applyNumberFormat="1" applyFont="1" applyBorder="1" applyAlignment="1">
      <alignment vertical="center"/>
    </xf>
    <xf numFmtId="180" fontId="18" fillId="0" borderId="63" xfId="6" applyNumberFormat="1" applyFont="1" applyBorder="1" applyAlignment="1">
      <alignment vertical="center"/>
    </xf>
    <xf numFmtId="180" fontId="18" fillId="0" borderId="60" xfId="6" applyNumberFormat="1" applyFont="1" applyBorder="1" applyAlignment="1">
      <alignment vertical="center"/>
    </xf>
    <xf numFmtId="179" fontId="18" fillId="0" borderId="60" xfId="6" applyNumberFormat="1" applyFont="1" applyBorder="1" applyAlignment="1">
      <alignment vertical="center" wrapText="1"/>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7" xfId="8" applyFont="1" applyBorder="1" applyAlignment="1">
      <alignment horizontal="center" vertical="center"/>
    </xf>
    <xf numFmtId="0" fontId="21" fillId="0" borderId="0" xfId="8" applyFont="1" applyAlignment="1">
      <alignment horizontal="center" vertical="center"/>
    </xf>
    <xf numFmtId="0" fontId="21" fillId="0" borderId="66" xfId="8" applyFont="1" applyBorder="1" applyAlignment="1">
      <alignment horizontal="center"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0" fontId="21" fillId="0" borderId="7" xfId="8" applyFont="1" applyBorder="1" applyAlignment="1">
      <alignment horizontal="left" vertical="center"/>
    </xf>
    <xf numFmtId="49" fontId="21" fillId="0" borderId="0" xfId="8" applyNumberFormat="1" applyFont="1" applyAlignment="1">
      <alignment horizontal="center" vertical="center"/>
    </xf>
    <xf numFmtId="0" fontId="21" fillId="0" borderId="74" xfId="8" applyFont="1" applyBorder="1" applyAlignment="1">
      <alignment horizontal="center"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5" fillId="0" borderId="71" xfId="9"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5" fillId="6" borderId="75" xfId="12" applyFont="1" applyFill="1" applyBorder="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pplyAlignment="1">
      <alignment horizontal="center" vertical="center"/>
    </xf>
    <xf numFmtId="0" fontId="35" fillId="6" borderId="11" xfId="12" applyFont="1" applyFill="1" applyBorder="1">
      <alignment vertical="center"/>
    </xf>
    <xf numFmtId="0" fontId="35" fillId="6" borderId="12" xfId="12" applyFont="1" applyFill="1" applyBorder="1">
      <alignment vertical="center"/>
    </xf>
    <xf numFmtId="0" fontId="35" fillId="6" borderId="31"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lignment vertical="center"/>
    </xf>
    <xf numFmtId="0" fontId="35"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8" fillId="0" borderId="34" xfId="16" applyNumberFormat="1" applyFont="1" applyBorder="1" applyAlignment="1">
      <alignment horizontal="right" vertical="center" shrinkToFit="1"/>
    </xf>
    <xf numFmtId="190" fontId="18"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8" fillId="0" borderId="34" xfId="16" applyNumberFormat="1" applyFont="1" applyBorder="1" applyAlignment="1">
      <alignment horizontal="right" vertical="center" shrinkToFit="1"/>
    </xf>
    <xf numFmtId="187" fontId="18"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5"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58" xfId="19" applyNumberFormat="1" applyFont="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Border="1" applyAlignment="1">
      <alignment horizontal="right" vertical="center" shrinkToFit="1"/>
    </xf>
    <xf numFmtId="177" fontId="18" fillId="0" borderId="61" xfId="19" applyNumberFormat="1" applyFont="1" applyBorder="1" applyAlignment="1">
      <alignment horizontal="right" vertical="center" shrinkToFit="1"/>
    </xf>
    <xf numFmtId="187" fontId="18" fillId="0" borderId="59" xfId="19" applyNumberFormat="1" applyFont="1" applyBorder="1" applyAlignment="1">
      <alignment horizontal="right" vertical="center" shrinkToFit="1"/>
    </xf>
    <xf numFmtId="177" fontId="18" fillId="0" borderId="62" xfId="19" applyNumberFormat="1" applyFont="1" applyBorder="1" applyAlignment="1">
      <alignment horizontal="right" vertical="center" shrinkToFit="1"/>
    </xf>
    <xf numFmtId="187" fontId="18" fillId="0" borderId="63" xfId="19" applyNumberFormat="1" applyFont="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87" fontId="18"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7" fillId="6" borderId="0" xfId="6" applyFill="1" applyAlignment="1" applyProtection="1">
      <alignment vertical="center"/>
      <protection hidden="1"/>
    </xf>
    <xf numFmtId="0" fontId="17"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0" fontId="40" fillId="0" borderId="0" xfId="20" applyFont="1">
      <alignment vertical="center"/>
    </xf>
    <xf numFmtId="0" fontId="21" fillId="0" borderId="0" xfId="8" applyFont="1">
      <alignment vertical="center"/>
    </xf>
    <xf numFmtId="0" fontId="21" fillId="0" borderId="0" xfId="8" applyFont="1" applyAlignment="1" applyProtection="1">
      <alignment horizontal="center" vertical="center" shrinkToFit="1"/>
      <protection hidden="1"/>
    </xf>
    <xf numFmtId="0" fontId="21" fillId="0" borderId="0" xfId="10">
      <alignment vertical="center"/>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lignment horizontal="center" vertical="center" shrinkToFit="1"/>
    </xf>
    <xf numFmtId="0" fontId="21" fillId="0" borderId="0" xfId="8" applyFont="1" applyAlignment="1">
      <alignment horizontal="center" vertical="center"/>
    </xf>
    <xf numFmtId="49" fontId="21" fillId="0" borderId="0" xfId="8" applyNumberFormat="1" applyFont="1" applyAlignment="1">
      <alignment horizontal="center"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42" xfId="8" applyNumberFormat="1" applyFont="1" applyBorder="1" applyAlignment="1">
      <alignment horizontal="right" vertical="center" shrinkToFit="1"/>
    </xf>
    <xf numFmtId="0" fontId="21" fillId="0" borderId="39" xfId="8" applyFont="1" applyBorder="1">
      <alignment vertical="center"/>
    </xf>
    <xf numFmtId="0" fontId="21" fillId="0" borderId="31" xfId="8" applyFont="1" applyBorder="1">
      <alignment vertical="center"/>
    </xf>
    <xf numFmtId="0" fontId="21" fillId="0" borderId="42" xfId="8" applyFont="1" applyBorder="1">
      <alignment vertical="center"/>
    </xf>
    <xf numFmtId="49" fontId="21" fillId="0" borderId="0" xfId="8" applyNumberFormat="1" applyFont="1" applyAlignment="1">
      <alignment horizontal="left" vertical="center"/>
    </xf>
    <xf numFmtId="0" fontId="21" fillId="0" borderId="0" xfId="8" applyFont="1" applyAlignment="1">
      <alignment horizontal="left" vertical="center"/>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0" fontId="21" fillId="0" borderId="1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1" fillId="0" borderId="41" xfId="8" applyFont="1" applyBorder="1" applyAlignment="1">
      <alignment horizontal="center" vertical="center"/>
    </xf>
    <xf numFmtId="0" fontId="21" fillId="0" borderId="12" xfId="8" applyFont="1" applyBorder="1" applyAlignment="1">
      <alignment horizontal="center" vertical="center"/>
    </xf>
    <xf numFmtId="0" fontId="21" fillId="0" borderId="51" xfId="8" applyFont="1" applyBorder="1" applyAlignment="1">
      <alignment horizontal="center" vertical="center"/>
    </xf>
    <xf numFmtId="0" fontId="21" fillId="0" borderId="37" xfId="8" applyFont="1" applyBorder="1" applyAlignment="1">
      <alignment horizontal="center" vertical="center"/>
    </xf>
    <xf numFmtId="0" fontId="21" fillId="0" borderId="56" xfId="8" applyFont="1" applyBorder="1" applyAlignment="1">
      <alignment horizontal="center" vertical="center"/>
    </xf>
    <xf numFmtId="0" fontId="21" fillId="0" borderId="40" xfId="8" applyFont="1" applyBorder="1" applyAlignment="1">
      <alignment horizontal="center" vertical="center"/>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8" fillId="0" borderId="31" xfId="8" applyFont="1" applyBorder="1">
      <alignment vertical="center"/>
    </xf>
    <xf numFmtId="0" fontId="28" fillId="0" borderId="42" xfId="8" applyFont="1" applyBorder="1">
      <alignment vertical="center"/>
    </xf>
    <xf numFmtId="178" fontId="21" fillId="0" borderId="32" xfId="8" applyNumberFormat="1" applyFont="1" applyBorder="1" applyAlignment="1">
      <alignment horizontal="right" vertical="center" shrinkToFit="1"/>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0" fontId="21" fillId="0" borderId="7" xfId="8" applyFont="1" applyBorder="1" applyAlignment="1">
      <alignment horizontal="left" vertical="center"/>
    </xf>
    <xf numFmtId="0" fontId="21" fillId="0" borderId="66" xfId="8" applyFont="1" applyBorder="1" applyAlignment="1">
      <alignment horizontal="left" vertical="center"/>
    </xf>
    <xf numFmtId="0" fontId="21" fillId="0" borderId="4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78" xfId="8" applyFont="1" applyBorder="1" applyAlignment="1">
      <alignment horizontal="center" vertical="center"/>
    </xf>
    <xf numFmtId="0" fontId="21" fillId="0" borderId="77"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0" fontId="21" fillId="0" borderId="30"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178" fontId="21" fillId="0" borderId="8" xfId="8" applyNumberFormat="1" applyFont="1" applyBorder="1" applyAlignment="1">
      <alignment horizontal="right" vertical="center"/>
    </xf>
    <xf numFmtId="0" fontId="25" fillId="0" borderId="41" xfId="8" applyFont="1" applyBorder="1">
      <alignmen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0" fontId="21" fillId="0" borderId="11" xfId="8" applyFont="1" applyBorder="1" applyAlignment="1">
      <alignment horizontal="center" vertical="center"/>
    </xf>
    <xf numFmtId="0" fontId="21" fillId="0" borderId="24" xfId="8" applyFont="1" applyBorder="1" applyAlignment="1">
      <alignment horizontal="center"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1" fillId="0" borderId="70" xfId="8" applyFont="1" applyBorder="1" applyAlignment="1">
      <alignment horizontal="center"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Border="1" applyAlignment="1">
      <alignment horizontal="left" vertical="center"/>
    </xf>
    <xf numFmtId="0" fontId="21" fillId="0" borderId="8" xfId="10" applyBorder="1" applyAlignment="1">
      <alignment horizontal="left" vertical="center"/>
    </xf>
    <xf numFmtId="0" fontId="21" fillId="0" borderId="9" xfId="10" applyBorder="1" applyAlignment="1">
      <alignment horizontal="left" vertical="center"/>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31" xfId="8" applyFont="1" applyBorder="1">
      <alignment vertical="center"/>
    </xf>
    <xf numFmtId="0" fontId="25" fillId="0" borderId="42"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9" xfId="8" applyFont="1" applyBorder="1" applyAlignment="1">
      <alignment horizontal="center" vertical="center"/>
    </xf>
    <xf numFmtId="0" fontId="21" fillId="0" borderId="7" xfId="8" applyFont="1" applyBorder="1" applyAlignment="1">
      <alignment horizontal="center" vertical="center"/>
    </xf>
    <xf numFmtId="0" fontId="21" fillId="0" borderId="66" xfId="8" applyFont="1" applyBorder="1" applyAlignment="1">
      <alignment horizontal="center"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0" fontId="21" fillId="0" borderId="14" xfId="8" applyFont="1" applyBorder="1" applyAlignment="1">
      <alignment horizontal="center" vertical="center"/>
    </xf>
    <xf numFmtId="0" fontId="21" fillId="0" borderId="1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52" xfId="8" applyFont="1" applyBorder="1" applyAlignment="1">
      <alignment horizontal="center" vertical="center"/>
    </xf>
    <xf numFmtId="0" fontId="21" fillId="0" borderId="71" xfId="8" applyFont="1" applyBorder="1" applyAlignment="1">
      <alignment horizontal="center" vertical="center"/>
    </xf>
    <xf numFmtId="0" fontId="21" fillId="0" borderId="16"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68"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9" xfId="8" applyFont="1" applyBorder="1" applyAlignment="1">
      <alignment horizontal="center" vertical="center"/>
    </xf>
    <xf numFmtId="0" fontId="21" fillId="0" borderId="67" xfId="8" applyFont="1" applyBorder="1" applyAlignment="1">
      <alignment horizontal="center" vertical="center"/>
    </xf>
    <xf numFmtId="0" fontId="21" fillId="0" borderId="3" xfId="8" applyFont="1" applyBorder="1" applyAlignment="1">
      <alignment horizontal="center"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1"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85"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178" fontId="21" fillId="0" borderId="56"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56"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1" fillId="0" borderId="38" xfId="1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38" xfId="11" applyNumberFormat="1" applyFont="1" applyBorder="1" applyAlignment="1">
      <alignment horizontal="right" vertical="center" shrinkToFi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0" fontId="1" fillId="0" borderId="40" xfId="11" applyBorder="1" applyAlignment="1">
      <alignment horizontal="right" vertical="center" shrinkToFit="1"/>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81" fontId="21" fillId="0" borderId="37" xfId="11" applyNumberFormat="1" applyFont="1" applyBorder="1" applyAlignment="1">
      <alignment horizontal="right" vertical="center" shrinkToFit="1"/>
    </xf>
    <xf numFmtId="181" fontId="21"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1"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1" fillId="0" borderId="6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7" fillId="0" borderId="0" xfId="6" applyAlignment="1">
      <alignment vertical="center"/>
    </xf>
    <xf numFmtId="0" fontId="17" fillId="0" borderId="38" xfId="6" applyBorder="1" applyAlignment="1">
      <alignment vertical="center"/>
    </xf>
    <xf numFmtId="178" fontId="21" fillId="0" borderId="87" xfId="11" applyNumberFormat="1" applyFont="1" applyBorder="1" applyAlignment="1">
      <alignment horizontal="right" vertical="center" shrinkToFit="1"/>
    </xf>
    <xf numFmtId="178" fontId="21" fillId="0" borderId="84"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78" fontId="21" fillId="0" borderId="65"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178" fontId="21" fillId="0" borderId="88"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78" fontId="21" fillId="0" borderId="38" xfId="11" applyNumberFormat="1" applyFont="1" applyBorder="1" applyAlignment="1">
      <alignment horizontal="right" vertical="center"/>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4" xfId="11" applyFont="1" applyBorder="1" applyAlignment="1">
      <alignment horizontal="center" vertical="center"/>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0" fontId="35" fillId="6" borderId="75" xfId="12" applyFont="1" applyFill="1" applyBorder="1">
      <alignment vertical="center"/>
    </xf>
    <xf numFmtId="0" fontId="35" fillId="6" borderId="70"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0" fontId="35" fillId="6" borderId="7"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77" fontId="35" fillId="6" borderId="37"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2"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6" fontId="35" fillId="6" borderId="51" xfId="14" applyNumberFormat="1" applyFont="1" applyFill="1" applyBorder="1" applyAlignment="1">
      <alignment horizontal="right" vertical="center" shrinkToFit="1"/>
    </xf>
    <xf numFmtId="0" fontId="35" fillId="6" borderId="45"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26" xfId="12" applyFont="1" applyFill="1" applyBorder="1" applyAlignment="1">
      <alignment horizontal="center" vertical="center"/>
    </xf>
    <xf numFmtId="0" fontId="35" fillId="6" borderId="65"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0" fontId="35" fillId="6" borderId="1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87" fontId="35" fillId="6" borderId="129"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37" xfId="12" applyFont="1" applyFill="1" applyBorder="1">
      <alignment vertical="center"/>
    </xf>
    <xf numFmtId="0" fontId="35" fillId="6" borderId="56" xfId="12" applyFont="1" applyFill="1" applyBorder="1">
      <alignment vertical="center"/>
    </xf>
    <xf numFmtId="0" fontId="35" fillId="6" borderId="40" xfId="12" applyFont="1" applyFill="1" applyBorder="1">
      <alignment vertical="center"/>
    </xf>
    <xf numFmtId="0" fontId="35" fillId="6" borderId="81" xfId="12" applyFont="1" applyFill="1" applyBorder="1" applyAlignment="1">
      <alignment horizontal="center" vertical="center"/>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31" xfId="12" applyFont="1" applyFill="1" applyBorder="1" applyAlignment="1">
      <alignment horizontal="center" vertical="center" wrapText="1"/>
    </xf>
    <xf numFmtId="0" fontId="37" fillId="6" borderId="42" xfId="12" applyFont="1" applyFill="1" applyBorder="1" applyAlignment="1">
      <alignment horizontal="center" vertical="center"/>
    </xf>
    <xf numFmtId="177" fontId="35" fillId="6" borderId="161"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30"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9" xfId="12" applyFont="1" applyFill="1" applyBorder="1" applyAlignment="1">
      <alignment horizontal="center" vertical="center"/>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0" fontId="35" fillId="6" borderId="38" xfId="12" applyFont="1" applyFill="1" applyBorder="1" applyAlignment="1">
      <alignment horizontal="left" vertical="center"/>
    </xf>
    <xf numFmtId="0" fontId="35" fillId="6" borderId="4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32" xfId="12" applyFont="1" applyFill="1" applyBorder="1" applyAlignment="1">
      <alignment horizontal="center" vertical="center"/>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4" xfId="12" applyFont="1" applyFill="1" applyBorder="1" applyAlignment="1">
      <alignment horizontal="center" vertical="center"/>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9" xfId="15" applyFont="1" applyBorder="1" applyAlignment="1" applyProtection="1">
      <alignment horizontal="left" vertical="center" shrinkToFit="1"/>
      <protection locked="0"/>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64"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0" borderId="114" xfId="15" applyFont="1" applyBorder="1" applyAlignment="1" applyProtection="1">
      <alignment horizontal="left" vertical="center" shrinkToFit="1"/>
      <protection locked="0"/>
    </xf>
    <xf numFmtId="0" fontId="35" fillId="7" borderId="9"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87" fontId="35" fillId="8" borderId="134" xfId="12" applyNumberFormat="1" applyFont="1" applyFill="1" applyBorder="1" applyAlignment="1" applyProtection="1">
      <alignment horizontal="righ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177" fontId="35" fillId="0" borderId="112" xfId="14" applyNumberFormat="1" applyFont="1" applyBorder="1" applyAlignment="1" applyProtection="1">
      <alignment horizontal="right" vertical="center" shrinkToFit="1"/>
      <protection locked="0"/>
    </xf>
    <xf numFmtId="177" fontId="35" fillId="0" borderId="120" xfId="14"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6" borderId="75" xfId="12" applyFont="1" applyFill="1" applyBorder="1" applyAlignment="1">
      <alignment horizontal="left" vertical="center"/>
    </xf>
    <xf numFmtId="0" fontId="35" fillId="6" borderId="8" xfId="12" applyFont="1" applyFill="1" applyBorder="1" applyAlignment="1">
      <alignment horizontal="left" vertical="center"/>
    </xf>
    <xf numFmtId="177" fontId="35" fillId="8" borderId="129" xfId="15" applyNumberFormat="1" applyFont="1" applyFill="1" applyBorder="1" applyAlignment="1" applyProtection="1">
      <alignment horizontal="right" vertical="center" shrinkToFit="1"/>
      <protection locked="0"/>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177" fontId="35" fillId="0" borderId="112" xfId="15" quotePrefix="1" applyNumberFormat="1" applyFont="1" applyBorder="1" applyAlignment="1" applyProtection="1">
      <alignment horizontal="righ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7" borderId="36"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4" fillId="0" borderId="39" xfId="1" applyFont="1" applyBorder="1" applyAlignment="1" applyProtection="1">
      <alignment horizontal="left" vertical="center" wrapText="1"/>
      <protection locked="0"/>
    </xf>
    <xf numFmtId="0" fontId="14" fillId="0" borderId="31" xfId="1" applyFont="1" applyBorder="1" applyAlignment="1" applyProtection="1">
      <alignment horizontal="left" vertical="center" wrapText="1"/>
      <protection locked="0"/>
    </xf>
    <xf numFmtId="0" fontId="14" fillId="0" borderId="32" xfId="1" applyFont="1" applyBorder="1" applyAlignment="1" applyProtection="1">
      <alignment horizontal="left" vertical="center" wrapText="1"/>
      <protection locked="0"/>
    </xf>
    <xf numFmtId="0" fontId="14" fillId="0" borderId="44" xfId="1" applyFont="1" applyBorder="1" applyAlignment="1" applyProtection="1">
      <alignment horizontal="left" vertical="center" wrapText="1"/>
      <protection locked="0"/>
    </xf>
    <xf numFmtId="0" fontId="14" fillId="0" borderId="18" xfId="1" applyFont="1" applyBorder="1" applyAlignment="1" applyProtection="1">
      <alignment horizontal="left" vertical="center" wrapText="1"/>
      <protection locked="0"/>
    </xf>
    <xf numFmtId="0" fontId="14" fillId="0" borderId="19" xfId="1" applyFont="1" applyBorder="1" applyAlignment="1" applyProtection="1">
      <alignment horizontal="left" vertical="center" wrapText="1"/>
      <protection locked="0"/>
    </xf>
    <xf numFmtId="0" fontId="14" fillId="0" borderId="2" xfId="1" applyFont="1" applyBorder="1" applyAlignment="1">
      <alignment horizontal="left" vertical="center"/>
    </xf>
    <xf numFmtId="0" fontId="14" fillId="0" borderId="3" xfId="1" applyFont="1" applyBorder="1" applyAlignment="1">
      <alignment horizontal="left" vertical="center"/>
    </xf>
    <xf numFmtId="0" fontId="14" fillId="0" borderId="8" xfId="1" applyFont="1" applyBorder="1" applyAlignment="1">
      <alignment horizontal="left" vertical="center" wrapText="1"/>
    </xf>
    <xf numFmtId="0" fontId="14" fillId="0" borderId="9" xfId="1" applyFont="1" applyBorder="1" applyAlignment="1">
      <alignment horizontal="left" vertical="center" wrapText="1"/>
    </xf>
    <xf numFmtId="0" fontId="14" fillId="0" borderId="12" xfId="1" applyFont="1" applyBorder="1" applyAlignment="1">
      <alignment horizontal="left" vertical="center"/>
    </xf>
    <xf numFmtId="0" fontId="14" fillId="0" borderId="13" xfId="1" applyFont="1" applyBorder="1" applyAlignment="1">
      <alignment horizontal="left" vertical="center"/>
    </xf>
    <xf numFmtId="0" fontId="14" fillId="0" borderId="31" xfId="1" applyFont="1" applyBorder="1" applyAlignment="1">
      <alignment horizontal="left" vertical="center"/>
    </xf>
    <xf numFmtId="0" fontId="14"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7"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xf numFmtId="0" fontId="39" fillId="0" borderId="41" xfId="16" applyFont="1" applyBorder="1" applyAlignment="1" applyProtection="1">
      <alignment horizontal="left" vertical="top" wrapText="1"/>
      <protection locked="0"/>
    </xf>
    <xf numFmtId="0" fontId="39" fillId="0" borderId="12" xfId="16" applyFont="1" applyBorder="1" applyAlignment="1" applyProtection="1">
      <alignment horizontal="left" vertical="top" wrapText="1"/>
      <protection locked="0"/>
    </xf>
    <xf numFmtId="0" fontId="39" fillId="0" borderId="51" xfId="16" applyFont="1" applyBorder="1" applyAlignment="1" applyProtection="1">
      <alignment horizontal="left" vertical="top" wrapText="1"/>
      <protection locked="0"/>
    </xf>
    <xf numFmtId="0" fontId="39" fillId="0" borderId="65" xfId="16" applyFont="1" applyBorder="1" applyAlignment="1" applyProtection="1">
      <alignment horizontal="left" vertical="top" wrapText="1"/>
      <protection locked="0"/>
    </xf>
    <xf numFmtId="0" fontId="39" fillId="0" borderId="0" xfId="16" applyFont="1" applyAlignment="1" applyProtection="1">
      <alignment horizontal="left" vertical="top" wrapText="1"/>
      <protection locked="0"/>
    </xf>
    <xf numFmtId="0" fontId="39" fillId="0" borderId="38" xfId="16" applyFont="1" applyBorder="1" applyAlignment="1" applyProtection="1">
      <alignment horizontal="left" vertical="top" wrapText="1"/>
      <protection locked="0"/>
    </xf>
    <xf numFmtId="0" fontId="39" fillId="0" borderId="37" xfId="16" applyFont="1" applyBorder="1" applyAlignment="1" applyProtection="1">
      <alignment horizontal="left" vertical="top" wrapText="1"/>
      <protection locked="0"/>
    </xf>
    <xf numFmtId="0" fontId="39" fillId="0" borderId="56" xfId="16" applyFont="1" applyBorder="1" applyAlignment="1" applyProtection="1">
      <alignment horizontal="left" vertical="top" wrapText="1"/>
      <protection locked="0"/>
    </xf>
    <xf numFmtId="0" fontId="39" fillId="0" borderId="40"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EEB9115-6F97-4CC5-8A01-65E14F7D6C39}"/>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72051</c:v>
                </c:pt>
                <c:pt idx="1">
                  <c:v>72756</c:v>
                </c:pt>
                <c:pt idx="2">
                  <c:v>62281</c:v>
                </c:pt>
                <c:pt idx="3">
                  <c:v>58940</c:v>
                </c:pt>
                <c:pt idx="4">
                  <c:v>57336</c:v>
                </c:pt>
              </c:numCache>
            </c:numRef>
          </c:val>
          <c:smooth val="0"/>
          <c:extLst>
            <c:ext xmlns:c16="http://schemas.microsoft.com/office/drawing/2014/chart" uri="{C3380CC4-5D6E-409C-BE32-E72D297353CC}">
              <c16:uniqueId val="{00000000-31CE-4B52-97F6-2BF1703BDD7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119498</c:v>
                </c:pt>
                <c:pt idx="1">
                  <c:v>116072</c:v>
                </c:pt>
                <c:pt idx="2">
                  <c:v>67847</c:v>
                </c:pt>
                <c:pt idx="3">
                  <c:v>70823</c:v>
                </c:pt>
                <c:pt idx="4">
                  <c:v>63326</c:v>
                </c:pt>
              </c:numCache>
            </c:numRef>
          </c:val>
          <c:smooth val="0"/>
          <c:extLst>
            <c:ext xmlns:c16="http://schemas.microsoft.com/office/drawing/2014/chart" uri="{C3380CC4-5D6E-409C-BE32-E72D297353CC}">
              <c16:uniqueId val="{00000001-31CE-4B52-97F6-2BF1703BDD7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3.31</c:v>
                </c:pt>
                <c:pt idx="1">
                  <c:v>3.39</c:v>
                </c:pt>
                <c:pt idx="2">
                  <c:v>5.37</c:v>
                </c:pt>
                <c:pt idx="3">
                  <c:v>4.3499999999999996</c:v>
                </c:pt>
                <c:pt idx="4">
                  <c:v>2.99</c:v>
                </c:pt>
              </c:numCache>
            </c:numRef>
          </c:val>
          <c:extLst>
            <c:ext xmlns:c16="http://schemas.microsoft.com/office/drawing/2014/chart" uri="{C3380CC4-5D6E-409C-BE32-E72D297353CC}">
              <c16:uniqueId val="{00000000-06E0-4CD6-891A-BC70866AF0A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11.62</c:v>
                </c:pt>
                <c:pt idx="1">
                  <c:v>11.46</c:v>
                </c:pt>
                <c:pt idx="2">
                  <c:v>11.57</c:v>
                </c:pt>
                <c:pt idx="3">
                  <c:v>12.62</c:v>
                </c:pt>
                <c:pt idx="4">
                  <c:v>12.5</c:v>
                </c:pt>
              </c:numCache>
            </c:numRef>
          </c:val>
          <c:extLst>
            <c:ext xmlns:c16="http://schemas.microsoft.com/office/drawing/2014/chart" uri="{C3380CC4-5D6E-409C-BE32-E72D297353CC}">
              <c16:uniqueId val="{00000001-06E0-4CD6-891A-BC70866AF0A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0.61</c:v>
                </c:pt>
                <c:pt idx="1">
                  <c:v>0.73</c:v>
                </c:pt>
                <c:pt idx="2">
                  <c:v>3.28</c:v>
                </c:pt>
                <c:pt idx="3">
                  <c:v>0.75</c:v>
                </c:pt>
                <c:pt idx="4">
                  <c:v>0.86</c:v>
                </c:pt>
              </c:numCache>
            </c:numRef>
          </c:val>
          <c:smooth val="0"/>
          <c:extLst>
            <c:ext xmlns:c16="http://schemas.microsoft.com/office/drawing/2014/chart" uri="{C3380CC4-5D6E-409C-BE32-E72D297353CC}">
              <c16:uniqueId val="{00000002-06E0-4CD6-891A-BC70866AF0A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#N/A</c:v>
                </c:pt>
                <c:pt idx="1">
                  <c:v>0.13</c:v>
                </c:pt>
                <c:pt idx="2">
                  <c:v>#N/A</c:v>
                </c:pt>
                <c:pt idx="3">
                  <c:v>0.04</c:v>
                </c:pt>
                <c:pt idx="4">
                  <c:v>#N/A</c:v>
                </c:pt>
                <c:pt idx="5">
                  <c:v>0.04</c:v>
                </c:pt>
                <c:pt idx="6">
                  <c:v>#N/A</c:v>
                </c:pt>
                <c:pt idx="7">
                  <c:v>0.04</c:v>
                </c:pt>
                <c:pt idx="8">
                  <c:v>#N/A</c:v>
                </c:pt>
                <c:pt idx="9">
                  <c:v>0.04</c:v>
                </c:pt>
              </c:numCache>
            </c:numRef>
          </c:val>
          <c:extLst>
            <c:ext xmlns:c16="http://schemas.microsoft.com/office/drawing/2014/chart" uri="{C3380CC4-5D6E-409C-BE32-E72D297353CC}">
              <c16:uniqueId val="{00000000-B5FA-4E38-8EDB-FAD0F44F017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5FA-4E38-8EDB-FAD0F44F0172}"/>
            </c:ext>
          </c:extLst>
        </c:ser>
        <c:ser>
          <c:idx val="2"/>
          <c:order val="2"/>
          <c:tx>
            <c:strRef>
              <c:f>データシート!$A$29</c:f>
              <c:strCache>
                <c:ptCount val="1"/>
                <c:pt idx="0">
                  <c:v>浄化槽事業会計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#N/A</c:v>
                </c:pt>
                <c:pt idx="1">
                  <c:v>0.06</c:v>
                </c:pt>
                <c:pt idx="2">
                  <c:v>#N/A</c:v>
                </c:pt>
                <c:pt idx="3">
                  <c:v>0.06</c:v>
                </c:pt>
                <c:pt idx="4">
                  <c:v>#N/A</c:v>
                </c:pt>
                <c:pt idx="5">
                  <c:v>0.08</c:v>
                </c:pt>
                <c:pt idx="6">
                  <c:v>#N/A</c:v>
                </c:pt>
                <c:pt idx="7">
                  <c:v>0.09</c:v>
                </c:pt>
                <c:pt idx="8">
                  <c:v>#N/A</c:v>
                </c:pt>
                <c:pt idx="9">
                  <c:v>0.1</c:v>
                </c:pt>
              </c:numCache>
            </c:numRef>
          </c:val>
          <c:extLst>
            <c:ext xmlns:c16="http://schemas.microsoft.com/office/drawing/2014/chart" uri="{C3380CC4-5D6E-409C-BE32-E72D297353CC}">
              <c16:uniqueId val="{00000002-B5FA-4E38-8EDB-FAD0F44F0172}"/>
            </c:ext>
          </c:extLst>
        </c:ser>
        <c:ser>
          <c:idx val="3"/>
          <c:order val="3"/>
          <c:tx>
            <c:strRef>
              <c:f>データシート!$A$30</c:f>
              <c:strCache>
                <c:ptCount val="1"/>
                <c:pt idx="0">
                  <c:v>集落排水事業会計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#N/A</c:v>
                </c:pt>
                <c:pt idx="1">
                  <c:v>0.69</c:v>
                </c:pt>
                <c:pt idx="2">
                  <c:v>#N/A</c:v>
                </c:pt>
                <c:pt idx="3">
                  <c:v>0.76</c:v>
                </c:pt>
                <c:pt idx="4">
                  <c:v>#N/A</c:v>
                </c:pt>
                <c:pt idx="5">
                  <c:v>0.94</c:v>
                </c:pt>
                <c:pt idx="6">
                  <c:v>#N/A</c:v>
                </c:pt>
                <c:pt idx="7">
                  <c:v>1.08</c:v>
                </c:pt>
                <c:pt idx="8">
                  <c:v>#N/A</c:v>
                </c:pt>
                <c:pt idx="9">
                  <c:v>1.39</c:v>
                </c:pt>
              </c:numCache>
            </c:numRef>
          </c:val>
          <c:extLst>
            <c:ext xmlns:c16="http://schemas.microsoft.com/office/drawing/2014/chart" uri="{C3380CC4-5D6E-409C-BE32-E72D297353CC}">
              <c16:uniqueId val="{00000003-B5FA-4E38-8EDB-FAD0F44F0172}"/>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1.78</c:v>
                </c:pt>
                <c:pt idx="2">
                  <c:v>#N/A</c:v>
                </c:pt>
                <c:pt idx="3">
                  <c:v>1.78</c:v>
                </c:pt>
                <c:pt idx="4">
                  <c:v>#N/A</c:v>
                </c:pt>
                <c:pt idx="5">
                  <c:v>2.84</c:v>
                </c:pt>
                <c:pt idx="6">
                  <c:v>#N/A</c:v>
                </c:pt>
                <c:pt idx="7">
                  <c:v>3.06</c:v>
                </c:pt>
                <c:pt idx="8">
                  <c:v>#N/A</c:v>
                </c:pt>
                <c:pt idx="9">
                  <c:v>2.65</c:v>
                </c:pt>
              </c:numCache>
            </c:numRef>
          </c:val>
          <c:extLst>
            <c:ext xmlns:c16="http://schemas.microsoft.com/office/drawing/2014/chart" uri="{C3380CC4-5D6E-409C-BE32-E72D297353CC}">
              <c16:uniqueId val="{00000004-B5FA-4E38-8EDB-FAD0F44F0172}"/>
            </c:ext>
          </c:extLst>
        </c:ser>
        <c:ser>
          <c:idx val="5"/>
          <c:order val="5"/>
          <c:tx>
            <c:strRef>
              <c:f>データシート!$A$32</c:f>
              <c:strCache>
                <c:ptCount val="1"/>
                <c:pt idx="0">
                  <c:v>一般会計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3.18</c:v>
                </c:pt>
                <c:pt idx="2">
                  <c:v>#N/A</c:v>
                </c:pt>
                <c:pt idx="3">
                  <c:v>3.35</c:v>
                </c:pt>
                <c:pt idx="4">
                  <c:v>#N/A</c:v>
                </c:pt>
                <c:pt idx="5">
                  <c:v>5.33</c:v>
                </c:pt>
                <c:pt idx="6">
                  <c:v>#N/A</c:v>
                </c:pt>
                <c:pt idx="7">
                  <c:v>4.3099999999999996</c:v>
                </c:pt>
                <c:pt idx="8">
                  <c:v>#N/A</c:v>
                </c:pt>
                <c:pt idx="9">
                  <c:v>2.96</c:v>
                </c:pt>
              </c:numCache>
            </c:numRef>
          </c:val>
          <c:extLst>
            <c:ext xmlns:c16="http://schemas.microsoft.com/office/drawing/2014/chart" uri="{C3380CC4-5D6E-409C-BE32-E72D297353CC}">
              <c16:uniqueId val="{00000005-B5FA-4E38-8EDB-FAD0F44F0172}"/>
            </c:ext>
          </c:extLst>
        </c:ser>
        <c:ser>
          <c:idx val="6"/>
          <c:order val="6"/>
          <c:tx>
            <c:strRef>
              <c:f>データシート!$A$33</c:f>
              <c:strCache>
                <c:ptCount val="1"/>
                <c:pt idx="0">
                  <c:v>公共下水道事業会計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2.76</c:v>
                </c:pt>
                <c:pt idx="2">
                  <c:v>#N/A</c:v>
                </c:pt>
                <c:pt idx="3">
                  <c:v>3.4</c:v>
                </c:pt>
                <c:pt idx="4">
                  <c:v>#N/A</c:v>
                </c:pt>
                <c:pt idx="5">
                  <c:v>2.3199999999999998</c:v>
                </c:pt>
                <c:pt idx="6">
                  <c:v>#N/A</c:v>
                </c:pt>
                <c:pt idx="7">
                  <c:v>2.75</c:v>
                </c:pt>
                <c:pt idx="8">
                  <c:v>#N/A</c:v>
                </c:pt>
                <c:pt idx="9">
                  <c:v>3.21</c:v>
                </c:pt>
              </c:numCache>
            </c:numRef>
          </c:val>
          <c:extLst>
            <c:ext xmlns:c16="http://schemas.microsoft.com/office/drawing/2014/chart" uri="{C3380CC4-5D6E-409C-BE32-E72D297353CC}">
              <c16:uniqueId val="{00000006-B5FA-4E38-8EDB-FAD0F44F0172}"/>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3.22</c:v>
                </c:pt>
                <c:pt idx="2">
                  <c:v>#N/A</c:v>
                </c:pt>
                <c:pt idx="3">
                  <c:v>4.22</c:v>
                </c:pt>
                <c:pt idx="4">
                  <c:v>#N/A</c:v>
                </c:pt>
                <c:pt idx="5">
                  <c:v>4.7699999999999996</c:v>
                </c:pt>
                <c:pt idx="6">
                  <c:v>#N/A</c:v>
                </c:pt>
                <c:pt idx="7">
                  <c:v>4.6900000000000004</c:v>
                </c:pt>
                <c:pt idx="8">
                  <c:v>#N/A</c:v>
                </c:pt>
                <c:pt idx="9">
                  <c:v>4.95</c:v>
                </c:pt>
              </c:numCache>
            </c:numRef>
          </c:val>
          <c:extLst>
            <c:ext xmlns:c16="http://schemas.microsoft.com/office/drawing/2014/chart" uri="{C3380CC4-5D6E-409C-BE32-E72D297353CC}">
              <c16:uniqueId val="{00000007-B5FA-4E38-8EDB-FAD0F44F0172}"/>
            </c:ext>
          </c:extLst>
        </c:ser>
        <c:ser>
          <c:idx val="8"/>
          <c:order val="8"/>
          <c:tx>
            <c:strRef>
              <c:f>データシート!$A$35</c:f>
              <c:strCache>
                <c:ptCount val="1"/>
                <c:pt idx="0">
                  <c:v>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3.74</c:v>
                </c:pt>
                <c:pt idx="2">
                  <c:v>#N/A</c:v>
                </c:pt>
                <c:pt idx="3">
                  <c:v>4.6100000000000003</c:v>
                </c:pt>
                <c:pt idx="4">
                  <c:v>#N/A</c:v>
                </c:pt>
                <c:pt idx="5">
                  <c:v>5.89</c:v>
                </c:pt>
                <c:pt idx="6">
                  <c:v>#N/A</c:v>
                </c:pt>
                <c:pt idx="7">
                  <c:v>7.76</c:v>
                </c:pt>
                <c:pt idx="8">
                  <c:v>#N/A</c:v>
                </c:pt>
                <c:pt idx="9">
                  <c:v>6.81</c:v>
                </c:pt>
              </c:numCache>
            </c:numRef>
          </c:val>
          <c:extLst>
            <c:ext xmlns:c16="http://schemas.microsoft.com/office/drawing/2014/chart" uri="{C3380CC4-5D6E-409C-BE32-E72D297353CC}">
              <c16:uniqueId val="{00000008-B5FA-4E38-8EDB-FAD0F44F0172}"/>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13.51</c:v>
                </c:pt>
                <c:pt idx="2">
                  <c:v>#N/A</c:v>
                </c:pt>
                <c:pt idx="3">
                  <c:v>13.17</c:v>
                </c:pt>
                <c:pt idx="4">
                  <c:v>#N/A</c:v>
                </c:pt>
                <c:pt idx="5">
                  <c:v>12.44</c:v>
                </c:pt>
                <c:pt idx="6">
                  <c:v>#N/A</c:v>
                </c:pt>
                <c:pt idx="7">
                  <c:v>12.21</c:v>
                </c:pt>
                <c:pt idx="8">
                  <c:v>#N/A</c:v>
                </c:pt>
                <c:pt idx="9">
                  <c:v>11.43</c:v>
                </c:pt>
              </c:numCache>
            </c:numRef>
          </c:val>
          <c:extLst>
            <c:ext xmlns:c16="http://schemas.microsoft.com/office/drawing/2014/chart" uri="{C3380CC4-5D6E-409C-BE32-E72D297353CC}">
              <c16:uniqueId val="{00000009-B5FA-4E38-8EDB-FAD0F44F017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9253</c:v>
                </c:pt>
                <c:pt idx="5">
                  <c:v>9064</c:v>
                </c:pt>
                <c:pt idx="8">
                  <c:v>9417</c:v>
                </c:pt>
                <c:pt idx="11">
                  <c:v>9486</c:v>
                </c:pt>
                <c:pt idx="14">
                  <c:v>9492</c:v>
                </c:pt>
              </c:numCache>
            </c:numRef>
          </c:val>
          <c:extLst>
            <c:ext xmlns:c16="http://schemas.microsoft.com/office/drawing/2014/chart" uri="{C3380CC4-5D6E-409C-BE32-E72D297353CC}">
              <c16:uniqueId val="{00000000-6BF5-4F1E-98BD-DE218DE0C18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1</c:v>
                </c:pt>
                <c:pt idx="3">
                  <c:v>0</c:v>
                </c:pt>
                <c:pt idx="6">
                  <c:v>0</c:v>
                </c:pt>
                <c:pt idx="9">
                  <c:v>0</c:v>
                </c:pt>
                <c:pt idx="12">
                  <c:v>0</c:v>
                </c:pt>
              </c:numCache>
            </c:numRef>
          </c:val>
          <c:extLst>
            <c:ext xmlns:c16="http://schemas.microsoft.com/office/drawing/2014/chart" uri="{C3380CC4-5D6E-409C-BE32-E72D297353CC}">
              <c16:uniqueId val="{00000001-6BF5-4F1E-98BD-DE218DE0C18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15</c:v>
                </c:pt>
                <c:pt idx="3">
                  <c:v>12</c:v>
                </c:pt>
                <c:pt idx="6">
                  <c:v>5</c:v>
                </c:pt>
                <c:pt idx="9">
                  <c:v>3</c:v>
                </c:pt>
                <c:pt idx="12">
                  <c:v>1</c:v>
                </c:pt>
              </c:numCache>
            </c:numRef>
          </c:val>
          <c:extLst>
            <c:ext xmlns:c16="http://schemas.microsoft.com/office/drawing/2014/chart" uri="{C3380CC4-5D6E-409C-BE32-E72D297353CC}">
              <c16:uniqueId val="{00000002-6BF5-4F1E-98BD-DE218DE0C18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35</c:v>
                </c:pt>
                <c:pt idx="3">
                  <c:v>29</c:v>
                </c:pt>
                <c:pt idx="6">
                  <c:v>22</c:v>
                </c:pt>
                <c:pt idx="9">
                  <c:v>11</c:v>
                </c:pt>
                <c:pt idx="12">
                  <c:v>13</c:v>
                </c:pt>
              </c:numCache>
            </c:numRef>
          </c:val>
          <c:extLst>
            <c:ext xmlns:c16="http://schemas.microsoft.com/office/drawing/2014/chart" uri="{C3380CC4-5D6E-409C-BE32-E72D297353CC}">
              <c16:uniqueId val="{00000003-6BF5-4F1E-98BD-DE218DE0C18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3320</c:v>
                </c:pt>
                <c:pt idx="3">
                  <c:v>3166</c:v>
                </c:pt>
                <c:pt idx="6">
                  <c:v>3198</c:v>
                </c:pt>
                <c:pt idx="9">
                  <c:v>3164</c:v>
                </c:pt>
                <c:pt idx="12">
                  <c:v>3148</c:v>
                </c:pt>
              </c:numCache>
            </c:numRef>
          </c:val>
          <c:extLst>
            <c:ext xmlns:c16="http://schemas.microsoft.com/office/drawing/2014/chart" uri="{C3380CC4-5D6E-409C-BE32-E72D297353CC}">
              <c16:uniqueId val="{00000004-6BF5-4F1E-98BD-DE218DE0C18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29</c:v>
                </c:pt>
                <c:pt idx="3">
                  <c:v>27</c:v>
                </c:pt>
                <c:pt idx="6">
                  <c:v>27</c:v>
                </c:pt>
                <c:pt idx="9">
                  <c:v>27</c:v>
                </c:pt>
                <c:pt idx="12">
                  <c:v>27</c:v>
                </c:pt>
              </c:numCache>
            </c:numRef>
          </c:val>
          <c:extLst>
            <c:ext xmlns:c16="http://schemas.microsoft.com/office/drawing/2014/chart" uri="{C3380CC4-5D6E-409C-BE32-E72D297353CC}">
              <c16:uniqueId val="{00000005-6BF5-4F1E-98BD-DE218DE0C18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BF5-4F1E-98BD-DE218DE0C18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7719</c:v>
                </c:pt>
                <c:pt idx="3">
                  <c:v>7553</c:v>
                </c:pt>
                <c:pt idx="6">
                  <c:v>8310</c:v>
                </c:pt>
                <c:pt idx="9">
                  <c:v>8748</c:v>
                </c:pt>
                <c:pt idx="12">
                  <c:v>8818</c:v>
                </c:pt>
              </c:numCache>
            </c:numRef>
          </c:val>
          <c:extLst>
            <c:ext xmlns:c16="http://schemas.microsoft.com/office/drawing/2014/chart" uri="{C3380CC4-5D6E-409C-BE32-E72D297353CC}">
              <c16:uniqueId val="{00000007-6BF5-4F1E-98BD-DE218DE0C18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1866</c:v>
                </c:pt>
                <c:pt idx="2">
                  <c:v>#N/A</c:v>
                </c:pt>
                <c:pt idx="3">
                  <c:v>#N/A</c:v>
                </c:pt>
                <c:pt idx="4">
                  <c:v>1723</c:v>
                </c:pt>
                <c:pt idx="5">
                  <c:v>#N/A</c:v>
                </c:pt>
                <c:pt idx="6">
                  <c:v>#N/A</c:v>
                </c:pt>
                <c:pt idx="7">
                  <c:v>2145</c:v>
                </c:pt>
                <c:pt idx="8">
                  <c:v>#N/A</c:v>
                </c:pt>
                <c:pt idx="9">
                  <c:v>#N/A</c:v>
                </c:pt>
                <c:pt idx="10">
                  <c:v>2467</c:v>
                </c:pt>
                <c:pt idx="11">
                  <c:v>#N/A</c:v>
                </c:pt>
                <c:pt idx="12">
                  <c:v>#N/A</c:v>
                </c:pt>
                <c:pt idx="13">
                  <c:v>2515</c:v>
                </c:pt>
                <c:pt idx="14">
                  <c:v>#N/A</c:v>
                </c:pt>
              </c:numCache>
            </c:numRef>
          </c:val>
          <c:smooth val="0"/>
          <c:extLst>
            <c:ext xmlns:c16="http://schemas.microsoft.com/office/drawing/2014/chart" uri="{C3380CC4-5D6E-409C-BE32-E72D297353CC}">
              <c16:uniqueId val="{00000008-6BF5-4F1E-98BD-DE218DE0C18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84150</c:v>
                </c:pt>
                <c:pt idx="5">
                  <c:v>84719</c:v>
                </c:pt>
                <c:pt idx="8">
                  <c:v>81946</c:v>
                </c:pt>
                <c:pt idx="11">
                  <c:v>78404</c:v>
                </c:pt>
                <c:pt idx="14">
                  <c:v>74676</c:v>
                </c:pt>
              </c:numCache>
            </c:numRef>
          </c:val>
          <c:extLst>
            <c:ext xmlns:c16="http://schemas.microsoft.com/office/drawing/2014/chart" uri="{C3380CC4-5D6E-409C-BE32-E72D297353CC}">
              <c16:uniqueId val="{00000000-DB87-4E37-AFB7-EDAFE3BA7FE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5445</c:v>
                </c:pt>
                <c:pt idx="5">
                  <c:v>6359</c:v>
                </c:pt>
                <c:pt idx="8">
                  <c:v>6457</c:v>
                </c:pt>
                <c:pt idx="11">
                  <c:v>6285</c:v>
                </c:pt>
                <c:pt idx="14">
                  <c:v>3629</c:v>
                </c:pt>
              </c:numCache>
            </c:numRef>
          </c:val>
          <c:extLst>
            <c:ext xmlns:c16="http://schemas.microsoft.com/office/drawing/2014/chart" uri="{C3380CC4-5D6E-409C-BE32-E72D297353CC}">
              <c16:uniqueId val="{00000001-DB87-4E37-AFB7-EDAFE3BA7FE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15386</c:v>
                </c:pt>
                <c:pt idx="5">
                  <c:v>15422</c:v>
                </c:pt>
                <c:pt idx="8">
                  <c:v>15401</c:v>
                </c:pt>
                <c:pt idx="11">
                  <c:v>16211</c:v>
                </c:pt>
                <c:pt idx="14">
                  <c:v>15601</c:v>
                </c:pt>
              </c:numCache>
            </c:numRef>
          </c:val>
          <c:extLst>
            <c:ext xmlns:c16="http://schemas.microsoft.com/office/drawing/2014/chart" uri="{C3380CC4-5D6E-409C-BE32-E72D297353CC}">
              <c16:uniqueId val="{00000002-DB87-4E37-AFB7-EDAFE3BA7FE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B87-4E37-AFB7-EDAFE3BA7FE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B87-4E37-AFB7-EDAFE3BA7FE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478</c:v>
                </c:pt>
                <c:pt idx="3">
                  <c:v>478</c:v>
                </c:pt>
                <c:pt idx="6">
                  <c:v>434</c:v>
                </c:pt>
                <c:pt idx="9">
                  <c:v>468</c:v>
                </c:pt>
                <c:pt idx="12">
                  <c:v>435</c:v>
                </c:pt>
              </c:numCache>
            </c:numRef>
          </c:val>
          <c:extLst>
            <c:ext xmlns:c16="http://schemas.microsoft.com/office/drawing/2014/chart" uri="{C3380CC4-5D6E-409C-BE32-E72D297353CC}">
              <c16:uniqueId val="{00000005-DB87-4E37-AFB7-EDAFE3BA7FE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9947</c:v>
                </c:pt>
                <c:pt idx="3">
                  <c:v>9703</c:v>
                </c:pt>
                <c:pt idx="6">
                  <c:v>9490</c:v>
                </c:pt>
                <c:pt idx="9">
                  <c:v>9358</c:v>
                </c:pt>
                <c:pt idx="12">
                  <c:v>9287</c:v>
                </c:pt>
              </c:numCache>
            </c:numRef>
          </c:val>
          <c:extLst>
            <c:ext xmlns:c16="http://schemas.microsoft.com/office/drawing/2014/chart" uri="{C3380CC4-5D6E-409C-BE32-E72D297353CC}">
              <c16:uniqueId val="{00000006-DB87-4E37-AFB7-EDAFE3BA7FE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65</c:v>
                </c:pt>
                <c:pt idx="3">
                  <c:v>53</c:v>
                </c:pt>
                <c:pt idx="6">
                  <c:v>56</c:v>
                </c:pt>
                <c:pt idx="9">
                  <c:v>72</c:v>
                </c:pt>
                <c:pt idx="12">
                  <c:v>73</c:v>
                </c:pt>
              </c:numCache>
            </c:numRef>
          </c:val>
          <c:extLst>
            <c:ext xmlns:c16="http://schemas.microsoft.com/office/drawing/2014/chart" uri="{C3380CC4-5D6E-409C-BE32-E72D297353CC}">
              <c16:uniqueId val="{00000007-DB87-4E37-AFB7-EDAFE3BA7FE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31401</c:v>
                </c:pt>
                <c:pt idx="3">
                  <c:v>29502</c:v>
                </c:pt>
                <c:pt idx="6">
                  <c:v>27472</c:v>
                </c:pt>
                <c:pt idx="9">
                  <c:v>26218</c:v>
                </c:pt>
                <c:pt idx="12">
                  <c:v>25219</c:v>
                </c:pt>
              </c:numCache>
            </c:numRef>
          </c:val>
          <c:extLst>
            <c:ext xmlns:c16="http://schemas.microsoft.com/office/drawing/2014/chart" uri="{C3380CC4-5D6E-409C-BE32-E72D297353CC}">
              <c16:uniqueId val="{00000008-DB87-4E37-AFB7-EDAFE3BA7FE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1035</c:v>
                </c:pt>
                <c:pt idx="3">
                  <c:v>945</c:v>
                </c:pt>
                <c:pt idx="6">
                  <c:v>861</c:v>
                </c:pt>
                <c:pt idx="9">
                  <c:v>781</c:v>
                </c:pt>
                <c:pt idx="12">
                  <c:v>780</c:v>
                </c:pt>
              </c:numCache>
            </c:numRef>
          </c:val>
          <c:extLst>
            <c:ext xmlns:c16="http://schemas.microsoft.com/office/drawing/2014/chart" uri="{C3380CC4-5D6E-409C-BE32-E72D297353CC}">
              <c16:uniqueId val="{00000009-DB87-4E37-AFB7-EDAFE3BA7FE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78481</c:v>
                </c:pt>
                <c:pt idx="3">
                  <c:v>81486</c:v>
                </c:pt>
                <c:pt idx="6">
                  <c:v>79799</c:v>
                </c:pt>
                <c:pt idx="9">
                  <c:v>76828</c:v>
                </c:pt>
                <c:pt idx="12">
                  <c:v>71859</c:v>
                </c:pt>
              </c:numCache>
            </c:numRef>
          </c:val>
          <c:extLst>
            <c:ext xmlns:c16="http://schemas.microsoft.com/office/drawing/2014/chart" uri="{C3380CC4-5D6E-409C-BE32-E72D297353CC}">
              <c16:uniqueId val="{0000000A-DB87-4E37-AFB7-EDAFE3BA7FE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16427</c:v>
                </c:pt>
                <c:pt idx="2">
                  <c:v>#N/A</c:v>
                </c:pt>
                <c:pt idx="3">
                  <c:v>#N/A</c:v>
                </c:pt>
                <c:pt idx="4">
                  <c:v>15668</c:v>
                </c:pt>
                <c:pt idx="5">
                  <c:v>#N/A</c:v>
                </c:pt>
                <c:pt idx="6">
                  <c:v>#N/A</c:v>
                </c:pt>
                <c:pt idx="7">
                  <c:v>14308</c:v>
                </c:pt>
                <c:pt idx="8">
                  <c:v>#N/A</c:v>
                </c:pt>
                <c:pt idx="9">
                  <c:v>#N/A</c:v>
                </c:pt>
                <c:pt idx="10">
                  <c:v>12826</c:v>
                </c:pt>
                <c:pt idx="11">
                  <c:v>#N/A</c:v>
                </c:pt>
                <c:pt idx="12">
                  <c:v>#N/A</c:v>
                </c:pt>
                <c:pt idx="13">
                  <c:v>13747</c:v>
                </c:pt>
                <c:pt idx="14">
                  <c:v>#N/A</c:v>
                </c:pt>
              </c:numCache>
            </c:numRef>
          </c:val>
          <c:smooth val="0"/>
          <c:extLst>
            <c:ext xmlns:c16="http://schemas.microsoft.com/office/drawing/2014/chart" uri="{C3380CC4-5D6E-409C-BE32-E72D297353CC}">
              <c16:uniqueId val="{0000000B-DB87-4E37-AFB7-EDAFE3BA7FE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4676</c:v>
                </c:pt>
                <c:pt idx="1">
                  <c:v>5041</c:v>
                </c:pt>
                <c:pt idx="2">
                  <c:v>5046</c:v>
                </c:pt>
              </c:numCache>
            </c:numRef>
          </c:val>
          <c:extLst>
            <c:ext xmlns:c16="http://schemas.microsoft.com/office/drawing/2014/chart" uri="{C3380CC4-5D6E-409C-BE32-E72D297353CC}">
              <c16:uniqueId val="{00000000-5A60-416E-BE32-914AB4E1482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4101</c:v>
                </c:pt>
                <c:pt idx="1">
                  <c:v>4300</c:v>
                </c:pt>
                <c:pt idx="2">
                  <c:v>4316</c:v>
                </c:pt>
              </c:numCache>
            </c:numRef>
          </c:val>
          <c:extLst>
            <c:ext xmlns:c16="http://schemas.microsoft.com/office/drawing/2014/chart" uri="{C3380CC4-5D6E-409C-BE32-E72D297353CC}">
              <c16:uniqueId val="{00000001-5A60-416E-BE32-914AB4E1482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8711</c:v>
                </c:pt>
                <c:pt idx="1">
                  <c:v>8246</c:v>
                </c:pt>
                <c:pt idx="2">
                  <c:v>7081</c:v>
                </c:pt>
              </c:numCache>
            </c:numRef>
          </c:val>
          <c:extLst>
            <c:ext xmlns:c16="http://schemas.microsoft.com/office/drawing/2014/chart" uri="{C3380CC4-5D6E-409C-BE32-E72D297353CC}">
              <c16:uniqueId val="{00000002-5A60-416E-BE32-914AB4E1482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{8C44BDFB-D7B8-48FA-A204-C63400827BBD}</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EA67-4A87-B5EA-A675AD2A446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{B00A816F-A808-4502-A06F-CD02E46FB1DC}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A67-4A87-B5EA-A675AD2A446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{636DDF3A-96A5-40CF-9E8A-6C50073C5078}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A67-4A87-B5EA-A675AD2A446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{DBB7AAFA-A845-4FAF-8184-AF4A4BD87E69}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A67-4A87-B5EA-A675AD2A446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{5A0FFA6C-ACB1-481D-8A6E-1BDB52C14781}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A67-4A87-B5EA-A675AD2A4465}"/>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{F43C580E-9E13-48CD-A6D8-5F539D9521E7}</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EA67-4A87-B5EA-A675AD2A4465}"/>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{C6F31DF5-2F3D-4F28-B2E1-2242EC320829}</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EA67-4A87-B5EA-A675AD2A4465}"/>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{B3F908B8-7CF3-478F-A0BD-356F01AA306C}</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EA67-4A87-B5EA-A675AD2A4465}"/>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{44D8104A-ECA6-4191-BFCF-52FFE9925446}</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EA67-4A87-B5EA-A675AD2A446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c:v>
                </c:pt>
                <c:pt idx="8">
                  <c:v>63</c:v>
                </c:pt>
                <c:pt idx="16">
                  <c:v>63.7</c:v>
                </c:pt>
                <c:pt idx="24">
                  <c:v>65</c:v>
                </c:pt>
                <c:pt idx="32">
                  <c:v>66.599999999999994</c:v>
                </c:pt>
              </c:numCache>
            </c:numRef>
          </c:xVal>
          <c:yVal>
            <c:numRef>
              <c:f>公会計指標分析・財政指標組合せ分析表!$BP$51:$DC$51</c:f>
              <c:numCache>
                <c:formatCode>#,##0.0;"▲ "#,##0.0</c:formatCode>
                <c:ptCount val="40"/>
                <c:pt idx="0">
                  <c:v>54.4</c:v>
                </c:pt>
                <c:pt idx="8">
                  <c:v>50.5</c:v>
                </c:pt>
                <c:pt idx="16">
                  <c:v>44.8</c:v>
                </c:pt>
                <c:pt idx="24">
                  <c:v>40.799999999999997</c:v>
                </c:pt>
                <c:pt idx="32">
                  <c:v>43.2</c:v>
                </c:pt>
              </c:numCache>
            </c:numRef>
          </c:yVal>
          <c:smooth val="0"/>
          <c:extLst>
            <c:ext xmlns:c16="http://schemas.microsoft.com/office/drawing/2014/chart" uri="{C3380CC4-5D6E-409C-BE32-E72D297353CC}">
              <c16:uniqueId val="{00000009-EA67-4A87-B5EA-A675AD2A446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{0D0AD57E-3C5D-4710-A072-19C3018220E7}</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EA67-4A87-B5EA-A675AD2A446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{D0695682-D4EA-4029-B6DF-11BD4C97D4BE}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A67-4A87-B5EA-A675AD2A446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{D5F44D8E-824D-4F0D-AFA9-017798CF4AFA}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A67-4A87-B5EA-A675AD2A446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{A711363E-096E-40F6-A1A9-B3BAE157205B}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A67-4A87-B5EA-A675AD2A446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{5F62CC2E-E2D5-43C2-BD79-8C943B3CD565}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A67-4A87-B5EA-A675AD2A4465}"/>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{3701750D-61EB-4EDF-8FB0-3B8DB45B5ECF}</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EA67-4A87-B5EA-A675AD2A4465}"/>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{50EE3AB4-9A13-453E-B944-7A0F93558B5A}</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EA67-4A87-B5EA-A675AD2A4465}"/>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{4BCF3CD2-70C4-418D-84E9-206112108EEC}</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EA67-4A87-B5EA-A675AD2A4465}"/>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{9532C88F-33BD-4D05-9BB2-1DB6093DA612}</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EA67-4A87-B5EA-A675AD2A446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60.9</c:v>
                </c:pt>
                <c:pt idx="8">
                  <c:v>60.9</c:v>
                </c:pt>
                <c:pt idx="16">
                  <c:v>64</c:v>
                </c:pt>
                <c:pt idx="24">
                  <c:v>65.5</c:v>
                </c:pt>
                <c:pt idx="32">
                  <c:v>66.900000000000006</c:v>
                </c:pt>
              </c:numCache>
            </c:numRef>
          </c:xVal>
          <c:yVal>
            <c:numRef>
              <c:f>公会計指標分析・財政指標組合せ分析表!$BP$55:$DC$55</c:f>
              <c:numCache>
                <c:formatCode>#,##0.0;"▲ "#,##0.0</c:formatCode>
                <c:ptCount val="40"/>
                <c:pt idx="0">
                  <c:v>49.5</c:v>
                </c:pt>
                <c:pt idx="8">
                  <c:v>46.9</c:v>
                </c:pt>
                <c:pt idx="16">
                  <c:v>45.3</c:v>
                </c:pt>
                <c:pt idx="24">
                  <c:v>38.9</c:v>
                </c:pt>
                <c:pt idx="32">
                  <c:v>34.299999999999997</c:v>
                </c:pt>
              </c:numCache>
            </c:numRef>
          </c:yVal>
          <c:smooth val="0"/>
          <c:extLst>
            <c:ext xmlns:c16="http://schemas.microsoft.com/office/drawing/2014/chart" uri="{C3380CC4-5D6E-409C-BE32-E72D297353CC}">
              <c16:uniqueId val="{00000013-EA67-4A87-B5EA-A675AD2A4465}"/>
            </c:ext>
          </c:extLst>
        </c:ser>
        <c:dLbls>
          <c:showLegendKey val="0"/>
          <c:showVal val="1"/>
          <c:showCatName val="0"/>
          <c:showSerName val="0"/>
          <c:showPercent val="0"/>
          <c:showBubbleSize val="0"/>
        </c:dLbls>
        <c:axId val="46179840"/>
        <c:axId val="46181760"/>
      </c:scatterChart>
      <c:valAx>
        <c:axId val="46179840"/>
        <c:scaling>
          <c:orientation val="maxMin"/>
          <c:max val="68"/>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{6F950624-E718-4B88-BA08-AB860AD0381C}</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561D-4B34-BD0B-DBFA66C82BE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{AC4DBEBF-2832-4EA3-B0AF-0E47811C7EA8}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61D-4B34-BD0B-DBFA66C82BE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{9D512461-0F6A-4F15-A9C9-C725F78E2542}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61D-4B34-BD0B-DBFA66C82BE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{E58F4A65-4690-45A5-BD6D-9727729FE439}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61D-4B34-BD0B-DBFA66C82BE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{357414F3-5AA6-413A-9681-57D9EEE25A2B}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61D-4B34-BD0B-DBFA66C82BE7}"/>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{5F6F3D49-7F97-4674-82B6-12D98B449984}</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561D-4B34-BD0B-DBFA66C82BE7}"/>
                </c:ext>
              </c:extLst>
            </c:dLbl>
            <c:dLbl>
              <c:idx val="16"/>
              <c:tx>
                <c:strRef>
                  <c:f>公会計指標分析・財政指標組合せ分析表!$CF$72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{769FE438-DB4D-4813-B2C2-662E0234A16C}</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561D-4B34-BD0B-DBFA66C82BE7}"/>
                </c:ext>
              </c:extLst>
            </c:dLbl>
            <c:dLbl>
              <c:idx val="24"/>
              <c:tx>
                <c:strRef>
                  <c:f>公会計指標分析・財政指標組合せ分析表!$CN$72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{C9BDCDAD-F0D6-46DD-BB97-23C6485D34AF}</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561D-4B34-BD0B-DBFA66C82BE7}"/>
                </c:ext>
              </c:extLst>
            </c:dLbl>
            <c:dLbl>
              <c:idx val="32"/>
              <c:tx>
                <c:strRef>
                  <c:f>公会計指標分析・財政指標組合せ分析表!$CV$72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{529C0F54-3030-4D7F-8DA8-1420E7A6D83E}</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561D-4B34-BD0B-DBFA66C82BE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6.1</c:v>
                </c:pt>
                <c:pt idx="8">
                  <c:v>5.8</c:v>
                </c:pt>
                <c:pt idx="16">
                  <c:v>6.1</c:v>
                </c:pt>
                <c:pt idx="24">
                  <c:v>6.7</c:v>
                </c:pt>
                <c:pt idx="32">
                  <c:v>7.4</c:v>
                </c:pt>
              </c:numCache>
            </c:numRef>
          </c:xVal>
          <c:yVal>
            <c:numRef>
              <c:f>公会計指標分析・財政指標組合せ分析表!$BP$73:$DC$73</c:f>
              <c:numCache>
                <c:formatCode>#,##0.0;"▲ "#,##0.0</c:formatCode>
                <c:ptCount val="40"/>
                <c:pt idx="0">
                  <c:v>54.4</c:v>
                </c:pt>
                <c:pt idx="8">
                  <c:v>50.5</c:v>
                </c:pt>
                <c:pt idx="16">
                  <c:v>44.8</c:v>
                </c:pt>
                <c:pt idx="24">
                  <c:v>40.799999999999997</c:v>
                </c:pt>
                <c:pt idx="32">
                  <c:v>43.2</c:v>
                </c:pt>
              </c:numCache>
            </c:numRef>
          </c:yVal>
          <c:smooth val="0"/>
          <c:extLst>
            <c:ext xmlns:c16="http://schemas.microsoft.com/office/drawing/2014/chart" uri="{C3380CC4-5D6E-409C-BE32-E72D297353CC}">
              <c16:uniqueId val="{00000009-561D-4B34-BD0B-DBFA66C82BE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{D11C0349-C4AB-48CE-90FD-DA827B8316D7}</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561D-4B34-BD0B-DBFA66C82BE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{B4976A5D-853F-419A-981D-DD47868999DB}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61D-4B34-BD0B-DBFA66C82BE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{96BB1EA2-B502-4EE6-9D6C-78C868326EDE}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61D-4B34-BD0B-DBFA66C82BE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{18F56327-FD50-4094-A7AC-602CDAA40C1A}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61D-4B34-BD0B-DBFA66C82BE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{EBBCEB8C-7D18-42E5-A251-86B94BB20A42}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61D-4B34-BD0B-DBFA66C82BE7}"/>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{37DEC878-CD6B-4AA3-A2F8-6E23D12018B1}</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561D-4B34-BD0B-DBFA66C82BE7}"/>
                </c:ext>
              </c:extLst>
            </c:dLbl>
            <c:dLbl>
              <c:idx val="16"/>
              <c:tx>
                <c:strRef>
                  <c:f>公会計指標分析・財政指標組合せ分析表!$CF$72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{BDD984EC-F381-4A0A-8885-B2C9EE11CCC7}</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561D-4B34-BD0B-DBFA66C82BE7}"/>
                </c:ext>
              </c:extLst>
            </c:dLbl>
            <c:dLbl>
              <c:idx val="24"/>
              <c:tx>
                <c:strRef>
                  <c:f>公会計指標分析・財政指標組合せ分析表!$CN$72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{4C2ECA07-3A4C-4ABC-8FC2-EA304EBAD3F1}</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561D-4B34-BD0B-DBFA66C82BE7}"/>
                </c:ext>
              </c:extLst>
            </c:dLbl>
            <c:dLbl>
              <c:idx val="32"/>
              <c:tx>
                <c:strRef>
                  <c:f>公会計指標分析・財政指標組合せ分析表!$CV$72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{B2AD0BE6-7D07-46D7-A7DB-0C5278814463}</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561D-4B34-BD0B-DBFA66C82BE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7.6</c:v>
                </c:pt>
                <c:pt idx="8">
                  <c:v>7.2</c:v>
                </c:pt>
                <c:pt idx="16">
                  <c:v>7.9</c:v>
                </c:pt>
                <c:pt idx="24">
                  <c:v>8.1999999999999993</c:v>
                </c:pt>
                <c:pt idx="32">
                  <c:v>8.4</c:v>
                </c:pt>
              </c:numCache>
            </c:numRef>
          </c:xVal>
          <c:yVal>
            <c:numRef>
              <c:f>公会計指標分析・財政指標組合せ分析表!$BP$77:$DC$77</c:f>
              <c:numCache>
                <c:formatCode>#,##0.0;"▲ "#,##0.0</c:formatCode>
                <c:ptCount val="40"/>
                <c:pt idx="0">
                  <c:v>49.5</c:v>
                </c:pt>
                <c:pt idx="8">
                  <c:v>46.9</c:v>
                </c:pt>
                <c:pt idx="16">
                  <c:v>45.3</c:v>
                </c:pt>
                <c:pt idx="24">
                  <c:v>38.9</c:v>
                </c:pt>
                <c:pt idx="32">
                  <c:v>34.299999999999997</c:v>
                </c:pt>
              </c:numCache>
            </c:numRef>
          </c:yVal>
          <c:smooth val="0"/>
          <c:extLst>
            <c:ext xmlns:c16="http://schemas.microsoft.com/office/drawing/2014/chart" uri="{C3380CC4-5D6E-409C-BE32-E72D297353CC}">
              <c16:uniqueId val="{00000013-561D-4B34-BD0B-DBFA66C82BE7}"/>
            </c:ext>
          </c:extLst>
        </c:ser>
        <c:dLbls>
          <c:showLegendKey val="0"/>
          <c:showVal val="1"/>
          <c:showCatName val="0"/>
          <c:showSerName val="0"/>
          <c:showPercent val="0"/>
          <c:showBubbleSize val="0"/>
        </c:dLbls>
        <c:axId val="84219776"/>
        <c:axId val="84234240"/>
      </c:scatterChart>
      <c:valAx>
        <c:axId val="84219776"/>
        <c:scaling>
          <c:orientation val="maxMin"/>
          <c:max val="9"/>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118,692
117,828
1,311.51
76,868,533
75,591,187
1,207,453
40,361,444
71,859,434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43.2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市町村合併後の財政需要に対して、</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個人・法人の市民税や、固定資産税などの自主財源の割合が低位にあることなどから、</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0.41</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と類似団体平均を下回って推移している。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今後も、鶴岡市行財政改革推進プランに基づき</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、安定的な収入の確保のため、税源のかん養、市税などの徴収率向上とともに、歳出では義務的経費を含めた経常経費の一層の見直しを図り、健全な財政運営に向けた取り組みを強化していく。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123372</xdr:rowOff>
    </xdr:from>
    <xdr:to>
      <xdr:col>23</xdr:col>
      <xdr:colOff>133350</xdr:colOff>
      <xdr:row>44</xdr:row>
      <xdr:rowOff>96157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295572"/>
          <a:ext cx="0" cy="134438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68234</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1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96157</xdr:rowOff>
    </xdr:from>
    <xdr:to>
      <xdr:col>24</xdr:col>
      <xdr:colOff>12700</xdr:colOff>
      <xdr:row>44</xdr:row>
      <xdr:rowOff>96157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3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38299</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39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123372</xdr:rowOff>
    </xdr:from>
    <xdr:to>
      <xdr:col>24</xdr:col>
      <xdr:colOff>12700</xdr:colOff>
      <xdr:row>36</xdr:row>
      <xdr:rowOff>123372</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295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60778</xdr:rowOff>
    </xdr:from>
    <xdr:to>
      <xdr:col>23</xdr:col>
      <xdr:colOff>133350</xdr:colOff>
      <xdr:row>43</xdr:row>
      <xdr:rowOff>95250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433128"/>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24692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68826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8165</xdr:rowOff>
    </xdr:from>
    <xdr:to>
      <xdr:col>23</xdr:col>
      <xdr:colOff>184150</xdr:colOff>
      <xdr:row>41</xdr:row>
      <xdr:rowOff>109765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60778</xdr:rowOff>
    </xdr:from>
    <xdr:to>
      <xdr:col>19</xdr:col>
      <xdr:colOff>133350</xdr:colOff>
      <xdr:row>43</xdr:row>
      <xdr:rowOff>60778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4331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8165</xdr:rowOff>
    </xdr:from>
    <xdr:to>
      <xdr:col>19</xdr:col>
      <xdr:colOff>184150</xdr:colOff>
      <xdr:row>41</xdr:row>
      <xdr:rowOff>109765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119942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806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26307</xdr:rowOff>
    </xdr:from>
    <xdr:to>
      <xdr:col>15</xdr:col>
      <xdr:colOff>82550</xdr:colOff>
      <xdr:row>43</xdr:row>
      <xdr:rowOff>60778</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39865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145143</xdr:rowOff>
    </xdr:from>
    <xdr:to>
      <xdr:col>15</xdr:col>
      <xdr:colOff>133350</xdr:colOff>
      <xdr:row>41</xdr:row>
      <xdr:rowOff>75293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00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85470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77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26307</xdr:rowOff>
    </xdr:from>
    <xdr:to>
      <xdr:col>11</xdr:col>
      <xdr:colOff>31750</xdr:colOff>
      <xdr:row>43</xdr:row>
      <xdr:rowOff>60778</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flipV="1">
          <a:off x="1447800" y="739865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38</xdr:row>
      <xdr:rowOff>108857</xdr:rowOff>
    </xdr:from>
    <xdr:to>
      <xdr:col>11</xdr:col>
      <xdr:colOff>82550</xdr:colOff>
      <xdr:row>39</xdr:row>
      <xdr:rowOff>39007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662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49184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39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6350</xdr:rowOff>
    </xdr:from>
    <xdr:to>
      <xdr:col>7</xdr:col>
      <xdr:colOff>31750</xdr:colOff>
      <xdr:row>39</xdr:row>
      <xdr:rowOff>107950</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669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118127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46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44450</xdr:rowOff>
    </xdr:from>
    <xdr:to>
      <xdr:col>23</xdr:col>
      <xdr:colOff>184150</xdr:colOff>
      <xdr:row>43</xdr:row>
      <xdr:rowOff>146050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16527</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38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9978</xdr:rowOff>
    </xdr:from>
    <xdr:to>
      <xdr:col>19</xdr:col>
      <xdr:colOff>184150</xdr:colOff>
      <xdr:row>43</xdr:row>
      <xdr:rowOff>111578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96355</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468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9978</xdr:rowOff>
    </xdr:from>
    <xdr:to>
      <xdr:col>15</xdr:col>
      <xdr:colOff>133350</xdr:colOff>
      <xdr:row>43</xdr:row>
      <xdr:rowOff>111578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96355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146957</xdr:rowOff>
    </xdr:from>
    <xdr:to>
      <xdr:col>11</xdr:col>
      <xdr:colOff>82550</xdr:colOff>
      <xdr:row>43</xdr:row>
      <xdr:rowOff>77107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61884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43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9978</xdr:rowOff>
    </xdr:from>
    <xdr:to>
      <xdr:col>7</xdr:col>
      <xdr:colOff>31750</xdr:colOff>
      <xdr:row>43</xdr:row>
      <xdr:rowOff>111578</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96355</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普通交付税</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などが増となった一方で、経常の維持補修費・物件費・公債費等が増加したことにより、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ポイント増加した。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自立支援給付事業や社会福祉費関係の繰出金、老朽化した施設の維持管理費などが増加傾向にあることから、今後も経常経費の削減に努め、より弾力性のある財政構造を目指していく。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11995</xdr:rowOff>
    </xdr:from>
    <xdr:to>
      <xdr:col>23</xdr:col>
      <xdr:colOff>133350</xdr:colOff>
      <xdr:row>67</xdr:row>
      <xdr:rowOff>152400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298995"/>
          <a:ext cx="0" cy="134055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124477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61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152400</xdr:rowOff>
    </xdr:from>
    <xdr:to>
      <xdr:col>24</xdr:col>
      <xdr:colOff>12700</xdr:colOff>
      <xdr:row>67</xdr:row>
      <xdr:rowOff>152400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63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98372</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10042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11995</xdr:rowOff>
    </xdr:from>
    <xdr:to>
      <xdr:col>24</xdr:col>
      <xdr:colOff>12700</xdr:colOff>
      <xdr:row>60</xdr:row>
      <xdr:rowOff>11995</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29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76905</xdr:rowOff>
    </xdr:from>
    <xdr:to>
      <xdr:col>23</xdr:col>
      <xdr:colOff>133350</xdr:colOff>
      <xdr:row>64</xdr:row>
      <xdr:rowOff>157339</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1049705"/>
          <a:ext cx="8382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80027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70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63500</xdr:rowOff>
    </xdr:from>
    <xdr:to>
      <xdr:col>23</xdr:col>
      <xdr:colOff>184150</xdr:colOff>
      <xdr:row>63</xdr:row>
      <xdr:rowOff>165100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52211</xdr:rowOff>
    </xdr:from>
    <xdr:to>
      <xdr:col>19</xdr:col>
      <xdr:colOff>133350</xdr:colOff>
      <xdr:row>64</xdr:row>
      <xdr:rowOff>76905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339211"/>
          <a:ext cx="889000" cy="710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154517</xdr:rowOff>
    </xdr:from>
    <xdr:to>
      <xdr:col>19</xdr:col>
      <xdr:colOff>184150</xdr:colOff>
      <xdr:row>63</xdr:row>
      <xdr:rowOff>84667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78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94844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5532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52211</xdr:rowOff>
    </xdr:from>
    <xdr:to>
      <xdr:col>15</xdr:col>
      <xdr:colOff>82550</xdr:colOff>
      <xdr:row>61</xdr:row>
      <xdr:rowOff>108655</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2336800" y="10339211"/>
          <a:ext cx="889000" cy="227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79022</xdr:rowOff>
    </xdr:from>
    <xdr:to>
      <xdr:col>15</xdr:col>
      <xdr:colOff>133350</xdr:colOff>
      <xdr:row>60</xdr:row>
      <xdr:rowOff>9172</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194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19349</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9963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108655</xdr:rowOff>
    </xdr:from>
    <xdr:to>
      <xdr:col>11</xdr:col>
      <xdr:colOff>31750</xdr:colOff>
      <xdr:row>62</xdr:row>
      <xdr:rowOff>98072</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567105"/>
          <a:ext cx="8890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100895</xdr:rowOff>
    </xdr:from>
    <xdr:to>
      <xdr:col>11</xdr:col>
      <xdr:colOff>82550</xdr:colOff>
      <xdr:row>63</xdr:row>
      <xdr:rowOff>31045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73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15822</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81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167922</xdr:rowOff>
    </xdr:from>
    <xdr:to>
      <xdr:col>7</xdr:col>
      <xdr:colOff>31750</xdr:colOff>
      <xdr:row>63</xdr:row>
      <xdr:rowOff>98072</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79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82849</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884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106539</xdr:rowOff>
    </xdr:from>
    <xdr:to>
      <xdr:col>23</xdr:col>
      <xdr:colOff>184150</xdr:colOff>
      <xdr:row>65</xdr:row>
      <xdr:rowOff>36689</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07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78616</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105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26105</xdr:rowOff>
    </xdr:from>
    <xdr:to>
      <xdr:col>19</xdr:col>
      <xdr:colOff>184150</xdr:colOff>
      <xdr:row>64</xdr:row>
      <xdr:rowOff>127705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99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112482</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10852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1411</xdr:rowOff>
    </xdr:from>
    <xdr:to>
      <xdr:col>15</xdr:col>
      <xdr:colOff>133350</xdr:colOff>
      <xdr:row>60</xdr:row>
      <xdr:rowOff>103011</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288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87788</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374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57855</xdr:rowOff>
    </xdr:from>
    <xdr:to>
      <xdr:col>11</xdr:col>
      <xdr:colOff>82550</xdr:colOff>
      <xdr:row>61</xdr:row>
      <xdr:rowOff>159455</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51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169632</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285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47272</xdr:rowOff>
    </xdr:from>
    <xdr:to>
      <xdr:col>7</xdr:col>
      <xdr:colOff>31750</xdr:colOff>
      <xdr:row>62</xdr:row>
      <xdr:rowOff>148872</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67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159049</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44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[184,631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施設の光熱費や燃料費の増などにより、前年度と比べ人口</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人当たり</a:t>
          </a:r>
          <a:r>
            <a:rPr kumimoji="1" lang="en-US" altLang="ja-JP" sz="1200">
              <a:solidFill>
                <a:srgbClr val="FF0000"/>
              </a:solidFill>
              <a:effectLst/>
              <a:latin typeface="ＭＳ Ｐゴシック" panose="020B0600070205080204" pitchFamily="50" charset="-128"/>
              <a:ea typeface="ＭＳ Ｐゴシック" panose="020B0600070205080204" pitchFamily="50" charset="-128"/>
              <a:cs typeface="+mn-cs"/>
            </a:rPr>
            <a:t>1,256</a:t>
          </a:r>
          <a:r>
            <a:rPr kumimoji="1" lang="ja-JP" altLang="ja-JP" sz="1200">
              <a:solidFill>
                <a:srgbClr val="FF0000"/>
              </a:solidFill>
              <a:effectLst/>
              <a:latin typeface="ＭＳ Ｐゴシック" panose="020B0600070205080204" pitchFamily="50" charset="-128"/>
              <a:ea typeface="ＭＳ Ｐゴシック" panose="020B0600070205080204" pitchFamily="50" charset="-128"/>
              <a:cs typeface="+mn-cs"/>
            </a:rPr>
            <a:t>円</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の増加となっている。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類似団体と比較しても高い水準にあることから、引き続き内部管理経費の節減を進めるなど経費の削減に努めていく。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79375</xdr:rowOff>
    </xdr:from>
    <xdr:to>
      <xdr:col>27</xdr:col>
      <xdr:colOff>184150</xdr:colOff>
      <xdr:row>90</xdr:row>
      <xdr:rowOff>79375</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108602</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161925</xdr:rowOff>
    </xdr:from>
    <xdr:to>
      <xdr:col>27</xdr:col>
      <xdr:colOff>184150</xdr:colOff>
      <xdr:row>86</xdr:row>
      <xdr:rowOff>161925</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19702</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73025</xdr:rowOff>
    </xdr:from>
    <xdr:to>
      <xdr:col>27</xdr:col>
      <xdr:colOff>184150</xdr:colOff>
      <xdr:row>83</xdr:row>
      <xdr:rowOff>73025</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102252</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79</xdr:row>
      <xdr:rowOff>155575</xdr:rowOff>
    </xdr:from>
    <xdr:to>
      <xdr:col>27</xdr:col>
      <xdr:colOff>184150</xdr:colOff>
      <xdr:row>79</xdr:row>
      <xdr:rowOff>155575</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762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13352</xdr:rowOff>
    </xdr:from>
    <xdr:ext cx="7620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5" name="人件費・物件費等の状況グラフ枠">
          <a:extLst>
            <a:ext uri="{FF2B5EF4-FFF2-40B4-BE49-F238E27FC236}">
              <a16:creationId xmlns:a16="http://schemas.microsoft.com/office/drawing/2014/main" id="{00000000-0008-0000-0300-0000C3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7917</xdr:rowOff>
    </xdr:from>
    <xdr:to>
      <xdr:col>23</xdr:col>
      <xdr:colOff>133350</xdr:colOff>
      <xdr:row>89</xdr:row>
      <xdr:rowOff>127687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4953000" y="13895367"/>
          <a:ext cx="0" cy="1491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99764</xdr:rowOff>
    </xdr:from>
    <xdr:ext cx="762000" cy="259045"/>
    <xdr:sp macro="" textlink="">
      <xdr:nvSpPr>
        <xdr:cNvPr id="197" name="人件費・物件費等の状況最小値テキスト">
          <a:extLst>
            <a:ext uri="{FF2B5EF4-FFF2-40B4-BE49-F238E27FC236}">
              <a16:creationId xmlns:a16="http://schemas.microsoft.com/office/drawing/2014/main" id="{00000000-0008-0000-0300-0000C5000000}"/>
            </a:ext>
          </a:extLst>
        </xdr:cNvPr>
        <xdr:cNvSpPr txBox="1"/>
      </xdr:nvSpPr>
      <xdr:spPr>
        <a:xfrm>
          <a:off x="5041900" y="15358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127687</xdr:rowOff>
    </xdr:from>
    <xdr:to>
      <xdr:col>24</xdr:col>
      <xdr:colOff>12700</xdr:colOff>
      <xdr:row>89</xdr:row>
      <xdr:rowOff>127687</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5386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94294</xdr:rowOff>
    </xdr:from>
    <xdr:ext cx="762000" cy="259045"/>
    <xdr:sp macro="" textlink="">
      <xdr:nvSpPr>
        <xdr:cNvPr id="199" name="人件費・物件費等の状況最大値テキスト">
          <a:extLst>
            <a:ext uri="{FF2B5EF4-FFF2-40B4-BE49-F238E27FC236}">
              <a16:creationId xmlns:a16="http://schemas.microsoft.com/office/drawing/2014/main" id="{00000000-0008-0000-0300-0000C7000000}"/>
            </a:ext>
          </a:extLst>
        </xdr:cNvPr>
        <xdr:cNvSpPr txBox="1"/>
      </xdr:nvSpPr>
      <xdr:spPr>
        <a:xfrm>
          <a:off x="5041900" y="13638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7917</xdr:rowOff>
    </xdr:from>
    <xdr:to>
      <xdr:col>24</xdr:col>
      <xdr:colOff>12700</xdr:colOff>
      <xdr:row>81</xdr:row>
      <xdr:rowOff>7917</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4864100" y="13895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87</xdr:row>
      <xdr:rowOff>41374</xdr:rowOff>
    </xdr:from>
    <xdr:to>
      <xdr:col>23</xdr:col>
      <xdr:colOff>133350</xdr:colOff>
      <xdr:row>87</xdr:row>
      <xdr:rowOff>60316</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4114800" y="14957524"/>
          <a:ext cx="838200" cy="1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72431</xdr:rowOff>
    </xdr:from>
    <xdr:ext cx="762000" cy="259045"/>
    <xdr:sp macro="" textlink="">
      <xdr:nvSpPr>
        <xdr:cNvPr id="202" name="人件費・物件費等の状況平均値テキスト">
          <a:extLst>
            <a:ext uri="{FF2B5EF4-FFF2-40B4-BE49-F238E27FC236}">
              <a16:creationId xmlns:a16="http://schemas.microsoft.com/office/drawing/2014/main" id="{00000000-0008-0000-0300-0000CA000000}"/>
            </a:ext>
          </a:extLst>
        </xdr:cNvPr>
        <xdr:cNvSpPr txBox="1"/>
      </xdr:nvSpPr>
      <xdr:spPr>
        <a:xfrm>
          <a:off x="5041900" y="14474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55904</xdr:rowOff>
    </xdr:from>
    <xdr:to>
      <xdr:col>23</xdr:col>
      <xdr:colOff>184150</xdr:colOff>
      <xdr:row>85</xdr:row>
      <xdr:rowOff>157504</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902200" y="14629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87</xdr:row>
      <xdr:rowOff>31466</xdr:rowOff>
    </xdr:from>
    <xdr:to>
      <xdr:col>19</xdr:col>
      <xdr:colOff>133350</xdr:colOff>
      <xdr:row>87</xdr:row>
      <xdr:rowOff>41374</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3225800" y="14947616"/>
          <a:ext cx="889000" cy="9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85</xdr:row>
      <xdr:rowOff>31186</xdr:rowOff>
    </xdr:from>
    <xdr:to>
      <xdr:col>19</xdr:col>
      <xdr:colOff>184150</xdr:colOff>
      <xdr:row>85</xdr:row>
      <xdr:rowOff>132786</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4064000" y="14604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142963</xdr:rowOff>
    </xdr:from>
    <xdr:ext cx="7366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733800" y="143733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85</xdr:row>
      <xdr:rowOff>160454</xdr:rowOff>
    </xdr:from>
    <xdr:to>
      <xdr:col>15</xdr:col>
      <xdr:colOff>82550</xdr:colOff>
      <xdr:row>87</xdr:row>
      <xdr:rowOff>31466</xdr:rowOff>
    </xdr:to>
    <xdr:cxnSp macro="">
      <xdr:nvCxnSpPr>
        <xdr:cNvPr id="207" name="直線コネクタ 206">
          <a:extLst>
            <a:ext uri="{FF2B5EF4-FFF2-40B4-BE49-F238E27FC236}">
              <a16:creationId xmlns:a16="http://schemas.microsoft.com/office/drawing/2014/main" id="{00000000-0008-0000-0300-0000CF000000}"/>
            </a:ext>
          </a:extLst>
        </xdr:cNvPr>
        <xdr:cNvCxnSpPr/>
      </xdr:nvCxnSpPr>
      <xdr:spPr>
        <a:xfrm>
          <a:off x="2336800" y="14733704"/>
          <a:ext cx="889000" cy="213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84</xdr:row>
      <xdr:rowOff>121634</xdr:rowOff>
    </xdr:from>
    <xdr:to>
      <xdr:col>15</xdr:col>
      <xdr:colOff>133350</xdr:colOff>
      <xdr:row>85</xdr:row>
      <xdr:rowOff>51784</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3175000" y="14523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61961</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844800" y="1429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86954</xdr:rowOff>
    </xdr:from>
    <xdr:to>
      <xdr:col>11</xdr:col>
      <xdr:colOff>31750</xdr:colOff>
      <xdr:row>85</xdr:row>
      <xdr:rowOff>160454</xdr:rowOff>
    </xdr:to>
    <xdr:cxnSp macro="">
      <xdr:nvCxnSpPr>
        <xdr:cNvPr id="210" name="直線コネクタ 209">
          <a:extLst>
            <a:ext uri="{FF2B5EF4-FFF2-40B4-BE49-F238E27FC236}">
              <a16:creationId xmlns:a16="http://schemas.microsoft.com/office/drawing/2014/main" id="{00000000-0008-0000-0300-0000D2000000}"/>
            </a:ext>
          </a:extLst>
        </xdr:cNvPr>
        <xdr:cNvCxnSpPr/>
      </xdr:nvCxnSpPr>
      <xdr:spPr>
        <a:xfrm>
          <a:off x="1447800" y="14488754"/>
          <a:ext cx="889000" cy="244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39267</xdr:rowOff>
    </xdr:from>
    <xdr:to>
      <xdr:col>11</xdr:col>
      <xdr:colOff>82550</xdr:colOff>
      <xdr:row>83</xdr:row>
      <xdr:rowOff>140867</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2286000" y="14269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151044</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955800" y="14038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16666</xdr:rowOff>
    </xdr:from>
    <xdr:to>
      <xdr:col>7</xdr:col>
      <xdr:colOff>31750</xdr:colOff>
      <xdr:row>82</xdr:row>
      <xdr:rowOff>118266</xdr:rowOff>
    </xdr:to>
    <xdr:sp macro="" textlink="">
      <xdr:nvSpPr>
        <xdr:cNvPr id="213" name="フローチャート: 判断 212">
          <a:extLst>
            <a:ext uri="{FF2B5EF4-FFF2-40B4-BE49-F238E27FC236}">
              <a16:creationId xmlns:a16="http://schemas.microsoft.com/office/drawing/2014/main" id="{00000000-0008-0000-0300-0000D5000000}"/>
            </a:ext>
          </a:extLst>
        </xdr:cNvPr>
        <xdr:cNvSpPr/>
      </xdr:nvSpPr>
      <xdr:spPr>
        <a:xfrm>
          <a:off x="1397000" y="14075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128443</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066800" y="13844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87</xdr:row>
      <xdr:rowOff>9516</xdr:rowOff>
    </xdr:from>
    <xdr:to>
      <xdr:col>23</xdr:col>
      <xdr:colOff>184150</xdr:colOff>
      <xdr:row>87</xdr:row>
      <xdr:rowOff>111116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902200" y="14925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86</xdr:row>
      <xdr:rowOff>153043</xdr:rowOff>
    </xdr:from>
    <xdr:ext cx="762000" cy="259045"/>
    <xdr:sp macro="" textlink="">
      <xdr:nvSpPr>
        <xdr:cNvPr id="221" name="人件費・物件費等の状況該当値テキスト">
          <a:extLst>
            <a:ext uri="{FF2B5EF4-FFF2-40B4-BE49-F238E27FC236}">
              <a16:creationId xmlns:a16="http://schemas.microsoft.com/office/drawing/2014/main" id="{00000000-0008-0000-0300-0000DD000000}"/>
            </a:ext>
          </a:extLst>
        </xdr:cNvPr>
        <xdr:cNvSpPr txBox="1"/>
      </xdr:nvSpPr>
      <xdr:spPr>
        <a:xfrm>
          <a:off x="5041900" y="14897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86</xdr:row>
      <xdr:rowOff>162024</xdr:rowOff>
    </xdr:from>
    <xdr:to>
      <xdr:col>19</xdr:col>
      <xdr:colOff>184150</xdr:colOff>
      <xdr:row>87</xdr:row>
      <xdr:rowOff>92174</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4064000" y="14906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87</xdr:row>
      <xdr:rowOff>76951</xdr:rowOff>
    </xdr:from>
    <xdr:ext cx="7366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3733800" y="14993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86</xdr:row>
      <xdr:rowOff>152116</xdr:rowOff>
    </xdr:from>
    <xdr:to>
      <xdr:col>15</xdr:col>
      <xdr:colOff>133350</xdr:colOff>
      <xdr:row>87</xdr:row>
      <xdr:rowOff>82266</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3175000" y="14896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87</xdr:row>
      <xdr:rowOff>67043</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2844800" y="14983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85</xdr:row>
      <xdr:rowOff>109654</xdr:rowOff>
    </xdr:from>
    <xdr:to>
      <xdr:col>11</xdr:col>
      <xdr:colOff>82550</xdr:colOff>
      <xdr:row>86</xdr:row>
      <xdr:rowOff>39804</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2286000" y="14682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86</xdr:row>
      <xdr:rowOff>24581</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955800" y="1476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36154</xdr:rowOff>
    </xdr:from>
    <xdr:to>
      <xdr:col>7</xdr:col>
      <xdr:colOff>31750</xdr:colOff>
      <xdr:row>84</xdr:row>
      <xdr:rowOff>137754</xdr:rowOff>
    </xdr:to>
    <xdr:sp macro="" textlink="">
      <xdr:nvSpPr>
        <xdr:cNvPr id="228" name="楕円 227">
          <a:extLst>
            <a:ext uri="{FF2B5EF4-FFF2-40B4-BE49-F238E27FC236}">
              <a16:creationId xmlns:a16="http://schemas.microsoft.com/office/drawing/2014/main" id="{00000000-0008-0000-0300-0000E4000000}"/>
            </a:ext>
          </a:extLst>
        </xdr:cNvPr>
        <xdr:cNvSpPr/>
      </xdr:nvSpPr>
      <xdr:spPr>
        <a:xfrm>
          <a:off x="1397000" y="14437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122531</xdr:rowOff>
    </xdr:from>
    <xdr:ext cx="762000" cy="259045"/>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066800" y="14524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31" name="テキスト ボックス 230">
          <a:extLst>
            <a:ext uri="{FF2B5EF4-FFF2-40B4-BE49-F238E27FC236}">
              <a16:creationId xmlns:a16="http://schemas.microsoft.com/office/drawing/2014/main" id="{00000000-0008-0000-0300-0000E7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40" name="正方形/長方形 239">
          <a:extLst>
            <a:ext uri="{FF2B5EF4-FFF2-40B4-BE49-F238E27FC236}">
              <a16:creationId xmlns:a16="http://schemas.microsoft.com/office/drawing/2014/main" id="{00000000-0008-0000-0300-0000F0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41" name="正方形/長方形 240">
          <a:extLst>
            <a:ext uri="{FF2B5EF4-FFF2-40B4-BE49-F238E27FC236}">
              <a16:creationId xmlns:a16="http://schemas.microsoft.com/office/drawing/2014/main" id="{00000000-0008-0000-0300-0000F1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給料表の水準の相違及び現給保障の状況により、令和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年度は類似団体の平均より高い数値となっている。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9" name="給与水準   （国との比較）グラフ枠">
          <a:extLst>
            <a:ext uri="{FF2B5EF4-FFF2-40B4-BE49-F238E27FC236}">
              <a16:creationId xmlns:a16="http://schemas.microsoft.com/office/drawing/2014/main" id="{00000000-0008-0000-0300-000003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27214</xdr:rowOff>
    </xdr:from>
    <xdr:to>
      <xdr:col>81</xdr:col>
      <xdr:colOff>44450</xdr:colOff>
      <xdr:row>89</xdr:row>
      <xdr:rowOff>907</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7018000" y="13743214"/>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144434</xdr:rowOff>
    </xdr:from>
    <xdr:ext cx="762000" cy="259045"/>
    <xdr:sp macro="" textlink="">
      <xdr:nvSpPr>
        <xdr:cNvPr id="261" name="給与水準   （国との比較）最小値テキスト">
          <a:extLst>
            <a:ext uri="{FF2B5EF4-FFF2-40B4-BE49-F238E27FC236}">
              <a16:creationId xmlns:a16="http://schemas.microsoft.com/office/drawing/2014/main" id="{00000000-0008-0000-0300-000005010000}"/>
            </a:ext>
          </a:extLst>
        </xdr:cNvPr>
        <xdr:cNvSpPr txBox="1"/>
      </xdr:nvSpPr>
      <xdr:spPr>
        <a:xfrm>
          <a:off x="17106900" y="1523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907</xdr:rowOff>
    </xdr:from>
    <xdr:to>
      <xdr:col>81</xdr:col>
      <xdr:colOff>133350</xdr:colOff>
      <xdr:row>89</xdr:row>
      <xdr:rowOff>907</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525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113591</xdr:rowOff>
    </xdr:from>
    <xdr:ext cx="762000" cy="259045"/>
    <xdr:sp macro="" textlink="">
      <xdr:nvSpPr>
        <xdr:cNvPr id="263" name="給与水準   （国との比較）最大値テキスト">
          <a:extLst>
            <a:ext uri="{FF2B5EF4-FFF2-40B4-BE49-F238E27FC236}">
              <a16:creationId xmlns:a16="http://schemas.microsoft.com/office/drawing/2014/main" id="{00000000-0008-0000-0300-000007010000}"/>
            </a:ext>
          </a:extLst>
        </xdr:cNvPr>
        <xdr:cNvSpPr txBox="1"/>
      </xdr:nvSpPr>
      <xdr:spPr>
        <a:xfrm>
          <a:off x="17106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27214</xdr:rowOff>
    </xdr:from>
    <xdr:to>
      <xdr:col>81</xdr:col>
      <xdr:colOff>133350</xdr:colOff>
      <xdr:row>80</xdr:row>
      <xdr:rowOff>27214</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6929100" y="1374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89</xdr:row>
      <xdr:rowOff>907</xdr:rowOff>
    </xdr:from>
    <xdr:to>
      <xdr:col>81</xdr:col>
      <xdr:colOff>44450</xdr:colOff>
      <xdr:row>89</xdr:row>
      <xdr:rowOff>138793</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6179800" y="15259957"/>
          <a:ext cx="8382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99077</xdr:rowOff>
    </xdr:from>
    <xdr:ext cx="762000" cy="259045"/>
    <xdr:sp macro="" textlink="">
      <xdr:nvSpPr>
        <xdr:cNvPr id="266" name="給与水準   （国との比較）平均値テキスト">
          <a:extLst>
            <a:ext uri="{FF2B5EF4-FFF2-40B4-BE49-F238E27FC236}">
              <a16:creationId xmlns:a16="http://schemas.microsoft.com/office/drawing/2014/main" id="{00000000-0008-0000-0300-00000A010000}"/>
            </a:ext>
          </a:extLst>
        </xdr:cNvPr>
        <xdr:cNvSpPr txBox="1"/>
      </xdr:nvSpPr>
      <xdr:spPr>
        <a:xfrm>
          <a:off x="17106900" y="1415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82550</xdr:rowOff>
    </xdr:from>
    <xdr:to>
      <xdr:col>81</xdr:col>
      <xdr:colOff>95250</xdr:colOff>
      <xdr:row>84</xdr:row>
      <xdr:rowOff>12700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9672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89</xdr:row>
      <xdr:rowOff>138793</xdr:rowOff>
    </xdr:from>
    <xdr:to>
      <xdr:col>77</xdr:col>
      <xdr:colOff>44450</xdr:colOff>
      <xdr:row>89</xdr:row>
      <xdr:rowOff>138793</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5290800" y="153978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14514</xdr:rowOff>
    </xdr:from>
    <xdr:to>
      <xdr:col>77</xdr:col>
      <xdr:colOff>95250</xdr:colOff>
      <xdr:row>84</xdr:row>
      <xdr:rowOff>116114</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6129000" y="1441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126291</xdr:rowOff>
    </xdr:from>
    <xdr:ext cx="7366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798800" y="141851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89</xdr:row>
      <xdr:rowOff>138793</xdr:rowOff>
    </xdr:from>
    <xdr:to>
      <xdr:col>72</xdr:col>
      <xdr:colOff>203200</xdr:colOff>
      <xdr:row>90</xdr:row>
      <xdr:rowOff>1814</xdr:rowOff>
    </xdr:to>
    <xdr:cxnSp macro="">
      <xdr:nvCxnSpPr>
        <xdr:cNvPr id="271" name="直線コネクタ 270">
          <a:extLst>
            <a:ext uri="{FF2B5EF4-FFF2-40B4-BE49-F238E27FC236}">
              <a16:creationId xmlns:a16="http://schemas.microsoft.com/office/drawing/2014/main" id="{00000000-0008-0000-0300-00000F010000}"/>
            </a:ext>
          </a:extLst>
        </xdr:cNvPr>
        <xdr:cNvCxnSpPr/>
      </xdr:nvCxnSpPr>
      <xdr:spPr>
        <a:xfrm flipV="1">
          <a:off x="14401800" y="15397843"/>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72" name="フローチャート: 判断 271">
          <a:extLst>
            <a:ext uri="{FF2B5EF4-FFF2-40B4-BE49-F238E27FC236}">
              <a16:creationId xmlns:a16="http://schemas.microsoft.com/office/drawing/2014/main" id="{00000000-0008-0000-0300-000010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138793</xdr:rowOff>
    </xdr:from>
    <xdr:to>
      <xdr:col>68</xdr:col>
      <xdr:colOff>152400</xdr:colOff>
      <xdr:row>90</xdr:row>
      <xdr:rowOff>1814</xdr:rowOff>
    </xdr:to>
    <xdr:cxnSp macro="">
      <xdr:nvCxnSpPr>
        <xdr:cNvPr id="274" name="直線コネクタ 273">
          <a:extLst>
            <a:ext uri="{FF2B5EF4-FFF2-40B4-BE49-F238E27FC236}">
              <a16:creationId xmlns:a16="http://schemas.microsoft.com/office/drawing/2014/main" id="{00000000-0008-0000-0300-000012010000}"/>
            </a:ext>
          </a:extLst>
        </xdr:cNvPr>
        <xdr:cNvCxnSpPr/>
      </xdr:nvCxnSpPr>
      <xdr:spPr>
        <a:xfrm>
          <a:off x="13512800" y="15397843"/>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160763</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020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77" name="フローチャート: 判断 276">
          <a:extLst>
            <a:ext uri="{FF2B5EF4-FFF2-40B4-BE49-F238E27FC236}">
              <a16:creationId xmlns:a16="http://schemas.microsoft.com/office/drawing/2014/main" id="{00000000-0008-0000-0300-000015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3131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121557</xdr:rowOff>
    </xdr:from>
    <xdr:to>
      <xdr:col>81</xdr:col>
      <xdr:colOff>95250</xdr:colOff>
      <xdr:row>89</xdr:row>
      <xdr:rowOff>51707</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967200" y="1520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17434</xdr:rowOff>
    </xdr:from>
    <xdr:ext cx="762000" cy="259045"/>
    <xdr:sp macro="" textlink="">
      <xdr:nvSpPr>
        <xdr:cNvPr id="285" name="給与水準   （国との比較）該当値テキスト">
          <a:extLst>
            <a:ext uri="{FF2B5EF4-FFF2-40B4-BE49-F238E27FC236}">
              <a16:creationId xmlns:a16="http://schemas.microsoft.com/office/drawing/2014/main" id="{00000000-0008-0000-0300-00001D010000}"/>
            </a:ext>
          </a:extLst>
        </xdr:cNvPr>
        <xdr:cNvSpPr txBox="1"/>
      </xdr:nvSpPr>
      <xdr:spPr>
        <a:xfrm>
          <a:off x="17106900" y="1510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89</xdr:row>
      <xdr:rowOff>87993</xdr:rowOff>
    </xdr:from>
    <xdr:to>
      <xdr:col>77</xdr:col>
      <xdr:colOff>95250</xdr:colOff>
      <xdr:row>90</xdr:row>
      <xdr:rowOff>18143</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6129000" y="1534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90</xdr:row>
      <xdr:rowOff>2920</xdr:rowOff>
    </xdr:from>
    <xdr:ext cx="7366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98800" y="15433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89</xdr:row>
      <xdr:rowOff>87993</xdr:rowOff>
    </xdr:from>
    <xdr:to>
      <xdr:col>73</xdr:col>
      <xdr:colOff>44450</xdr:colOff>
      <xdr:row>90</xdr:row>
      <xdr:rowOff>18143</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5240000" y="1534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90</xdr:row>
      <xdr:rowOff>2920</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909800" y="15433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89</xdr:row>
      <xdr:rowOff>122464</xdr:rowOff>
    </xdr:from>
    <xdr:to>
      <xdr:col>68</xdr:col>
      <xdr:colOff>203200</xdr:colOff>
      <xdr:row>90</xdr:row>
      <xdr:rowOff>52614</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4351000" y="1538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90</xdr:row>
      <xdr:rowOff>37391</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4020800" y="15467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89</xdr:row>
      <xdr:rowOff>87993</xdr:rowOff>
    </xdr:from>
    <xdr:to>
      <xdr:col>64</xdr:col>
      <xdr:colOff>152400</xdr:colOff>
      <xdr:row>90</xdr:row>
      <xdr:rowOff>18143</xdr:rowOff>
    </xdr:to>
    <xdr:sp macro="" textlink="">
      <xdr:nvSpPr>
        <xdr:cNvPr id="292" name="楕円 291">
          <a:extLst>
            <a:ext uri="{FF2B5EF4-FFF2-40B4-BE49-F238E27FC236}">
              <a16:creationId xmlns:a16="http://schemas.microsoft.com/office/drawing/2014/main" id="{00000000-0008-0000-0300-000024010000}"/>
            </a:ext>
          </a:extLst>
        </xdr:cNvPr>
        <xdr:cNvSpPr/>
      </xdr:nvSpPr>
      <xdr:spPr>
        <a:xfrm>
          <a:off x="13462000" y="1534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90</xdr:row>
      <xdr:rowOff>2920</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131800" y="15433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4" name="正方形/長方形 303">
          <a:extLst>
            <a:ext uri="{FF2B5EF4-FFF2-40B4-BE49-F238E27FC236}">
              <a16:creationId xmlns:a16="http://schemas.microsoft.com/office/drawing/2014/main" id="{00000000-0008-0000-0300-00003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5" name="正方形/長方形 304">
          <a:extLst>
            <a:ext uri="{FF2B5EF4-FFF2-40B4-BE49-F238E27FC236}">
              <a16:creationId xmlns:a16="http://schemas.microsoft.com/office/drawing/2014/main" id="{00000000-0008-0000-0300-00003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月の市町村合併により、類似団体の平均を上回っている。組織機構の再編や事務事業の見直し、民間委託の推進により、職員数は減少傾向にあるが、依然として高水準にある。</a:t>
          </a:r>
        </a:p>
        <a:p>
          <a:r>
            <a:rPr kumimoji="1" lang="ja-JP" altLang="en-US" sz="1300">
              <a:latin typeface="ＭＳ Ｐゴシック" panose="020B0600070205080204" pitchFamily="50" charset="-128"/>
              <a:ea typeface="ＭＳ Ｐゴシック" panose="020B0600070205080204" pitchFamily="50" charset="-128"/>
            </a:rPr>
            <a:t>　今後も定員適正化計画に基づき、類似団体並みの職員数を目標として、適切な定員管理に努めていく。具体的には令和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年度から令和</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年度の間に</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人（</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）の削減を目標とする。</a:t>
          </a:r>
        </a:p>
      </xdr:txBody>
    </xdr:sp>
    <xdr:clientData/>
  </xdr:twoCellAnchor>
  <xdr:oneCellAnchor>
    <xdr:from>
      <xdr:col>61</xdr:col>
      <xdr:colOff>6350</xdr:colOff>
      <xdr:row>54</xdr:row>
      <xdr:rowOff>139700</xdr:rowOff>
    </xdr:from>
    <xdr:ext cx="349839" cy="225703"/>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2" name="定員管理の状況グラフ枠">
          <a:extLst>
            <a:ext uri="{FF2B5EF4-FFF2-40B4-BE49-F238E27FC236}">
              <a16:creationId xmlns:a16="http://schemas.microsoft.com/office/drawing/2014/main" id="{00000000-0008-0000-0300-000042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56092</xdr:rowOff>
    </xdr:from>
    <xdr:to>
      <xdr:col>81</xdr:col>
      <xdr:colOff>44450</xdr:colOff>
      <xdr:row>67</xdr:row>
      <xdr:rowOff>124248</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7018000" y="10171642"/>
          <a:ext cx="0" cy="1439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96325</xdr:rowOff>
    </xdr:from>
    <xdr:ext cx="762000" cy="259045"/>
    <xdr:sp macro="" textlink="">
      <xdr:nvSpPr>
        <xdr:cNvPr id="324" name="定員管理の状況最小値テキスト">
          <a:extLst>
            <a:ext uri="{FF2B5EF4-FFF2-40B4-BE49-F238E27FC236}">
              <a16:creationId xmlns:a16="http://schemas.microsoft.com/office/drawing/2014/main" id="{00000000-0008-0000-0300-000044010000}"/>
            </a:ext>
          </a:extLst>
        </xdr:cNvPr>
        <xdr:cNvSpPr txBox="1"/>
      </xdr:nvSpPr>
      <xdr:spPr>
        <a:xfrm>
          <a:off x="17106900" y="11583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124248</xdr:rowOff>
    </xdr:from>
    <xdr:to>
      <xdr:col>81</xdr:col>
      <xdr:colOff>133350</xdr:colOff>
      <xdr:row>67</xdr:row>
      <xdr:rowOff>124248</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16113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142469</xdr:rowOff>
    </xdr:from>
    <xdr:ext cx="762000" cy="259045"/>
    <xdr:sp macro="" textlink="">
      <xdr:nvSpPr>
        <xdr:cNvPr id="326" name="定員管理の状況最大値テキスト">
          <a:extLst>
            <a:ext uri="{FF2B5EF4-FFF2-40B4-BE49-F238E27FC236}">
              <a16:creationId xmlns:a16="http://schemas.microsoft.com/office/drawing/2014/main" id="{00000000-0008-0000-0300-000046010000}"/>
            </a:ext>
          </a:extLst>
        </xdr:cNvPr>
        <xdr:cNvSpPr txBox="1"/>
      </xdr:nvSpPr>
      <xdr:spPr>
        <a:xfrm>
          <a:off x="17106900" y="991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56092</xdr:rowOff>
    </xdr:from>
    <xdr:to>
      <xdr:col>81</xdr:col>
      <xdr:colOff>133350</xdr:colOff>
      <xdr:row>59</xdr:row>
      <xdr:rowOff>56092</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6929100" y="101716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153458</xdr:rowOff>
    </xdr:from>
    <xdr:to>
      <xdr:col>81</xdr:col>
      <xdr:colOff>44450</xdr:colOff>
      <xdr:row>66</xdr:row>
      <xdr:rowOff>46355</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6179800" y="11297708"/>
          <a:ext cx="8382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126806</xdr:rowOff>
    </xdr:from>
    <xdr:ext cx="762000" cy="259045"/>
    <xdr:sp macro="" textlink="">
      <xdr:nvSpPr>
        <xdr:cNvPr id="329" name="定員管理の状況平均値テキスト">
          <a:extLst>
            <a:ext uri="{FF2B5EF4-FFF2-40B4-BE49-F238E27FC236}">
              <a16:creationId xmlns:a16="http://schemas.microsoft.com/office/drawing/2014/main" id="{00000000-0008-0000-0300-000049010000}"/>
            </a:ext>
          </a:extLst>
        </xdr:cNvPr>
        <xdr:cNvSpPr txBox="1"/>
      </xdr:nvSpPr>
      <xdr:spPr>
        <a:xfrm>
          <a:off x="17106900" y="105852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110279</xdr:rowOff>
    </xdr:from>
    <xdr:to>
      <xdr:col>81</xdr:col>
      <xdr:colOff>95250</xdr:colOff>
      <xdr:row>63</xdr:row>
      <xdr:rowOff>40429</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967200" y="1074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65</xdr:row>
      <xdr:rowOff>129329</xdr:rowOff>
    </xdr:from>
    <xdr:to>
      <xdr:col>77</xdr:col>
      <xdr:colOff>44450</xdr:colOff>
      <xdr:row>65</xdr:row>
      <xdr:rowOff>153458</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5290800" y="11273579"/>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82127</xdr:rowOff>
    </xdr:from>
    <xdr:to>
      <xdr:col>77</xdr:col>
      <xdr:colOff>95250</xdr:colOff>
      <xdr:row>63</xdr:row>
      <xdr:rowOff>12277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61290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22454</xdr:rowOff>
    </xdr:from>
    <xdr:ext cx="7366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798800" y="104809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65</xdr:row>
      <xdr:rowOff>77046</xdr:rowOff>
    </xdr:from>
    <xdr:to>
      <xdr:col>72</xdr:col>
      <xdr:colOff>203200</xdr:colOff>
      <xdr:row>65</xdr:row>
      <xdr:rowOff>129329</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a:off x="14401800" y="11221296"/>
          <a:ext cx="889000" cy="52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41910</xdr:rowOff>
    </xdr:from>
    <xdr:to>
      <xdr:col>73</xdr:col>
      <xdr:colOff>44450</xdr:colOff>
      <xdr:row>62</xdr:row>
      <xdr:rowOff>143510</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5240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153687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909800" y="1044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65</xdr:row>
      <xdr:rowOff>77046</xdr:rowOff>
    </xdr:from>
    <xdr:to>
      <xdr:col>68</xdr:col>
      <xdr:colOff>152400</xdr:colOff>
      <xdr:row>65</xdr:row>
      <xdr:rowOff>81069</xdr:rowOff>
    </xdr:to>
    <xdr:cxnSp macro="">
      <xdr:nvCxnSpPr>
        <xdr:cNvPr id="337" name="直線コネクタ 336">
          <a:extLst>
            <a:ext uri="{FF2B5EF4-FFF2-40B4-BE49-F238E27FC236}">
              <a16:creationId xmlns:a16="http://schemas.microsoft.com/office/drawing/2014/main" id="{00000000-0008-0000-0300-000051010000}"/>
            </a:ext>
          </a:extLst>
        </xdr:cNvPr>
        <xdr:cNvCxnSpPr/>
      </xdr:nvCxnSpPr>
      <xdr:spPr>
        <a:xfrm flipV="1">
          <a:off x="13512800" y="11221296"/>
          <a:ext cx="889000" cy="4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131445</xdr:rowOff>
    </xdr:from>
    <xdr:to>
      <xdr:col>68</xdr:col>
      <xdr:colOff>203200</xdr:colOff>
      <xdr:row>61</xdr:row>
      <xdr:rowOff>61595</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4351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71772</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187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135467</xdr:rowOff>
    </xdr:from>
    <xdr:to>
      <xdr:col>64</xdr:col>
      <xdr:colOff>152400</xdr:colOff>
      <xdr:row>61</xdr:row>
      <xdr:rowOff>65617</xdr:rowOff>
    </xdr:to>
    <xdr:sp macro="" textlink="">
      <xdr:nvSpPr>
        <xdr:cNvPr id="340" name="フローチャート: 判断 339">
          <a:extLst>
            <a:ext uri="{FF2B5EF4-FFF2-40B4-BE49-F238E27FC236}">
              <a16:creationId xmlns:a16="http://schemas.microsoft.com/office/drawing/2014/main" id="{00000000-0008-0000-0300-000054010000}"/>
            </a:ext>
          </a:extLst>
        </xdr:cNvPr>
        <xdr:cNvSpPr/>
      </xdr:nvSpPr>
      <xdr:spPr>
        <a:xfrm>
          <a:off x="13462000" y="1042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75794</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191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65</xdr:row>
      <xdr:rowOff>167005</xdr:rowOff>
    </xdr:from>
    <xdr:to>
      <xdr:col>81</xdr:col>
      <xdr:colOff>95250</xdr:colOff>
      <xdr:row>66</xdr:row>
      <xdr:rowOff>97155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967200" y="11311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65</xdr:row>
      <xdr:rowOff>139082</xdr:rowOff>
    </xdr:from>
    <xdr:ext cx="762000" cy="259045"/>
    <xdr:sp macro="" textlink="">
      <xdr:nvSpPr>
        <xdr:cNvPr id="348" name="定員管理の状況該当値テキスト">
          <a:extLst>
            <a:ext uri="{FF2B5EF4-FFF2-40B4-BE49-F238E27FC236}">
              <a16:creationId xmlns:a16="http://schemas.microsoft.com/office/drawing/2014/main" id="{00000000-0008-0000-0300-00005C010000}"/>
            </a:ext>
          </a:extLst>
        </xdr:cNvPr>
        <xdr:cNvSpPr txBox="1"/>
      </xdr:nvSpPr>
      <xdr:spPr>
        <a:xfrm>
          <a:off x="17106900" y="11283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65</xdr:row>
      <xdr:rowOff>102658</xdr:rowOff>
    </xdr:from>
    <xdr:to>
      <xdr:col>77</xdr:col>
      <xdr:colOff>95250</xdr:colOff>
      <xdr:row>66</xdr:row>
      <xdr:rowOff>32808</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6129000" y="1124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66</xdr:row>
      <xdr:rowOff>17585</xdr:rowOff>
    </xdr:from>
    <xdr:ext cx="7366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798800" y="11333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65</xdr:row>
      <xdr:rowOff>78529</xdr:rowOff>
    </xdr:from>
    <xdr:to>
      <xdr:col>73</xdr:col>
      <xdr:colOff>44450</xdr:colOff>
      <xdr:row>66</xdr:row>
      <xdr:rowOff>8679</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5240000" y="11222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65</xdr:row>
      <xdr:rowOff>164906</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909800" y="11309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65</xdr:row>
      <xdr:rowOff>26246</xdr:rowOff>
    </xdr:from>
    <xdr:to>
      <xdr:col>68</xdr:col>
      <xdr:colOff>203200</xdr:colOff>
      <xdr:row>65</xdr:row>
      <xdr:rowOff>127846</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4351000" y="1117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65</xdr:row>
      <xdr:rowOff>112623</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4020800" y="11256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65</xdr:row>
      <xdr:rowOff>30269</xdr:rowOff>
    </xdr:from>
    <xdr:to>
      <xdr:col>64</xdr:col>
      <xdr:colOff>152400</xdr:colOff>
      <xdr:row>65</xdr:row>
      <xdr:rowOff>131869</xdr:rowOff>
    </xdr:to>
    <xdr:sp macro="" textlink="">
      <xdr:nvSpPr>
        <xdr:cNvPr id="355" name="楕円 354">
          <a:extLst>
            <a:ext uri="{FF2B5EF4-FFF2-40B4-BE49-F238E27FC236}">
              <a16:creationId xmlns:a16="http://schemas.microsoft.com/office/drawing/2014/main" id="{00000000-0008-0000-0300-000063010000}"/>
            </a:ext>
          </a:extLst>
        </xdr:cNvPr>
        <xdr:cNvSpPr/>
      </xdr:nvSpPr>
      <xdr:spPr>
        <a:xfrm>
          <a:off x="13462000" y="11174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65</xdr:row>
      <xdr:rowOff>116646</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131800" y="11260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大規模投資事業の元金償還の開始により、前年度に比べ</a:t>
          </a:r>
          <a:r>
            <a:rPr kumimoji="1" lang="en-US" altLang="ja-JP" sz="1300">
              <a:solidFill>
                <a:srgbClr val="FF0000"/>
              </a:solidFill>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ポイント増加している。</a:t>
          </a:r>
        </a:p>
        <a:p>
          <a:r>
            <a:rPr kumimoji="1" lang="ja-JP" altLang="en-US" sz="1300">
              <a:latin typeface="ＭＳ Ｐゴシック" panose="020B0600070205080204" pitchFamily="50" charset="-128"/>
              <a:ea typeface="ＭＳ Ｐゴシック" panose="020B0600070205080204" pitchFamily="50" charset="-128"/>
            </a:rPr>
            <a:t>　今後も投資事業の計画的実施や将来負担の軽減策を講じながら、公債費の適正管理に努めていく。</a:t>
          </a:r>
        </a:p>
      </xdr:txBody>
    </xdr:sp>
    <xdr:clientData/>
  </xdr:twoCellAnchor>
  <xdr:oneCellAnchor>
    <xdr:from>
      <xdr:col>61</xdr:col>
      <xdr:colOff>6350</xdr:colOff>
      <xdr:row>32</xdr:row>
      <xdr:rowOff>101600</xdr:rowOff>
    </xdr:from>
    <xdr:ext cx="298543" cy="225703"/>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86360</xdr:rowOff>
    </xdr:from>
    <xdr:to>
      <xdr:col>81</xdr:col>
      <xdr:colOff>44450</xdr:colOff>
      <xdr:row>45</xdr:row>
      <xdr:rowOff>114300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7018000" y="6430010"/>
          <a:ext cx="0" cy="139954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86377</xdr:rowOff>
    </xdr:from>
    <xdr:ext cx="762000" cy="259045"/>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7106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114300</xdr:rowOff>
    </xdr:from>
    <xdr:to>
      <xdr:col>81</xdr:col>
      <xdr:colOff>133350</xdr:colOff>
      <xdr:row>45</xdr:row>
      <xdr:rowOff>114300</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1287</xdr:rowOff>
    </xdr:from>
    <xdr:ext cx="762000" cy="259045"/>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7106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86360</xdr:rowOff>
    </xdr:from>
    <xdr:to>
      <xdr:col>81</xdr:col>
      <xdr:colOff>133350</xdr:colOff>
      <xdr:row>37</xdr:row>
      <xdr:rowOff>86360</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92287</xdr:rowOff>
    </xdr:from>
    <xdr:to>
      <xdr:col>81</xdr:col>
      <xdr:colOff>44450</xdr:colOff>
      <xdr:row>41</xdr:row>
      <xdr:rowOff>148590</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6179800" y="7121737"/>
          <a:ext cx="8382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150300</xdr:rowOff>
    </xdr:from>
    <xdr:ext cx="762000" cy="259045"/>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7106900" y="71797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6773</xdr:rowOff>
    </xdr:from>
    <xdr:to>
      <xdr:col>81</xdr:col>
      <xdr:colOff>95250</xdr:colOff>
      <xdr:row>42</xdr:row>
      <xdr:rowOff>108373</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967200" y="7207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44027</xdr:rowOff>
    </xdr:from>
    <xdr:to>
      <xdr:col>77</xdr:col>
      <xdr:colOff>44450</xdr:colOff>
      <xdr:row>41</xdr:row>
      <xdr:rowOff>92287</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5290800" y="7073477"/>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162137</xdr:rowOff>
    </xdr:from>
    <xdr:to>
      <xdr:col>77</xdr:col>
      <xdr:colOff>95250</xdr:colOff>
      <xdr:row>42</xdr:row>
      <xdr:rowOff>92287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129000" y="719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77064</xdr:rowOff>
    </xdr:from>
    <xdr:ext cx="7366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798800" y="72779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19896</xdr:rowOff>
    </xdr:from>
    <xdr:to>
      <xdr:col>72</xdr:col>
      <xdr:colOff>203200</xdr:colOff>
      <xdr:row>41</xdr:row>
      <xdr:rowOff>44027</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4401800" y="7049346"/>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138006</xdr:rowOff>
    </xdr:from>
    <xdr:to>
      <xdr:col>73</xdr:col>
      <xdr:colOff>44450</xdr:colOff>
      <xdr:row>42</xdr:row>
      <xdr:rowOff>68156</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5240000" y="7167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52933</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725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19896</xdr:rowOff>
    </xdr:from>
    <xdr:to>
      <xdr:col>68</xdr:col>
      <xdr:colOff>152400</xdr:colOff>
      <xdr:row>41</xdr:row>
      <xdr:rowOff>44027</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flipV="1">
          <a:off x="13512800" y="7049346"/>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168081</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113877</xdr:rowOff>
    </xdr:from>
    <xdr:to>
      <xdr:col>64</xdr:col>
      <xdr:colOff>152400</xdr:colOff>
      <xdr:row>42</xdr:row>
      <xdr:rowOff>44027</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3462000" y="714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28804</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7229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97790</xdr:rowOff>
    </xdr:from>
    <xdr:to>
      <xdr:col>81</xdr:col>
      <xdr:colOff>95250</xdr:colOff>
      <xdr:row>42</xdr:row>
      <xdr:rowOff>27940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9672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114317</xdr:rowOff>
    </xdr:from>
    <xdr:ext cx="762000" cy="259045"/>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7106900" y="6972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41487</xdr:rowOff>
    </xdr:from>
    <xdr:to>
      <xdr:col>77</xdr:col>
      <xdr:colOff>95250</xdr:colOff>
      <xdr:row>41</xdr:row>
      <xdr:rowOff>143087</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129000" y="707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153264</xdr:rowOff>
    </xdr:from>
    <xdr:ext cx="7366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798800" y="6839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164677</xdr:rowOff>
    </xdr:from>
    <xdr:to>
      <xdr:col>73</xdr:col>
      <xdr:colOff>44450</xdr:colOff>
      <xdr:row>41</xdr:row>
      <xdr:rowOff>94827</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5240000" y="702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105004</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909800" y="6791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140546</xdr:rowOff>
    </xdr:from>
    <xdr:to>
      <xdr:col>68</xdr:col>
      <xdr:colOff>203200</xdr:colOff>
      <xdr:row>41</xdr:row>
      <xdr:rowOff>70696</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4351000" y="699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80873</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020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164677</xdr:rowOff>
    </xdr:from>
    <xdr:to>
      <xdr:col>64</xdr:col>
      <xdr:colOff>152400</xdr:colOff>
      <xdr:row>41</xdr:row>
      <xdr:rowOff>94827</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3462000" y="702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105004</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131800" y="6791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起債発行額の減及び繰上償還により地方債残高が減少した一方で、市債の償還に対する普通交付税の算入見込額も減少しており、前年度に比べ</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ポイント増加している。</a:t>
          </a:r>
        </a:p>
        <a:p>
          <a:r>
            <a:rPr kumimoji="1" lang="ja-JP" altLang="en-US" sz="1300">
              <a:latin typeface="ＭＳ Ｐゴシック" panose="020B0600070205080204" pitchFamily="50" charset="-128"/>
              <a:ea typeface="ＭＳ Ｐゴシック" panose="020B0600070205080204" pitchFamily="50" charset="-128"/>
            </a:rPr>
            <a:t>　今後、市債の繰上償還による市債残高の低減や、適正な債務負担行為の設定のほか、適正なプライオリティと費用対効果に基づく投資事業の実施などにより、将来負担の軽減に努めていく。</a:t>
          </a:r>
        </a:p>
      </xdr:txBody>
    </xdr:sp>
    <xdr:clientData/>
  </xdr:twoCellAnchor>
  <xdr:oneCellAnchor>
    <xdr:from>
      <xdr:col>61</xdr:col>
      <xdr:colOff>6350</xdr:colOff>
      <xdr:row>10</xdr:row>
      <xdr:rowOff>63500</xdr:rowOff>
    </xdr:from>
    <xdr:ext cx="298543" cy="225703"/>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7" name="将来負担の状況グラフ枠">
          <a:extLst>
            <a:ext uri="{FF2B5EF4-FFF2-40B4-BE49-F238E27FC236}">
              <a16:creationId xmlns:a16="http://schemas.microsoft.com/office/drawing/2014/main" id="{00000000-0008-0000-0300-0000B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68157</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7018000" y="2313214"/>
          <a:ext cx="0" cy="16982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40234</xdr:rowOff>
    </xdr:from>
    <xdr:ext cx="762000" cy="259045"/>
    <xdr:sp macro="" textlink="">
      <xdr:nvSpPr>
        <xdr:cNvPr id="449" name="将来負担の状況最小値テキスト">
          <a:extLst>
            <a:ext uri="{FF2B5EF4-FFF2-40B4-BE49-F238E27FC236}">
              <a16:creationId xmlns:a16="http://schemas.microsoft.com/office/drawing/2014/main" id="{00000000-0008-0000-0300-0000C1010000}"/>
            </a:ext>
          </a:extLst>
        </xdr:cNvPr>
        <xdr:cNvSpPr txBox="1"/>
      </xdr:nvSpPr>
      <xdr:spPr>
        <a:xfrm>
          <a:off x="17106900" y="398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68157</xdr:rowOff>
    </xdr:from>
    <xdr:to>
      <xdr:col>81</xdr:col>
      <xdr:colOff>133350</xdr:colOff>
      <xdr:row>23</xdr:row>
      <xdr:rowOff>68157</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4011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51" name="将来負担の状況最大値テキスト">
          <a:extLst>
            <a:ext uri="{FF2B5EF4-FFF2-40B4-BE49-F238E27FC236}">
              <a16:creationId xmlns:a16="http://schemas.microsoft.com/office/drawing/2014/main" id="{00000000-0008-0000-0300-0000C3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38826</xdr:rowOff>
    </xdr:from>
    <xdr:to>
      <xdr:col>81</xdr:col>
      <xdr:colOff>44450</xdr:colOff>
      <xdr:row>16</xdr:row>
      <xdr:rowOff>66403</xdr:rowOff>
    </xdr:to>
    <xdr:cxnSp macro="">
      <xdr:nvCxnSpPr>
        <xdr:cNvPr id="453" name="直線コネクタ 452">
          <a:extLst>
            <a:ext uri="{FF2B5EF4-FFF2-40B4-BE49-F238E27FC236}">
              <a16:creationId xmlns:a16="http://schemas.microsoft.com/office/drawing/2014/main" id="{00000000-0008-0000-0300-0000C5010000}"/>
            </a:ext>
          </a:extLst>
        </xdr:cNvPr>
        <xdr:cNvCxnSpPr/>
      </xdr:nvCxnSpPr>
      <xdr:spPr>
        <a:xfrm>
          <a:off x="16179800" y="2782026"/>
          <a:ext cx="83820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101315</xdr:rowOff>
    </xdr:from>
    <xdr:ext cx="762000" cy="259045"/>
    <xdr:sp macro="" textlink="">
      <xdr:nvSpPr>
        <xdr:cNvPr id="454" name="将来負担の状況平均値テキスト">
          <a:extLst>
            <a:ext uri="{FF2B5EF4-FFF2-40B4-BE49-F238E27FC236}">
              <a16:creationId xmlns:a16="http://schemas.microsoft.com/office/drawing/2014/main" id="{00000000-0008-0000-0300-0000C6010000}"/>
            </a:ext>
          </a:extLst>
        </xdr:cNvPr>
        <xdr:cNvSpPr txBox="1"/>
      </xdr:nvSpPr>
      <xdr:spPr>
        <a:xfrm>
          <a:off x="17106900" y="25016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84788</xdr:rowOff>
    </xdr:from>
    <xdr:to>
      <xdr:col>81</xdr:col>
      <xdr:colOff>95250</xdr:colOff>
      <xdr:row>16</xdr:row>
      <xdr:rowOff>14938</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6967200" y="2656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38826</xdr:rowOff>
    </xdr:from>
    <xdr:to>
      <xdr:col>77</xdr:col>
      <xdr:colOff>44450</xdr:colOff>
      <xdr:row>16</xdr:row>
      <xdr:rowOff>84788</xdr:rowOff>
    </xdr:to>
    <xdr:cxnSp macro="">
      <xdr:nvCxnSpPr>
        <xdr:cNvPr id="456" name="直線コネクタ 455">
          <a:extLst>
            <a:ext uri="{FF2B5EF4-FFF2-40B4-BE49-F238E27FC236}">
              <a16:creationId xmlns:a16="http://schemas.microsoft.com/office/drawing/2014/main" id="{00000000-0008-0000-0300-0000C8010000}"/>
            </a:ext>
          </a:extLst>
        </xdr:cNvPr>
        <xdr:cNvCxnSpPr/>
      </xdr:nvCxnSpPr>
      <xdr:spPr>
        <a:xfrm flipV="1">
          <a:off x="15290800" y="2782026"/>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137644</xdr:rowOff>
    </xdr:from>
    <xdr:to>
      <xdr:col>77</xdr:col>
      <xdr:colOff>95250</xdr:colOff>
      <xdr:row>16</xdr:row>
      <xdr:rowOff>67794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6129000" y="2709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77971</xdr:rowOff>
    </xdr:from>
    <xdr:ext cx="7366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798800" y="2478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84788</xdr:rowOff>
    </xdr:from>
    <xdr:to>
      <xdr:col>72</xdr:col>
      <xdr:colOff>203200</xdr:colOff>
      <xdr:row>16</xdr:row>
      <xdr:rowOff>150283</xdr:rowOff>
    </xdr:to>
    <xdr:cxnSp macro="">
      <xdr:nvCxnSpPr>
        <xdr:cNvPr id="459" name="直線コネクタ 458">
          <a:extLst>
            <a:ext uri="{FF2B5EF4-FFF2-40B4-BE49-F238E27FC236}">
              <a16:creationId xmlns:a16="http://schemas.microsoft.com/office/drawing/2014/main" id="{00000000-0008-0000-0300-0000CB010000}"/>
            </a:ext>
          </a:extLst>
        </xdr:cNvPr>
        <xdr:cNvCxnSpPr/>
      </xdr:nvCxnSpPr>
      <xdr:spPr>
        <a:xfrm flipV="1">
          <a:off x="14401800" y="2827988"/>
          <a:ext cx="889000" cy="65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16</xdr:row>
      <xdr:rowOff>39733</xdr:rowOff>
    </xdr:from>
    <xdr:to>
      <xdr:col>73</xdr:col>
      <xdr:colOff>44450</xdr:colOff>
      <xdr:row>16</xdr:row>
      <xdr:rowOff>141333</xdr:rowOff>
    </xdr:to>
    <xdr:sp macro="" textlink="">
      <xdr:nvSpPr>
        <xdr:cNvPr id="460" name="フローチャート: 判断 459">
          <a:extLst>
            <a:ext uri="{FF2B5EF4-FFF2-40B4-BE49-F238E27FC236}">
              <a16:creationId xmlns:a16="http://schemas.microsoft.com/office/drawing/2014/main" id="{00000000-0008-0000-0300-0000CC010000}"/>
            </a:ext>
          </a:extLst>
        </xdr:cNvPr>
        <xdr:cNvSpPr/>
      </xdr:nvSpPr>
      <xdr:spPr>
        <a:xfrm>
          <a:off x="15240000" y="2782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126110</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909800" y="2869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150283</xdr:rowOff>
    </xdr:from>
    <xdr:to>
      <xdr:col>68</xdr:col>
      <xdr:colOff>152400</xdr:colOff>
      <xdr:row>17</xdr:row>
      <xdr:rowOff>23646</xdr:rowOff>
    </xdr:to>
    <xdr:cxnSp macro="">
      <xdr:nvCxnSpPr>
        <xdr:cNvPr id="462" name="直線コネクタ 461">
          <a:extLst>
            <a:ext uri="{FF2B5EF4-FFF2-40B4-BE49-F238E27FC236}">
              <a16:creationId xmlns:a16="http://schemas.microsoft.com/office/drawing/2014/main" id="{00000000-0008-0000-0300-0000CE010000}"/>
            </a:ext>
          </a:extLst>
        </xdr:cNvPr>
        <xdr:cNvCxnSpPr/>
      </xdr:nvCxnSpPr>
      <xdr:spPr>
        <a:xfrm flipV="1">
          <a:off x="13512800" y="2893483"/>
          <a:ext cx="889000" cy="44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16</xdr:row>
      <xdr:rowOff>58118</xdr:rowOff>
    </xdr:from>
    <xdr:to>
      <xdr:col>68</xdr:col>
      <xdr:colOff>203200</xdr:colOff>
      <xdr:row>16</xdr:row>
      <xdr:rowOff>159718</xdr:rowOff>
    </xdr:to>
    <xdr:sp macro="" textlink="">
      <xdr:nvSpPr>
        <xdr:cNvPr id="463" name="フローチャート: 判断 462">
          <a:extLst>
            <a:ext uri="{FF2B5EF4-FFF2-40B4-BE49-F238E27FC236}">
              <a16:creationId xmlns:a16="http://schemas.microsoft.com/office/drawing/2014/main" id="{00000000-0008-0000-0300-0000CF010000}"/>
            </a:ext>
          </a:extLst>
        </xdr:cNvPr>
        <xdr:cNvSpPr/>
      </xdr:nvSpPr>
      <xdr:spPr>
        <a:xfrm>
          <a:off x="14351000" y="2801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169895</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020800" y="2570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87993</xdr:rowOff>
    </xdr:from>
    <xdr:to>
      <xdr:col>64</xdr:col>
      <xdr:colOff>152400</xdr:colOff>
      <xdr:row>17</xdr:row>
      <xdr:rowOff>18143</xdr:rowOff>
    </xdr:to>
    <xdr:sp macro="" textlink="">
      <xdr:nvSpPr>
        <xdr:cNvPr id="465" name="フローチャート: 判断 464">
          <a:extLst>
            <a:ext uri="{FF2B5EF4-FFF2-40B4-BE49-F238E27FC236}">
              <a16:creationId xmlns:a16="http://schemas.microsoft.com/office/drawing/2014/main" id="{00000000-0008-0000-0300-0000D1010000}"/>
            </a:ext>
          </a:extLst>
        </xdr:cNvPr>
        <xdr:cNvSpPr/>
      </xdr:nvSpPr>
      <xdr:spPr>
        <a:xfrm>
          <a:off x="13462000" y="2831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28320</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131800" y="260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15603</xdr:rowOff>
    </xdr:from>
    <xdr:to>
      <xdr:col>81</xdr:col>
      <xdr:colOff>95250</xdr:colOff>
      <xdr:row>16</xdr:row>
      <xdr:rowOff>117203</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6967200" y="2758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159130</xdr:rowOff>
    </xdr:from>
    <xdr:ext cx="762000" cy="259045"/>
    <xdr:sp macro="" textlink="">
      <xdr:nvSpPr>
        <xdr:cNvPr id="473" name="将来負担の状況該当値テキスト">
          <a:extLst>
            <a:ext uri="{FF2B5EF4-FFF2-40B4-BE49-F238E27FC236}">
              <a16:creationId xmlns:a16="http://schemas.microsoft.com/office/drawing/2014/main" id="{00000000-0008-0000-0300-0000D9010000}"/>
            </a:ext>
          </a:extLst>
        </xdr:cNvPr>
        <xdr:cNvSpPr txBox="1"/>
      </xdr:nvSpPr>
      <xdr:spPr>
        <a:xfrm>
          <a:off x="17106900" y="2730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159476</xdr:rowOff>
    </xdr:from>
    <xdr:to>
      <xdr:col>77</xdr:col>
      <xdr:colOff>95250</xdr:colOff>
      <xdr:row>16</xdr:row>
      <xdr:rowOff>89626</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6129000" y="2731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74403</xdr:rowOff>
    </xdr:from>
    <xdr:ext cx="7366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5798800" y="28176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33988</xdr:rowOff>
    </xdr:from>
    <xdr:to>
      <xdr:col>73</xdr:col>
      <xdr:colOff>44450</xdr:colOff>
      <xdr:row>16</xdr:row>
      <xdr:rowOff>135588</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5240000" y="2777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145765</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4909800" y="2546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99483</xdr:rowOff>
    </xdr:from>
    <xdr:to>
      <xdr:col>68</xdr:col>
      <xdr:colOff>203200</xdr:colOff>
      <xdr:row>17</xdr:row>
      <xdr:rowOff>29633</xdr:rowOff>
    </xdr:to>
    <xdr:sp macro="" textlink="">
      <xdr:nvSpPr>
        <xdr:cNvPr id="478" name="楕円 477">
          <a:extLst>
            <a:ext uri="{FF2B5EF4-FFF2-40B4-BE49-F238E27FC236}">
              <a16:creationId xmlns:a16="http://schemas.microsoft.com/office/drawing/2014/main" id="{00000000-0008-0000-0300-0000DE010000}"/>
            </a:ext>
          </a:extLst>
        </xdr:cNvPr>
        <xdr:cNvSpPr/>
      </xdr:nvSpPr>
      <xdr:spPr>
        <a:xfrm>
          <a:off x="14351000" y="284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14410</xdr:rowOff>
    </xdr:from>
    <xdr:ext cx="762000" cy="259045"/>
    <xdr:sp macro="" textlink="">
      <xdr:nvSpPr>
        <xdr:cNvPr id="479" name="テキスト ボックス 478">
          <a:extLst>
            <a:ext uri="{FF2B5EF4-FFF2-40B4-BE49-F238E27FC236}">
              <a16:creationId xmlns:a16="http://schemas.microsoft.com/office/drawing/2014/main" id="{00000000-0008-0000-0300-0000DF010000}"/>
            </a:ext>
          </a:extLst>
        </xdr:cNvPr>
        <xdr:cNvSpPr txBox="1"/>
      </xdr:nvSpPr>
      <xdr:spPr>
        <a:xfrm>
          <a:off x="14020800" y="2929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144296</xdr:rowOff>
    </xdr:from>
    <xdr:to>
      <xdr:col>64</xdr:col>
      <xdr:colOff>152400</xdr:colOff>
      <xdr:row>17</xdr:row>
      <xdr:rowOff>74446</xdr:rowOff>
    </xdr:to>
    <xdr:sp macro="" textlink="">
      <xdr:nvSpPr>
        <xdr:cNvPr id="480" name="楕円 479">
          <a:extLst>
            <a:ext uri="{FF2B5EF4-FFF2-40B4-BE49-F238E27FC236}">
              <a16:creationId xmlns:a16="http://schemas.microsoft.com/office/drawing/2014/main" id="{00000000-0008-0000-0300-0000E0010000}"/>
            </a:ext>
          </a:extLst>
        </xdr:cNvPr>
        <xdr:cNvSpPr/>
      </xdr:nvSpPr>
      <xdr:spPr>
        <a:xfrm>
          <a:off x="13462000" y="288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59223</xdr:rowOff>
    </xdr:from>
    <xdr:ext cx="762000" cy="259045"/>
    <xdr:sp macro="" textlink="">
      <xdr:nvSpPr>
        <xdr:cNvPr id="481" name="テキスト ボックス 480">
          <a:extLst>
            <a:ext uri="{FF2B5EF4-FFF2-40B4-BE49-F238E27FC236}">
              <a16:creationId xmlns:a16="http://schemas.microsoft.com/office/drawing/2014/main" id="{00000000-0008-0000-0300-0000E1010000}"/>
            </a:ext>
          </a:extLst>
        </xdr:cNvPr>
        <xdr:cNvSpPr txBox="1"/>
      </xdr:nvSpPr>
      <xdr:spPr>
        <a:xfrm>
          <a:off x="13131800" y="297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118,692
117,828
1,311.51
76,868,533
75,591,187
1,207,453
40,361,444
71,859,434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43.2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給料表や勤勉手当の増改定等により職員給が増加したことにより、人件費に係る経常収支比率は前年度と比較して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ポイント増加した。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類似団体と比較すると高い水準となっていることから、更なる組織機構の見直しや民間委託の推進により定員の適正化に努める。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46990</xdr:rowOff>
    </xdr:from>
    <xdr:to>
      <xdr:col>24</xdr:col>
      <xdr:colOff>25400</xdr:colOff>
      <xdr:row>41</xdr:row>
      <xdr:rowOff>69850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704840"/>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41927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69850</xdr:rowOff>
    </xdr:from>
    <xdr:to>
      <xdr:col>24</xdr:col>
      <xdr:colOff>114300</xdr:colOff>
      <xdr:row>41</xdr:row>
      <xdr:rowOff>69850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133367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448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46990</xdr:rowOff>
    </xdr:from>
    <xdr:to>
      <xdr:col>24</xdr:col>
      <xdr:colOff>114300</xdr:colOff>
      <xdr:row>33</xdr:row>
      <xdr:rowOff>46990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704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12700</xdr:rowOff>
    </xdr:from>
    <xdr:to>
      <xdr:col>24</xdr:col>
      <xdr:colOff>25400</xdr:colOff>
      <xdr:row>38</xdr:row>
      <xdr:rowOff>104140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52780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35577</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07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19050</xdr:rowOff>
    </xdr:from>
    <xdr:to>
      <xdr:col>24</xdr:col>
      <xdr:colOff>76200</xdr:colOff>
      <xdr:row>37</xdr:row>
      <xdr:rowOff>120650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46990</xdr:rowOff>
    </xdr:from>
    <xdr:to>
      <xdr:col>19</xdr:col>
      <xdr:colOff>187325</xdr:colOff>
      <xdr:row>38</xdr:row>
      <xdr:rowOff>12700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9064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167640</xdr:rowOff>
    </xdr:from>
    <xdr:to>
      <xdr:col>20</xdr:col>
      <xdr:colOff>38100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107967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08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46990</xdr:rowOff>
    </xdr:from>
    <xdr:to>
      <xdr:col>15</xdr:col>
      <xdr:colOff>98425</xdr:colOff>
      <xdr:row>38</xdr:row>
      <xdr:rowOff>149860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390640"/>
          <a:ext cx="8890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156210</xdr:rowOff>
    </xdr:from>
    <xdr:to>
      <xdr:col>15</xdr:col>
      <xdr:colOff>149225</xdr:colOff>
      <xdr:row>36</xdr:row>
      <xdr:rowOff>86360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96537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1270</xdr:rowOff>
    </xdr:from>
    <xdr:to>
      <xdr:col>11</xdr:col>
      <xdr:colOff>9525</xdr:colOff>
      <xdr:row>38</xdr:row>
      <xdr:rowOff>149860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344920"/>
          <a:ext cx="889000" cy="3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38</xdr:row>
      <xdr:rowOff>76200</xdr:rowOff>
    </xdr:from>
    <xdr:to>
      <xdr:col>11</xdr:col>
      <xdr:colOff>60325</xdr:colOff>
      <xdr:row>39</xdr:row>
      <xdr:rowOff>6350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59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16527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6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76200</xdr:rowOff>
    </xdr:from>
    <xdr:to>
      <xdr:col>6</xdr:col>
      <xdr:colOff>171450</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53340</xdr:rowOff>
    </xdr:from>
    <xdr:to>
      <xdr:col>24</xdr:col>
      <xdr:colOff>76200</xdr:colOff>
      <xdr:row>38</xdr:row>
      <xdr:rowOff>154940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25417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133350</xdr:rowOff>
    </xdr:from>
    <xdr:to>
      <xdr:col>20</xdr:col>
      <xdr:colOff>38100</xdr:colOff>
      <xdr:row>38</xdr:row>
      <xdr:rowOff>63500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48277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6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167640</xdr:rowOff>
    </xdr:from>
    <xdr:to>
      <xdr:col>15</xdr:col>
      <xdr:colOff>149225</xdr:colOff>
      <xdr:row>37</xdr:row>
      <xdr:rowOff>97790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82567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99060</xdr:rowOff>
    </xdr:from>
    <xdr:to>
      <xdr:col>11</xdr:col>
      <xdr:colOff>60325</xdr:colOff>
      <xdr:row>39</xdr:row>
      <xdr:rowOff>29210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61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13987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70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121920</xdr:rowOff>
    </xdr:from>
    <xdr:to>
      <xdr:col>6</xdr:col>
      <xdr:colOff>171450</xdr:colOff>
      <xdr:row>37</xdr:row>
      <xdr:rowOff>52070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36847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物価高騰対策として実施した給食費の無償化に伴う給食提供にかかる経費の一般財源分の増、各施設の光熱費等の増などにより、物件費に係る経常収支比率は前年度より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今後も各施設の維持管理費の適正化を図るとともに、引き続き内部管理経費の削減に努めていく。</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107950</xdr:rowOff>
    </xdr:from>
    <xdr:to>
      <xdr:col>82</xdr:col>
      <xdr:colOff>107950</xdr:colOff>
      <xdr:row>21</xdr:row>
      <xdr:rowOff>50800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6535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22877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2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50800</xdr:rowOff>
    </xdr:from>
    <xdr:to>
      <xdr:col>82</xdr:col>
      <xdr:colOff>196850</xdr:colOff>
      <xdr:row>21</xdr:row>
      <xdr:rowOff>50800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51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22877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90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107950</xdr:rowOff>
    </xdr:from>
    <xdr:to>
      <xdr:col>82</xdr:col>
      <xdr:colOff>196850</xdr:colOff>
      <xdr:row>12</xdr:row>
      <xdr:rowOff>107950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65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31750</xdr:rowOff>
    </xdr:from>
    <xdr:to>
      <xdr:col>82</xdr:col>
      <xdr:colOff>107950</xdr:colOff>
      <xdr:row>16</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774950"/>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149877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550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88900</xdr:rowOff>
    </xdr:from>
    <xdr:to>
      <xdr:col>78</xdr:col>
      <xdr:colOff>69850</xdr:colOff>
      <xdr:row>16</xdr:row>
      <xdr:rowOff>31750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489200"/>
          <a:ext cx="889000" cy="28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95250</xdr:rowOff>
    </xdr:from>
    <xdr:to>
      <xdr:col>78</xdr:col>
      <xdr:colOff>120650</xdr:colOff>
      <xdr:row>16</xdr:row>
      <xdr:rowOff>25400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35577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435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31750</xdr:rowOff>
    </xdr:from>
    <xdr:to>
      <xdr:col>73</xdr:col>
      <xdr:colOff>180975</xdr:colOff>
      <xdr:row>14</xdr:row>
      <xdr:rowOff>88900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4320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57150</xdr:rowOff>
    </xdr:from>
    <xdr:to>
      <xdr:col>74</xdr:col>
      <xdr:colOff>31750</xdr:colOff>
      <xdr:row>14</xdr:row>
      <xdr:rowOff>158750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45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143527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4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31750</xdr:rowOff>
    </xdr:from>
    <xdr:to>
      <xdr:col>69</xdr:col>
      <xdr:colOff>92075</xdr:colOff>
      <xdr:row>15</xdr:row>
      <xdr:rowOff>165100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432050"/>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38100</xdr:rowOff>
    </xdr:from>
    <xdr:to>
      <xdr:col>65</xdr:col>
      <xdr:colOff>53975</xdr:colOff>
      <xdr:row>16</xdr:row>
      <xdr:rowOff>139700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124477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76200</xdr:rowOff>
    </xdr:from>
    <xdr:to>
      <xdr:col>82</xdr:col>
      <xdr:colOff>158750</xdr:colOff>
      <xdr:row>17</xdr:row>
      <xdr:rowOff>6350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48277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152400</xdr:rowOff>
    </xdr:from>
    <xdr:to>
      <xdr:col>78</xdr:col>
      <xdr:colOff>120650</xdr:colOff>
      <xdr:row>16</xdr:row>
      <xdr:rowOff>82550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72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67327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810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38100</xdr:rowOff>
    </xdr:from>
    <xdr:to>
      <xdr:col>74</xdr:col>
      <xdr:colOff>31750</xdr:colOff>
      <xdr:row>14</xdr:row>
      <xdr:rowOff>139700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43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149877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20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152400</xdr:rowOff>
    </xdr:from>
    <xdr:to>
      <xdr:col>69</xdr:col>
      <xdr:colOff>142875</xdr:colOff>
      <xdr:row>14</xdr:row>
      <xdr:rowOff>82550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38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92727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150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114300</xdr:rowOff>
    </xdr:from>
    <xdr:to>
      <xdr:col>65</xdr:col>
      <xdr:colOff>53975</xdr:colOff>
      <xdr:row>16</xdr:row>
      <xdr:rowOff>44450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68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54627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45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教育・保育給付事業の増加などにより、扶助費に係る経常収支比率は、前年度より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全体の傾向としては、医療扶助等の各種扶助費の増加や自立支援給付費などが増加しており、扶助費総額の増加傾向は今後も続くものと予測される。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159657</xdr:rowOff>
    </xdr:from>
    <xdr:to>
      <xdr:col>24</xdr:col>
      <xdr:colOff>25400</xdr:colOff>
      <xdr:row>61</xdr:row>
      <xdr:rowOff>53522</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75057"/>
          <a:ext cx="0" cy="1436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25599</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84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53522</xdr:rowOff>
    </xdr:from>
    <xdr:to>
      <xdr:col>24</xdr:col>
      <xdr:colOff>114300</xdr:colOff>
      <xdr:row>61</xdr:row>
      <xdr:rowOff>53522</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11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74584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818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159657</xdr:rowOff>
    </xdr:from>
    <xdr:to>
      <xdr:col>24</xdr:col>
      <xdr:colOff>114300</xdr:colOff>
      <xdr:row>52</xdr:row>
      <xdr:rowOff>159657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750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53522</xdr:rowOff>
    </xdr:from>
    <xdr:to>
      <xdr:col>24</xdr:col>
      <xdr:colOff>25400</xdr:colOff>
      <xdr:row>55</xdr:row>
      <xdr:rowOff>135165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483272"/>
          <a:ext cx="8382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121755</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515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149678</xdr:rowOff>
    </xdr:from>
    <xdr:to>
      <xdr:col>24</xdr:col>
      <xdr:colOff>76200</xdr:colOff>
      <xdr:row>56</xdr:row>
      <xdr:rowOff>79828</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37193</xdr:rowOff>
    </xdr:from>
    <xdr:to>
      <xdr:col>19</xdr:col>
      <xdr:colOff>187325</xdr:colOff>
      <xdr:row>55</xdr:row>
      <xdr:rowOff>53522</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466943"/>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121755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551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37193</xdr:rowOff>
    </xdr:from>
    <xdr:to>
      <xdr:col>15</xdr:col>
      <xdr:colOff>98425</xdr:colOff>
      <xdr:row>55</xdr:row>
      <xdr:rowOff>135165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466943"/>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19050</xdr:rowOff>
    </xdr:from>
    <xdr:to>
      <xdr:col>15</xdr:col>
      <xdr:colOff>149225</xdr:colOff>
      <xdr:row>55</xdr:row>
      <xdr:rowOff>120650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105427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135165</xdr:rowOff>
    </xdr:from>
    <xdr:to>
      <xdr:col>11</xdr:col>
      <xdr:colOff>9525</xdr:colOff>
      <xdr:row>56</xdr:row>
      <xdr:rowOff>159657</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564915"/>
          <a:ext cx="889000" cy="19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100693</xdr:rowOff>
    </xdr:from>
    <xdr:to>
      <xdr:col>11</xdr:col>
      <xdr:colOff>60325</xdr:colOff>
      <xdr:row>58</xdr:row>
      <xdr:rowOff>30843</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87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15620</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959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59872</xdr:rowOff>
    </xdr:from>
    <xdr:to>
      <xdr:col>6</xdr:col>
      <xdr:colOff>171450</xdr:colOff>
      <xdr:row>58</xdr:row>
      <xdr:rowOff>161472</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10003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146249</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1009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84365</xdr:rowOff>
    </xdr:from>
    <xdr:to>
      <xdr:col>24</xdr:col>
      <xdr:colOff>76200</xdr:colOff>
      <xdr:row>56</xdr:row>
      <xdr:rowOff>14515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51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100892</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359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2722</xdr:rowOff>
    </xdr:from>
    <xdr:to>
      <xdr:col>20</xdr:col>
      <xdr:colOff>38100</xdr:colOff>
      <xdr:row>55</xdr:row>
      <xdr:rowOff>104322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114499</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201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157843</xdr:rowOff>
    </xdr:from>
    <xdr:to>
      <xdr:col>15</xdr:col>
      <xdr:colOff>149225</xdr:colOff>
      <xdr:row>55</xdr:row>
      <xdr:rowOff>87993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41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98170</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18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84365</xdr:rowOff>
    </xdr:from>
    <xdr:to>
      <xdr:col>11</xdr:col>
      <xdr:colOff>60325</xdr:colOff>
      <xdr:row>56</xdr:row>
      <xdr:rowOff>14515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51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24692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282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108857</xdr:rowOff>
    </xdr:from>
    <xdr:to>
      <xdr:col>6</xdr:col>
      <xdr:colOff>171450</xdr:colOff>
      <xdr:row>57</xdr:row>
      <xdr:rowOff>39007</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71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49184</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478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小雪により除雪対策にかかる経常経費が減少したことなどにより、その他に係る経常収支比率は</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ポイント減少した。</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94343</xdr:rowOff>
    </xdr:from>
    <xdr:to>
      <xdr:col>82</xdr:col>
      <xdr:colOff>107950</xdr:colOff>
      <xdr:row>61</xdr:row>
      <xdr:rowOff>4535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09743"/>
          <a:ext cx="0" cy="14532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9270</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753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94343</xdr:rowOff>
    </xdr:from>
    <xdr:to>
      <xdr:col>82</xdr:col>
      <xdr:colOff>196850</xdr:colOff>
      <xdr:row>52</xdr:row>
      <xdr:rowOff>94343</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09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61</xdr:row>
      <xdr:rowOff>4535</xdr:rowOff>
    </xdr:from>
    <xdr:to>
      <xdr:col>82</xdr:col>
      <xdr:colOff>107950</xdr:colOff>
      <xdr:row>61</xdr:row>
      <xdr:rowOff>37193</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10462985"/>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76399</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490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59872</xdr:rowOff>
    </xdr:from>
    <xdr:to>
      <xdr:col>82</xdr:col>
      <xdr:colOff>158750</xdr:colOff>
      <xdr:row>58</xdr:row>
      <xdr:rowOff>161472</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10003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102507</xdr:rowOff>
    </xdr:from>
    <xdr:to>
      <xdr:col>78</xdr:col>
      <xdr:colOff>69850</xdr:colOff>
      <xdr:row>61</xdr:row>
      <xdr:rowOff>37193</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218057"/>
          <a:ext cx="889000" cy="277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10885</xdr:rowOff>
    </xdr:from>
    <xdr:to>
      <xdr:col>78</xdr:col>
      <xdr:colOff>120650</xdr:colOff>
      <xdr:row>58</xdr:row>
      <xdr:rowOff>112485</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122662</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23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102507</xdr:rowOff>
    </xdr:from>
    <xdr:to>
      <xdr:col>73</xdr:col>
      <xdr:colOff>180975</xdr:colOff>
      <xdr:row>60</xdr:row>
      <xdr:rowOff>143328</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10218057"/>
          <a:ext cx="889000" cy="212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117022</xdr:rowOff>
    </xdr:from>
    <xdr:to>
      <xdr:col>74</xdr:col>
      <xdr:colOff>31750</xdr:colOff>
      <xdr:row>58</xdr:row>
      <xdr:rowOff>47172</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889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57349</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65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12700</xdr:rowOff>
    </xdr:from>
    <xdr:to>
      <xdr:col>69</xdr:col>
      <xdr:colOff>92075</xdr:colOff>
      <xdr:row>60</xdr:row>
      <xdr:rowOff>143328</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004800" y="10299700"/>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10885</xdr:rowOff>
    </xdr:from>
    <xdr:to>
      <xdr:col>69</xdr:col>
      <xdr:colOff>142875</xdr:colOff>
      <xdr:row>58</xdr:row>
      <xdr:rowOff>112485</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122662</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35378</xdr:rowOff>
    </xdr:from>
    <xdr:to>
      <xdr:col>65</xdr:col>
      <xdr:colOff>53975</xdr:colOff>
      <xdr:row>59</xdr:row>
      <xdr:rowOff>136978</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150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147155</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919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125185</xdr:rowOff>
    </xdr:from>
    <xdr:to>
      <xdr:col>82</xdr:col>
      <xdr:colOff>158750</xdr:colOff>
      <xdr:row>61</xdr:row>
      <xdr:rowOff>55335</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41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60</xdr:row>
      <xdr:rowOff>33762</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320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157843</xdr:rowOff>
    </xdr:from>
    <xdr:to>
      <xdr:col>78</xdr:col>
      <xdr:colOff>120650</xdr:colOff>
      <xdr:row>61</xdr:row>
      <xdr:rowOff>87993</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44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72770</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5312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51707</xdr:rowOff>
    </xdr:from>
    <xdr:to>
      <xdr:col>74</xdr:col>
      <xdr:colOff>31750</xdr:colOff>
      <xdr:row>59</xdr:row>
      <xdr:rowOff>153307</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167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138084</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253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92528</xdr:rowOff>
    </xdr:from>
    <xdr:to>
      <xdr:col>69</xdr:col>
      <xdr:colOff>142875</xdr:colOff>
      <xdr:row>61</xdr:row>
      <xdr:rowOff>22678</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37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7455</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46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133350</xdr:rowOff>
    </xdr:from>
    <xdr:to>
      <xdr:col>65</xdr:col>
      <xdr:colOff>53975</xdr:colOff>
      <xdr:row>60</xdr:row>
      <xdr:rowOff>63500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48277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コロナ・インフルエンザの持続的流行による休日診療における診療報酬増に伴う一般財源の減等により、補助費等に係る経常収支比率は前年度より</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ポイント減少した。　</a:t>
          </a:r>
        </a:p>
        <a:p>
          <a:r>
            <a:rPr kumimoji="1" lang="ja-JP" altLang="en-US" sz="1300">
              <a:latin typeface="ＭＳ Ｐゴシック" panose="020B0600070205080204" pitchFamily="50" charset="-128"/>
              <a:ea typeface="ＭＳ Ｐゴシック" panose="020B0600070205080204" pitchFamily="50" charset="-128"/>
            </a:rPr>
            <a:t>　引き続き、行政の責任分野、経費負担の在り方、行政効果等を精査し、類似補助金の統合、支援の重点化、サンセット方式の徹底等により見直しを進める。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6" name="補助費等グラフ枠">
          <a:extLst>
            <a:ext uri="{FF2B5EF4-FFF2-40B4-BE49-F238E27FC236}">
              <a16:creationId xmlns:a16="http://schemas.microsoft.com/office/drawing/2014/main" id="{00000000-0008-0000-0400-000032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50800</xdr:rowOff>
    </xdr:from>
    <xdr:to>
      <xdr:col>82</xdr:col>
      <xdr:colOff>107950</xdr:colOff>
      <xdr:row>40</xdr:row>
      <xdr:rowOff>81280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6510000" y="5537200"/>
          <a:ext cx="0" cy="140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53357</xdr:rowOff>
    </xdr:from>
    <xdr:ext cx="762000" cy="259045"/>
    <xdr:sp macro="" textlink="">
      <xdr:nvSpPr>
        <xdr:cNvPr id="308" name="補助費等最小値テキスト">
          <a:extLst>
            <a:ext uri="{FF2B5EF4-FFF2-40B4-BE49-F238E27FC236}">
              <a16:creationId xmlns:a16="http://schemas.microsoft.com/office/drawing/2014/main" id="{00000000-0008-0000-0400-000034010000}"/>
            </a:ext>
          </a:extLst>
        </xdr:cNvPr>
        <xdr:cNvSpPr txBox="1"/>
      </xdr:nvSpPr>
      <xdr:spPr>
        <a:xfrm>
          <a:off x="16598900" y="691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81280</xdr:rowOff>
    </xdr:from>
    <xdr:to>
      <xdr:col>82</xdr:col>
      <xdr:colOff>196850</xdr:colOff>
      <xdr:row>40</xdr:row>
      <xdr:rowOff>81280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693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30</xdr:row>
      <xdr:rowOff>137177</xdr:rowOff>
    </xdr:from>
    <xdr:ext cx="762000" cy="259045"/>
    <xdr:sp macro="" textlink="">
      <xdr:nvSpPr>
        <xdr:cNvPr id="310" name="補助費等最大値テキスト">
          <a:extLst>
            <a:ext uri="{FF2B5EF4-FFF2-40B4-BE49-F238E27FC236}">
              <a16:creationId xmlns:a16="http://schemas.microsoft.com/office/drawing/2014/main" id="{00000000-0008-0000-0400-000036010000}"/>
            </a:ext>
          </a:extLst>
        </xdr:cNvPr>
        <xdr:cNvSpPr txBox="1"/>
      </xdr:nvSpPr>
      <xdr:spPr>
        <a:xfrm>
          <a:off x="16598900" y="528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50800</xdr:rowOff>
    </xdr:from>
    <xdr:to>
      <xdr:col>82</xdr:col>
      <xdr:colOff>196850</xdr:colOff>
      <xdr:row>32</xdr:row>
      <xdr:rowOff>50800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5537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104140</xdr:rowOff>
    </xdr:from>
    <xdr:to>
      <xdr:col>82</xdr:col>
      <xdr:colOff>107950</xdr:colOff>
      <xdr:row>34</xdr:row>
      <xdr:rowOff>157480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5671800" y="593344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17797</xdr:rowOff>
    </xdr:from>
    <xdr:ext cx="762000" cy="259045"/>
    <xdr:sp macro="" textlink="">
      <xdr:nvSpPr>
        <xdr:cNvPr id="313" name="補助費等平均値テキスト">
          <a:extLst>
            <a:ext uri="{FF2B5EF4-FFF2-40B4-BE49-F238E27FC236}">
              <a16:creationId xmlns:a16="http://schemas.microsoft.com/office/drawing/2014/main" id="{00000000-0008-0000-0400-000039010000}"/>
            </a:ext>
          </a:extLst>
        </xdr:cNvPr>
        <xdr:cNvSpPr txBox="1"/>
      </xdr:nvSpPr>
      <xdr:spPr>
        <a:xfrm>
          <a:off x="16598900" y="6189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45720</xdr:rowOff>
    </xdr:from>
    <xdr:to>
      <xdr:col>82</xdr:col>
      <xdr:colOff>158750</xdr:colOff>
      <xdr:row>36</xdr:row>
      <xdr:rowOff>147320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6459200" y="621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157480</xdr:rowOff>
    </xdr:from>
    <xdr:to>
      <xdr:col>78</xdr:col>
      <xdr:colOff>69850</xdr:colOff>
      <xdr:row>35</xdr:row>
      <xdr:rowOff>1270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4782800" y="59867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53340</xdr:rowOff>
    </xdr:from>
    <xdr:to>
      <xdr:col>78</xdr:col>
      <xdr:colOff>120650</xdr:colOff>
      <xdr:row>36</xdr:row>
      <xdr:rowOff>154940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5621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139717</xdr:rowOff>
    </xdr:from>
    <xdr:ext cx="7366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290800" y="6311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149860</xdr:rowOff>
    </xdr:from>
    <xdr:to>
      <xdr:col>73</xdr:col>
      <xdr:colOff>180975</xdr:colOff>
      <xdr:row>35</xdr:row>
      <xdr:rowOff>1270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3893800" y="59791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38100</xdr:rowOff>
    </xdr:from>
    <xdr:to>
      <xdr:col>74</xdr:col>
      <xdr:colOff>31750</xdr:colOff>
      <xdr:row>36</xdr:row>
      <xdr:rowOff>139700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4732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124477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401800" y="62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149860</xdr:rowOff>
    </xdr:from>
    <xdr:to>
      <xdr:col>69</xdr:col>
      <xdr:colOff>92075</xdr:colOff>
      <xdr:row>34</xdr:row>
      <xdr:rowOff>157480</xdr:rowOff>
    </xdr:to>
    <xdr:cxnSp macro="">
      <xdr:nvCxnSpPr>
        <xdr:cNvPr id="321" name="直線コネクタ 320">
          <a:extLst>
            <a:ext uri="{FF2B5EF4-FFF2-40B4-BE49-F238E27FC236}">
              <a16:creationId xmlns:a16="http://schemas.microsoft.com/office/drawing/2014/main" id="{00000000-0008-0000-0400-000041010000}"/>
            </a:ext>
          </a:extLst>
        </xdr:cNvPr>
        <xdr:cNvCxnSpPr/>
      </xdr:nvCxnSpPr>
      <xdr:spPr>
        <a:xfrm flipV="1">
          <a:off x="13004800" y="59791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140970</xdr:rowOff>
    </xdr:from>
    <xdr:to>
      <xdr:col>69</xdr:col>
      <xdr:colOff>142875</xdr:colOff>
      <xdr:row>36</xdr:row>
      <xdr:rowOff>71120</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3843000" y="614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55897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3512800" y="622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72390</xdr:rowOff>
    </xdr:from>
    <xdr:to>
      <xdr:col>65</xdr:col>
      <xdr:colOff>53975</xdr:colOff>
      <xdr:row>36</xdr:row>
      <xdr:rowOff>2540</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2954000" y="6073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158767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623800" y="615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53340</xdr:rowOff>
    </xdr:from>
    <xdr:to>
      <xdr:col>82</xdr:col>
      <xdr:colOff>158750</xdr:colOff>
      <xdr:row>34</xdr:row>
      <xdr:rowOff>154940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6459200" y="588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69867</xdr:rowOff>
    </xdr:from>
    <xdr:ext cx="762000" cy="259045"/>
    <xdr:sp macro="" textlink="">
      <xdr:nvSpPr>
        <xdr:cNvPr id="332" name="補助費等該当値テキスト">
          <a:extLst>
            <a:ext uri="{FF2B5EF4-FFF2-40B4-BE49-F238E27FC236}">
              <a16:creationId xmlns:a16="http://schemas.microsoft.com/office/drawing/2014/main" id="{00000000-0008-0000-0400-00004C010000}"/>
            </a:ext>
          </a:extLst>
        </xdr:cNvPr>
        <xdr:cNvSpPr txBox="1"/>
      </xdr:nvSpPr>
      <xdr:spPr>
        <a:xfrm>
          <a:off x="16598900" y="572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106680</xdr:rowOff>
    </xdr:from>
    <xdr:to>
      <xdr:col>78</xdr:col>
      <xdr:colOff>120650</xdr:colOff>
      <xdr:row>35</xdr:row>
      <xdr:rowOff>36830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5621000" y="593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47007</xdr:rowOff>
    </xdr:from>
    <xdr:ext cx="7366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5290800" y="5704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121920</xdr:rowOff>
    </xdr:from>
    <xdr:to>
      <xdr:col>74</xdr:col>
      <xdr:colOff>31750</xdr:colOff>
      <xdr:row>35</xdr:row>
      <xdr:rowOff>52070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4732000" y="59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62247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4401800" y="572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99060</xdr:rowOff>
    </xdr:from>
    <xdr:to>
      <xdr:col>69</xdr:col>
      <xdr:colOff>142875</xdr:colOff>
      <xdr:row>35</xdr:row>
      <xdr:rowOff>29210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3843000" y="592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39387</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3512800" y="569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106680</xdr:rowOff>
    </xdr:from>
    <xdr:to>
      <xdr:col>65</xdr:col>
      <xdr:colOff>53975</xdr:colOff>
      <xdr:row>35</xdr:row>
      <xdr:rowOff>36830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2954000" y="593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47007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2623800" y="570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公債費に係る経常収支比率は先端研究産業支援センター拡張事業等の元金償還が始まったことに加え、繰上償還を実施したことから、</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今後も引き続き大型事業が控えていることから、公債費の高止まりが予測されるが、投資事業の計画的実施や将来負担の軽減策を講じながら、公債費の適正管理に努めていく。</a:t>
          </a:r>
        </a:p>
      </xdr:txBody>
    </xdr:sp>
    <xdr:clientData/>
  </xdr:twoCellAnchor>
  <xdr:oneCellAnchor>
    <xdr:from>
      <xdr:col>3</xdr:col>
      <xdr:colOff>123825</xdr:colOff>
      <xdr:row>69</xdr:row>
      <xdr:rowOff>107950</xdr:rowOff>
    </xdr:from>
    <xdr:ext cx="298543" cy="225703"/>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9" name="公債費グラフ枠">
          <a:extLst>
            <a:ext uri="{FF2B5EF4-FFF2-40B4-BE49-F238E27FC236}">
              <a16:creationId xmlns:a16="http://schemas.microsoft.com/office/drawing/2014/main" id="{00000000-0008-0000-0400-00007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102507</xdr:rowOff>
    </xdr:from>
    <xdr:to>
      <xdr:col>24</xdr:col>
      <xdr:colOff>25400</xdr:colOff>
      <xdr:row>82</xdr:row>
      <xdr:rowOff>50800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4826000" y="12618357"/>
          <a:ext cx="0" cy="14913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71" name="公債費最小値テキスト">
          <a:extLst>
            <a:ext uri="{FF2B5EF4-FFF2-40B4-BE49-F238E27FC236}">
              <a16:creationId xmlns:a16="http://schemas.microsoft.com/office/drawing/2014/main" id="{00000000-0008-0000-0400-000073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17434</xdr:rowOff>
    </xdr:from>
    <xdr:ext cx="762000" cy="259045"/>
    <xdr:sp macro="" textlink="">
      <xdr:nvSpPr>
        <xdr:cNvPr id="373" name="公債費最大値テキスト">
          <a:extLst>
            <a:ext uri="{FF2B5EF4-FFF2-40B4-BE49-F238E27FC236}">
              <a16:creationId xmlns:a16="http://schemas.microsoft.com/office/drawing/2014/main" id="{00000000-0008-0000-0400-000075010000}"/>
            </a:ext>
          </a:extLst>
        </xdr:cNvPr>
        <xdr:cNvSpPr txBox="1"/>
      </xdr:nvSpPr>
      <xdr:spPr>
        <a:xfrm>
          <a:off x="4914900" y="12361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102507</xdr:rowOff>
    </xdr:from>
    <xdr:to>
      <xdr:col>24</xdr:col>
      <xdr:colOff>114300</xdr:colOff>
      <xdr:row>73</xdr:row>
      <xdr:rowOff>102507</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4737100" y="12618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80</xdr:row>
      <xdr:rowOff>78014</xdr:rowOff>
    </xdr:from>
    <xdr:to>
      <xdr:col>24</xdr:col>
      <xdr:colOff>25400</xdr:colOff>
      <xdr:row>80</xdr:row>
      <xdr:rowOff>88900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987800" y="13794014"/>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136270</xdr:rowOff>
    </xdr:from>
    <xdr:ext cx="762000" cy="259045"/>
    <xdr:sp macro="" textlink="">
      <xdr:nvSpPr>
        <xdr:cNvPr id="376" name="公債費平均値テキスト">
          <a:extLst>
            <a:ext uri="{FF2B5EF4-FFF2-40B4-BE49-F238E27FC236}">
              <a16:creationId xmlns:a16="http://schemas.microsoft.com/office/drawing/2014/main" id="{00000000-0008-0000-0400-000078010000}"/>
            </a:ext>
          </a:extLst>
        </xdr:cNvPr>
        <xdr:cNvSpPr txBox="1"/>
      </xdr:nvSpPr>
      <xdr:spPr>
        <a:xfrm>
          <a:off x="4914900" y="13337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119743</xdr:rowOff>
    </xdr:from>
    <xdr:to>
      <xdr:col>24</xdr:col>
      <xdr:colOff>76200</xdr:colOff>
      <xdr:row>79</xdr:row>
      <xdr:rowOff>49893</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4775200" y="1349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75293</xdr:rowOff>
    </xdr:from>
    <xdr:to>
      <xdr:col>19</xdr:col>
      <xdr:colOff>187325</xdr:colOff>
      <xdr:row>80</xdr:row>
      <xdr:rowOff>78014</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3098800" y="13619843"/>
          <a:ext cx="889000" cy="174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79</xdr:row>
      <xdr:rowOff>13607</xdr:rowOff>
    </xdr:from>
    <xdr:to>
      <xdr:col>20</xdr:col>
      <xdr:colOff>38100</xdr:colOff>
      <xdr:row>79</xdr:row>
      <xdr:rowOff>115207</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937000" y="13558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125384</xdr:rowOff>
    </xdr:from>
    <xdr:ext cx="7366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3606800" y="13327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159657</xdr:rowOff>
    </xdr:from>
    <xdr:to>
      <xdr:col>15</xdr:col>
      <xdr:colOff>98425</xdr:colOff>
      <xdr:row>79</xdr:row>
      <xdr:rowOff>75293</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a:off x="2209800" y="13532757"/>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160564</xdr:rowOff>
    </xdr:from>
    <xdr:to>
      <xdr:col>15</xdr:col>
      <xdr:colOff>149225</xdr:colOff>
      <xdr:row>78</xdr:row>
      <xdr:rowOff>90714</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3048000" y="13362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100891</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3131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159657</xdr:rowOff>
    </xdr:from>
    <xdr:to>
      <xdr:col>11</xdr:col>
      <xdr:colOff>9525</xdr:colOff>
      <xdr:row>79</xdr:row>
      <xdr:rowOff>42636</xdr:rowOff>
    </xdr:to>
    <xdr:cxnSp macro="">
      <xdr:nvCxnSpPr>
        <xdr:cNvPr id="384" name="直線コネクタ 383">
          <a:extLst>
            <a:ext uri="{FF2B5EF4-FFF2-40B4-BE49-F238E27FC236}">
              <a16:creationId xmlns:a16="http://schemas.microsoft.com/office/drawing/2014/main" id="{00000000-0008-0000-0400-000080010000}"/>
            </a:ext>
          </a:extLst>
        </xdr:cNvPr>
        <xdr:cNvCxnSpPr/>
      </xdr:nvCxnSpPr>
      <xdr:spPr>
        <a:xfrm flipV="1">
          <a:off x="1320800" y="13532757"/>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40821</xdr:rowOff>
    </xdr:from>
    <xdr:to>
      <xdr:col>11</xdr:col>
      <xdr:colOff>60325</xdr:colOff>
      <xdr:row>77</xdr:row>
      <xdr:rowOff>142421</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2159000" y="13242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152598</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3011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73479</xdr:rowOff>
    </xdr:from>
    <xdr:to>
      <xdr:col>6</xdr:col>
      <xdr:colOff>171450</xdr:colOff>
      <xdr:row>78</xdr:row>
      <xdr:rowOff>3629</xdr:rowOff>
    </xdr:to>
    <xdr:sp macro="" textlink="">
      <xdr:nvSpPr>
        <xdr:cNvPr id="387" name="フローチャート: 判断 386">
          <a:extLst>
            <a:ext uri="{FF2B5EF4-FFF2-40B4-BE49-F238E27FC236}">
              <a16:creationId xmlns:a16="http://schemas.microsoft.com/office/drawing/2014/main" id="{00000000-0008-0000-0400-000083010000}"/>
            </a:ext>
          </a:extLst>
        </xdr:cNvPr>
        <xdr:cNvSpPr/>
      </xdr:nvSpPr>
      <xdr:spPr>
        <a:xfrm>
          <a:off x="1270000" y="1327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13806</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3044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80</xdr:row>
      <xdr:rowOff>38100</xdr:rowOff>
    </xdr:from>
    <xdr:to>
      <xdr:col>24</xdr:col>
      <xdr:colOff>76200</xdr:colOff>
      <xdr:row>80</xdr:row>
      <xdr:rowOff>139700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4775200" y="1375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80</xdr:row>
      <xdr:rowOff>10177</xdr:rowOff>
    </xdr:from>
    <xdr:ext cx="762000" cy="259045"/>
    <xdr:sp macro="" textlink="">
      <xdr:nvSpPr>
        <xdr:cNvPr id="395" name="公債費該当値テキスト">
          <a:extLst>
            <a:ext uri="{FF2B5EF4-FFF2-40B4-BE49-F238E27FC236}">
              <a16:creationId xmlns:a16="http://schemas.microsoft.com/office/drawing/2014/main" id="{00000000-0008-0000-0400-00008B010000}"/>
            </a:ext>
          </a:extLst>
        </xdr:cNvPr>
        <xdr:cNvSpPr txBox="1"/>
      </xdr:nvSpPr>
      <xdr:spPr>
        <a:xfrm>
          <a:off x="4914900" y="1372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80</xdr:row>
      <xdr:rowOff>27214</xdr:rowOff>
    </xdr:from>
    <xdr:to>
      <xdr:col>20</xdr:col>
      <xdr:colOff>38100</xdr:colOff>
      <xdr:row>80</xdr:row>
      <xdr:rowOff>128814</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3937000" y="13743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113591</xdr:rowOff>
    </xdr:from>
    <xdr:ext cx="7366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3606800" y="13829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24493</xdr:rowOff>
    </xdr:from>
    <xdr:to>
      <xdr:col>15</xdr:col>
      <xdr:colOff>149225</xdr:colOff>
      <xdr:row>79</xdr:row>
      <xdr:rowOff>126093</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3048000" y="1356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110870</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2717800" y="1365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108857</xdr:rowOff>
    </xdr:from>
    <xdr:to>
      <xdr:col>11</xdr:col>
      <xdr:colOff>60325</xdr:colOff>
      <xdr:row>79</xdr:row>
      <xdr:rowOff>39007</xdr:rowOff>
    </xdr:to>
    <xdr:sp macro="" textlink="">
      <xdr:nvSpPr>
        <xdr:cNvPr id="400" name="楕円 399">
          <a:extLst>
            <a:ext uri="{FF2B5EF4-FFF2-40B4-BE49-F238E27FC236}">
              <a16:creationId xmlns:a16="http://schemas.microsoft.com/office/drawing/2014/main" id="{00000000-0008-0000-0400-000090010000}"/>
            </a:ext>
          </a:extLst>
        </xdr:cNvPr>
        <xdr:cNvSpPr/>
      </xdr:nvSpPr>
      <xdr:spPr>
        <a:xfrm>
          <a:off x="2159000" y="1348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23784</xdr:rowOff>
    </xdr:from>
    <xdr:ext cx="762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828800" y="13568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163286</xdr:rowOff>
    </xdr:from>
    <xdr:to>
      <xdr:col>6</xdr:col>
      <xdr:colOff>171450</xdr:colOff>
      <xdr:row>79</xdr:row>
      <xdr:rowOff>93436</xdr:rowOff>
    </xdr:to>
    <xdr:sp macro="" textlink="">
      <xdr:nvSpPr>
        <xdr:cNvPr id="402" name="楕円 401">
          <a:extLst>
            <a:ext uri="{FF2B5EF4-FFF2-40B4-BE49-F238E27FC236}">
              <a16:creationId xmlns:a16="http://schemas.microsoft.com/office/drawing/2014/main" id="{00000000-0008-0000-0400-000092010000}"/>
            </a:ext>
          </a:extLst>
        </xdr:cNvPr>
        <xdr:cNvSpPr/>
      </xdr:nvSpPr>
      <xdr:spPr>
        <a:xfrm>
          <a:off x="1270000" y="13536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78213</xdr:rowOff>
    </xdr:from>
    <xdr:ext cx="762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939800" y="13622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や物件費の伸びが続くことが見込まれるが、定員適正化計画の着実な遂行による人件費の減によって、数値の改善を図るとともに、今後も鶴岡市行財政改革推進プランに基づき、引き続き経常経費の削減に努めていく。</a:t>
          </a:r>
        </a:p>
      </xdr:txBody>
    </xdr:sp>
    <xdr:clientData/>
  </xdr:twoCellAnchor>
  <xdr:oneCellAnchor>
    <xdr:from>
      <xdr:col>62</xdr:col>
      <xdr:colOff>6350</xdr:colOff>
      <xdr:row>69</xdr:row>
      <xdr:rowOff>107950</xdr:rowOff>
    </xdr:from>
    <xdr:ext cx="298543" cy="225703"/>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7" name="テキスト ボックス 426">
          <a:extLst>
            <a:ext uri="{FF2B5EF4-FFF2-40B4-BE49-F238E27FC236}">
              <a16:creationId xmlns:a16="http://schemas.microsoft.com/office/drawing/2014/main" id="{00000000-0008-0000-0400-0000AB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2" name="公債費以外グラフ枠">
          <a:extLst>
            <a:ext uri="{FF2B5EF4-FFF2-40B4-BE49-F238E27FC236}">
              <a16:creationId xmlns:a16="http://schemas.microsoft.com/office/drawing/2014/main" id="{00000000-0008-0000-0400-0000B0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165100</xdr:rowOff>
    </xdr:from>
    <xdr:to>
      <xdr:col>82</xdr:col>
      <xdr:colOff>107950</xdr:colOff>
      <xdr:row>81</xdr:row>
      <xdr:rowOff>156936</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6510000" y="12509500"/>
          <a:ext cx="0" cy="1534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129013</xdr:rowOff>
    </xdr:from>
    <xdr:ext cx="762000" cy="259045"/>
    <xdr:sp macro="" textlink="">
      <xdr:nvSpPr>
        <xdr:cNvPr id="434" name="公債費以外最小値テキスト">
          <a:extLst>
            <a:ext uri="{FF2B5EF4-FFF2-40B4-BE49-F238E27FC236}">
              <a16:creationId xmlns:a16="http://schemas.microsoft.com/office/drawing/2014/main" id="{00000000-0008-0000-0400-0000B2010000}"/>
            </a:ext>
          </a:extLst>
        </xdr:cNvPr>
        <xdr:cNvSpPr txBox="1"/>
      </xdr:nvSpPr>
      <xdr:spPr>
        <a:xfrm>
          <a:off x="16598900" y="14016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156936</xdr:rowOff>
    </xdr:from>
    <xdr:to>
      <xdr:col>82</xdr:col>
      <xdr:colOff>196850</xdr:colOff>
      <xdr:row>81</xdr:row>
      <xdr:rowOff>156936</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6421100" y="14044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80027</xdr:rowOff>
    </xdr:from>
    <xdr:ext cx="762000" cy="259045"/>
    <xdr:sp macro="" textlink="">
      <xdr:nvSpPr>
        <xdr:cNvPr id="436" name="公債費以外最大値テキスト">
          <a:extLst>
            <a:ext uri="{FF2B5EF4-FFF2-40B4-BE49-F238E27FC236}">
              <a16:creationId xmlns:a16="http://schemas.microsoft.com/office/drawing/2014/main" id="{00000000-0008-0000-0400-0000B4010000}"/>
            </a:ext>
          </a:extLst>
        </xdr:cNvPr>
        <xdr:cNvSpPr txBox="1"/>
      </xdr:nvSpPr>
      <xdr:spPr>
        <a:xfrm>
          <a:off x="16598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165100</xdr:rowOff>
    </xdr:from>
    <xdr:to>
      <xdr:col>82</xdr:col>
      <xdr:colOff>196850</xdr:colOff>
      <xdr:row>72</xdr:row>
      <xdr:rowOff>165100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6421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80736</xdr:rowOff>
    </xdr:from>
    <xdr:to>
      <xdr:col>82</xdr:col>
      <xdr:colOff>107950</xdr:colOff>
      <xdr:row>77</xdr:row>
      <xdr:rowOff>135164</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5671800" y="13282386"/>
          <a:ext cx="8382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143527</xdr:rowOff>
    </xdr:from>
    <xdr:ext cx="762000" cy="259045"/>
    <xdr:sp macro="" textlink="">
      <xdr:nvSpPr>
        <xdr:cNvPr id="439" name="公債費以外平均値テキスト">
          <a:extLst>
            <a:ext uri="{FF2B5EF4-FFF2-40B4-BE49-F238E27FC236}">
              <a16:creationId xmlns:a16="http://schemas.microsoft.com/office/drawing/2014/main" id="{00000000-0008-0000-0400-0000B7010000}"/>
            </a:ext>
          </a:extLst>
        </xdr:cNvPr>
        <xdr:cNvSpPr txBox="1"/>
      </xdr:nvSpPr>
      <xdr:spPr>
        <a:xfrm>
          <a:off x="16598900" y="13345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0</xdr:rowOff>
    </xdr:from>
    <xdr:to>
      <xdr:col>82</xdr:col>
      <xdr:colOff>158750</xdr:colOff>
      <xdr:row>78</xdr:row>
      <xdr:rowOff>101600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64592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20865</xdr:rowOff>
    </xdr:from>
    <xdr:to>
      <xdr:col>78</xdr:col>
      <xdr:colOff>69850</xdr:colOff>
      <xdr:row>77</xdr:row>
      <xdr:rowOff>80736</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4782800" y="12879615"/>
          <a:ext cx="889000" cy="402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40821</xdr:rowOff>
    </xdr:from>
    <xdr:to>
      <xdr:col>78</xdr:col>
      <xdr:colOff>120650</xdr:colOff>
      <xdr:row>77</xdr:row>
      <xdr:rowOff>142421</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5621000" y="13242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127198</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3288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20865</xdr:rowOff>
    </xdr:from>
    <xdr:to>
      <xdr:col>73</xdr:col>
      <xdr:colOff>180975</xdr:colOff>
      <xdr:row>76</xdr:row>
      <xdr:rowOff>121557</xdr:rowOff>
    </xdr:to>
    <xdr:cxnSp macro="">
      <xdr:nvCxnSpPr>
        <xdr:cNvPr id="444" name="直線コネクタ 443">
          <a:extLst>
            <a:ext uri="{FF2B5EF4-FFF2-40B4-BE49-F238E27FC236}">
              <a16:creationId xmlns:a16="http://schemas.microsoft.com/office/drawing/2014/main" id="{00000000-0008-0000-0400-0000BC010000}"/>
            </a:ext>
          </a:extLst>
        </xdr:cNvPr>
        <xdr:cNvCxnSpPr/>
      </xdr:nvCxnSpPr>
      <xdr:spPr>
        <a:xfrm flipV="1">
          <a:off x="13893800" y="12879615"/>
          <a:ext cx="889000" cy="272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100693</xdr:rowOff>
    </xdr:from>
    <xdr:to>
      <xdr:col>74</xdr:col>
      <xdr:colOff>31750</xdr:colOff>
      <xdr:row>76</xdr:row>
      <xdr:rowOff>30843</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4732000" y="12959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15620</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401800" y="13045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121557</xdr:rowOff>
    </xdr:from>
    <xdr:to>
      <xdr:col>69</xdr:col>
      <xdr:colOff>92075</xdr:colOff>
      <xdr:row>77</xdr:row>
      <xdr:rowOff>26307</xdr:rowOff>
    </xdr:to>
    <xdr:cxnSp macro="">
      <xdr:nvCxnSpPr>
        <xdr:cNvPr id="447" name="直線コネクタ 446">
          <a:extLst>
            <a:ext uri="{FF2B5EF4-FFF2-40B4-BE49-F238E27FC236}">
              <a16:creationId xmlns:a16="http://schemas.microsoft.com/office/drawing/2014/main" id="{00000000-0008-0000-0400-0000BF010000}"/>
            </a:ext>
          </a:extLst>
        </xdr:cNvPr>
        <xdr:cNvCxnSpPr/>
      </xdr:nvCxnSpPr>
      <xdr:spPr>
        <a:xfrm flipV="1">
          <a:off x="13004800" y="13151757"/>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78</xdr:row>
      <xdr:rowOff>141514</xdr:rowOff>
    </xdr:from>
    <xdr:to>
      <xdr:col>69</xdr:col>
      <xdr:colOff>142875</xdr:colOff>
      <xdr:row>79</xdr:row>
      <xdr:rowOff>71664</xdr:rowOff>
    </xdr:to>
    <xdr:sp macro="" textlink="">
      <xdr:nvSpPr>
        <xdr:cNvPr id="448" name="フローチャート: 判断 447">
          <a:extLst>
            <a:ext uri="{FF2B5EF4-FFF2-40B4-BE49-F238E27FC236}">
              <a16:creationId xmlns:a16="http://schemas.microsoft.com/office/drawing/2014/main" id="{00000000-0008-0000-0400-0000C0010000}"/>
            </a:ext>
          </a:extLst>
        </xdr:cNvPr>
        <xdr:cNvSpPr/>
      </xdr:nvSpPr>
      <xdr:spPr>
        <a:xfrm>
          <a:off x="13843000" y="13514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56441</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163286</xdr:rowOff>
    </xdr:from>
    <xdr:to>
      <xdr:col>65</xdr:col>
      <xdr:colOff>53975</xdr:colOff>
      <xdr:row>79</xdr:row>
      <xdr:rowOff>93436</xdr:rowOff>
    </xdr:to>
    <xdr:sp macro="" textlink="">
      <xdr:nvSpPr>
        <xdr:cNvPr id="450" name="フローチャート: 判断 449">
          <a:extLst>
            <a:ext uri="{FF2B5EF4-FFF2-40B4-BE49-F238E27FC236}">
              <a16:creationId xmlns:a16="http://schemas.microsoft.com/office/drawing/2014/main" id="{00000000-0008-0000-0400-0000C2010000}"/>
            </a:ext>
          </a:extLst>
        </xdr:cNvPr>
        <xdr:cNvSpPr/>
      </xdr:nvSpPr>
      <xdr:spPr>
        <a:xfrm>
          <a:off x="12954000" y="13536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78213</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3622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84364</xdr:rowOff>
    </xdr:from>
    <xdr:to>
      <xdr:col>82</xdr:col>
      <xdr:colOff>158750</xdr:colOff>
      <xdr:row>78</xdr:row>
      <xdr:rowOff>14514</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6459200" y="1328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100891</xdr:rowOff>
    </xdr:from>
    <xdr:ext cx="762000" cy="259045"/>
    <xdr:sp macro="" textlink="">
      <xdr:nvSpPr>
        <xdr:cNvPr id="458" name="公債費以外該当値テキスト">
          <a:extLst>
            <a:ext uri="{FF2B5EF4-FFF2-40B4-BE49-F238E27FC236}">
              <a16:creationId xmlns:a16="http://schemas.microsoft.com/office/drawing/2014/main" id="{00000000-0008-0000-0400-0000CA010000}"/>
            </a:ext>
          </a:extLst>
        </xdr:cNvPr>
        <xdr:cNvSpPr txBox="1"/>
      </xdr:nvSpPr>
      <xdr:spPr>
        <a:xfrm>
          <a:off x="16598900" y="13131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29936</xdr:rowOff>
    </xdr:from>
    <xdr:to>
      <xdr:col>78</xdr:col>
      <xdr:colOff>120650</xdr:colOff>
      <xdr:row>77</xdr:row>
      <xdr:rowOff>131536</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5621000" y="13231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141713</xdr:rowOff>
    </xdr:from>
    <xdr:ext cx="7366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5290800" y="130004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141515</xdr:rowOff>
    </xdr:from>
    <xdr:to>
      <xdr:col>74</xdr:col>
      <xdr:colOff>31750</xdr:colOff>
      <xdr:row>75</xdr:row>
      <xdr:rowOff>71665</xdr:rowOff>
    </xdr:to>
    <xdr:sp macro="" textlink="">
      <xdr:nvSpPr>
        <xdr:cNvPr id="461" name="楕円 460">
          <a:extLst>
            <a:ext uri="{FF2B5EF4-FFF2-40B4-BE49-F238E27FC236}">
              <a16:creationId xmlns:a16="http://schemas.microsoft.com/office/drawing/2014/main" id="{00000000-0008-0000-0400-0000CD010000}"/>
            </a:ext>
          </a:extLst>
        </xdr:cNvPr>
        <xdr:cNvSpPr/>
      </xdr:nvSpPr>
      <xdr:spPr>
        <a:xfrm>
          <a:off x="14732000" y="12828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81842</xdr:rowOff>
    </xdr:from>
    <xdr:ext cx="762000" cy="259045"/>
    <xdr:sp macro="" textlink="">
      <xdr:nvSpPr>
        <xdr:cNvPr id="462" name="テキスト ボックス 461">
          <a:extLst>
            <a:ext uri="{FF2B5EF4-FFF2-40B4-BE49-F238E27FC236}">
              <a16:creationId xmlns:a16="http://schemas.microsoft.com/office/drawing/2014/main" id="{00000000-0008-0000-0400-0000CE010000}"/>
            </a:ext>
          </a:extLst>
        </xdr:cNvPr>
        <xdr:cNvSpPr txBox="1"/>
      </xdr:nvSpPr>
      <xdr:spPr>
        <a:xfrm>
          <a:off x="14401800" y="12597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70757</xdr:rowOff>
    </xdr:from>
    <xdr:to>
      <xdr:col>69</xdr:col>
      <xdr:colOff>142875</xdr:colOff>
      <xdr:row>77</xdr:row>
      <xdr:rowOff>907</xdr:rowOff>
    </xdr:to>
    <xdr:sp macro="" textlink="">
      <xdr:nvSpPr>
        <xdr:cNvPr id="463" name="楕円 462">
          <a:extLst>
            <a:ext uri="{FF2B5EF4-FFF2-40B4-BE49-F238E27FC236}">
              <a16:creationId xmlns:a16="http://schemas.microsoft.com/office/drawing/2014/main" id="{00000000-0008-0000-0400-0000CF010000}"/>
            </a:ext>
          </a:extLst>
        </xdr:cNvPr>
        <xdr:cNvSpPr/>
      </xdr:nvSpPr>
      <xdr:spPr>
        <a:xfrm>
          <a:off x="13843000" y="13100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11084</xdr:rowOff>
    </xdr:from>
    <xdr:ext cx="762000" cy="259045"/>
    <xdr:sp macro="" textlink="">
      <xdr:nvSpPr>
        <xdr:cNvPr id="464" name="テキスト ボックス 463">
          <a:extLst>
            <a:ext uri="{FF2B5EF4-FFF2-40B4-BE49-F238E27FC236}">
              <a16:creationId xmlns:a16="http://schemas.microsoft.com/office/drawing/2014/main" id="{00000000-0008-0000-0400-0000D0010000}"/>
            </a:ext>
          </a:extLst>
        </xdr:cNvPr>
        <xdr:cNvSpPr txBox="1"/>
      </xdr:nvSpPr>
      <xdr:spPr>
        <a:xfrm>
          <a:off x="13512800" y="12869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146957</xdr:rowOff>
    </xdr:from>
    <xdr:to>
      <xdr:col>65</xdr:col>
      <xdr:colOff>53975</xdr:colOff>
      <xdr:row>77</xdr:row>
      <xdr:rowOff>77107</xdr:rowOff>
    </xdr:to>
    <xdr:sp macro="" textlink="">
      <xdr:nvSpPr>
        <xdr:cNvPr id="465" name="楕円 464">
          <a:extLst>
            <a:ext uri="{FF2B5EF4-FFF2-40B4-BE49-F238E27FC236}">
              <a16:creationId xmlns:a16="http://schemas.microsoft.com/office/drawing/2014/main" id="{00000000-0008-0000-0400-0000D1010000}"/>
            </a:ext>
          </a:extLst>
        </xdr:cNvPr>
        <xdr:cNvSpPr/>
      </xdr:nvSpPr>
      <xdr:spPr>
        <a:xfrm>
          <a:off x="12954000" y="1317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87284</xdr:rowOff>
    </xdr:from>
    <xdr:ext cx="762000" cy="259045"/>
    <xdr:sp macro="" textlink="">
      <xdr:nvSpPr>
        <xdr:cNvPr id="466" name="テキスト ボックス 465">
          <a:extLst>
            <a:ext uri="{FF2B5EF4-FFF2-40B4-BE49-F238E27FC236}">
              <a16:creationId xmlns:a16="http://schemas.microsoft.com/office/drawing/2014/main" id="{00000000-0008-0000-0400-0000D2010000}"/>
            </a:ext>
          </a:extLst>
        </xdr:cNvPr>
        <xdr:cNvSpPr txBox="1"/>
      </xdr:nvSpPr>
      <xdr:spPr>
        <a:xfrm>
          <a:off x="12623800" y="1294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114694</xdr:rowOff>
    </xdr:from>
    <xdr:to>
      <xdr:col>29</xdr:col>
      <xdr:colOff>127000</xdr:colOff>
      <xdr:row>19</xdr:row>
      <xdr:rowOff>72746</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048269"/>
          <a:ext cx="0" cy="132965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44823</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49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72746</xdr:rowOff>
    </xdr:from>
    <xdr:to>
      <xdr:col>30</xdr:col>
      <xdr:colOff>25400</xdr:colOff>
      <xdr:row>19</xdr:row>
      <xdr:rowOff>72746</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779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29621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91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114694</xdr:rowOff>
    </xdr:from>
    <xdr:to>
      <xdr:col>30</xdr:col>
      <xdr:colOff>25400</xdr:colOff>
      <xdr:row>11</xdr:row>
      <xdr:rowOff>114694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0482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12</xdr:row>
      <xdr:rowOff>171386</xdr:rowOff>
    </xdr:from>
    <xdr:to>
      <xdr:col>29</xdr:col>
      <xdr:colOff>127000</xdr:colOff>
      <xdr:row>13</xdr:row>
      <xdr:rowOff>122504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276411"/>
          <a:ext cx="647700" cy="1225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62641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105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90564</xdr:rowOff>
    </xdr:from>
    <xdr:to>
      <xdr:col>29</xdr:col>
      <xdr:colOff>177800</xdr:colOff>
      <xdr:row>15</xdr:row>
      <xdr:rowOff>20714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5384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13</xdr:row>
      <xdr:rowOff>122504</xdr:rowOff>
    </xdr:from>
    <xdr:to>
      <xdr:col>26</xdr:col>
      <xdr:colOff>50800</xdr:colOff>
      <xdr:row>14</xdr:row>
      <xdr:rowOff>18986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398979"/>
          <a:ext cx="698500" cy="679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15</xdr:row>
      <xdr:rowOff>21488</xdr:rowOff>
    </xdr:from>
    <xdr:to>
      <xdr:col>26</xdr:col>
      <xdr:colOff>101600</xdr:colOff>
      <xdr:row>15</xdr:row>
      <xdr:rowOff>123088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6408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107865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27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18986</xdr:rowOff>
    </xdr:from>
    <xdr:to>
      <xdr:col>22</xdr:col>
      <xdr:colOff>114300</xdr:colOff>
      <xdr:row>14</xdr:row>
      <xdr:rowOff>77813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466911"/>
          <a:ext cx="698500" cy="588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15</xdr:row>
      <xdr:rowOff>62370</xdr:rowOff>
    </xdr:from>
    <xdr:to>
      <xdr:col>22</xdr:col>
      <xdr:colOff>165100</xdr:colOff>
      <xdr:row>15</xdr:row>
      <xdr:rowOff>163970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6817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148747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68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77813</xdr:rowOff>
    </xdr:from>
    <xdr:to>
      <xdr:col>18</xdr:col>
      <xdr:colOff>177800</xdr:colOff>
      <xdr:row>14</xdr:row>
      <xdr:rowOff>144488</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525738"/>
          <a:ext cx="698500" cy="666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94336</xdr:rowOff>
    </xdr:from>
    <xdr:to>
      <xdr:col>19</xdr:col>
      <xdr:colOff>38100</xdr:colOff>
      <xdr:row>17</xdr:row>
      <xdr:rowOff>24486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8851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9263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971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120548</xdr:rowOff>
    </xdr:from>
    <xdr:to>
      <xdr:col>15</xdr:col>
      <xdr:colOff>101600</xdr:colOff>
      <xdr:row>17</xdr:row>
      <xdr:rowOff>50698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113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35475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97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12</xdr:row>
      <xdr:rowOff>120586</xdr:rowOff>
    </xdr:from>
    <xdr:to>
      <xdr:col>29</xdr:col>
      <xdr:colOff>177800</xdr:colOff>
      <xdr:row>13</xdr:row>
      <xdr:rowOff>50736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2256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11</xdr:row>
      <xdr:rowOff>137113</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070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13</xdr:row>
      <xdr:rowOff>71704</xdr:rowOff>
    </xdr:from>
    <xdr:to>
      <xdr:col>26</xdr:col>
      <xdr:colOff>101600</xdr:colOff>
      <xdr:row>14</xdr:row>
      <xdr:rowOff>1854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3481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12031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1170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13</xdr:row>
      <xdr:rowOff>139636</xdr:rowOff>
    </xdr:from>
    <xdr:to>
      <xdr:col>22</xdr:col>
      <xdr:colOff>165100</xdr:colOff>
      <xdr:row>14</xdr:row>
      <xdr:rowOff>69786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4161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79963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184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27013</xdr:rowOff>
    </xdr:from>
    <xdr:to>
      <xdr:col>19</xdr:col>
      <xdr:colOff>38100</xdr:colOff>
      <xdr:row>14</xdr:row>
      <xdr:rowOff>128613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4749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12</xdr:row>
      <xdr:rowOff>138790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243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93688</xdr:rowOff>
    </xdr:from>
    <xdr:to>
      <xdr:col>15</xdr:col>
      <xdr:colOff>101600</xdr:colOff>
      <xdr:row>15</xdr:row>
      <xdr:rowOff>23838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5416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34015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310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212170</xdr:rowOff>
    </xdr:from>
    <xdr:to>
      <xdr:col>29</xdr:col>
      <xdr:colOff>127000</xdr:colOff>
      <xdr:row>37</xdr:row>
      <xdr:rowOff>257628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136720"/>
          <a:ext cx="0" cy="124560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229705</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5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257628</xdr:rowOff>
    </xdr:from>
    <xdr:to>
      <xdr:col>30</xdr:col>
      <xdr:colOff>25400</xdr:colOff>
      <xdr:row>37</xdr:row>
      <xdr:rowOff>257628</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3823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127097</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88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212170</xdr:rowOff>
    </xdr:from>
    <xdr:to>
      <xdr:col>30</xdr:col>
      <xdr:colOff>25400</xdr:colOff>
      <xdr:row>33</xdr:row>
      <xdr:rowOff>212170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13672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324674</xdr:rowOff>
    </xdr:from>
    <xdr:to>
      <xdr:col>29</xdr:col>
      <xdr:colOff>127000</xdr:colOff>
      <xdr:row>35</xdr:row>
      <xdr:rowOff>5025</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592124"/>
          <a:ext cx="647700" cy="232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309450</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769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302971</xdr:rowOff>
    </xdr:from>
    <xdr:to>
      <xdr:col>29</xdr:col>
      <xdr:colOff>177800</xdr:colOff>
      <xdr:row>35</xdr:row>
      <xdr:rowOff>61671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5704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5025</xdr:rowOff>
    </xdr:from>
    <xdr:to>
      <xdr:col>26</xdr:col>
      <xdr:colOff>50800</xdr:colOff>
      <xdr:row>35</xdr:row>
      <xdr:rowOff>101005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615375"/>
          <a:ext cx="698500" cy="959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34</xdr:row>
      <xdr:rowOff>243111</xdr:rowOff>
    </xdr:from>
    <xdr:to>
      <xdr:col>26</xdr:col>
      <xdr:colOff>101600</xdr:colOff>
      <xdr:row>35</xdr:row>
      <xdr:rowOff>1811</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5105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11988</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2794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101005</xdr:rowOff>
    </xdr:from>
    <xdr:to>
      <xdr:col>22</xdr:col>
      <xdr:colOff>114300</xdr:colOff>
      <xdr:row>35</xdr:row>
      <xdr:rowOff>219975</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711355"/>
          <a:ext cx="698500" cy="1189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21172</xdr:rowOff>
    </xdr:from>
    <xdr:to>
      <xdr:col>22</xdr:col>
      <xdr:colOff>165100</xdr:colOff>
      <xdr:row>35</xdr:row>
      <xdr:rowOff>122772</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6315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132950</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400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188592</xdr:rowOff>
    </xdr:from>
    <xdr:to>
      <xdr:col>18</xdr:col>
      <xdr:colOff>177800</xdr:colOff>
      <xdr:row>35</xdr:row>
      <xdr:rowOff>219975</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6798942"/>
          <a:ext cx="698500" cy="313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122442</xdr:rowOff>
    </xdr:from>
    <xdr:to>
      <xdr:col>19</xdr:col>
      <xdr:colOff>38100</xdr:colOff>
      <xdr:row>35</xdr:row>
      <xdr:rowOff>224042</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32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234219</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0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99256</xdr:rowOff>
    </xdr:from>
    <xdr:to>
      <xdr:col>15</xdr:col>
      <xdr:colOff>101600</xdr:colOff>
      <xdr:row>35</xdr:row>
      <xdr:rowOff>200856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709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211033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478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273874</xdr:rowOff>
    </xdr:from>
    <xdr:to>
      <xdr:col>29</xdr:col>
      <xdr:colOff>177800</xdr:colOff>
      <xdr:row>35</xdr:row>
      <xdr:rowOff>32574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5413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118951</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38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297125</xdr:rowOff>
    </xdr:from>
    <xdr:to>
      <xdr:col>26</xdr:col>
      <xdr:colOff>101600</xdr:colOff>
      <xdr:row>35</xdr:row>
      <xdr:rowOff>55825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5645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40602</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6509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50205</xdr:rowOff>
    </xdr:from>
    <xdr:to>
      <xdr:col>22</xdr:col>
      <xdr:colOff>165100</xdr:colOff>
      <xdr:row>35</xdr:row>
      <xdr:rowOff>151805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6605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136582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746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169175</xdr:rowOff>
    </xdr:from>
    <xdr:to>
      <xdr:col>19</xdr:col>
      <xdr:colOff>38100</xdr:colOff>
      <xdr:row>35</xdr:row>
      <xdr:rowOff>270775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7795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255552</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865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137792</xdr:rowOff>
    </xdr:from>
    <xdr:to>
      <xdr:col>15</xdr:col>
      <xdr:colOff>101600</xdr:colOff>
      <xdr:row>35</xdr:row>
      <xdr:rowOff>239392</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7481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224169</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834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118,692
117,828
1,311.51
76,868,533
75,591,187
1,207,453
40,361,444
71,859,434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43.2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60299</xdr:rowOff>
    </xdr:from>
    <xdr:to>
      <xdr:col>24</xdr:col>
      <xdr:colOff>62865</xdr:colOff>
      <xdr:row>39</xdr:row>
      <xdr:rowOff>125908</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03799"/>
          <a:ext cx="1270" cy="16086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129735</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816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125908</xdr:rowOff>
    </xdr:from>
    <xdr:to>
      <xdr:col>24</xdr:col>
      <xdr:colOff>152400</xdr:colOff>
      <xdr:row>39</xdr:row>
      <xdr:rowOff>125908</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8124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6976</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79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60299</xdr:rowOff>
    </xdr:from>
    <xdr:to>
      <xdr:col>24</xdr:col>
      <xdr:colOff>152400</xdr:colOff>
      <xdr:row>30</xdr:row>
      <xdr:rowOff>60299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03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99276</xdr:rowOff>
    </xdr:from>
    <xdr:to>
      <xdr:col>24</xdr:col>
      <xdr:colOff>63500</xdr:colOff>
      <xdr:row>33</xdr:row>
      <xdr:rowOff>34392</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585676"/>
          <a:ext cx="838200" cy="106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60850</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616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82423</xdr:rowOff>
    </xdr:from>
    <xdr:to>
      <xdr:col>24</xdr:col>
      <xdr:colOff>114300</xdr:colOff>
      <xdr:row>36</xdr:row>
      <xdr:rowOff>12573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83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34392</xdr:rowOff>
    </xdr:from>
    <xdr:to>
      <xdr:col>19</xdr:col>
      <xdr:colOff>177800</xdr:colOff>
      <xdr:row>33</xdr:row>
      <xdr:rowOff>96190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692242"/>
          <a:ext cx="889000" cy="61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125285</xdr:rowOff>
    </xdr:from>
    <xdr:to>
      <xdr:col>20</xdr:col>
      <xdr:colOff>38100</xdr:colOff>
      <xdr:row>36</xdr:row>
      <xdr:rowOff>55435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26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46562</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218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96190</xdr:rowOff>
    </xdr:from>
    <xdr:to>
      <xdr:col>15</xdr:col>
      <xdr:colOff>50800</xdr:colOff>
      <xdr:row>33</xdr:row>
      <xdr:rowOff>151625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754040"/>
          <a:ext cx="889000" cy="55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9499</xdr:rowOff>
    </xdr:from>
    <xdr:to>
      <xdr:col>15</xdr:col>
      <xdr:colOff>101600</xdr:colOff>
      <xdr:row>36</xdr:row>
      <xdr:rowOff>111099</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18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102226</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274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151625</xdr:rowOff>
    </xdr:from>
    <xdr:to>
      <xdr:col>10</xdr:col>
      <xdr:colOff>114300</xdr:colOff>
      <xdr:row>35</xdr:row>
      <xdr:rowOff>105829</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809475"/>
          <a:ext cx="889000" cy="297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158699</xdr:rowOff>
    </xdr:from>
    <xdr:to>
      <xdr:col>10</xdr:col>
      <xdr:colOff>165100</xdr:colOff>
      <xdr:row>37</xdr:row>
      <xdr:rowOff>88849</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30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79976</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423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18796</xdr:rowOff>
    </xdr:from>
    <xdr:to>
      <xdr:col>6</xdr:col>
      <xdr:colOff>38100</xdr:colOff>
      <xdr:row>38</xdr:row>
      <xdr:rowOff>120396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533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111523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626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48476</xdr:rowOff>
    </xdr:from>
    <xdr:to>
      <xdr:col>24</xdr:col>
      <xdr:colOff>114300</xdr:colOff>
      <xdr:row>32</xdr:row>
      <xdr:rowOff>150076</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534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71353</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386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155042</xdr:rowOff>
    </xdr:from>
    <xdr:to>
      <xdr:col>20</xdr:col>
      <xdr:colOff>38100</xdr:colOff>
      <xdr:row>33</xdr:row>
      <xdr:rowOff>85192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641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31</xdr:row>
      <xdr:rowOff>101719</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5416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45390</xdr:rowOff>
    </xdr:from>
    <xdr:to>
      <xdr:col>15</xdr:col>
      <xdr:colOff>101600</xdr:colOff>
      <xdr:row>33</xdr:row>
      <xdr:rowOff>146990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70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31</xdr:row>
      <xdr:rowOff>163517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5478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100825</xdr:rowOff>
    </xdr:from>
    <xdr:to>
      <xdr:col>10</xdr:col>
      <xdr:colOff>165100</xdr:colOff>
      <xdr:row>34</xdr:row>
      <xdr:rowOff>30975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758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47502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5533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55029</xdr:rowOff>
    </xdr:from>
    <xdr:to>
      <xdr:col>6</xdr:col>
      <xdr:colOff>38100</xdr:colOff>
      <xdr:row>35</xdr:row>
      <xdr:rowOff>156629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055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1706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5831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15818</xdr:rowOff>
    </xdr:from>
    <xdr:to>
      <xdr:col>24</xdr:col>
      <xdr:colOff>62865</xdr:colOff>
      <xdr:row>57</xdr:row>
      <xdr:rowOff>113888</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588318"/>
          <a:ext cx="1270" cy="129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117715</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9890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113888</xdr:rowOff>
    </xdr:from>
    <xdr:to>
      <xdr:col>24</xdr:col>
      <xdr:colOff>152400</xdr:colOff>
      <xdr:row>57</xdr:row>
      <xdr:rowOff>113888</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886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133945</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363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15818</xdr:rowOff>
    </xdr:from>
    <xdr:to>
      <xdr:col>24</xdr:col>
      <xdr:colOff>152400</xdr:colOff>
      <xdr:row>50</xdr:row>
      <xdr:rowOff>15818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588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84512</xdr:rowOff>
    </xdr:from>
    <xdr:to>
      <xdr:col>24</xdr:col>
      <xdr:colOff>63500</xdr:colOff>
      <xdr:row>54</xdr:row>
      <xdr:rowOff>116611</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342812"/>
          <a:ext cx="838200" cy="32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55008</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1418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32131</xdr:rowOff>
    </xdr:from>
    <xdr:to>
      <xdr:col>24</xdr:col>
      <xdr:colOff>114300</xdr:colOff>
      <xdr:row>54</xdr:row>
      <xdr:rowOff>133731</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290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116611</xdr:rowOff>
    </xdr:from>
    <xdr:to>
      <xdr:col>19</xdr:col>
      <xdr:colOff>177800</xdr:colOff>
      <xdr:row>55</xdr:row>
      <xdr:rowOff>35458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374911"/>
          <a:ext cx="889000" cy="90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54</xdr:row>
      <xdr:rowOff>25292</xdr:rowOff>
    </xdr:from>
    <xdr:to>
      <xdr:col>20</xdr:col>
      <xdr:colOff>38100</xdr:colOff>
      <xdr:row>54</xdr:row>
      <xdr:rowOff>126892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283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52</xdr:row>
      <xdr:rowOff>143419</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058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35458</xdr:rowOff>
    </xdr:from>
    <xdr:to>
      <xdr:col>15</xdr:col>
      <xdr:colOff>50800</xdr:colOff>
      <xdr:row>55</xdr:row>
      <xdr:rowOff>169990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465208"/>
          <a:ext cx="889000" cy="134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54</xdr:row>
      <xdr:rowOff>121666</xdr:rowOff>
    </xdr:from>
    <xdr:to>
      <xdr:col>15</xdr:col>
      <xdr:colOff>101600</xdr:colOff>
      <xdr:row>55</xdr:row>
      <xdr:rowOff>51816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37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68343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155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169990</xdr:rowOff>
    </xdr:from>
    <xdr:to>
      <xdr:col>10</xdr:col>
      <xdr:colOff>114300</xdr:colOff>
      <xdr:row>56</xdr:row>
      <xdr:rowOff>10655</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599740"/>
          <a:ext cx="889000" cy="12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149955</xdr:rowOff>
    </xdr:from>
    <xdr:to>
      <xdr:col>10</xdr:col>
      <xdr:colOff>165100</xdr:colOff>
      <xdr:row>56</xdr:row>
      <xdr:rowOff>80105</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579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71232</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7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76536</xdr:rowOff>
    </xdr:from>
    <xdr:to>
      <xdr:col>6</xdr:col>
      <xdr:colOff>38100</xdr:colOff>
      <xdr:row>57</xdr:row>
      <xdr:rowOff>6686</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677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169263</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770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33712</xdr:rowOff>
    </xdr:from>
    <xdr:to>
      <xdr:col>24</xdr:col>
      <xdr:colOff>114300</xdr:colOff>
      <xdr:row>54</xdr:row>
      <xdr:rowOff>135312</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292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12139</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270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65811</xdr:rowOff>
    </xdr:from>
    <xdr:to>
      <xdr:col>20</xdr:col>
      <xdr:colOff>38100</xdr:colOff>
      <xdr:row>54</xdr:row>
      <xdr:rowOff>167411</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324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158538</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416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156108</xdr:rowOff>
    </xdr:from>
    <xdr:to>
      <xdr:col>15</xdr:col>
      <xdr:colOff>101600</xdr:colOff>
      <xdr:row>55</xdr:row>
      <xdr:rowOff>86258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414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77385</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507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119190</xdr:rowOff>
    </xdr:from>
    <xdr:to>
      <xdr:col>10</xdr:col>
      <xdr:colOff>165100</xdr:colOff>
      <xdr:row>56</xdr:row>
      <xdr:rowOff>49340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54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65867</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324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131305</xdr:rowOff>
    </xdr:from>
    <xdr:to>
      <xdr:col>6</xdr:col>
      <xdr:colOff>38100</xdr:colOff>
      <xdr:row>56</xdr:row>
      <xdr:rowOff>61455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561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77982</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336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136362</xdr:rowOff>
    </xdr:from>
    <xdr:to>
      <xdr:col>24</xdr:col>
      <xdr:colOff>62865</xdr:colOff>
      <xdr:row>78</xdr:row>
      <xdr:rowOff>94529</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137862"/>
          <a:ext cx="1270" cy="13297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98356</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714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94529</xdr:rowOff>
    </xdr:from>
    <xdr:to>
      <xdr:col>24</xdr:col>
      <xdr:colOff>152400</xdr:colOff>
      <xdr:row>78</xdr:row>
      <xdr:rowOff>94529</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67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83039</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1913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136362</xdr:rowOff>
    </xdr:from>
    <xdr:to>
      <xdr:col>24</xdr:col>
      <xdr:colOff>152400</xdr:colOff>
      <xdr:row>70</xdr:row>
      <xdr:rowOff>136362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1378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94300</xdr:rowOff>
    </xdr:from>
    <xdr:to>
      <xdr:col>24</xdr:col>
      <xdr:colOff>63500</xdr:colOff>
      <xdr:row>74</xdr:row>
      <xdr:rowOff>73452</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2610150"/>
          <a:ext cx="838200" cy="150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28922</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0591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50495</xdr:rowOff>
    </xdr:from>
    <xdr:to>
      <xdr:col>24</xdr:col>
      <xdr:colOff>114300</xdr:colOff>
      <xdr:row>76</xdr:row>
      <xdr:rowOff>152095</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08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71</xdr:row>
      <xdr:rowOff>160868</xdr:rowOff>
    </xdr:from>
    <xdr:to>
      <xdr:col>19</xdr:col>
      <xdr:colOff>177800</xdr:colOff>
      <xdr:row>73</xdr:row>
      <xdr:rowOff>94300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2333818"/>
          <a:ext cx="889000" cy="276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57034</xdr:rowOff>
    </xdr:from>
    <xdr:to>
      <xdr:col>20</xdr:col>
      <xdr:colOff>38100</xdr:colOff>
      <xdr:row>76</xdr:row>
      <xdr:rowOff>158634</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08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149761</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179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71</xdr:row>
      <xdr:rowOff>160868</xdr:rowOff>
    </xdr:from>
    <xdr:to>
      <xdr:col>15</xdr:col>
      <xdr:colOff>50800</xdr:colOff>
      <xdr:row>73</xdr:row>
      <xdr:rowOff>102346</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2333818"/>
          <a:ext cx="889000" cy="284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17211</xdr:rowOff>
    </xdr:from>
    <xdr:to>
      <xdr:col>15</xdr:col>
      <xdr:colOff>101600</xdr:colOff>
      <xdr:row>76</xdr:row>
      <xdr:rowOff>118811</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047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109938</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140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102346</xdr:rowOff>
    </xdr:from>
    <xdr:to>
      <xdr:col>10</xdr:col>
      <xdr:colOff>114300</xdr:colOff>
      <xdr:row>75</xdr:row>
      <xdr:rowOff>145004</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2618196"/>
          <a:ext cx="889000" cy="385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128219</xdr:rowOff>
    </xdr:from>
    <xdr:to>
      <xdr:col>10</xdr:col>
      <xdr:colOff>165100</xdr:colOff>
      <xdr:row>77</xdr:row>
      <xdr:rowOff>58369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158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49496</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251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29144</xdr:rowOff>
    </xdr:from>
    <xdr:to>
      <xdr:col>6</xdr:col>
      <xdr:colOff>38100</xdr:colOff>
      <xdr:row>77</xdr:row>
      <xdr:rowOff>130744</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30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121871</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323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22652</xdr:rowOff>
    </xdr:from>
    <xdr:to>
      <xdr:col>24</xdr:col>
      <xdr:colOff>114300</xdr:colOff>
      <xdr:row>74</xdr:row>
      <xdr:rowOff>124252</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2709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45529</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2561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43500</xdr:rowOff>
    </xdr:from>
    <xdr:to>
      <xdr:col>20</xdr:col>
      <xdr:colOff>38100</xdr:colOff>
      <xdr:row>73</xdr:row>
      <xdr:rowOff>145100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255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71</xdr:row>
      <xdr:rowOff>161627</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2334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71</xdr:row>
      <xdr:rowOff>110068</xdr:rowOff>
    </xdr:from>
    <xdr:to>
      <xdr:col>15</xdr:col>
      <xdr:colOff>101600</xdr:colOff>
      <xdr:row>72</xdr:row>
      <xdr:rowOff>40218</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2283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70</xdr:row>
      <xdr:rowOff>56745</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2058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51546</xdr:rowOff>
    </xdr:from>
    <xdr:to>
      <xdr:col>10</xdr:col>
      <xdr:colOff>165100</xdr:colOff>
      <xdr:row>73</xdr:row>
      <xdr:rowOff>153146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256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71</xdr:row>
      <xdr:rowOff>169673</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2342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94204</xdr:rowOff>
    </xdr:from>
    <xdr:to>
      <xdr:col>6</xdr:col>
      <xdr:colOff>38100</xdr:colOff>
      <xdr:row>76</xdr:row>
      <xdr:rowOff>24354</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295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40881</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272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98</xdr:row>
      <xdr:rowOff>128106</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930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56669</xdr:rowOff>
    </xdr:from>
    <xdr:to>
      <xdr:col>24</xdr:col>
      <xdr:colOff>62865</xdr:colOff>
      <xdr:row>98</xdr:row>
      <xdr:rowOff>113525</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58619"/>
          <a:ext cx="1270" cy="1257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117352</xdr:rowOff>
    </xdr:from>
    <xdr:ext cx="599010"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919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113525</xdr:rowOff>
    </xdr:from>
    <xdr:to>
      <xdr:col>24</xdr:col>
      <xdr:colOff>152400</xdr:colOff>
      <xdr:row>98</xdr:row>
      <xdr:rowOff>113525</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915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3346</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33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56669</xdr:rowOff>
    </xdr:from>
    <xdr:to>
      <xdr:col>24</xdr:col>
      <xdr:colOff>152400</xdr:colOff>
      <xdr:row>91</xdr:row>
      <xdr:rowOff>56669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5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130882</xdr:rowOff>
    </xdr:from>
    <xdr:to>
      <xdr:col>24</xdr:col>
      <xdr:colOff>63500</xdr:colOff>
      <xdr:row>97</xdr:row>
      <xdr:rowOff>116382</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590082"/>
          <a:ext cx="838200" cy="156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88623</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763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65746</xdr:rowOff>
    </xdr:from>
    <xdr:to>
      <xdr:col>24</xdr:col>
      <xdr:colOff>114300</xdr:colOff>
      <xdr:row>96</xdr:row>
      <xdr:rowOff>167346</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524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56735</xdr:rowOff>
    </xdr:from>
    <xdr:to>
      <xdr:col>19</xdr:col>
      <xdr:colOff>177800</xdr:colOff>
      <xdr:row>97</xdr:row>
      <xdr:rowOff>116382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908300" y="16515935"/>
          <a:ext cx="889000" cy="231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51704</xdr:rowOff>
    </xdr:from>
    <xdr:to>
      <xdr:col>20</xdr:col>
      <xdr:colOff>38100</xdr:colOff>
      <xdr:row>97</xdr:row>
      <xdr:rowOff>153304</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82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169831</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457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56735</xdr:rowOff>
    </xdr:from>
    <xdr:to>
      <xdr:col>15</xdr:col>
      <xdr:colOff>50800</xdr:colOff>
      <xdr:row>98</xdr:row>
      <xdr:rowOff>107125</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2019300" y="16515935"/>
          <a:ext cx="889000" cy="393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1787</xdr:rowOff>
    </xdr:from>
    <xdr:to>
      <xdr:col>15</xdr:col>
      <xdr:colOff>101600</xdr:colOff>
      <xdr:row>96</xdr:row>
      <xdr:rowOff>103387</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60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119914</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795" y="16236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107125</xdr:rowOff>
    </xdr:from>
    <xdr:to>
      <xdr:col>10</xdr:col>
      <xdr:colOff>114300</xdr:colOff>
      <xdr:row>98</xdr:row>
      <xdr:rowOff>150885</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909225"/>
          <a:ext cx="889000" cy="43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165252</xdr:rowOff>
    </xdr:from>
    <xdr:to>
      <xdr:col>10</xdr:col>
      <xdr:colOff>165100</xdr:colOff>
      <xdr:row>97</xdr:row>
      <xdr:rowOff>95402</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624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111929</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3996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111499</xdr:rowOff>
    </xdr:from>
    <xdr:to>
      <xdr:col>6</xdr:col>
      <xdr:colOff>38100</xdr:colOff>
      <xdr:row>98</xdr:row>
      <xdr:rowOff>41649</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742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58176</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30795" y="16517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80082</xdr:rowOff>
    </xdr:from>
    <xdr:to>
      <xdr:col>24</xdr:col>
      <xdr:colOff>114300</xdr:colOff>
      <xdr:row>97</xdr:row>
      <xdr:rowOff>10232</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53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58509</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517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65582</xdr:rowOff>
    </xdr:from>
    <xdr:to>
      <xdr:col>20</xdr:col>
      <xdr:colOff>38100</xdr:colOff>
      <xdr:row>97</xdr:row>
      <xdr:rowOff>167182</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696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158309</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6788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5935</xdr:rowOff>
    </xdr:from>
    <xdr:to>
      <xdr:col>15</xdr:col>
      <xdr:colOff>101600</xdr:colOff>
      <xdr:row>96</xdr:row>
      <xdr:rowOff>107535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465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98662</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6557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56325</xdr:rowOff>
    </xdr:from>
    <xdr:to>
      <xdr:col>10</xdr:col>
      <xdr:colOff>165100</xdr:colOff>
      <xdr:row>98</xdr:row>
      <xdr:rowOff>157925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85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149052</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951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100085</xdr:rowOff>
    </xdr:from>
    <xdr:to>
      <xdr:col>6</xdr:col>
      <xdr:colOff>38100</xdr:colOff>
      <xdr:row>99</xdr:row>
      <xdr:rowOff>30235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90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99</xdr:row>
      <xdr:rowOff>21362</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30795" y="16994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141933</xdr:rowOff>
    </xdr:from>
    <xdr:to>
      <xdr:col>54</xdr:col>
      <xdr:colOff>189865</xdr:colOff>
      <xdr:row>37</xdr:row>
      <xdr:rowOff>164557</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799783"/>
          <a:ext cx="1270" cy="708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168384</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512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164557</xdr:rowOff>
    </xdr:from>
    <xdr:to>
      <xdr:col>55</xdr:col>
      <xdr:colOff>88900</xdr:colOff>
      <xdr:row>37</xdr:row>
      <xdr:rowOff>164557</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508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88610</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575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141933</xdr:rowOff>
    </xdr:from>
    <xdr:to>
      <xdr:col>55</xdr:col>
      <xdr:colOff>88900</xdr:colOff>
      <xdr:row>33</xdr:row>
      <xdr:rowOff>141933</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799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59652</xdr:rowOff>
    </xdr:from>
    <xdr:to>
      <xdr:col>55</xdr:col>
      <xdr:colOff>0</xdr:colOff>
      <xdr:row>35</xdr:row>
      <xdr:rowOff>70472</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9639300" y="6060402"/>
          <a:ext cx="838200" cy="1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49809</xdr:rowOff>
    </xdr:from>
    <xdr:ext cx="534377"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0505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71382</xdr:rowOff>
    </xdr:from>
    <xdr:to>
      <xdr:col>55</xdr:col>
      <xdr:colOff>50800</xdr:colOff>
      <xdr:row>36</xdr:row>
      <xdr:rowOff>1532</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07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70472</xdr:rowOff>
    </xdr:from>
    <xdr:to>
      <xdr:col>50</xdr:col>
      <xdr:colOff>114300</xdr:colOff>
      <xdr:row>35</xdr:row>
      <xdr:rowOff>74800</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8750300" y="6071222"/>
          <a:ext cx="889000" cy="4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59815</xdr:rowOff>
    </xdr:from>
    <xdr:to>
      <xdr:col>50</xdr:col>
      <xdr:colOff>165100</xdr:colOff>
      <xdr:row>35</xdr:row>
      <xdr:rowOff>161415</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060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152542</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72111" y="6153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49578</xdr:rowOff>
    </xdr:from>
    <xdr:to>
      <xdr:col>45</xdr:col>
      <xdr:colOff>177800</xdr:colOff>
      <xdr:row>35</xdr:row>
      <xdr:rowOff>74800</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7861300" y="5364528"/>
          <a:ext cx="889000" cy="711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126154</xdr:rowOff>
    </xdr:from>
    <xdr:to>
      <xdr:col>46</xdr:col>
      <xdr:colOff>38100</xdr:colOff>
      <xdr:row>36</xdr:row>
      <xdr:rowOff>56304</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126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47431</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83111" y="6219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49578</xdr:rowOff>
    </xdr:from>
    <xdr:to>
      <xdr:col>41</xdr:col>
      <xdr:colOff>50800</xdr:colOff>
      <xdr:row>36</xdr:row>
      <xdr:rowOff>44519</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6972300" y="5364528"/>
          <a:ext cx="889000" cy="852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31</xdr:row>
      <xdr:rowOff>119631</xdr:rowOff>
    </xdr:from>
    <xdr:to>
      <xdr:col>41</xdr:col>
      <xdr:colOff>101600</xdr:colOff>
      <xdr:row>32</xdr:row>
      <xdr:rowOff>49781</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543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40908</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61795" y="5527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115235</xdr:rowOff>
    </xdr:from>
    <xdr:to>
      <xdr:col>36</xdr:col>
      <xdr:colOff>165100</xdr:colOff>
      <xdr:row>37</xdr:row>
      <xdr:rowOff>45385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628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36512</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705111" y="6380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8852</xdr:rowOff>
    </xdr:from>
    <xdr:to>
      <xdr:col>55</xdr:col>
      <xdr:colOff>50800</xdr:colOff>
      <xdr:row>35</xdr:row>
      <xdr:rowOff>110452</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009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31729</xdr:rowOff>
    </xdr:from>
    <xdr:ext cx="534377"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5861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19672</xdr:rowOff>
    </xdr:from>
    <xdr:to>
      <xdr:col>50</xdr:col>
      <xdr:colOff>165100</xdr:colOff>
      <xdr:row>35</xdr:row>
      <xdr:rowOff>121272</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02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137799</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72111" y="5795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24000</xdr:rowOff>
    </xdr:from>
    <xdr:to>
      <xdr:col>46</xdr:col>
      <xdr:colOff>38100</xdr:colOff>
      <xdr:row>35</xdr:row>
      <xdr:rowOff>125600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02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142127</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83111" y="5799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30</xdr:row>
      <xdr:rowOff>170228</xdr:rowOff>
    </xdr:from>
    <xdr:to>
      <xdr:col>41</xdr:col>
      <xdr:colOff>101600</xdr:colOff>
      <xdr:row>31</xdr:row>
      <xdr:rowOff>100378</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531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29</xdr:row>
      <xdr:rowOff>116905</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61795" y="5088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165169</xdr:rowOff>
    </xdr:from>
    <xdr:to>
      <xdr:col>36</xdr:col>
      <xdr:colOff>165100</xdr:colOff>
      <xdr:row>36</xdr:row>
      <xdr:rowOff>95319</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6165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34</xdr:row>
      <xdr:rowOff>111846</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705111" y="5941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60</xdr:row>
      <xdr:rowOff>111777</xdr:rowOff>
    </xdr:from>
    <xdr:ext cx="531299"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072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54</xdr:row>
      <xdr:rowOff>13436</xdr:rowOff>
    </xdr:from>
    <xdr:to>
      <xdr:col>54</xdr:col>
      <xdr:colOff>189865</xdr:colOff>
      <xdr:row>59</xdr:row>
      <xdr:rowOff>92132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9271736"/>
          <a:ext cx="1270" cy="9359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95959</xdr:rowOff>
    </xdr:from>
    <xdr:ext cx="534377" cy="2590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10211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92132</xdr:rowOff>
    </xdr:from>
    <xdr:to>
      <xdr:col>55</xdr:col>
      <xdr:colOff>88900</xdr:colOff>
      <xdr:row>59</xdr:row>
      <xdr:rowOff>92132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10207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52</xdr:row>
      <xdr:rowOff>131563</xdr:rowOff>
    </xdr:from>
    <xdr:ext cx="534377" cy="2590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9046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54</xdr:row>
      <xdr:rowOff>13436</xdr:rowOff>
    </xdr:from>
    <xdr:to>
      <xdr:col>55</xdr:col>
      <xdr:colOff>88900</xdr:colOff>
      <xdr:row>54</xdr:row>
      <xdr:rowOff>13436</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9271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143072</xdr:rowOff>
    </xdr:from>
    <xdr:to>
      <xdr:col>55</xdr:col>
      <xdr:colOff>0</xdr:colOff>
      <xdr:row>56</xdr:row>
      <xdr:rowOff>114440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9639300" y="9572822"/>
          <a:ext cx="838200" cy="142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156176</xdr:rowOff>
    </xdr:from>
    <xdr:ext cx="534377" cy="2590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7573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6299</xdr:rowOff>
    </xdr:from>
    <xdr:to>
      <xdr:col>55</xdr:col>
      <xdr:colOff>50800</xdr:colOff>
      <xdr:row>57</xdr:row>
      <xdr:rowOff>107899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778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143072</xdr:rowOff>
    </xdr:from>
    <xdr:to>
      <xdr:col>50</xdr:col>
      <xdr:colOff>114300</xdr:colOff>
      <xdr:row>56</xdr:row>
      <xdr:rowOff>28315</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8750300" y="9572822"/>
          <a:ext cx="889000" cy="56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147193</xdr:rowOff>
    </xdr:from>
    <xdr:to>
      <xdr:col>50</xdr:col>
      <xdr:colOff>165100</xdr:colOff>
      <xdr:row>57</xdr:row>
      <xdr:rowOff>77343</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748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68470</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72111" y="9841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50</xdr:row>
      <xdr:rowOff>138329</xdr:rowOff>
    </xdr:from>
    <xdr:to>
      <xdr:col>45</xdr:col>
      <xdr:colOff>177800</xdr:colOff>
      <xdr:row>56</xdr:row>
      <xdr:rowOff>28315</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7861300" y="8710829"/>
          <a:ext cx="889000" cy="918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83547</xdr:rowOff>
    </xdr:from>
    <xdr:to>
      <xdr:col>46</xdr:col>
      <xdr:colOff>38100</xdr:colOff>
      <xdr:row>57</xdr:row>
      <xdr:rowOff>13697</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684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4824</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83111" y="9777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50</xdr:row>
      <xdr:rowOff>73063</xdr:rowOff>
    </xdr:from>
    <xdr:to>
      <xdr:col>41</xdr:col>
      <xdr:colOff>50800</xdr:colOff>
      <xdr:row>50</xdr:row>
      <xdr:rowOff>138329</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6972300" y="8645563"/>
          <a:ext cx="889000" cy="65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55449</xdr:rowOff>
    </xdr:from>
    <xdr:to>
      <xdr:col>41</xdr:col>
      <xdr:colOff>101600</xdr:colOff>
      <xdr:row>55</xdr:row>
      <xdr:rowOff>157049</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485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148176</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94111" y="9577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68879</xdr:rowOff>
    </xdr:from>
    <xdr:to>
      <xdr:col>36</xdr:col>
      <xdr:colOff>165100</xdr:colOff>
      <xdr:row>55</xdr:row>
      <xdr:rowOff>170479</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498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161606</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05111" y="9591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63640</xdr:rowOff>
    </xdr:from>
    <xdr:to>
      <xdr:col>55</xdr:col>
      <xdr:colOff>50800</xdr:colOff>
      <xdr:row>56</xdr:row>
      <xdr:rowOff>165240</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966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86517</xdr:rowOff>
    </xdr:from>
    <xdr:ext cx="534377" cy="2590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951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92272</xdr:rowOff>
    </xdr:from>
    <xdr:to>
      <xdr:col>50</xdr:col>
      <xdr:colOff>165100</xdr:colOff>
      <xdr:row>56</xdr:row>
      <xdr:rowOff>22422</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9522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38949</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72111" y="9297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148965</xdr:rowOff>
    </xdr:from>
    <xdr:to>
      <xdr:col>46</xdr:col>
      <xdr:colOff>38100</xdr:colOff>
      <xdr:row>56</xdr:row>
      <xdr:rowOff>79115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957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95642</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83111" y="9353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50</xdr:row>
      <xdr:rowOff>87529</xdr:rowOff>
    </xdr:from>
    <xdr:to>
      <xdr:col>41</xdr:col>
      <xdr:colOff>101600</xdr:colOff>
      <xdr:row>51</xdr:row>
      <xdr:rowOff>17679</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8660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49</xdr:row>
      <xdr:rowOff>34206</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61795" y="8435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50</xdr:row>
      <xdr:rowOff>22263</xdr:rowOff>
    </xdr:from>
    <xdr:to>
      <xdr:col>36</xdr:col>
      <xdr:colOff>165100</xdr:colOff>
      <xdr:row>50</xdr:row>
      <xdr:rowOff>123863</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8594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48</xdr:row>
      <xdr:rowOff>140390</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672795" y="8369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72</xdr:row>
      <xdr:rowOff>8072</xdr:rowOff>
    </xdr:from>
    <xdr:to>
      <xdr:col>54</xdr:col>
      <xdr:colOff>189865</xdr:colOff>
      <xdr:row>78</xdr:row>
      <xdr:rowOff>119628</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352472"/>
          <a:ext cx="1270" cy="1140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123455</xdr:rowOff>
    </xdr:from>
    <xdr:ext cx="378565"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4965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119628</xdr:rowOff>
    </xdr:from>
    <xdr:to>
      <xdr:col>55</xdr:col>
      <xdr:colOff>88900</xdr:colOff>
      <xdr:row>78</xdr:row>
      <xdr:rowOff>119628</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492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126199</xdr:rowOff>
    </xdr:from>
    <xdr:ext cx="534377"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2127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72</xdr:row>
      <xdr:rowOff>8072</xdr:rowOff>
    </xdr:from>
    <xdr:to>
      <xdr:col>55</xdr:col>
      <xdr:colOff>88900</xdr:colOff>
      <xdr:row>72</xdr:row>
      <xdr:rowOff>8072</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352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5969</xdr:rowOff>
    </xdr:from>
    <xdr:to>
      <xdr:col>55</xdr:col>
      <xdr:colOff>0</xdr:colOff>
      <xdr:row>77</xdr:row>
      <xdr:rowOff>69200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207619"/>
          <a:ext cx="838200" cy="63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101536</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27888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78659</xdr:rowOff>
    </xdr:from>
    <xdr:to>
      <xdr:col>55</xdr:col>
      <xdr:colOff>50800</xdr:colOff>
      <xdr:row>76</xdr:row>
      <xdr:rowOff>8809</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2937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87854</xdr:rowOff>
    </xdr:from>
    <xdr:to>
      <xdr:col>50</xdr:col>
      <xdr:colOff>114300</xdr:colOff>
      <xdr:row>77</xdr:row>
      <xdr:rowOff>5969</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2946604"/>
          <a:ext cx="889000" cy="261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143124</xdr:rowOff>
    </xdr:from>
    <xdr:to>
      <xdr:col>50</xdr:col>
      <xdr:colOff>165100</xdr:colOff>
      <xdr:row>75</xdr:row>
      <xdr:rowOff>73274</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2830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89801</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2605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87854</xdr:rowOff>
    </xdr:from>
    <xdr:to>
      <xdr:col>45</xdr:col>
      <xdr:colOff>177800</xdr:colOff>
      <xdr:row>77</xdr:row>
      <xdr:rowOff>150307</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2946604"/>
          <a:ext cx="889000" cy="405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20594</xdr:rowOff>
    </xdr:from>
    <xdr:to>
      <xdr:col>46</xdr:col>
      <xdr:colOff>38100</xdr:colOff>
      <xdr:row>75</xdr:row>
      <xdr:rowOff>122194</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2879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138721</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2654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61108</xdr:rowOff>
    </xdr:from>
    <xdr:to>
      <xdr:col>41</xdr:col>
      <xdr:colOff>50800</xdr:colOff>
      <xdr:row>77</xdr:row>
      <xdr:rowOff>150307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091308"/>
          <a:ext cx="889000" cy="260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73</xdr:row>
      <xdr:rowOff>64851</xdr:rowOff>
    </xdr:from>
    <xdr:to>
      <xdr:col>41</xdr:col>
      <xdr:colOff>101600</xdr:colOff>
      <xdr:row>73</xdr:row>
      <xdr:rowOff>166451</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2580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11528</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2355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111394</xdr:rowOff>
    </xdr:from>
    <xdr:to>
      <xdr:col>36</xdr:col>
      <xdr:colOff>165100</xdr:colOff>
      <xdr:row>75</xdr:row>
      <xdr:rowOff>41544</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279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58071</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2573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18400</xdr:rowOff>
    </xdr:from>
    <xdr:to>
      <xdr:col>55</xdr:col>
      <xdr:colOff>50800</xdr:colOff>
      <xdr:row>77</xdr:row>
      <xdr:rowOff>120000</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22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168277</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19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126619</xdr:rowOff>
    </xdr:from>
    <xdr:to>
      <xdr:col>50</xdr:col>
      <xdr:colOff>165100</xdr:colOff>
      <xdr:row>77</xdr:row>
      <xdr:rowOff>56769</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15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47896</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249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37054</xdr:rowOff>
    </xdr:from>
    <xdr:to>
      <xdr:col>46</xdr:col>
      <xdr:colOff>38100</xdr:colOff>
      <xdr:row>75</xdr:row>
      <xdr:rowOff>138654</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2895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129781</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2988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99507</xdr:rowOff>
    </xdr:from>
    <xdr:to>
      <xdr:col>41</xdr:col>
      <xdr:colOff>101600</xdr:colOff>
      <xdr:row>78</xdr:row>
      <xdr:rowOff>29657</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301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20784</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393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10308</xdr:rowOff>
    </xdr:from>
    <xdr:to>
      <xdr:col>36</xdr:col>
      <xdr:colOff>165100</xdr:colOff>
      <xdr:row>76</xdr:row>
      <xdr:rowOff>111908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040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76</xdr:row>
      <xdr:rowOff>103035</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133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94</xdr:row>
      <xdr:rowOff>115746</xdr:rowOff>
    </xdr:from>
    <xdr:to>
      <xdr:col>54</xdr:col>
      <xdr:colOff>189865</xdr:colOff>
      <xdr:row>98</xdr:row>
      <xdr:rowOff>62449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6232046"/>
          <a:ext cx="1270" cy="6325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66276</xdr:rowOff>
    </xdr:from>
    <xdr:ext cx="534377"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6868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62449</xdr:rowOff>
    </xdr:from>
    <xdr:to>
      <xdr:col>55</xdr:col>
      <xdr:colOff>88900</xdr:colOff>
      <xdr:row>98</xdr:row>
      <xdr:rowOff>62449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6864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62423</xdr:rowOff>
    </xdr:from>
    <xdr:ext cx="534377"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6007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94</xdr:row>
      <xdr:rowOff>115746</xdr:rowOff>
    </xdr:from>
    <xdr:to>
      <xdr:col>55</xdr:col>
      <xdr:colOff>88900</xdr:colOff>
      <xdr:row>94</xdr:row>
      <xdr:rowOff>115746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6232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150476</xdr:rowOff>
    </xdr:from>
    <xdr:to>
      <xdr:col>55</xdr:col>
      <xdr:colOff>0</xdr:colOff>
      <xdr:row>95</xdr:row>
      <xdr:rowOff>13350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9639300" y="16266776"/>
          <a:ext cx="838200" cy="34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148365</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4361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169938</xdr:rowOff>
    </xdr:from>
    <xdr:to>
      <xdr:col>55</xdr:col>
      <xdr:colOff>50800</xdr:colOff>
      <xdr:row>96</xdr:row>
      <xdr:rowOff>100088</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457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13350</xdr:rowOff>
    </xdr:from>
    <xdr:to>
      <xdr:col>50</xdr:col>
      <xdr:colOff>114300</xdr:colOff>
      <xdr:row>95</xdr:row>
      <xdr:rowOff>31834</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8750300" y="16301100"/>
          <a:ext cx="889000" cy="18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17300</xdr:rowOff>
    </xdr:from>
    <xdr:to>
      <xdr:col>50</xdr:col>
      <xdr:colOff>165100</xdr:colOff>
      <xdr:row>96</xdr:row>
      <xdr:rowOff>118900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110027</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569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89</xdr:row>
      <xdr:rowOff>170872</xdr:rowOff>
    </xdr:from>
    <xdr:to>
      <xdr:col>45</xdr:col>
      <xdr:colOff>177800</xdr:colOff>
      <xdr:row>95</xdr:row>
      <xdr:rowOff>31834</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7861300" y="15429922"/>
          <a:ext cx="889000" cy="889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104135</xdr:rowOff>
    </xdr:from>
    <xdr:to>
      <xdr:col>46</xdr:col>
      <xdr:colOff>38100</xdr:colOff>
      <xdr:row>96</xdr:row>
      <xdr:rowOff>34285</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391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25412</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484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89</xdr:row>
      <xdr:rowOff>170872</xdr:rowOff>
    </xdr:from>
    <xdr:to>
      <xdr:col>41</xdr:col>
      <xdr:colOff>50800</xdr:colOff>
      <xdr:row>90</xdr:row>
      <xdr:rowOff>93931</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6972300" y="15429922"/>
          <a:ext cx="889000" cy="94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109784</xdr:rowOff>
    </xdr:from>
    <xdr:to>
      <xdr:col>41</xdr:col>
      <xdr:colOff>101600</xdr:colOff>
      <xdr:row>96</xdr:row>
      <xdr:rowOff>39934</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397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31061</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490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16760</xdr:rowOff>
    </xdr:from>
    <xdr:to>
      <xdr:col>36</xdr:col>
      <xdr:colOff>165100</xdr:colOff>
      <xdr:row>95</xdr:row>
      <xdr:rowOff>118360</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30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109487</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397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99676</xdr:rowOff>
    </xdr:from>
    <xdr:to>
      <xdr:col>55</xdr:col>
      <xdr:colOff>50800</xdr:colOff>
      <xdr:row>95</xdr:row>
      <xdr:rowOff>29826</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215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17972</xdr:rowOff>
    </xdr:from>
    <xdr:ext cx="534377"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13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134000</xdr:rowOff>
    </xdr:from>
    <xdr:to>
      <xdr:col>50</xdr:col>
      <xdr:colOff>165100</xdr:colOff>
      <xdr:row>95</xdr:row>
      <xdr:rowOff>64150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25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80677</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72111" y="16025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152484</xdr:rowOff>
    </xdr:from>
    <xdr:to>
      <xdr:col>46</xdr:col>
      <xdr:colOff>38100</xdr:colOff>
      <xdr:row>95</xdr:row>
      <xdr:rowOff>82634</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268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99161</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6044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89</xdr:row>
      <xdr:rowOff>120072</xdr:rowOff>
    </xdr:from>
    <xdr:to>
      <xdr:col>41</xdr:col>
      <xdr:colOff>101600</xdr:colOff>
      <xdr:row>90</xdr:row>
      <xdr:rowOff>50222</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537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88</xdr:row>
      <xdr:rowOff>66749</xdr:rowOff>
    </xdr:from>
    <xdr:ext cx="59901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61795" y="15154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90</xdr:row>
      <xdr:rowOff>43131</xdr:rowOff>
    </xdr:from>
    <xdr:to>
      <xdr:col>36</xdr:col>
      <xdr:colOff>165100</xdr:colOff>
      <xdr:row>90</xdr:row>
      <xdr:rowOff>144731</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5473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88</xdr:row>
      <xdr:rowOff>161258</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5248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35577</xdr:rowOff>
    </xdr:from>
    <xdr:ext cx="46717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78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災害復旧事業費グラフ枠">
          <a:extLst>
            <a:ext uri="{FF2B5EF4-FFF2-40B4-BE49-F238E27FC236}">
              <a16:creationId xmlns:a16="http://schemas.microsoft.com/office/drawing/2014/main" id="{00000000-0008-0000-06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56566</xdr:rowOff>
    </xdr:from>
    <xdr:to>
      <xdr:col>85</xdr:col>
      <xdr:colOff>126364</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6317595" y="5371516"/>
          <a:ext cx="1269" cy="13594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6" name="災害復旧事業費最小値テキスト">
          <a:extLst>
            <a:ext uri="{FF2B5EF4-FFF2-40B4-BE49-F238E27FC236}">
              <a16:creationId xmlns:a16="http://schemas.microsoft.com/office/drawing/2014/main" id="{00000000-0008-0000-0600-000004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3243</xdr:rowOff>
    </xdr:from>
    <xdr:ext cx="534377" cy="259045"/>
    <xdr:sp macro="" textlink="">
      <xdr:nvSpPr>
        <xdr:cNvPr id="518" name="災害復旧事業費最大値テキスト">
          <a:extLst>
            <a:ext uri="{FF2B5EF4-FFF2-40B4-BE49-F238E27FC236}">
              <a16:creationId xmlns:a16="http://schemas.microsoft.com/office/drawing/2014/main" id="{00000000-0008-0000-0600-000006020000}"/>
            </a:ext>
          </a:extLst>
        </xdr:cNvPr>
        <xdr:cNvSpPr txBox="1"/>
      </xdr:nvSpPr>
      <xdr:spPr>
        <a:xfrm>
          <a:off x="16370300" y="5146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56566</xdr:rowOff>
    </xdr:from>
    <xdr:to>
      <xdr:col>86</xdr:col>
      <xdr:colOff>25400</xdr:colOff>
      <xdr:row>31</xdr:row>
      <xdr:rowOff>56566</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6230600" y="5371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132994</xdr:rowOff>
    </xdr:from>
    <xdr:to>
      <xdr:col>85</xdr:col>
      <xdr:colOff>127000</xdr:colOff>
      <xdr:row>38</xdr:row>
      <xdr:rowOff>119812</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flipV="1">
          <a:off x="15481300" y="6476644"/>
          <a:ext cx="838200" cy="158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142181</xdr:rowOff>
    </xdr:from>
    <xdr:ext cx="469744" cy="259045"/>
    <xdr:sp macro="" textlink="">
      <xdr:nvSpPr>
        <xdr:cNvPr id="521" name="災害復旧事業費平均値テキスト">
          <a:extLst>
            <a:ext uri="{FF2B5EF4-FFF2-40B4-BE49-F238E27FC236}">
              <a16:creationId xmlns:a16="http://schemas.microsoft.com/office/drawing/2014/main" id="{00000000-0008-0000-0600-000009020000}"/>
            </a:ext>
          </a:extLst>
        </xdr:cNvPr>
        <xdr:cNvSpPr txBox="1"/>
      </xdr:nvSpPr>
      <xdr:spPr>
        <a:xfrm>
          <a:off x="16370300" y="61429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119304</xdr:rowOff>
    </xdr:from>
    <xdr:to>
      <xdr:col>85</xdr:col>
      <xdr:colOff>177800</xdr:colOff>
      <xdr:row>37</xdr:row>
      <xdr:rowOff>49454</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6268700" y="6291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20524</xdr:rowOff>
    </xdr:from>
    <xdr:to>
      <xdr:col>81</xdr:col>
      <xdr:colOff>50800</xdr:colOff>
      <xdr:row>38</xdr:row>
      <xdr:rowOff>119812</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4592300" y="6535624"/>
          <a:ext cx="889000" cy="99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167767</xdr:rowOff>
    </xdr:from>
    <xdr:to>
      <xdr:col>81</xdr:col>
      <xdr:colOff>101600</xdr:colOff>
      <xdr:row>37</xdr:row>
      <xdr:rowOff>97917</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5430500" y="6339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35</xdr:row>
      <xdr:rowOff>114444</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5246428" y="611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80645</xdr:rowOff>
    </xdr:from>
    <xdr:to>
      <xdr:col>76</xdr:col>
      <xdr:colOff>114300</xdr:colOff>
      <xdr:row>38</xdr:row>
      <xdr:rowOff>20524</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3703300" y="6424295"/>
          <a:ext cx="889000" cy="111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112598</xdr:rowOff>
    </xdr:from>
    <xdr:to>
      <xdr:col>76</xdr:col>
      <xdr:colOff>165100</xdr:colOff>
      <xdr:row>34</xdr:row>
      <xdr:rowOff>42748</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4541500" y="5770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32</xdr:row>
      <xdr:rowOff>59275</xdr:rowOff>
    </xdr:from>
    <xdr:ext cx="534377"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325111" y="5545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39269</xdr:rowOff>
    </xdr:from>
    <xdr:to>
      <xdr:col>71</xdr:col>
      <xdr:colOff>177800</xdr:colOff>
      <xdr:row>37</xdr:row>
      <xdr:rowOff>80645</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2814300" y="6211469"/>
          <a:ext cx="889000" cy="212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7061</xdr:rowOff>
    </xdr:from>
    <xdr:to>
      <xdr:col>72</xdr:col>
      <xdr:colOff>38100</xdr:colOff>
      <xdr:row>37</xdr:row>
      <xdr:rowOff>108661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3652500" y="6350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125188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468428" y="6125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45847</xdr:rowOff>
    </xdr:from>
    <xdr:to>
      <xdr:col>67</xdr:col>
      <xdr:colOff>101600</xdr:colOff>
      <xdr:row>37</xdr:row>
      <xdr:rowOff>147447</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2763500" y="6389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138574</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579428" y="6482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82194</xdr:rowOff>
    </xdr:from>
    <xdr:to>
      <xdr:col>85</xdr:col>
      <xdr:colOff>177800</xdr:colOff>
      <xdr:row>38</xdr:row>
      <xdr:rowOff>12344</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6268700" y="642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60621</xdr:rowOff>
    </xdr:from>
    <xdr:ext cx="469744" cy="259045"/>
    <xdr:sp macro="" textlink="">
      <xdr:nvSpPr>
        <xdr:cNvPr id="540" name="災害復旧事業費該当値テキスト">
          <a:extLst>
            <a:ext uri="{FF2B5EF4-FFF2-40B4-BE49-F238E27FC236}">
              <a16:creationId xmlns:a16="http://schemas.microsoft.com/office/drawing/2014/main" id="{00000000-0008-0000-0600-00001C020000}"/>
            </a:ext>
          </a:extLst>
        </xdr:cNvPr>
        <xdr:cNvSpPr txBox="1"/>
      </xdr:nvSpPr>
      <xdr:spPr>
        <a:xfrm>
          <a:off x="16370300" y="6404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69012</xdr:rowOff>
    </xdr:from>
    <xdr:to>
      <xdr:col>81</xdr:col>
      <xdr:colOff>101600</xdr:colOff>
      <xdr:row>38</xdr:row>
      <xdr:rowOff>170612</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5430500" y="6584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161739</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246428" y="6676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141173</xdr:rowOff>
    </xdr:from>
    <xdr:to>
      <xdr:col>76</xdr:col>
      <xdr:colOff>165100</xdr:colOff>
      <xdr:row>38</xdr:row>
      <xdr:rowOff>71323</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4541500" y="6484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62451</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357428" y="6577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29845</xdr:rowOff>
    </xdr:from>
    <xdr:to>
      <xdr:col>72</xdr:col>
      <xdr:colOff>38100</xdr:colOff>
      <xdr:row>37</xdr:row>
      <xdr:rowOff>131445</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3652500" y="6373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122572</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3468428" y="6466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159919</xdr:rowOff>
    </xdr:from>
    <xdr:to>
      <xdr:col>67</xdr:col>
      <xdr:colOff>101600</xdr:colOff>
      <xdr:row>36</xdr:row>
      <xdr:rowOff>90069</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2763500" y="6160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34</xdr:row>
      <xdr:rowOff>106596</xdr:rowOff>
    </xdr:from>
    <xdr:ext cx="469744"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579428" y="5935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失業対策事業費グラフ枠">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5" name="失業対策事業費最小値テキスト">
          <a:extLst>
            <a:ext uri="{FF2B5EF4-FFF2-40B4-BE49-F238E27FC236}">
              <a16:creationId xmlns:a16="http://schemas.microsoft.com/office/drawing/2014/main" id="{00000000-0008-0000-0600-000035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7" name="失業対策事業費最大値テキスト">
          <a:extLst>
            <a:ext uri="{FF2B5EF4-FFF2-40B4-BE49-F238E27FC236}">
              <a16:creationId xmlns:a16="http://schemas.microsoft.com/office/drawing/2014/main" id="{00000000-0008-0000-0600-000037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0" name="失業対策事業費平均値テキスト">
          <a:extLst>
            <a:ext uri="{FF2B5EF4-FFF2-40B4-BE49-F238E27FC236}">
              <a16:creationId xmlns:a16="http://schemas.microsoft.com/office/drawing/2014/main" id="{00000000-0008-0000-0600-00003A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9" name="失業対策事業費該当値テキスト">
          <a:extLst>
            <a:ext uri="{FF2B5EF4-FFF2-40B4-BE49-F238E27FC236}">
              <a16:creationId xmlns:a16="http://schemas.microsoft.com/office/drawing/2014/main" id="{00000000-0008-0000-0600-00004D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公債費グラフ枠">
          <a:extLst>
            <a:ext uri="{FF2B5EF4-FFF2-40B4-BE49-F238E27FC236}">
              <a16:creationId xmlns:a16="http://schemas.microsoft.com/office/drawing/2014/main" id="{00000000-0008-0000-0600-00006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144253</xdr:rowOff>
    </xdr:from>
    <xdr:to>
      <xdr:col>85</xdr:col>
      <xdr:colOff>126364</xdr:colOff>
      <xdr:row>78</xdr:row>
      <xdr:rowOff>134023</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6317595" y="12317203"/>
          <a:ext cx="1269" cy="1189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137850</xdr:rowOff>
    </xdr:from>
    <xdr:ext cx="534377" cy="259045"/>
    <xdr:sp macro="" textlink="">
      <xdr:nvSpPr>
        <xdr:cNvPr id="623" name="公債費最小値テキスト">
          <a:extLst>
            <a:ext uri="{FF2B5EF4-FFF2-40B4-BE49-F238E27FC236}">
              <a16:creationId xmlns:a16="http://schemas.microsoft.com/office/drawing/2014/main" id="{00000000-0008-0000-0600-00006F020000}"/>
            </a:ext>
          </a:extLst>
        </xdr:cNvPr>
        <xdr:cNvSpPr txBox="1"/>
      </xdr:nvSpPr>
      <xdr:spPr>
        <a:xfrm>
          <a:off x="16370300" y="13510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134023</xdr:rowOff>
    </xdr:from>
    <xdr:to>
      <xdr:col>86</xdr:col>
      <xdr:colOff>25400</xdr:colOff>
      <xdr:row>78</xdr:row>
      <xdr:rowOff>134023</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3507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90930</xdr:rowOff>
    </xdr:from>
    <xdr:ext cx="534377" cy="259045"/>
    <xdr:sp macro="" textlink="">
      <xdr:nvSpPr>
        <xdr:cNvPr id="625" name="公債費最大値テキスト">
          <a:extLst>
            <a:ext uri="{FF2B5EF4-FFF2-40B4-BE49-F238E27FC236}">
              <a16:creationId xmlns:a16="http://schemas.microsoft.com/office/drawing/2014/main" id="{00000000-0008-0000-0600-000071020000}"/>
            </a:ext>
          </a:extLst>
        </xdr:cNvPr>
        <xdr:cNvSpPr txBox="1"/>
      </xdr:nvSpPr>
      <xdr:spPr>
        <a:xfrm>
          <a:off x="16370300" y="12092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144253</xdr:rowOff>
    </xdr:from>
    <xdr:to>
      <xdr:col>86</xdr:col>
      <xdr:colOff>25400</xdr:colOff>
      <xdr:row>71</xdr:row>
      <xdr:rowOff>144253</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23172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70701</xdr:rowOff>
    </xdr:from>
    <xdr:to>
      <xdr:col>85</xdr:col>
      <xdr:colOff>127000</xdr:colOff>
      <xdr:row>73</xdr:row>
      <xdr:rowOff>11379</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5481300" y="12415101"/>
          <a:ext cx="838200" cy="112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91559</xdr:rowOff>
    </xdr:from>
    <xdr:ext cx="534377" cy="259045"/>
    <xdr:sp macro="" textlink="">
      <xdr:nvSpPr>
        <xdr:cNvPr id="628" name="公債費平均値テキスト">
          <a:extLst>
            <a:ext uri="{FF2B5EF4-FFF2-40B4-BE49-F238E27FC236}">
              <a16:creationId xmlns:a16="http://schemas.microsoft.com/office/drawing/2014/main" id="{00000000-0008-0000-0600-000074020000}"/>
            </a:ext>
          </a:extLst>
        </xdr:cNvPr>
        <xdr:cNvSpPr txBox="1"/>
      </xdr:nvSpPr>
      <xdr:spPr>
        <a:xfrm>
          <a:off x="16370300" y="12778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113132</xdr:rowOff>
    </xdr:from>
    <xdr:to>
      <xdr:col>85</xdr:col>
      <xdr:colOff>177800</xdr:colOff>
      <xdr:row>75</xdr:row>
      <xdr:rowOff>43282</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6268700" y="12800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11379</xdr:rowOff>
    </xdr:from>
    <xdr:to>
      <xdr:col>81</xdr:col>
      <xdr:colOff>50800</xdr:colOff>
      <xdr:row>73</xdr:row>
      <xdr:rowOff>114173</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4592300" y="12527229"/>
          <a:ext cx="889000" cy="10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98920</xdr:rowOff>
    </xdr:from>
    <xdr:to>
      <xdr:col>81</xdr:col>
      <xdr:colOff>101600</xdr:colOff>
      <xdr:row>75</xdr:row>
      <xdr:rowOff>29070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5430500" y="127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20197</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14111" y="12878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114173</xdr:rowOff>
    </xdr:from>
    <xdr:to>
      <xdr:col>76</xdr:col>
      <xdr:colOff>114300</xdr:colOff>
      <xdr:row>74</xdr:row>
      <xdr:rowOff>89427</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3703300" y="12630023"/>
          <a:ext cx="889000" cy="146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11271</xdr:rowOff>
    </xdr:from>
    <xdr:to>
      <xdr:col>76</xdr:col>
      <xdr:colOff>165100</xdr:colOff>
      <xdr:row>75</xdr:row>
      <xdr:rowOff>112871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4541500" y="12870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103998</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4325111" y="12962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75788</xdr:rowOff>
    </xdr:from>
    <xdr:to>
      <xdr:col>71</xdr:col>
      <xdr:colOff>177800</xdr:colOff>
      <xdr:row>74</xdr:row>
      <xdr:rowOff>89427</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2814300" y="12763088"/>
          <a:ext cx="889000" cy="13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29978</xdr:rowOff>
    </xdr:from>
    <xdr:to>
      <xdr:col>72</xdr:col>
      <xdr:colOff>38100</xdr:colOff>
      <xdr:row>76</xdr:row>
      <xdr:rowOff>131578</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3652500" y="1306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122705</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36111" y="13152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16490</xdr:rowOff>
    </xdr:from>
    <xdr:to>
      <xdr:col>67</xdr:col>
      <xdr:colOff>101600</xdr:colOff>
      <xdr:row>76</xdr:row>
      <xdr:rowOff>118090</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2763500" y="130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109217</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47111" y="13139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19901</xdr:rowOff>
    </xdr:from>
    <xdr:to>
      <xdr:col>85</xdr:col>
      <xdr:colOff>177800</xdr:colOff>
      <xdr:row>72</xdr:row>
      <xdr:rowOff>121501</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6268700" y="12364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106278</xdr:rowOff>
    </xdr:from>
    <xdr:ext cx="534377" cy="259045"/>
    <xdr:sp macro="" textlink="">
      <xdr:nvSpPr>
        <xdr:cNvPr id="647" name="公債費該当値テキスト">
          <a:extLst>
            <a:ext uri="{FF2B5EF4-FFF2-40B4-BE49-F238E27FC236}">
              <a16:creationId xmlns:a16="http://schemas.microsoft.com/office/drawing/2014/main" id="{00000000-0008-0000-0600-000087020000}"/>
            </a:ext>
          </a:extLst>
        </xdr:cNvPr>
        <xdr:cNvSpPr txBox="1"/>
      </xdr:nvSpPr>
      <xdr:spPr>
        <a:xfrm>
          <a:off x="16370300" y="12279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132029</xdr:rowOff>
    </xdr:from>
    <xdr:to>
      <xdr:col>81</xdr:col>
      <xdr:colOff>101600</xdr:colOff>
      <xdr:row>73</xdr:row>
      <xdr:rowOff>62179</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5430500" y="12476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78706</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14111" y="12251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63373</xdr:rowOff>
    </xdr:from>
    <xdr:to>
      <xdr:col>76</xdr:col>
      <xdr:colOff>165100</xdr:colOff>
      <xdr:row>73</xdr:row>
      <xdr:rowOff>164973</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4541500" y="12579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10050</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325111" y="12354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38627</xdr:rowOff>
    </xdr:from>
    <xdr:to>
      <xdr:col>72</xdr:col>
      <xdr:colOff>38100</xdr:colOff>
      <xdr:row>74</xdr:row>
      <xdr:rowOff>140227</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3652500" y="12725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156754</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436111" y="12501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24988</xdr:rowOff>
    </xdr:from>
    <xdr:to>
      <xdr:col>67</xdr:col>
      <xdr:colOff>101600</xdr:colOff>
      <xdr:row>74</xdr:row>
      <xdr:rowOff>126588</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2763500" y="12712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143115</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547111" y="12487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6" name="積立金グラフ枠">
          <a:extLst>
            <a:ext uri="{FF2B5EF4-FFF2-40B4-BE49-F238E27FC236}">
              <a16:creationId xmlns:a16="http://schemas.microsoft.com/office/drawing/2014/main" id="{00000000-0008-0000-0600-0000A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79533</xdr:rowOff>
    </xdr:from>
    <xdr:to>
      <xdr:col>85</xdr:col>
      <xdr:colOff>126364</xdr:colOff>
      <xdr:row>98</xdr:row>
      <xdr:rowOff>68218</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6317595" y="15510033"/>
          <a:ext cx="1269" cy="13602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72045</xdr:rowOff>
    </xdr:from>
    <xdr:ext cx="469744" cy="259045"/>
    <xdr:sp macro="" textlink="">
      <xdr:nvSpPr>
        <xdr:cNvPr id="678" name="積立金最小値テキスト">
          <a:extLst>
            <a:ext uri="{FF2B5EF4-FFF2-40B4-BE49-F238E27FC236}">
              <a16:creationId xmlns:a16="http://schemas.microsoft.com/office/drawing/2014/main" id="{00000000-0008-0000-0600-0000A6020000}"/>
            </a:ext>
          </a:extLst>
        </xdr:cNvPr>
        <xdr:cNvSpPr txBox="1"/>
      </xdr:nvSpPr>
      <xdr:spPr>
        <a:xfrm>
          <a:off x="16370300" y="16874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68218</xdr:rowOff>
    </xdr:from>
    <xdr:to>
      <xdr:col>86</xdr:col>
      <xdr:colOff>25400</xdr:colOff>
      <xdr:row>98</xdr:row>
      <xdr:rowOff>68218</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6870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26210</xdr:rowOff>
    </xdr:from>
    <xdr:ext cx="534377" cy="259045"/>
    <xdr:sp macro="" textlink="">
      <xdr:nvSpPr>
        <xdr:cNvPr id="680" name="積立金最大値テキスト">
          <a:extLst>
            <a:ext uri="{FF2B5EF4-FFF2-40B4-BE49-F238E27FC236}">
              <a16:creationId xmlns:a16="http://schemas.microsoft.com/office/drawing/2014/main" id="{00000000-0008-0000-0600-0000A8020000}"/>
            </a:ext>
          </a:extLst>
        </xdr:cNvPr>
        <xdr:cNvSpPr txBox="1"/>
      </xdr:nvSpPr>
      <xdr:spPr>
        <a:xfrm>
          <a:off x="16370300" y="15285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79533</xdr:rowOff>
    </xdr:from>
    <xdr:to>
      <xdr:col>86</xdr:col>
      <xdr:colOff>25400</xdr:colOff>
      <xdr:row>90</xdr:row>
      <xdr:rowOff>79533</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6230600" y="15510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140134</xdr:rowOff>
    </xdr:from>
    <xdr:to>
      <xdr:col>85</xdr:col>
      <xdr:colOff>127000</xdr:colOff>
      <xdr:row>98</xdr:row>
      <xdr:rowOff>68218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5481300" y="16770784"/>
          <a:ext cx="838200" cy="9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8473</xdr:rowOff>
    </xdr:from>
    <xdr:ext cx="534377" cy="259045"/>
    <xdr:sp macro="" textlink="">
      <xdr:nvSpPr>
        <xdr:cNvPr id="683" name="積立金平均値テキスト">
          <a:extLst>
            <a:ext uri="{FF2B5EF4-FFF2-40B4-BE49-F238E27FC236}">
              <a16:creationId xmlns:a16="http://schemas.microsoft.com/office/drawing/2014/main" id="{00000000-0008-0000-0600-0000AB020000}"/>
            </a:ext>
          </a:extLst>
        </xdr:cNvPr>
        <xdr:cNvSpPr txBox="1"/>
      </xdr:nvSpPr>
      <xdr:spPr>
        <a:xfrm>
          <a:off x="16370300" y="161247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157046</xdr:rowOff>
    </xdr:from>
    <xdr:to>
      <xdr:col>85</xdr:col>
      <xdr:colOff>177800</xdr:colOff>
      <xdr:row>95</xdr:row>
      <xdr:rowOff>87196</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6268700" y="16273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140134</xdr:rowOff>
    </xdr:from>
    <xdr:to>
      <xdr:col>81</xdr:col>
      <xdr:colOff>50800</xdr:colOff>
      <xdr:row>98</xdr:row>
      <xdr:rowOff>20896</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4592300" y="16770784"/>
          <a:ext cx="889000" cy="52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93</xdr:row>
      <xdr:rowOff>117932</xdr:rowOff>
    </xdr:from>
    <xdr:to>
      <xdr:col>81</xdr:col>
      <xdr:colOff>101600</xdr:colOff>
      <xdr:row>94</xdr:row>
      <xdr:rowOff>48082</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5430500" y="16062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64609</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14111" y="15838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76104</xdr:rowOff>
    </xdr:from>
    <xdr:to>
      <xdr:col>76</xdr:col>
      <xdr:colOff>114300</xdr:colOff>
      <xdr:row>98</xdr:row>
      <xdr:rowOff>20896</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3703300" y="16706754"/>
          <a:ext cx="889000" cy="116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60553</xdr:rowOff>
    </xdr:from>
    <xdr:to>
      <xdr:col>76</xdr:col>
      <xdr:colOff>165100</xdr:colOff>
      <xdr:row>94</xdr:row>
      <xdr:rowOff>162153</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4541500" y="16176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7230</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4325111" y="15952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76104</xdr:rowOff>
    </xdr:from>
    <xdr:to>
      <xdr:col>71</xdr:col>
      <xdr:colOff>177800</xdr:colOff>
      <xdr:row>98</xdr:row>
      <xdr:rowOff>24462</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flipV="1">
          <a:off x="12814300" y="16706754"/>
          <a:ext cx="889000" cy="119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66588</xdr:rowOff>
    </xdr:from>
    <xdr:to>
      <xdr:col>72</xdr:col>
      <xdr:colOff>38100</xdr:colOff>
      <xdr:row>96</xdr:row>
      <xdr:rowOff>168188</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3652500" y="16525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13265</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3436111" y="16301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170190</xdr:rowOff>
    </xdr:from>
    <xdr:to>
      <xdr:col>67</xdr:col>
      <xdr:colOff>101600</xdr:colOff>
      <xdr:row>97</xdr:row>
      <xdr:rowOff>100340</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2763500" y="1662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116867</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547111" y="16404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17418</xdr:rowOff>
    </xdr:from>
    <xdr:to>
      <xdr:col>85</xdr:col>
      <xdr:colOff>177800</xdr:colOff>
      <xdr:row>98</xdr:row>
      <xdr:rowOff>119018</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6268700" y="16819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103795</xdr:rowOff>
    </xdr:from>
    <xdr:ext cx="469744" cy="259045"/>
    <xdr:sp macro="" textlink="">
      <xdr:nvSpPr>
        <xdr:cNvPr id="702" name="積立金該当値テキスト">
          <a:extLst>
            <a:ext uri="{FF2B5EF4-FFF2-40B4-BE49-F238E27FC236}">
              <a16:creationId xmlns:a16="http://schemas.microsoft.com/office/drawing/2014/main" id="{00000000-0008-0000-0600-0000BE020000}"/>
            </a:ext>
          </a:extLst>
        </xdr:cNvPr>
        <xdr:cNvSpPr txBox="1"/>
      </xdr:nvSpPr>
      <xdr:spPr>
        <a:xfrm>
          <a:off x="16370300" y="16734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89334</xdr:rowOff>
    </xdr:from>
    <xdr:to>
      <xdr:col>81</xdr:col>
      <xdr:colOff>101600</xdr:colOff>
      <xdr:row>98</xdr:row>
      <xdr:rowOff>19484</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5430500" y="16719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10611</xdr:rowOff>
    </xdr:from>
    <xdr:ext cx="469744"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46428" y="16812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141546</xdr:rowOff>
    </xdr:from>
    <xdr:to>
      <xdr:col>76</xdr:col>
      <xdr:colOff>165100</xdr:colOff>
      <xdr:row>98</xdr:row>
      <xdr:rowOff>71696</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4541500" y="16772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62823</xdr:rowOff>
    </xdr:from>
    <xdr:ext cx="469744"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4357428" y="16864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25304</xdr:rowOff>
    </xdr:from>
    <xdr:to>
      <xdr:col>72</xdr:col>
      <xdr:colOff>38100</xdr:colOff>
      <xdr:row>97</xdr:row>
      <xdr:rowOff>126904</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3652500" y="16655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118031</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436111" y="16748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145112</xdr:rowOff>
    </xdr:from>
    <xdr:to>
      <xdr:col>67</xdr:col>
      <xdr:colOff>101600</xdr:colOff>
      <xdr:row>98</xdr:row>
      <xdr:rowOff>75262</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2763500" y="16775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66389</xdr:rowOff>
    </xdr:from>
    <xdr:ext cx="469744"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579428" y="16868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投資及び出資金グラフ枠">
          <a:extLst>
            <a:ext uri="{FF2B5EF4-FFF2-40B4-BE49-F238E27FC236}">
              <a16:creationId xmlns:a16="http://schemas.microsoft.com/office/drawing/2014/main" id="{00000000-0008-0000-0600-0000D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8255</xdr:rowOff>
    </xdr:from>
    <xdr:to>
      <xdr:col>116</xdr:col>
      <xdr:colOff>62864</xdr:colOff>
      <xdr:row>39</xdr:row>
      <xdr:rowOff>44450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2159595" y="5323205"/>
          <a:ext cx="1269"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5" name="投資及び出資金最小値テキスト">
          <a:extLst>
            <a:ext uri="{FF2B5EF4-FFF2-40B4-BE49-F238E27FC236}">
              <a16:creationId xmlns:a16="http://schemas.microsoft.com/office/drawing/2014/main" id="{00000000-0008-0000-0600-0000DF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126382</xdr:rowOff>
    </xdr:from>
    <xdr:ext cx="534377" cy="259045"/>
    <xdr:sp macro="" textlink="">
      <xdr:nvSpPr>
        <xdr:cNvPr id="737" name="投資及び出資金最大値テキスト">
          <a:extLst>
            <a:ext uri="{FF2B5EF4-FFF2-40B4-BE49-F238E27FC236}">
              <a16:creationId xmlns:a16="http://schemas.microsoft.com/office/drawing/2014/main" id="{00000000-0008-0000-0600-0000E1020000}"/>
            </a:ext>
          </a:extLst>
        </xdr:cNvPr>
        <xdr:cNvSpPr txBox="1"/>
      </xdr:nvSpPr>
      <xdr:spPr>
        <a:xfrm>
          <a:off x="22212300" y="5098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8255</xdr:rowOff>
    </xdr:from>
    <xdr:to>
      <xdr:col>116</xdr:col>
      <xdr:colOff>152400</xdr:colOff>
      <xdr:row>31</xdr:row>
      <xdr:rowOff>8255</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5323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30</xdr:row>
      <xdr:rowOff>56007</xdr:rowOff>
    </xdr:from>
    <xdr:to>
      <xdr:col>116</xdr:col>
      <xdr:colOff>63500</xdr:colOff>
      <xdr:row>31</xdr:row>
      <xdr:rowOff>8255</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1323300" y="5199507"/>
          <a:ext cx="838200" cy="123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64914</xdr:rowOff>
    </xdr:from>
    <xdr:ext cx="469744" cy="259045"/>
    <xdr:sp macro="" textlink="">
      <xdr:nvSpPr>
        <xdr:cNvPr id="740" name="投資及び出資金平均値テキスト">
          <a:extLst>
            <a:ext uri="{FF2B5EF4-FFF2-40B4-BE49-F238E27FC236}">
              <a16:creationId xmlns:a16="http://schemas.microsoft.com/office/drawing/2014/main" id="{00000000-0008-0000-0600-0000E4020000}"/>
            </a:ext>
          </a:extLst>
        </xdr:cNvPr>
        <xdr:cNvSpPr txBox="1"/>
      </xdr:nvSpPr>
      <xdr:spPr>
        <a:xfrm>
          <a:off x="22212300" y="62371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86487</xdr:rowOff>
    </xdr:from>
    <xdr:to>
      <xdr:col>116</xdr:col>
      <xdr:colOff>114300</xdr:colOff>
      <xdr:row>37</xdr:row>
      <xdr:rowOff>16637</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2110700" y="6258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30</xdr:row>
      <xdr:rowOff>56007</xdr:rowOff>
    </xdr:from>
    <xdr:to>
      <xdr:col>111</xdr:col>
      <xdr:colOff>177800</xdr:colOff>
      <xdr:row>30</xdr:row>
      <xdr:rowOff>71628</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0434300" y="5199507"/>
          <a:ext cx="889000" cy="15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93726</xdr:rowOff>
    </xdr:from>
    <xdr:to>
      <xdr:col>112</xdr:col>
      <xdr:colOff>38100</xdr:colOff>
      <xdr:row>37</xdr:row>
      <xdr:rowOff>23876</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1272500" y="6265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15003</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088428" y="6358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30</xdr:row>
      <xdr:rowOff>71628</xdr:rowOff>
    </xdr:from>
    <xdr:to>
      <xdr:col>107</xdr:col>
      <xdr:colOff>50800</xdr:colOff>
      <xdr:row>30</xdr:row>
      <xdr:rowOff>104140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flipV="1">
          <a:off x="19545300" y="5215128"/>
          <a:ext cx="889000" cy="32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65405</xdr:rowOff>
    </xdr:from>
    <xdr:to>
      <xdr:col>107</xdr:col>
      <xdr:colOff>101600</xdr:colOff>
      <xdr:row>36</xdr:row>
      <xdr:rowOff>167005</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0383500" y="623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158132</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199428" y="6330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30</xdr:row>
      <xdr:rowOff>71501</xdr:rowOff>
    </xdr:from>
    <xdr:to>
      <xdr:col>102</xdr:col>
      <xdr:colOff>114300</xdr:colOff>
      <xdr:row>30</xdr:row>
      <xdr:rowOff>104140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8656300" y="5215001"/>
          <a:ext cx="889000" cy="32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37211</xdr:rowOff>
    </xdr:from>
    <xdr:to>
      <xdr:col>102</xdr:col>
      <xdr:colOff>165100</xdr:colOff>
      <xdr:row>37</xdr:row>
      <xdr:rowOff>138811</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9494500" y="6380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129938</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9310428" y="6473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139954</xdr:rowOff>
    </xdr:from>
    <xdr:to>
      <xdr:col>98</xdr:col>
      <xdr:colOff>38100</xdr:colOff>
      <xdr:row>38</xdr:row>
      <xdr:rowOff>70104</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8605500" y="648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61231</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21428" y="6576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30</xdr:row>
      <xdr:rowOff>128905</xdr:rowOff>
    </xdr:from>
    <xdr:to>
      <xdr:col>116</xdr:col>
      <xdr:colOff>114300</xdr:colOff>
      <xdr:row>31</xdr:row>
      <xdr:rowOff>59055</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2110700" y="527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30</xdr:row>
      <xdr:rowOff>81932</xdr:rowOff>
    </xdr:from>
    <xdr:ext cx="534377" cy="259045"/>
    <xdr:sp macro="" textlink="">
      <xdr:nvSpPr>
        <xdr:cNvPr id="759" name="投資及び出資金該当値テキスト">
          <a:extLst>
            <a:ext uri="{FF2B5EF4-FFF2-40B4-BE49-F238E27FC236}">
              <a16:creationId xmlns:a16="http://schemas.microsoft.com/office/drawing/2014/main" id="{00000000-0008-0000-0600-0000F7020000}"/>
            </a:ext>
          </a:extLst>
        </xdr:cNvPr>
        <xdr:cNvSpPr txBox="1"/>
      </xdr:nvSpPr>
      <xdr:spPr>
        <a:xfrm>
          <a:off x="22212300" y="5225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30</xdr:row>
      <xdr:rowOff>5207</xdr:rowOff>
    </xdr:from>
    <xdr:to>
      <xdr:col>112</xdr:col>
      <xdr:colOff>38100</xdr:colOff>
      <xdr:row>30</xdr:row>
      <xdr:rowOff>106807</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1272500" y="5148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28</xdr:row>
      <xdr:rowOff>123334</xdr:rowOff>
    </xdr:from>
    <xdr:ext cx="534377"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056111" y="4923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30</xdr:row>
      <xdr:rowOff>20828</xdr:rowOff>
    </xdr:from>
    <xdr:to>
      <xdr:col>107</xdr:col>
      <xdr:colOff>101600</xdr:colOff>
      <xdr:row>30</xdr:row>
      <xdr:rowOff>122428</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0383500" y="5164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28</xdr:row>
      <xdr:rowOff>138955</xdr:rowOff>
    </xdr:from>
    <xdr:ext cx="534377"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167111" y="4939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30</xdr:row>
      <xdr:rowOff>53340</xdr:rowOff>
    </xdr:from>
    <xdr:to>
      <xdr:col>102</xdr:col>
      <xdr:colOff>165100</xdr:colOff>
      <xdr:row>30</xdr:row>
      <xdr:rowOff>154940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9494500" y="519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29</xdr:row>
      <xdr:rowOff>17</xdr:rowOff>
    </xdr:from>
    <xdr:ext cx="534377"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278111" y="4972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30</xdr:row>
      <xdr:rowOff>20701</xdr:rowOff>
    </xdr:from>
    <xdr:to>
      <xdr:col>98</xdr:col>
      <xdr:colOff>38100</xdr:colOff>
      <xdr:row>30</xdr:row>
      <xdr:rowOff>122301</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8605500" y="516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28</xdr:row>
      <xdr:rowOff>138828</xdr:rowOff>
    </xdr:from>
    <xdr:ext cx="534377"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389111" y="4939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貸付金グラフ枠">
          <a:extLst>
            <a:ext uri="{FF2B5EF4-FFF2-40B4-BE49-F238E27FC236}">
              <a16:creationId xmlns:a16="http://schemas.microsoft.com/office/drawing/2014/main" id="{00000000-0008-0000-06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14198</xdr:rowOff>
    </xdr:from>
    <xdr:to>
      <xdr:col>116</xdr:col>
      <xdr:colOff>62864</xdr:colOff>
      <xdr:row>58</xdr:row>
      <xdr:rowOff>12484</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2159595" y="8758148"/>
          <a:ext cx="1269" cy="11984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16311</xdr:rowOff>
    </xdr:from>
    <xdr:ext cx="378565" cy="259045"/>
    <xdr:sp macro="" textlink="">
      <xdr:nvSpPr>
        <xdr:cNvPr id="788" name="貸付金最小値テキスト">
          <a:extLst>
            <a:ext uri="{FF2B5EF4-FFF2-40B4-BE49-F238E27FC236}">
              <a16:creationId xmlns:a16="http://schemas.microsoft.com/office/drawing/2014/main" id="{00000000-0008-0000-0600-000014030000}"/>
            </a:ext>
          </a:extLst>
        </xdr:cNvPr>
        <xdr:cNvSpPr txBox="1"/>
      </xdr:nvSpPr>
      <xdr:spPr>
        <a:xfrm>
          <a:off x="22212300" y="99604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12484</xdr:rowOff>
    </xdr:from>
    <xdr:to>
      <xdr:col>116</xdr:col>
      <xdr:colOff>152400</xdr:colOff>
      <xdr:row>58</xdr:row>
      <xdr:rowOff>12484</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2072600" y="9956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132325</xdr:rowOff>
    </xdr:from>
    <xdr:ext cx="534377" cy="259045"/>
    <xdr:sp macro="" textlink="">
      <xdr:nvSpPr>
        <xdr:cNvPr id="790" name="貸付金最大値テキスト">
          <a:extLst>
            <a:ext uri="{FF2B5EF4-FFF2-40B4-BE49-F238E27FC236}">
              <a16:creationId xmlns:a16="http://schemas.microsoft.com/office/drawing/2014/main" id="{00000000-0008-0000-0600-000016030000}"/>
            </a:ext>
          </a:extLst>
        </xdr:cNvPr>
        <xdr:cNvSpPr txBox="1"/>
      </xdr:nvSpPr>
      <xdr:spPr>
        <a:xfrm>
          <a:off x="22212300" y="8533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14198</xdr:rowOff>
    </xdr:from>
    <xdr:to>
      <xdr:col>116</xdr:col>
      <xdr:colOff>152400</xdr:colOff>
      <xdr:row>51</xdr:row>
      <xdr:rowOff>14198</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2072600" y="8758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50</xdr:row>
      <xdr:rowOff>149130</xdr:rowOff>
    </xdr:from>
    <xdr:to>
      <xdr:col>116</xdr:col>
      <xdr:colOff>63500</xdr:colOff>
      <xdr:row>51</xdr:row>
      <xdr:rowOff>14198</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1323300" y="8721630"/>
          <a:ext cx="838200" cy="36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20064</xdr:rowOff>
    </xdr:from>
    <xdr:ext cx="469744" cy="259045"/>
    <xdr:sp macro="" textlink="">
      <xdr:nvSpPr>
        <xdr:cNvPr id="793" name="貸付金平均値テキスト">
          <a:extLst>
            <a:ext uri="{FF2B5EF4-FFF2-40B4-BE49-F238E27FC236}">
              <a16:creationId xmlns:a16="http://schemas.microsoft.com/office/drawing/2014/main" id="{00000000-0008-0000-0600-000019030000}"/>
            </a:ext>
          </a:extLst>
        </xdr:cNvPr>
        <xdr:cNvSpPr txBox="1"/>
      </xdr:nvSpPr>
      <xdr:spPr>
        <a:xfrm>
          <a:off x="22212300" y="94498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41637</xdr:rowOff>
    </xdr:from>
    <xdr:to>
      <xdr:col>116</xdr:col>
      <xdr:colOff>114300</xdr:colOff>
      <xdr:row>55</xdr:row>
      <xdr:rowOff>143237</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2110700" y="9471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50</xdr:row>
      <xdr:rowOff>149130</xdr:rowOff>
    </xdr:from>
    <xdr:to>
      <xdr:col>111</xdr:col>
      <xdr:colOff>177800</xdr:colOff>
      <xdr:row>51</xdr:row>
      <xdr:rowOff>4083</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0434300" y="8721630"/>
          <a:ext cx="889000" cy="26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55</xdr:row>
      <xdr:rowOff>87700</xdr:rowOff>
    </xdr:from>
    <xdr:to>
      <xdr:col>112</xdr:col>
      <xdr:colOff>38100</xdr:colOff>
      <xdr:row>56</xdr:row>
      <xdr:rowOff>17850</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1272500" y="951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8977</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088428" y="961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50</xdr:row>
      <xdr:rowOff>109582</xdr:rowOff>
    </xdr:from>
    <xdr:to>
      <xdr:col>107</xdr:col>
      <xdr:colOff>50800</xdr:colOff>
      <xdr:row>51</xdr:row>
      <xdr:rowOff>4083</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9545300" y="8682082"/>
          <a:ext cx="889000" cy="65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55</xdr:row>
      <xdr:rowOff>80328</xdr:rowOff>
    </xdr:from>
    <xdr:to>
      <xdr:col>107</xdr:col>
      <xdr:colOff>101600</xdr:colOff>
      <xdr:row>56</xdr:row>
      <xdr:rowOff>10478</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0383500" y="9510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1605</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199428" y="9602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50</xdr:row>
      <xdr:rowOff>109582</xdr:rowOff>
    </xdr:from>
    <xdr:to>
      <xdr:col>102</xdr:col>
      <xdr:colOff>114300</xdr:colOff>
      <xdr:row>54</xdr:row>
      <xdr:rowOff>114897</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8656300" y="8682082"/>
          <a:ext cx="889000" cy="69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55</xdr:row>
      <xdr:rowOff>141478</xdr:rowOff>
    </xdr:from>
    <xdr:to>
      <xdr:col>102</xdr:col>
      <xdr:colOff>165100</xdr:colOff>
      <xdr:row>56</xdr:row>
      <xdr:rowOff>71628</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19494500" y="957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62755</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10428" y="9663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167253</xdr:rowOff>
    </xdr:from>
    <xdr:to>
      <xdr:col>98</xdr:col>
      <xdr:colOff>38100</xdr:colOff>
      <xdr:row>56</xdr:row>
      <xdr:rowOff>97403</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18605500" y="9597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88530</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21428" y="9689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50</xdr:row>
      <xdr:rowOff>134848</xdr:rowOff>
    </xdr:from>
    <xdr:to>
      <xdr:col>116</xdr:col>
      <xdr:colOff>114300</xdr:colOff>
      <xdr:row>51</xdr:row>
      <xdr:rowOff>64998</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22110700" y="870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50</xdr:row>
      <xdr:rowOff>87875</xdr:rowOff>
    </xdr:from>
    <xdr:ext cx="534377" cy="259045"/>
    <xdr:sp macro="" textlink="">
      <xdr:nvSpPr>
        <xdr:cNvPr id="812" name="貸付金該当値テキスト">
          <a:extLst>
            <a:ext uri="{FF2B5EF4-FFF2-40B4-BE49-F238E27FC236}">
              <a16:creationId xmlns:a16="http://schemas.microsoft.com/office/drawing/2014/main" id="{00000000-0008-0000-0600-00002C030000}"/>
            </a:ext>
          </a:extLst>
        </xdr:cNvPr>
        <xdr:cNvSpPr txBox="1"/>
      </xdr:nvSpPr>
      <xdr:spPr>
        <a:xfrm>
          <a:off x="22212300" y="8660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50</xdr:row>
      <xdr:rowOff>98330</xdr:rowOff>
    </xdr:from>
    <xdr:to>
      <xdr:col>112</xdr:col>
      <xdr:colOff>38100</xdr:colOff>
      <xdr:row>51</xdr:row>
      <xdr:rowOff>28480</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21272500" y="867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49</xdr:row>
      <xdr:rowOff>45007</xdr:rowOff>
    </xdr:from>
    <xdr:ext cx="534377"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056111" y="8446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50</xdr:row>
      <xdr:rowOff>124733</xdr:rowOff>
    </xdr:from>
    <xdr:to>
      <xdr:col>107</xdr:col>
      <xdr:colOff>101600</xdr:colOff>
      <xdr:row>51</xdr:row>
      <xdr:rowOff>54883</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0383500" y="86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49</xdr:row>
      <xdr:rowOff>71410</xdr:rowOff>
    </xdr:from>
    <xdr:ext cx="534377"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0167111" y="8472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50</xdr:row>
      <xdr:rowOff>58782</xdr:rowOff>
    </xdr:from>
    <xdr:to>
      <xdr:col>102</xdr:col>
      <xdr:colOff>165100</xdr:colOff>
      <xdr:row>50</xdr:row>
      <xdr:rowOff>160382</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19494500" y="8631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49</xdr:row>
      <xdr:rowOff>5459</xdr:rowOff>
    </xdr:from>
    <xdr:ext cx="534377"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278111" y="840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64097</xdr:rowOff>
    </xdr:from>
    <xdr:to>
      <xdr:col>98</xdr:col>
      <xdr:colOff>38100</xdr:colOff>
      <xdr:row>54</xdr:row>
      <xdr:rowOff>165697</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18605500" y="9322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53</xdr:row>
      <xdr:rowOff>10774</xdr:rowOff>
    </xdr:from>
    <xdr:ext cx="534377"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389111" y="9097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72</xdr:row>
      <xdr:rowOff>61244</xdr:rowOff>
    </xdr:from>
    <xdr:to>
      <xdr:col>116</xdr:col>
      <xdr:colOff>62864</xdr:colOff>
      <xdr:row>78</xdr:row>
      <xdr:rowOff>139791</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2159595" y="12405644"/>
          <a:ext cx="1269" cy="1107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143618</xdr:rowOff>
    </xdr:from>
    <xdr:ext cx="534377" cy="259045"/>
    <xdr:sp macro="" textlink="">
      <xdr:nvSpPr>
        <xdr:cNvPr id="844" name="繰出金最小値テキスト">
          <a:extLst>
            <a:ext uri="{FF2B5EF4-FFF2-40B4-BE49-F238E27FC236}">
              <a16:creationId xmlns:a16="http://schemas.microsoft.com/office/drawing/2014/main" id="{00000000-0008-0000-0600-00004C030000}"/>
            </a:ext>
          </a:extLst>
        </xdr:cNvPr>
        <xdr:cNvSpPr txBox="1"/>
      </xdr:nvSpPr>
      <xdr:spPr>
        <a:xfrm>
          <a:off x="22212300" y="13516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139791</xdr:rowOff>
    </xdr:from>
    <xdr:to>
      <xdr:col>116</xdr:col>
      <xdr:colOff>152400</xdr:colOff>
      <xdr:row>78</xdr:row>
      <xdr:rowOff>139791</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5128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71</xdr:row>
      <xdr:rowOff>7921</xdr:rowOff>
    </xdr:from>
    <xdr:ext cx="534377" cy="259045"/>
    <xdr:sp macro="" textlink="">
      <xdr:nvSpPr>
        <xdr:cNvPr id="846" name="繰出金最大値テキスト">
          <a:extLst>
            <a:ext uri="{FF2B5EF4-FFF2-40B4-BE49-F238E27FC236}">
              <a16:creationId xmlns:a16="http://schemas.microsoft.com/office/drawing/2014/main" id="{00000000-0008-0000-0600-00004E030000}"/>
            </a:ext>
          </a:extLst>
        </xdr:cNvPr>
        <xdr:cNvSpPr txBox="1"/>
      </xdr:nvSpPr>
      <xdr:spPr>
        <a:xfrm>
          <a:off x="22212300" y="12180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72</xdr:row>
      <xdr:rowOff>61244</xdr:rowOff>
    </xdr:from>
    <xdr:to>
      <xdr:col>116</xdr:col>
      <xdr:colOff>152400</xdr:colOff>
      <xdr:row>72</xdr:row>
      <xdr:rowOff>61244</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2405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83831</xdr:rowOff>
    </xdr:from>
    <xdr:to>
      <xdr:col>116</xdr:col>
      <xdr:colOff>63500</xdr:colOff>
      <xdr:row>74</xdr:row>
      <xdr:rowOff>124750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1323300" y="12771131"/>
          <a:ext cx="838200" cy="40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21972</xdr:rowOff>
    </xdr:from>
    <xdr:ext cx="534377" cy="259045"/>
    <xdr:sp macro="" textlink="">
      <xdr:nvSpPr>
        <xdr:cNvPr id="849" name="繰出金平均値テキスト">
          <a:extLst>
            <a:ext uri="{FF2B5EF4-FFF2-40B4-BE49-F238E27FC236}">
              <a16:creationId xmlns:a16="http://schemas.microsoft.com/office/drawing/2014/main" id="{00000000-0008-0000-0600-000051030000}"/>
            </a:ext>
          </a:extLst>
        </xdr:cNvPr>
        <xdr:cNvSpPr txBox="1"/>
      </xdr:nvSpPr>
      <xdr:spPr>
        <a:xfrm>
          <a:off x="22212300" y="12880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43545</xdr:rowOff>
    </xdr:from>
    <xdr:to>
      <xdr:col>116</xdr:col>
      <xdr:colOff>114300</xdr:colOff>
      <xdr:row>75</xdr:row>
      <xdr:rowOff>145145</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2110700" y="12902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124750</xdr:rowOff>
    </xdr:from>
    <xdr:to>
      <xdr:col>111</xdr:col>
      <xdr:colOff>177800</xdr:colOff>
      <xdr:row>74</xdr:row>
      <xdr:rowOff>142626</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0434300" y="12812050"/>
          <a:ext cx="889000" cy="17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102388</xdr:rowOff>
    </xdr:from>
    <xdr:to>
      <xdr:col>112</xdr:col>
      <xdr:colOff>38100</xdr:colOff>
      <xdr:row>76</xdr:row>
      <xdr:rowOff>32538</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1272500" y="12961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23665</xdr:rowOff>
    </xdr:from>
    <xdr:ext cx="534377"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056111" y="13053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142626</xdr:rowOff>
    </xdr:from>
    <xdr:to>
      <xdr:col>107</xdr:col>
      <xdr:colOff>50800</xdr:colOff>
      <xdr:row>74</xdr:row>
      <xdr:rowOff>146375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9545300" y="12829926"/>
          <a:ext cx="889000" cy="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129362</xdr:rowOff>
    </xdr:from>
    <xdr:to>
      <xdr:col>107</xdr:col>
      <xdr:colOff>101600</xdr:colOff>
      <xdr:row>76</xdr:row>
      <xdr:rowOff>59513</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0383500" y="129881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50640</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0167111" y="13080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146375</xdr:rowOff>
    </xdr:from>
    <xdr:to>
      <xdr:col>102</xdr:col>
      <xdr:colOff>114300</xdr:colOff>
      <xdr:row>75</xdr:row>
      <xdr:rowOff>33538</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18656300" y="12833675"/>
          <a:ext cx="889000" cy="58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134941</xdr:rowOff>
    </xdr:from>
    <xdr:to>
      <xdr:col>102</xdr:col>
      <xdr:colOff>165100</xdr:colOff>
      <xdr:row>77</xdr:row>
      <xdr:rowOff>65091</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494500" y="13165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56218</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278111" y="13257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35408</xdr:rowOff>
    </xdr:from>
    <xdr:to>
      <xdr:col>98</xdr:col>
      <xdr:colOff>38100</xdr:colOff>
      <xdr:row>75</xdr:row>
      <xdr:rowOff>137008</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605500" y="12894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128134</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389111" y="12986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33031</xdr:rowOff>
    </xdr:from>
    <xdr:to>
      <xdr:col>116</xdr:col>
      <xdr:colOff>114300</xdr:colOff>
      <xdr:row>74</xdr:row>
      <xdr:rowOff>134631</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2110700" y="12720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55908</xdr:rowOff>
    </xdr:from>
    <xdr:ext cx="534377" cy="259045"/>
    <xdr:sp macro="" textlink="">
      <xdr:nvSpPr>
        <xdr:cNvPr id="868" name="繰出金該当値テキスト">
          <a:extLst>
            <a:ext uri="{FF2B5EF4-FFF2-40B4-BE49-F238E27FC236}">
              <a16:creationId xmlns:a16="http://schemas.microsoft.com/office/drawing/2014/main" id="{00000000-0008-0000-0600-000064030000}"/>
            </a:ext>
          </a:extLst>
        </xdr:cNvPr>
        <xdr:cNvSpPr txBox="1"/>
      </xdr:nvSpPr>
      <xdr:spPr>
        <a:xfrm>
          <a:off x="22212300" y="12571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73950</xdr:rowOff>
    </xdr:from>
    <xdr:to>
      <xdr:col>112</xdr:col>
      <xdr:colOff>38100</xdr:colOff>
      <xdr:row>75</xdr:row>
      <xdr:rowOff>4100</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1272500" y="1276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20627</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056111" y="12536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91826</xdr:rowOff>
    </xdr:from>
    <xdr:to>
      <xdr:col>107</xdr:col>
      <xdr:colOff>101600</xdr:colOff>
      <xdr:row>75</xdr:row>
      <xdr:rowOff>21976</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0383500" y="12779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38503</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67111" y="12554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95575</xdr:rowOff>
    </xdr:from>
    <xdr:to>
      <xdr:col>102</xdr:col>
      <xdr:colOff>165100</xdr:colOff>
      <xdr:row>75</xdr:row>
      <xdr:rowOff>25725</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494500" y="1278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42252</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78111" y="12558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154188</xdr:rowOff>
    </xdr:from>
    <xdr:to>
      <xdr:col>98</xdr:col>
      <xdr:colOff>38100</xdr:colOff>
      <xdr:row>75</xdr:row>
      <xdr:rowOff>84338</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8605500" y="12841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100865</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89111" y="1261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00000000-0008-0000-0600-00007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00000000-0008-0000-0600-00007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00000000-0008-0000-0600-00008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00000000-0008-0000-0600-00009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主な構成項目である人件費は、住民一人当たり</a:t>
          </a:r>
          <a:r>
            <a:rPr kumimoji="1" lang="en-US" altLang="ja-JP" sz="1300">
              <a:latin typeface="ＭＳ Ｐゴシック" panose="020B0600070205080204" pitchFamily="50" charset="-128"/>
              <a:ea typeface="ＭＳ Ｐゴシック" panose="020B0600070205080204" pitchFamily="50" charset="-128"/>
            </a:rPr>
            <a:t>90,061</a:t>
          </a:r>
          <a:r>
            <a:rPr kumimoji="1" lang="ja-JP" altLang="en-US" sz="1300">
              <a:latin typeface="ＭＳ Ｐゴシック" panose="020B0600070205080204" pitchFamily="50" charset="-128"/>
              <a:ea typeface="ＭＳ Ｐゴシック" panose="020B0600070205080204" pitchFamily="50" charset="-128"/>
            </a:rPr>
            <a:t>円となっており、平成</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年度の市町村合併以降、類似団体と比較して高い水準にあるが、引き続き、職員定数の適正化を着実に図っていく。</a:t>
          </a:r>
        </a:p>
        <a:p>
          <a:r>
            <a:rPr kumimoji="1" lang="ja-JP" altLang="en-US" sz="1300">
              <a:latin typeface="ＭＳ Ｐゴシック" panose="020B0600070205080204" pitchFamily="50" charset="-128"/>
              <a:ea typeface="ＭＳ Ｐゴシック" panose="020B0600070205080204" pitchFamily="50" charset="-128"/>
            </a:rPr>
            <a:t>また、扶助費は住民一人当たり</a:t>
          </a:r>
          <a:r>
            <a:rPr kumimoji="1" lang="en-US" altLang="ja-JP" sz="1300">
              <a:latin typeface="ＭＳ Ｐゴシック" panose="020B0600070205080204" pitchFamily="50" charset="-128"/>
              <a:ea typeface="ＭＳ Ｐゴシック" panose="020B0600070205080204" pitchFamily="50" charset="-128"/>
            </a:rPr>
            <a:t>129,540</a:t>
          </a:r>
          <a:r>
            <a:rPr kumimoji="1" lang="ja-JP" altLang="en-US" sz="1300">
              <a:latin typeface="ＭＳ Ｐゴシック" panose="020B0600070205080204" pitchFamily="50" charset="-128"/>
              <a:ea typeface="ＭＳ Ｐゴシック" panose="020B0600070205080204" pitchFamily="50" charset="-128"/>
            </a:rPr>
            <a:t>円となっており、今後も子どものための教育・保育給付事業や自立支援給付事業等の伸びにより経費が増嵩するものと予測される。</a:t>
          </a:r>
        </a:p>
        <a:p>
          <a:r>
            <a:rPr kumimoji="1" lang="ja-JP" altLang="en-US" sz="1300">
              <a:latin typeface="ＭＳ Ｐゴシック" panose="020B0600070205080204" pitchFamily="50" charset="-128"/>
              <a:ea typeface="ＭＳ Ｐゴシック" panose="020B0600070205080204" pitchFamily="50" charset="-128"/>
            </a:rPr>
            <a:t>公債費は住民一人当たり</a:t>
          </a:r>
          <a:r>
            <a:rPr kumimoji="1" lang="en-US" altLang="ja-JP" sz="1300">
              <a:latin typeface="ＭＳ Ｐゴシック" panose="020B0600070205080204" pitchFamily="50" charset="-128"/>
              <a:ea typeface="ＭＳ Ｐゴシック" panose="020B0600070205080204" pitchFamily="50" charset="-128"/>
            </a:rPr>
            <a:t>81,622</a:t>
          </a:r>
          <a:r>
            <a:rPr kumimoji="1" lang="ja-JP" altLang="en-US" sz="1300">
              <a:latin typeface="ＭＳ Ｐゴシック" panose="020B0600070205080204" pitchFamily="50" charset="-128"/>
              <a:ea typeface="ＭＳ Ｐゴシック" panose="020B0600070205080204" pitchFamily="50" charset="-128"/>
            </a:rPr>
            <a:t>円で、類似団体と比較して高水準が続いている。大型投資の償還が本格化し、今後も高止まりが見込まれる。</a:t>
          </a:r>
        </a:p>
        <a:p>
          <a:r>
            <a:rPr kumimoji="1" lang="ja-JP" altLang="en-US" sz="1300">
              <a:latin typeface="ＭＳ Ｐゴシック" panose="020B0600070205080204" pitchFamily="50" charset="-128"/>
              <a:ea typeface="ＭＳ Ｐゴシック" panose="020B0600070205080204" pitchFamily="50" charset="-128"/>
            </a:rPr>
            <a:t>このほか、普通建設事業費（うち更新整備）は、住民一人当たり</a:t>
          </a:r>
          <a:r>
            <a:rPr kumimoji="1" lang="en-US" altLang="ja-JP" sz="1300">
              <a:latin typeface="ＭＳ Ｐゴシック" panose="020B0600070205080204" pitchFamily="50" charset="-128"/>
              <a:ea typeface="ＭＳ Ｐゴシック" panose="020B0600070205080204" pitchFamily="50" charset="-128"/>
            </a:rPr>
            <a:t>49,340</a:t>
          </a:r>
          <a:r>
            <a:rPr kumimoji="1" lang="ja-JP" altLang="en-US" sz="1300">
              <a:latin typeface="ＭＳ Ｐゴシック" panose="020B0600070205080204" pitchFamily="50" charset="-128"/>
              <a:ea typeface="ＭＳ Ｐゴシック" panose="020B0600070205080204" pitchFamily="50" charset="-128"/>
            </a:rPr>
            <a:t>円となっており、小学校改築事業やコミュニティセンター整備事業の増に伴い、類似団体を上回っている。</a:t>
          </a:r>
        </a:p>
        <a:p>
          <a:r>
            <a:rPr kumimoji="1" lang="ja-JP" altLang="en-US" sz="1300">
              <a:latin typeface="ＭＳ Ｐゴシック" panose="020B0600070205080204" pitchFamily="50" charset="-128"/>
              <a:ea typeface="ＭＳ Ｐゴシック" panose="020B0600070205080204" pitchFamily="50" charset="-128"/>
            </a:rPr>
            <a:t>なお、維持補修費は除雪対策事業の減等により、前年度より</a:t>
          </a:r>
          <a:r>
            <a:rPr kumimoji="1" lang="en-US" altLang="ja-JP" sz="1300">
              <a:latin typeface="ＭＳ Ｐゴシック" panose="020B0600070205080204" pitchFamily="50" charset="-128"/>
              <a:ea typeface="ＭＳ Ｐゴシック" panose="020B0600070205080204" pitchFamily="50" charset="-128"/>
            </a:rPr>
            <a:t>3,294</a:t>
          </a:r>
          <a:r>
            <a:rPr kumimoji="1" lang="ja-JP" altLang="en-US" sz="1300">
              <a:latin typeface="ＭＳ Ｐゴシック" panose="020B0600070205080204" pitchFamily="50" charset="-128"/>
              <a:ea typeface="ＭＳ Ｐゴシック" panose="020B0600070205080204" pitchFamily="50" charset="-128"/>
            </a:rPr>
            <a:t>円減少したものの、住民一人当たり</a:t>
          </a:r>
          <a:r>
            <a:rPr kumimoji="1" lang="en-US" altLang="ja-JP" sz="1300">
              <a:latin typeface="ＭＳ Ｐゴシック" panose="020B0600070205080204" pitchFamily="50" charset="-128"/>
              <a:ea typeface="ＭＳ Ｐゴシック" panose="020B0600070205080204" pitchFamily="50" charset="-128"/>
            </a:rPr>
            <a:t>16,449</a:t>
          </a:r>
          <a:r>
            <a:rPr kumimoji="1" lang="ja-JP" altLang="en-US" sz="1300">
              <a:latin typeface="ＭＳ Ｐゴシック" panose="020B0600070205080204" pitchFamily="50" charset="-128"/>
              <a:ea typeface="ＭＳ Ｐゴシック" panose="020B0600070205080204" pitchFamily="50" charset="-128"/>
            </a:rPr>
            <a:t>円となっており、依然として類似団体と比較して高い水準となっている。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118,692
117,828
1,311.51
76,868,533
75,591,187
1,207,453
40,361,444
71,859,434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43.2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119561</xdr:rowOff>
    </xdr:from>
    <xdr:to>
      <xdr:col>24</xdr:col>
      <xdr:colOff>62865</xdr:colOff>
      <xdr:row>38</xdr:row>
      <xdr:rowOff>39551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434511"/>
          <a:ext cx="1270" cy="1120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43378</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558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39551</xdr:rowOff>
    </xdr:from>
    <xdr:to>
      <xdr:col>24</xdr:col>
      <xdr:colOff>152400</xdr:colOff>
      <xdr:row>38</xdr:row>
      <xdr:rowOff>39551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554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66238</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209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119561</xdr:rowOff>
    </xdr:from>
    <xdr:to>
      <xdr:col>24</xdr:col>
      <xdr:colOff>152400</xdr:colOff>
      <xdr:row>31</xdr:row>
      <xdr:rowOff>119561</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434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122827</xdr:rowOff>
    </xdr:from>
    <xdr:to>
      <xdr:col>24</xdr:col>
      <xdr:colOff>63500</xdr:colOff>
      <xdr:row>32</xdr:row>
      <xdr:rowOff>96157</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3797300" y="5437777"/>
          <a:ext cx="8382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70049</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7278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91622</xdr:rowOff>
    </xdr:from>
    <xdr:to>
      <xdr:col>24</xdr:col>
      <xdr:colOff>114300</xdr:colOff>
      <xdr:row>34</xdr:row>
      <xdr:rowOff>21772</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574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122827</xdr:rowOff>
    </xdr:from>
    <xdr:to>
      <xdr:col>19</xdr:col>
      <xdr:colOff>177800</xdr:colOff>
      <xdr:row>32</xdr:row>
      <xdr:rowOff>87449</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5437777"/>
          <a:ext cx="889000" cy="136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153670</xdr:rowOff>
    </xdr:from>
    <xdr:to>
      <xdr:col>20</xdr:col>
      <xdr:colOff>38100</xdr:colOff>
      <xdr:row>34</xdr:row>
      <xdr:rowOff>83820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5811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74947</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590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46083</xdr:rowOff>
    </xdr:from>
    <xdr:to>
      <xdr:col>15</xdr:col>
      <xdr:colOff>50800</xdr:colOff>
      <xdr:row>32</xdr:row>
      <xdr:rowOff>87449</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2019300" y="5532483"/>
          <a:ext cx="8890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18143</xdr:rowOff>
    </xdr:from>
    <xdr:to>
      <xdr:col>15</xdr:col>
      <xdr:colOff>101600</xdr:colOff>
      <xdr:row>34</xdr:row>
      <xdr:rowOff>119743</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5847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110870</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5940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31</xdr:row>
      <xdr:rowOff>56424</xdr:rowOff>
    </xdr:from>
    <xdr:to>
      <xdr:col>10</xdr:col>
      <xdr:colOff>114300</xdr:colOff>
      <xdr:row>32</xdr:row>
      <xdr:rowOff>46083</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5371374"/>
          <a:ext cx="889000" cy="161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74204</xdr:rowOff>
    </xdr:from>
    <xdr:to>
      <xdr:col>10</xdr:col>
      <xdr:colOff>165100</xdr:colOff>
      <xdr:row>34</xdr:row>
      <xdr:rowOff>4354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5732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166931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5824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135708</xdr:rowOff>
    </xdr:from>
    <xdr:to>
      <xdr:col>6</xdr:col>
      <xdr:colOff>38100</xdr:colOff>
      <xdr:row>33</xdr:row>
      <xdr:rowOff>65858</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5622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56985</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5714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45357</xdr:rowOff>
    </xdr:from>
    <xdr:to>
      <xdr:col>24</xdr:col>
      <xdr:colOff>114300</xdr:colOff>
      <xdr:row>32</xdr:row>
      <xdr:rowOff>146957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53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68234</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383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72027</xdr:rowOff>
    </xdr:from>
    <xdr:to>
      <xdr:col>20</xdr:col>
      <xdr:colOff>38100</xdr:colOff>
      <xdr:row>32</xdr:row>
      <xdr:rowOff>2177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386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18704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5162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36649</xdr:rowOff>
    </xdr:from>
    <xdr:to>
      <xdr:col>15</xdr:col>
      <xdr:colOff>101600</xdr:colOff>
      <xdr:row>32</xdr:row>
      <xdr:rowOff>138249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5523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30</xdr:row>
      <xdr:rowOff>154776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298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166733</xdr:rowOff>
    </xdr:from>
    <xdr:to>
      <xdr:col>10</xdr:col>
      <xdr:colOff>165100</xdr:colOff>
      <xdr:row>32</xdr:row>
      <xdr:rowOff>96883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5481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30</xdr:row>
      <xdr:rowOff>113410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256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5624</xdr:rowOff>
    </xdr:from>
    <xdr:to>
      <xdr:col>6</xdr:col>
      <xdr:colOff>38100</xdr:colOff>
      <xdr:row>31</xdr:row>
      <xdr:rowOff>107224</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5320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29</xdr:row>
      <xdr:rowOff>123751</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095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7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総務費グラフ枠">
          <a:extLst>
            <a:ext uri="{FF2B5EF4-FFF2-40B4-BE49-F238E27FC236}">
              <a16:creationId xmlns:a16="http://schemas.microsoft.com/office/drawing/2014/main" id="{00000000-0008-0000-07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127486</xdr:rowOff>
    </xdr:from>
    <xdr:to>
      <xdr:col>24</xdr:col>
      <xdr:colOff>62865</xdr:colOff>
      <xdr:row>58</xdr:row>
      <xdr:rowOff>85674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4633595" y="8871436"/>
          <a:ext cx="1270" cy="11583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89501</xdr:rowOff>
    </xdr:from>
    <xdr:ext cx="534377" cy="259045"/>
    <xdr:sp macro="" textlink="">
      <xdr:nvSpPr>
        <xdr:cNvPr id="119" name="総務費最小値テキスト">
          <a:extLst>
            <a:ext uri="{FF2B5EF4-FFF2-40B4-BE49-F238E27FC236}">
              <a16:creationId xmlns:a16="http://schemas.microsoft.com/office/drawing/2014/main" id="{00000000-0008-0000-0700-000077000000}"/>
            </a:ext>
          </a:extLst>
        </xdr:cNvPr>
        <xdr:cNvSpPr txBox="1"/>
      </xdr:nvSpPr>
      <xdr:spPr>
        <a:xfrm>
          <a:off x="4686300" y="10033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85674</xdr:rowOff>
    </xdr:from>
    <xdr:to>
      <xdr:col>24</xdr:col>
      <xdr:colOff>152400</xdr:colOff>
      <xdr:row>58</xdr:row>
      <xdr:rowOff>85674</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10029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74163</xdr:rowOff>
    </xdr:from>
    <xdr:ext cx="599010" cy="259045"/>
    <xdr:sp macro="" textlink="">
      <xdr:nvSpPr>
        <xdr:cNvPr id="121" name="総務費最大値テキスト">
          <a:extLst>
            <a:ext uri="{FF2B5EF4-FFF2-40B4-BE49-F238E27FC236}">
              <a16:creationId xmlns:a16="http://schemas.microsoft.com/office/drawing/2014/main" id="{00000000-0008-0000-0700-000079000000}"/>
            </a:ext>
          </a:extLst>
        </xdr:cNvPr>
        <xdr:cNvSpPr txBox="1"/>
      </xdr:nvSpPr>
      <xdr:spPr>
        <a:xfrm>
          <a:off x="4686300" y="8646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153,372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127486</xdr:rowOff>
    </xdr:from>
    <xdr:to>
      <xdr:col>24</xdr:col>
      <xdr:colOff>152400</xdr:colOff>
      <xdr:row>51</xdr:row>
      <xdr:rowOff>127486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4546600" y="8871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95297</xdr:rowOff>
    </xdr:from>
    <xdr:to>
      <xdr:col>24</xdr:col>
      <xdr:colOff>63500</xdr:colOff>
      <xdr:row>56</xdr:row>
      <xdr:rowOff>107609</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3797300" y="9696497"/>
          <a:ext cx="838200" cy="12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162559</xdr:rowOff>
    </xdr:from>
    <xdr:ext cx="534377" cy="259045"/>
    <xdr:sp macro="" textlink="">
      <xdr:nvSpPr>
        <xdr:cNvPr id="124" name="総務費平均値テキスト">
          <a:extLst>
            <a:ext uri="{FF2B5EF4-FFF2-40B4-BE49-F238E27FC236}">
              <a16:creationId xmlns:a16="http://schemas.microsoft.com/office/drawing/2014/main" id="{00000000-0008-0000-0700-00007C000000}"/>
            </a:ext>
          </a:extLst>
        </xdr:cNvPr>
        <xdr:cNvSpPr txBox="1"/>
      </xdr:nvSpPr>
      <xdr:spPr>
        <a:xfrm>
          <a:off x="4686300" y="9420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139682</xdr:rowOff>
    </xdr:from>
    <xdr:to>
      <xdr:col>24</xdr:col>
      <xdr:colOff>114300</xdr:colOff>
      <xdr:row>56</xdr:row>
      <xdr:rowOff>69832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4584700" y="9569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95297</xdr:rowOff>
    </xdr:from>
    <xdr:to>
      <xdr:col>19</xdr:col>
      <xdr:colOff>177800</xdr:colOff>
      <xdr:row>57</xdr:row>
      <xdr:rowOff>59842</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908300" y="9696497"/>
          <a:ext cx="889000" cy="135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19514</xdr:rowOff>
    </xdr:from>
    <xdr:to>
      <xdr:col>20</xdr:col>
      <xdr:colOff>38100</xdr:colOff>
      <xdr:row>55</xdr:row>
      <xdr:rowOff>121114</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3746500" y="944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137641</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3530111" y="9224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50</xdr:row>
      <xdr:rowOff>142618</xdr:rowOff>
    </xdr:from>
    <xdr:to>
      <xdr:col>15</xdr:col>
      <xdr:colOff>50800</xdr:colOff>
      <xdr:row>57</xdr:row>
      <xdr:rowOff>59842</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2019300" y="8715118"/>
          <a:ext cx="889000" cy="111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99481</xdr:rowOff>
    </xdr:from>
    <xdr:to>
      <xdr:col>15</xdr:col>
      <xdr:colOff>101600</xdr:colOff>
      <xdr:row>56</xdr:row>
      <xdr:rowOff>29631</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2857500" y="9529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46158</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641111" y="9304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142618</xdr:rowOff>
    </xdr:from>
    <xdr:to>
      <xdr:col>10</xdr:col>
      <xdr:colOff>114300</xdr:colOff>
      <xdr:row>57</xdr:row>
      <xdr:rowOff>98192</xdr:rowOff>
    </xdr:to>
    <xdr:cxnSp macro="">
      <xdr:nvCxnSpPr>
        <xdr:cNvPr id="132" name="直線コネクタ 131">
          <a:extLst>
            <a:ext uri="{FF2B5EF4-FFF2-40B4-BE49-F238E27FC236}">
              <a16:creationId xmlns:a16="http://schemas.microsoft.com/office/drawing/2014/main" id="{00000000-0008-0000-0700-000084000000}"/>
            </a:ext>
          </a:extLst>
        </xdr:cNvPr>
        <xdr:cNvCxnSpPr/>
      </xdr:nvCxnSpPr>
      <xdr:spPr>
        <a:xfrm flipV="1">
          <a:off x="1130300" y="8715118"/>
          <a:ext cx="889000" cy="1155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50</xdr:row>
      <xdr:rowOff>122189</xdr:rowOff>
    </xdr:from>
    <xdr:to>
      <xdr:col>10</xdr:col>
      <xdr:colOff>165100</xdr:colOff>
      <xdr:row>51</xdr:row>
      <xdr:rowOff>52339</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968500" y="8694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51</xdr:row>
      <xdr:rowOff>43466</xdr:rowOff>
    </xdr:from>
    <xdr:ext cx="59901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1719795" y="8787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66334</xdr:rowOff>
    </xdr:from>
    <xdr:to>
      <xdr:col>6</xdr:col>
      <xdr:colOff>38100</xdr:colOff>
      <xdr:row>57</xdr:row>
      <xdr:rowOff>167934</xdr:rowOff>
    </xdr:to>
    <xdr:sp macro="" textlink="">
      <xdr:nvSpPr>
        <xdr:cNvPr id="135" name="フローチャート: 判断 134">
          <a:extLst>
            <a:ext uri="{FF2B5EF4-FFF2-40B4-BE49-F238E27FC236}">
              <a16:creationId xmlns:a16="http://schemas.microsoft.com/office/drawing/2014/main" id="{00000000-0008-0000-0700-000087000000}"/>
            </a:ext>
          </a:extLst>
        </xdr:cNvPr>
        <xdr:cNvSpPr/>
      </xdr:nvSpPr>
      <xdr:spPr>
        <a:xfrm>
          <a:off x="1079500" y="983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159061</xdr:rowOff>
    </xdr:from>
    <xdr:ext cx="534377"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863111" y="993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56809</xdr:rowOff>
    </xdr:from>
    <xdr:to>
      <xdr:col>24</xdr:col>
      <xdr:colOff>114300</xdr:colOff>
      <xdr:row>56</xdr:row>
      <xdr:rowOff>158409</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4584700" y="9658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35236</xdr:rowOff>
    </xdr:from>
    <xdr:ext cx="534377" cy="259045"/>
    <xdr:sp macro="" textlink="">
      <xdr:nvSpPr>
        <xdr:cNvPr id="143" name="総務費該当値テキスト">
          <a:extLst>
            <a:ext uri="{FF2B5EF4-FFF2-40B4-BE49-F238E27FC236}">
              <a16:creationId xmlns:a16="http://schemas.microsoft.com/office/drawing/2014/main" id="{00000000-0008-0000-0700-00008F000000}"/>
            </a:ext>
          </a:extLst>
        </xdr:cNvPr>
        <xdr:cNvSpPr txBox="1"/>
      </xdr:nvSpPr>
      <xdr:spPr>
        <a:xfrm>
          <a:off x="4686300" y="9636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44497</xdr:rowOff>
    </xdr:from>
    <xdr:to>
      <xdr:col>20</xdr:col>
      <xdr:colOff>38100</xdr:colOff>
      <xdr:row>56</xdr:row>
      <xdr:rowOff>146097</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3746500" y="9645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137224</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3530111" y="9738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9042</xdr:rowOff>
    </xdr:from>
    <xdr:to>
      <xdr:col>15</xdr:col>
      <xdr:colOff>101600</xdr:colOff>
      <xdr:row>57</xdr:row>
      <xdr:rowOff>110642</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2857500" y="9781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101769</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2641111" y="9874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50</xdr:row>
      <xdr:rowOff>91818</xdr:rowOff>
    </xdr:from>
    <xdr:to>
      <xdr:col>10</xdr:col>
      <xdr:colOff>165100</xdr:colOff>
      <xdr:row>51</xdr:row>
      <xdr:rowOff>21968</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968500" y="8664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49</xdr:row>
      <xdr:rowOff>38495</xdr:rowOff>
    </xdr:from>
    <xdr:ext cx="599010"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1719795" y="8439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47392</xdr:rowOff>
    </xdr:from>
    <xdr:to>
      <xdr:col>6</xdr:col>
      <xdr:colOff>38100</xdr:colOff>
      <xdr:row>57</xdr:row>
      <xdr:rowOff>148992</xdr:rowOff>
    </xdr:to>
    <xdr:sp macro="" textlink="">
      <xdr:nvSpPr>
        <xdr:cNvPr id="150" name="楕円 149">
          <a:extLst>
            <a:ext uri="{FF2B5EF4-FFF2-40B4-BE49-F238E27FC236}">
              <a16:creationId xmlns:a16="http://schemas.microsoft.com/office/drawing/2014/main" id="{00000000-0008-0000-0700-000096000000}"/>
            </a:ext>
          </a:extLst>
        </xdr:cNvPr>
        <xdr:cNvSpPr/>
      </xdr:nvSpPr>
      <xdr:spPr>
        <a:xfrm>
          <a:off x="1079500" y="9820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165519</xdr:rowOff>
    </xdr:from>
    <xdr:ext cx="534377" cy="259045"/>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863111" y="9595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7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7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4" name="テキスト ボックス 173">
          <a:extLst>
            <a:ext uri="{FF2B5EF4-FFF2-40B4-BE49-F238E27FC236}">
              <a16:creationId xmlns:a16="http://schemas.microsoft.com/office/drawing/2014/main" id="{00000000-0008-0000-0700-0000AE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民生費グラフ枠">
          <a:extLst>
            <a:ext uri="{FF2B5EF4-FFF2-40B4-BE49-F238E27FC236}">
              <a16:creationId xmlns:a16="http://schemas.microsoft.com/office/drawing/2014/main" id="{00000000-0008-0000-0700-0000AF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131832</xdr:rowOff>
    </xdr:from>
    <xdr:to>
      <xdr:col>24</xdr:col>
      <xdr:colOff>62865</xdr:colOff>
      <xdr:row>78</xdr:row>
      <xdr:rowOff>25115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4633595" y="11961882"/>
          <a:ext cx="1270" cy="1436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28942</xdr:rowOff>
    </xdr:from>
    <xdr:ext cx="599010" cy="259045"/>
    <xdr:sp macro="" textlink="">
      <xdr:nvSpPr>
        <xdr:cNvPr id="177" name="民生費最小値テキスト">
          <a:extLst>
            <a:ext uri="{FF2B5EF4-FFF2-40B4-BE49-F238E27FC236}">
              <a16:creationId xmlns:a16="http://schemas.microsoft.com/office/drawing/2014/main" id="{00000000-0008-0000-0700-0000B1000000}"/>
            </a:ext>
          </a:extLst>
        </xdr:cNvPr>
        <xdr:cNvSpPr txBox="1"/>
      </xdr:nvSpPr>
      <xdr:spPr>
        <a:xfrm>
          <a:off x="4686300" y="13402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25115</xdr:rowOff>
    </xdr:from>
    <xdr:to>
      <xdr:col>24</xdr:col>
      <xdr:colOff>152400</xdr:colOff>
      <xdr:row>78</xdr:row>
      <xdr:rowOff>25115</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3398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78509</xdr:rowOff>
    </xdr:from>
    <xdr:ext cx="599010" cy="259045"/>
    <xdr:sp macro="" textlink="">
      <xdr:nvSpPr>
        <xdr:cNvPr id="179" name="民生費最大値テキスト">
          <a:extLst>
            <a:ext uri="{FF2B5EF4-FFF2-40B4-BE49-F238E27FC236}">
              <a16:creationId xmlns:a16="http://schemas.microsoft.com/office/drawing/2014/main" id="{00000000-0008-0000-0700-0000B3000000}"/>
            </a:ext>
          </a:extLst>
        </xdr:cNvPr>
        <xdr:cNvSpPr txBox="1"/>
      </xdr:nvSpPr>
      <xdr:spPr>
        <a:xfrm>
          <a:off x="4686300" y="11737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131832</xdr:rowOff>
    </xdr:from>
    <xdr:to>
      <xdr:col>24</xdr:col>
      <xdr:colOff>152400</xdr:colOff>
      <xdr:row>69</xdr:row>
      <xdr:rowOff>131832</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4546600" y="11961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152902</xdr:rowOff>
    </xdr:from>
    <xdr:to>
      <xdr:col>24</xdr:col>
      <xdr:colOff>63500</xdr:colOff>
      <xdr:row>76</xdr:row>
      <xdr:rowOff>30886</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3797300" y="12840202"/>
          <a:ext cx="838200" cy="220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82821</xdr:rowOff>
    </xdr:from>
    <xdr:ext cx="599010" cy="259045"/>
    <xdr:sp macro="" textlink="">
      <xdr:nvSpPr>
        <xdr:cNvPr id="182" name="民生費平均値テキスト">
          <a:extLst>
            <a:ext uri="{FF2B5EF4-FFF2-40B4-BE49-F238E27FC236}">
              <a16:creationId xmlns:a16="http://schemas.microsoft.com/office/drawing/2014/main" id="{00000000-0008-0000-0700-0000B6000000}"/>
            </a:ext>
          </a:extLst>
        </xdr:cNvPr>
        <xdr:cNvSpPr txBox="1"/>
      </xdr:nvSpPr>
      <xdr:spPr>
        <a:xfrm>
          <a:off x="4686300" y="125986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59944</xdr:rowOff>
    </xdr:from>
    <xdr:to>
      <xdr:col>24</xdr:col>
      <xdr:colOff>114300</xdr:colOff>
      <xdr:row>74</xdr:row>
      <xdr:rowOff>161544</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4584700" y="1274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129527</xdr:rowOff>
    </xdr:from>
    <xdr:to>
      <xdr:col>19</xdr:col>
      <xdr:colOff>177800</xdr:colOff>
      <xdr:row>76</xdr:row>
      <xdr:rowOff>30886</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908300" y="12816827"/>
          <a:ext cx="889000" cy="244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97187</xdr:rowOff>
    </xdr:from>
    <xdr:to>
      <xdr:col>20</xdr:col>
      <xdr:colOff>38100</xdr:colOff>
      <xdr:row>76</xdr:row>
      <xdr:rowOff>27338</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3746500" y="1295593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43864</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3497795" y="127311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129527</xdr:rowOff>
    </xdr:from>
    <xdr:to>
      <xdr:col>15</xdr:col>
      <xdr:colOff>50800</xdr:colOff>
      <xdr:row>77</xdr:row>
      <xdr:rowOff>18562</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2019300" y="12816827"/>
          <a:ext cx="889000" cy="403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74</xdr:row>
      <xdr:rowOff>72593</xdr:rowOff>
    </xdr:from>
    <xdr:to>
      <xdr:col>15</xdr:col>
      <xdr:colOff>101600</xdr:colOff>
      <xdr:row>75</xdr:row>
      <xdr:rowOff>2743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2857500" y="12759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19270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608795" y="12535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18562</xdr:rowOff>
    </xdr:from>
    <xdr:to>
      <xdr:col>10</xdr:col>
      <xdr:colOff>114300</xdr:colOff>
      <xdr:row>77</xdr:row>
      <xdr:rowOff>71273</xdr:rowOff>
    </xdr:to>
    <xdr:cxnSp macro="">
      <xdr:nvCxnSpPr>
        <xdr:cNvPr id="190" name="直線コネクタ 189">
          <a:extLst>
            <a:ext uri="{FF2B5EF4-FFF2-40B4-BE49-F238E27FC236}">
              <a16:creationId xmlns:a16="http://schemas.microsoft.com/office/drawing/2014/main" id="{00000000-0008-0000-0700-0000BE000000}"/>
            </a:ext>
          </a:extLst>
        </xdr:cNvPr>
        <xdr:cNvCxnSpPr/>
      </xdr:nvCxnSpPr>
      <xdr:spPr>
        <a:xfrm flipV="1">
          <a:off x="1130300" y="13220212"/>
          <a:ext cx="889000" cy="52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114294</xdr:rowOff>
    </xdr:from>
    <xdr:to>
      <xdr:col>10</xdr:col>
      <xdr:colOff>165100</xdr:colOff>
      <xdr:row>76</xdr:row>
      <xdr:rowOff>44444</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968500" y="12973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60971</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719795" y="12748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141002</xdr:rowOff>
    </xdr:from>
    <xdr:to>
      <xdr:col>6</xdr:col>
      <xdr:colOff>38100</xdr:colOff>
      <xdr:row>77</xdr:row>
      <xdr:rowOff>71152</xdr:rowOff>
    </xdr:to>
    <xdr:sp macro="" textlink="">
      <xdr:nvSpPr>
        <xdr:cNvPr id="193" name="フローチャート: 判断 192">
          <a:extLst>
            <a:ext uri="{FF2B5EF4-FFF2-40B4-BE49-F238E27FC236}">
              <a16:creationId xmlns:a16="http://schemas.microsoft.com/office/drawing/2014/main" id="{00000000-0008-0000-0700-0000C1000000}"/>
            </a:ext>
          </a:extLst>
        </xdr:cNvPr>
        <xdr:cNvSpPr/>
      </xdr:nvSpPr>
      <xdr:spPr>
        <a:xfrm>
          <a:off x="1079500" y="13171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87678</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830795" y="12946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102102</xdr:rowOff>
    </xdr:from>
    <xdr:to>
      <xdr:col>24</xdr:col>
      <xdr:colOff>114300</xdr:colOff>
      <xdr:row>75</xdr:row>
      <xdr:rowOff>32252</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4584700" y="12789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80529</xdr:rowOff>
    </xdr:from>
    <xdr:ext cx="599010" cy="259045"/>
    <xdr:sp macro="" textlink="">
      <xdr:nvSpPr>
        <xdr:cNvPr id="201" name="民生費該当値テキスト">
          <a:extLst>
            <a:ext uri="{FF2B5EF4-FFF2-40B4-BE49-F238E27FC236}">
              <a16:creationId xmlns:a16="http://schemas.microsoft.com/office/drawing/2014/main" id="{00000000-0008-0000-0700-0000C9000000}"/>
            </a:ext>
          </a:extLst>
        </xdr:cNvPr>
        <xdr:cNvSpPr txBox="1"/>
      </xdr:nvSpPr>
      <xdr:spPr>
        <a:xfrm>
          <a:off x="4686300" y="12767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151536</xdr:rowOff>
    </xdr:from>
    <xdr:to>
      <xdr:col>20</xdr:col>
      <xdr:colOff>38100</xdr:colOff>
      <xdr:row>76</xdr:row>
      <xdr:rowOff>81686</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3746500" y="13010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72813</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3497795" y="13103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78727</xdr:rowOff>
    </xdr:from>
    <xdr:to>
      <xdr:col>15</xdr:col>
      <xdr:colOff>101600</xdr:colOff>
      <xdr:row>75</xdr:row>
      <xdr:rowOff>8877</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2857500" y="1276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4</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2608795" y="12858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139212</xdr:rowOff>
    </xdr:from>
    <xdr:to>
      <xdr:col>10</xdr:col>
      <xdr:colOff>165100</xdr:colOff>
      <xdr:row>77</xdr:row>
      <xdr:rowOff>69362</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968500" y="13169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60489</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1719795" y="13262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20473</xdr:rowOff>
    </xdr:from>
    <xdr:to>
      <xdr:col>6</xdr:col>
      <xdr:colOff>38100</xdr:colOff>
      <xdr:row>77</xdr:row>
      <xdr:rowOff>122073</xdr:rowOff>
    </xdr:to>
    <xdr:sp macro="" textlink="">
      <xdr:nvSpPr>
        <xdr:cNvPr id="208" name="楕円 207">
          <a:extLst>
            <a:ext uri="{FF2B5EF4-FFF2-40B4-BE49-F238E27FC236}">
              <a16:creationId xmlns:a16="http://schemas.microsoft.com/office/drawing/2014/main" id="{00000000-0008-0000-0700-0000D0000000}"/>
            </a:ext>
          </a:extLst>
        </xdr:cNvPr>
        <xdr:cNvSpPr/>
      </xdr:nvSpPr>
      <xdr:spPr>
        <a:xfrm>
          <a:off x="1079500" y="1322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113200</xdr:rowOff>
    </xdr:from>
    <xdr:ext cx="599010" cy="259045"/>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830795" y="13314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a:extLst>
            <a:ext uri="{FF2B5EF4-FFF2-40B4-BE49-F238E27FC236}">
              <a16:creationId xmlns:a16="http://schemas.microsoft.com/office/drawing/2014/main" id="{00000000-0008-0000-0700-0000D9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5" name="衛生費グラフ枠">
          <a:extLst>
            <a:ext uri="{FF2B5EF4-FFF2-40B4-BE49-F238E27FC236}">
              <a16:creationId xmlns:a16="http://schemas.microsoft.com/office/drawing/2014/main" id="{00000000-0008-0000-0700-0000EB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96</xdr:row>
      <xdr:rowOff>25383</xdr:rowOff>
    </xdr:from>
    <xdr:to>
      <xdr:col>24</xdr:col>
      <xdr:colOff>62865</xdr:colOff>
      <xdr:row>98</xdr:row>
      <xdr:rowOff>73699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4633595" y="16484583"/>
          <a:ext cx="1270" cy="3912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77526</xdr:rowOff>
    </xdr:from>
    <xdr:ext cx="534377" cy="259045"/>
    <xdr:sp macro="" textlink="">
      <xdr:nvSpPr>
        <xdr:cNvPr id="237" name="衛生費最小値テキスト">
          <a:extLst>
            <a:ext uri="{FF2B5EF4-FFF2-40B4-BE49-F238E27FC236}">
              <a16:creationId xmlns:a16="http://schemas.microsoft.com/office/drawing/2014/main" id="{00000000-0008-0000-0700-0000ED000000}"/>
            </a:ext>
          </a:extLst>
        </xdr:cNvPr>
        <xdr:cNvSpPr txBox="1"/>
      </xdr:nvSpPr>
      <xdr:spPr>
        <a:xfrm>
          <a:off x="4686300" y="16879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73699</xdr:rowOff>
    </xdr:from>
    <xdr:to>
      <xdr:col>24</xdr:col>
      <xdr:colOff>152400</xdr:colOff>
      <xdr:row>98</xdr:row>
      <xdr:rowOff>73699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6875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143510</xdr:rowOff>
    </xdr:from>
    <xdr:ext cx="534377" cy="259045"/>
    <xdr:sp macro="" textlink="">
      <xdr:nvSpPr>
        <xdr:cNvPr id="239" name="衛生費最大値テキスト">
          <a:extLst>
            <a:ext uri="{FF2B5EF4-FFF2-40B4-BE49-F238E27FC236}">
              <a16:creationId xmlns:a16="http://schemas.microsoft.com/office/drawing/2014/main" id="{00000000-0008-0000-0700-0000EF000000}"/>
            </a:ext>
          </a:extLst>
        </xdr:cNvPr>
        <xdr:cNvSpPr txBox="1"/>
      </xdr:nvSpPr>
      <xdr:spPr>
        <a:xfrm>
          <a:off x="4686300" y="16259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56,001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96</xdr:row>
      <xdr:rowOff>25383</xdr:rowOff>
    </xdr:from>
    <xdr:to>
      <xdr:col>24</xdr:col>
      <xdr:colOff>152400</xdr:colOff>
      <xdr:row>96</xdr:row>
      <xdr:rowOff>25383</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4546600" y="16484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26952</xdr:rowOff>
    </xdr:from>
    <xdr:to>
      <xdr:col>24</xdr:col>
      <xdr:colOff>63500</xdr:colOff>
      <xdr:row>96</xdr:row>
      <xdr:rowOff>29367</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3797300" y="16486152"/>
          <a:ext cx="838200" cy="2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126192</xdr:rowOff>
    </xdr:from>
    <xdr:ext cx="534377" cy="259045"/>
    <xdr:sp macro="" textlink="">
      <xdr:nvSpPr>
        <xdr:cNvPr id="242" name="衛生費平均値テキスト">
          <a:extLst>
            <a:ext uri="{FF2B5EF4-FFF2-40B4-BE49-F238E27FC236}">
              <a16:creationId xmlns:a16="http://schemas.microsoft.com/office/drawing/2014/main" id="{00000000-0008-0000-0700-0000F2000000}"/>
            </a:ext>
          </a:extLst>
        </xdr:cNvPr>
        <xdr:cNvSpPr txBox="1"/>
      </xdr:nvSpPr>
      <xdr:spPr>
        <a:xfrm>
          <a:off x="4686300" y="165853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147765</xdr:rowOff>
    </xdr:from>
    <xdr:to>
      <xdr:col>24</xdr:col>
      <xdr:colOff>114300</xdr:colOff>
      <xdr:row>97</xdr:row>
      <xdr:rowOff>77915</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4584700" y="1660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156192</xdr:rowOff>
    </xdr:from>
    <xdr:to>
      <xdr:col>19</xdr:col>
      <xdr:colOff>177800</xdr:colOff>
      <xdr:row>96</xdr:row>
      <xdr:rowOff>26952</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a:off x="2908300" y="16272492"/>
          <a:ext cx="889000" cy="213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104560</xdr:rowOff>
    </xdr:from>
    <xdr:to>
      <xdr:col>20</xdr:col>
      <xdr:colOff>38100</xdr:colOff>
      <xdr:row>97</xdr:row>
      <xdr:rowOff>34710</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3746500" y="1656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25837</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530111" y="16656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91</xdr:row>
      <xdr:rowOff>29597</xdr:rowOff>
    </xdr:from>
    <xdr:to>
      <xdr:col>15</xdr:col>
      <xdr:colOff>50800</xdr:colOff>
      <xdr:row>94</xdr:row>
      <xdr:rowOff>156192</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a:off x="2019300" y="15631547"/>
          <a:ext cx="889000" cy="640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104217</xdr:rowOff>
    </xdr:from>
    <xdr:to>
      <xdr:col>15</xdr:col>
      <xdr:colOff>101600</xdr:colOff>
      <xdr:row>97</xdr:row>
      <xdr:rowOff>34367</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2857500" y="16563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25494</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641111" y="16656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91</xdr:row>
      <xdr:rowOff>29597</xdr:rowOff>
    </xdr:from>
    <xdr:to>
      <xdr:col>10</xdr:col>
      <xdr:colOff>114300</xdr:colOff>
      <xdr:row>92</xdr:row>
      <xdr:rowOff>120856</xdr:rowOff>
    </xdr:to>
    <xdr:cxnSp macro="">
      <xdr:nvCxnSpPr>
        <xdr:cNvPr id="250" name="直線コネクタ 249">
          <a:extLst>
            <a:ext uri="{FF2B5EF4-FFF2-40B4-BE49-F238E27FC236}">
              <a16:creationId xmlns:a16="http://schemas.microsoft.com/office/drawing/2014/main" id="{00000000-0008-0000-0700-0000FA000000}"/>
            </a:ext>
          </a:extLst>
        </xdr:cNvPr>
        <xdr:cNvCxnSpPr/>
      </xdr:nvCxnSpPr>
      <xdr:spPr>
        <a:xfrm flipV="1">
          <a:off x="1130300" y="15631547"/>
          <a:ext cx="889000" cy="262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34492</xdr:rowOff>
    </xdr:from>
    <xdr:to>
      <xdr:col>10</xdr:col>
      <xdr:colOff>165100</xdr:colOff>
      <xdr:row>97</xdr:row>
      <xdr:rowOff>136092</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968500" y="1666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127219</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752111" y="16757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78401</xdr:rowOff>
    </xdr:from>
    <xdr:to>
      <xdr:col>6</xdr:col>
      <xdr:colOff>38100</xdr:colOff>
      <xdr:row>98</xdr:row>
      <xdr:rowOff>8551</xdr:rowOff>
    </xdr:to>
    <xdr:sp macro="" textlink="">
      <xdr:nvSpPr>
        <xdr:cNvPr id="253" name="フローチャート: 判断 252">
          <a:extLst>
            <a:ext uri="{FF2B5EF4-FFF2-40B4-BE49-F238E27FC236}">
              <a16:creationId xmlns:a16="http://schemas.microsoft.com/office/drawing/2014/main" id="{00000000-0008-0000-0700-0000FD000000}"/>
            </a:ext>
          </a:extLst>
        </xdr:cNvPr>
        <xdr:cNvSpPr/>
      </xdr:nvSpPr>
      <xdr:spPr>
        <a:xfrm>
          <a:off x="1079500" y="16709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171128</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863111" y="1680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150017</xdr:rowOff>
    </xdr:from>
    <xdr:to>
      <xdr:col>24</xdr:col>
      <xdr:colOff>114300</xdr:colOff>
      <xdr:row>96</xdr:row>
      <xdr:rowOff>80167</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4584700" y="16437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99060</xdr:rowOff>
    </xdr:from>
    <xdr:ext cx="534377" cy="259045"/>
    <xdr:sp macro="" textlink="">
      <xdr:nvSpPr>
        <xdr:cNvPr id="261" name="衛生費該当値テキスト">
          <a:extLst>
            <a:ext uri="{FF2B5EF4-FFF2-40B4-BE49-F238E27FC236}">
              <a16:creationId xmlns:a16="http://schemas.microsoft.com/office/drawing/2014/main" id="{00000000-0008-0000-0700-000005010000}"/>
            </a:ext>
          </a:extLst>
        </xdr:cNvPr>
        <xdr:cNvSpPr txBox="1"/>
      </xdr:nvSpPr>
      <xdr:spPr>
        <a:xfrm>
          <a:off x="4686300" y="16386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147602</xdr:rowOff>
    </xdr:from>
    <xdr:to>
      <xdr:col>20</xdr:col>
      <xdr:colOff>38100</xdr:colOff>
      <xdr:row>96</xdr:row>
      <xdr:rowOff>77752</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3746500" y="16435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94279</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3530111" y="16210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105392</xdr:rowOff>
    </xdr:from>
    <xdr:to>
      <xdr:col>15</xdr:col>
      <xdr:colOff>101600</xdr:colOff>
      <xdr:row>95</xdr:row>
      <xdr:rowOff>35542</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2857500" y="16221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52069</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2641111" y="15996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90</xdr:row>
      <xdr:rowOff>150247</xdr:rowOff>
    </xdr:from>
    <xdr:to>
      <xdr:col>10</xdr:col>
      <xdr:colOff>165100</xdr:colOff>
      <xdr:row>91</xdr:row>
      <xdr:rowOff>80397</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968500" y="15580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89</xdr:row>
      <xdr:rowOff>96924</xdr:rowOff>
    </xdr:from>
    <xdr:ext cx="599010"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1719795" y="15355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92</xdr:row>
      <xdr:rowOff>70056</xdr:rowOff>
    </xdr:from>
    <xdr:to>
      <xdr:col>6</xdr:col>
      <xdr:colOff>38100</xdr:colOff>
      <xdr:row>93</xdr:row>
      <xdr:rowOff>206</xdr:rowOff>
    </xdr:to>
    <xdr:sp macro="" textlink="">
      <xdr:nvSpPr>
        <xdr:cNvPr id="268" name="楕円 267">
          <a:extLst>
            <a:ext uri="{FF2B5EF4-FFF2-40B4-BE49-F238E27FC236}">
              <a16:creationId xmlns:a16="http://schemas.microsoft.com/office/drawing/2014/main" id="{00000000-0008-0000-0700-00000C010000}"/>
            </a:ext>
          </a:extLst>
        </xdr:cNvPr>
        <xdr:cNvSpPr/>
      </xdr:nvSpPr>
      <xdr:spPr>
        <a:xfrm>
          <a:off x="1079500" y="15843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91</xdr:row>
      <xdr:rowOff>16733</xdr:rowOff>
    </xdr:from>
    <xdr:ext cx="534377"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863111" y="15618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6" name="正方形/長方形 275">
          <a:extLst>
            <a:ext uri="{FF2B5EF4-FFF2-40B4-BE49-F238E27FC236}">
              <a16:creationId xmlns:a16="http://schemas.microsoft.com/office/drawing/2014/main" id="{00000000-0008-0000-0700-000014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7" name="正方形/長方形 276">
          <a:extLst>
            <a:ext uri="{FF2B5EF4-FFF2-40B4-BE49-F238E27FC236}">
              <a16:creationId xmlns:a16="http://schemas.microsoft.com/office/drawing/2014/main" id="{00000000-0008-0000-0700-000015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4" name="労働費グラフ枠">
          <a:extLst>
            <a:ext uri="{FF2B5EF4-FFF2-40B4-BE49-F238E27FC236}">
              <a16:creationId xmlns:a16="http://schemas.microsoft.com/office/drawing/2014/main" id="{00000000-0008-0000-0700-000026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39769</xdr:rowOff>
    </xdr:from>
    <xdr:to>
      <xdr:col>54</xdr:col>
      <xdr:colOff>189865</xdr:colOff>
      <xdr:row>39</xdr:row>
      <xdr:rowOff>98715</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10475595" y="5354719"/>
          <a:ext cx="1270" cy="14305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102542</xdr:rowOff>
    </xdr:from>
    <xdr:ext cx="249299" cy="259045"/>
    <xdr:sp macro="" textlink="">
      <xdr:nvSpPr>
        <xdr:cNvPr id="296" name="労働費最小値テキスト">
          <a:extLst>
            <a:ext uri="{FF2B5EF4-FFF2-40B4-BE49-F238E27FC236}">
              <a16:creationId xmlns:a16="http://schemas.microsoft.com/office/drawing/2014/main" id="{00000000-0008-0000-0700-000028010000}"/>
            </a:ext>
          </a:extLst>
        </xdr:cNvPr>
        <xdr:cNvSpPr txBox="1"/>
      </xdr:nvSpPr>
      <xdr:spPr>
        <a:xfrm>
          <a:off x="10528300" y="678909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98715</xdr:rowOff>
    </xdr:from>
    <xdr:to>
      <xdr:col>55</xdr:col>
      <xdr:colOff>88900</xdr:colOff>
      <xdr:row>39</xdr:row>
      <xdr:rowOff>98715</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10388600" y="6785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157896</xdr:rowOff>
    </xdr:from>
    <xdr:ext cx="469744" cy="259045"/>
    <xdr:sp macro="" textlink="">
      <xdr:nvSpPr>
        <xdr:cNvPr id="298" name="労働費最大値テキスト">
          <a:extLst>
            <a:ext uri="{FF2B5EF4-FFF2-40B4-BE49-F238E27FC236}">
              <a16:creationId xmlns:a16="http://schemas.microsoft.com/office/drawing/2014/main" id="{00000000-0008-0000-0700-00002A010000}"/>
            </a:ext>
          </a:extLst>
        </xdr:cNvPr>
        <xdr:cNvSpPr txBox="1"/>
      </xdr:nvSpPr>
      <xdr:spPr>
        <a:xfrm>
          <a:off x="10528300" y="5129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8,762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39769</xdr:rowOff>
    </xdr:from>
    <xdr:to>
      <xdr:col>55</xdr:col>
      <xdr:colOff>88900</xdr:colOff>
      <xdr:row>31</xdr:row>
      <xdr:rowOff>39769</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10388600" y="5354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108186</xdr:rowOff>
    </xdr:from>
    <xdr:to>
      <xdr:col>55</xdr:col>
      <xdr:colOff>0</xdr:colOff>
      <xdr:row>38</xdr:row>
      <xdr:rowOff>117820</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9639300" y="6623286"/>
          <a:ext cx="838200" cy="9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8581</xdr:rowOff>
    </xdr:from>
    <xdr:ext cx="469744" cy="259045"/>
    <xdr:sp macro="" textlink="">
      <xdr:nvSpPr>
        <xdr:cNvPr id="301" name="労働費平均値テキスト">
          <a:extLst>
            <a:ext uri="{FF2B5EF4-FFF2-40B4-BE49-F238E27FC236}">
              <a16:creationId xmlns:a16="http://schemas.microsoft.com/office/drawing/2014/main" id="{00000000-0008-0000-0700-00002D010000}"/>
            </a:ext>
          </a:extLst>
        </xdr:cNvPr>
        <xdr:cNvSpPr txBox="1"/>
      </xdr:nvSpPr>
      <xdr:spPr>
        <a:xfrm>
          <a:off x="10528300" y="6352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157154</xdr:rowOff>
    </xdr:from>
    <xdr:to>
      <xdr:col>55</xdr:col>
      <xdr:colOff>50800</xdr:colOff>
      <xdr:row>38</xdr:row>
      <xdr:rowOff>87303</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10426700" y="650080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107533</xdr:rowOff>
    </xdr:from>
    <xdr:to>
      <xdr:col>50</xdr:col>
      <xdr:colOff>114300</xdr:colOff>
      <xdr:row>38</xdr:row>
      <xdr:rowOff>117820</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a:off x="8750300" y="6622633"/>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138702</xdr:rowOff>
    </xdr:from>
    <xdr:to>
      <xdr:col>50</xdr:col>
      <xdr:colOff>165100</xdr:colOff>
      <xdr:row>38</xdr:row>
      <xdr:rowOff>68852</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9588500" y="6482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85379</xdr:rowOff>
    </xdr:from>
    <xdr:ext cx="469744"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04428" y="6257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100674</xdr:rowOff>
    </xdr:from>
    <xdr:to>
      <xdr:col>45</xdr:col>
      <xdr:colOff>177800</xdr:colOff>
      <xdr:row>38</xdr:row>
      <xdr:rowOff>107533</xdr:rowOff>
    </xdr:to>
    <xdr:cxnSp macro="">
      <xdr:nvCxnSpPr>
        <xdr:cNvPr id="306" name="直線コネクタ 305">
          <a:extLst>
            <a:ext uri="{FF2B5EF4-FFF2-40B4-BE49-F238E27FC236}">
              <a16:creationId xmlns:a16="http://schemas.microsoft.com/office/drawing/2014/main" id="{00000000-0008-0000-0700-000032010000}"/>
            </a:ext>
          </a:extLst>
        </xdr:cNvPr>
        <xdr:cNvCxnSpPr/>
      </xdr:nvCxnSpPr>
      <xdr:spPr>
        <a:xfrm>
          <a:off x="7861300" y="6615774"/>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140662</xdr:rowOff>
    </xdr:from>
    <xdr:to>
      <xdr:col>46</xdr:col>
      <xdr:colOff>38100</xdr:colOff>
      <xdr:row>38</xdr:row>
      <xdr:rowOff>70811</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8699500" y="648431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87339</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15428" y="6259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100674</xdr:rowOff>
    </xdr:from>
    <xdr:to>
      <xdr:col>41</xdr:col>
      <xdr:colOff>50800</xdr:colOff>
      <xdr:row>38</xdr:row>
      <xdr:rowOff>144762</xdr:rowOff>
    </xdr:to>
    <xdr:cxnSp macro="">
      <xdr:nvCxnSpPr>
        <xdr:cNvPr id="309" name="直線コネクタ 308">
          <a:extLst>
            <a:ext uri="{FF2B5EF4-FFF2-40B4-BE49-F238E27FC236}">
              <a16:creationId xmlns:a16="http://schemas.microsoft.com/office/drawing/2014/main" id="{00000000-0008-0000-0700-000035010000}"/>
            </a:ext>
          </a:extLst>
        </xdr:cNvPr>
        <xdr:cNvCxnSpPr/>
      </xdr:nvCxnSpPr>
      <xdr:spPr>
        <a:xfrm flipV="1">
          <a:off x="6972300" y="6615774"/>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166624</xdr:rowOff>
    </xdr:from>
    <xdr:to>
      <xdr:col>41</xdr:col>
      <xdr:colOff>101600</xdr:colOff>
      <xdr:row>38</xdr:row>
      <xdr:rowOff>96774</xdr:rowOff>
    </xdr:to>
    <xdr:sp macro="" textlink="">
      <xdr:nvSpPr>
        <xdr:cNvPr id="310" name="フローチャート: 判断 309">
          <a:extLst>
            <a:ext uri="{FF2B5EF4-FFF2-40B4-BE49-F238E27FC236}">
              <a16:creationId xmlns:a16="http://schemas.microsoft.com/office/drawing/2014/main" id="{00000000-0008-0000-0700-000036010000}"/>
            </a:ext>
          </a:extLst>
        </xdr:cNvPr>
        <xdr:cNvSpPr/>
      </xdr:nvSpPr>
      <xdr:spPr>
        <a:xfrm>
          <a:off x="7810500" y="6510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113301</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626428" y="6285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153561</xdr:rowOff>
    </xdr:from>
    <xdr:to>
      <xdr:col>36</xdr:col>
      <xdr:colOff>165100</xdr:colOff>
      <xdr:row>38</xdr:row>
      <xdr:rowOff>83711</xdr:rowOff>
    </xdr:to>
    <xdr:sp macro="" textlink="">
      <xdr:nvSpPr>
        <xdr:cNvPr id="312" name="フローチャート: 判断 311">
          <a:extLst>
            <a:ext uri="{FF2B5EF4-FFF2-40B4-BE49-F238E27FC236}">
              <a16:creationId xmlns:a16="http://schemas.microsoft.com/office/drawing/2014/main" id="{00000000-0008-0000-0700-000038010000}"/>
            </a:ext>
          </a:extLst>
        </xdr:cNvPr>
        <xdr:cNvSpPr/>
      </xdr:nvSpPr>
      <xdr:spPr>
        <a:xfrm>
          <a:off x="6921500" y="649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100238</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37428" y="6272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57386</xdr:rowOff>
    </xdr:from>
    <xdr:to>
      <xdr:col>55</xdr:col>
      <xdr:colOff>50800</xdr:colOff>
      <xdr:row>38</xdr:row>
      <xdr:rowOff>158986</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10426700" y="6572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35813</xdr:rowOff>
    </xdr:from>
    <xdr:ext cx="378565" cy="259045"/>
    <xdr:sp macro="" textlink="">
      <xdr:nvSpPr>
        <xdr:cNvPr id="320" name="労働費該当値テキスト">
          <a:extLst>
            <a:ext uri="{FF2B5EF4-FFF2-40B4-BE49-F238E27FC236}">
              <a16:creationId xmlns:a16="http://schemas.microsoft.com/office/drawing/2014/main" id="{00000000-0008-0000-0700-000040010000}"/>
            </a:ext>
          </a:extLst>
        </xdr:cNvPr>
        <xdr:cNvSpPr txBox="1"/>
      </xdr:nvSpPr>
      <xdr:spPr>
        <a:xfrm>
          <a:off x="10528300" y="65509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67020</xdr:rowOff>
    </xdr:from>
    <xdr:to>
      <xdr:col>50</xdr:col>
      <xdr:colOff>165100</xdr:colOff>
      <xdr:row>38</xdr:row>
      <xdr:rowOff>168620</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9588500" y="658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159747</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9450017" y="66748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56733</xdr:rowOff>
    </xdr:from>
    <xdr:to>
      <xdr:col>46</xdr:col>
      <xdr:colOff>38100</xdr:colOff>
      <xdr:row>38</xdr:row>
      <xdr:rowOff>158333</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8699500" y="6571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149460</xdr:rowOff>
    </xdr:from>
    <xdr:ext cx="378565"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8561017" y="6664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49874</xdr:rowOff>
    </xdr:from>
    <xdr:to>
      <xdr:col>41</xdr:col>
      <xdr:colOff>101600</xdr:colOff>
      <xdr:row>38</xdr:row>
      <xdr:rowOff>151474</xdr:rowOff>
    </xdr:to>
    <xdr:sp macro="" textlink="">
      <xdr:nvSpPr>
        <xdr:cNvPr id="325" name="楕円 324">
          <a:extLst>
            <a:ext uri="{FF2B5EF4-FFF2-40B4-BE49-F238E27FC236}">
              <a16:creationId xmlns:a16="http://schemas.microsoft.com/office/drawing/2014/main" id="{00000000-0008-0000-0700-000045010000}"/>
            </a:ext>
          </a:extLst>
        </xdr:cNvPr>
        <xdr:cNvSpPr/>
      </xdr:nvSpPr>
      <xdr:spPr>
        <a:xfrm>
          <a:off x="7810500" y="6564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38</xdr:row>
      <xdr:rowOff>142601</xdr:rowOff>
    </xdr:from>
    <xdr:ext cx="469744"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7626428" y="6657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93962</xdr:rowOff>
    </xdr:from>
    <xdr:to>
      <xdr:col>36</xdr:col>
      <xdr:colOff>165100</xdr:colOff>
      <xdr:row>39</xdr:row>
      <xdr:rowOff>24112</xdr:rowOff>
    </xdr:to>
    <xdr:sp macro="" textlink="">
      <xdr:nvSpPr>
        <xdr:cNvPr id="327" name="楕円 326">
          <a:extLst>
            <a:ext uri="{FF2B5EF4-FFF2-40B4-BE49-F238E27FC236}">
              <a16:creationId xmlns:a16="http://schemas.microsoft.com/office/drawing/2014/main" id="{00000000-0008-0000-0700-000047010000}"/>
            </a:ext>
          </a:extLst>
        </xdr:cNvPr>
        <xdr:cNvSpPr/>
      </xdr:nvSpPr>
      <xdr:spPr>
        <a:xfrm>
          <a:off x="6921500" y="6609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15239</xdr:rowOff>
    </xdr:from>
    <xdr:ext cx="378565"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783017" y="67017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700-00004D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4" name="正方形/長方形 333">
          <a:extLst>
            <a:ext uri="{FF2B5EF4-FFF2-40B4-BE49-F238E27FC236}">
              <a16:creationId xmlns:a16="http://schemas.microsoft.com/office/drawing/2014/main" id="{00000000-0008-0000-0700-00004E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5" name="正方形/長方形 334">
          <a:extLst>
            <a:ext uri="{FF2B5EF4-FFF2-40B4-BE49-F238E27FC236}">
              <a16:creationId xmlns:a16="http://schemas.microsoft.com/office/drawing/2014/main" id="{00000000-0008-0000-0700-00004F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6" name="正方形/長方形 335">
          <a:extLst>
            <a:ext uri="{FF2B5EF4-FFF2-40B4-BE49-F238E27FC236}">
              <a16:creationId xmlns:a16="http://schemas.microsoft.com/office/drawing/2014/main" id="{00000000-0008-0000-0700-000050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農林水産業費グラフ枠">
          <a:extLst>
            <a:ext uri="{FF2B5EF4-FFF2-40B4-BE49-F238E27FC236}">
              <a16:creationId xmlns:a16="http://schemas.microsoft.com/office/drawing/2014/main" id="{00000000-0008-0000-07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123813</xdr:rowOff>
    </xdr:from>
    <xdr:to>
      <xdr:col>54</xdr:col>
      <xdr:colOff>189865</xdr:colOff>
      <xdr:row>57</xdr:row>
      <xdr:rowOff>108885</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10475595" y="8696313"/>
          <a:ext cx="1270" cy="11852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112712</xdr:rowOff>
    </xdr:from>
    <xdr:ext cx="469744" cy="259045"/>
    <xdr:sp macro="" textlink="">
      <xdr:nvSpPr>
        <xdr:cNvPr id="351" name="農林水産業費最小値テキスト">
          <a:extLst>
            <a:ext uri="{FF2B5EF4-FFF2-40B4-BE49-F238E27FC236}">
              <a16:creationId xmlns:a16="http://schemas.microsoft.com/office/drawing/2014/main" id="{00000000-0008-0000-0700-00005F010000}"/>
            </a:ext>
          </a:extLst>
        </xdr:cNvPr>
        <xdr:cNvSpPr txBox="1"/>
      </xdr:nvSpPr>
      <xdr:spPr>
        <a:xfrm>
          <a:off x="10528300" y="9885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108885</xdr:rowOff>
    </xdr:from>
    <xdr:to>
      <xdr:col>55</xdr:col>
      <xdr:colOff>88900</xdr:colOff>
      <xdr:row>57</xdr:row>
      <xdr:rowOff>108885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9881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70490</xdr:rowOff>
    </xdr:from>
    <xdr:ext cx="534377" cy="259045"/>
    <xdr:sp macro="" textlink="">
      <xdr:nvSpPr>
        <xdr:cNvPr id="353" name="農林水産業費最大値テキスト">
          <a:extLst>
            <a:ext uri="{FF2B5EF4-FFF2-40B4-BE49-F238E27FC236}">
              <a16:creationId xmlns:a16="http://schemas.microsoft.com/office/drawing/2014/main" id="{00000000-0008-0000-0700-000061010000}"/>
            </a:ext>
          </a:extLst>
        </xdr:cNvPr>
        <xdr:cNvSpPr txBox="1"/>
      </xdr:nvSpPr>
      <xdr:spPr>
        <a:xfrm>
          <a:off x="10528300" y="8471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60,695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123813</xdr:rowOff>
    </xdr:from>
    <xdr:to>
      <xdr:col>55</xdr:col>
      <xdr:colOff>88900</xdr:colOff>
      <xdr:row>50</xdr:row>
      <xdr:rowOff>123813</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10388600" y="8696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154262</xdr:rowOff>
    </xdr:from>
    <xdr:to>
      <xdr:col>55</xdr:col>
      <xdr:colOff>0</xdr:colOff>
      <xdr:row>53</xdr:row>
      <xdr:rowOff>151427</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9639300" y="9069662"/>
          <a:ext cx="838200" cy="168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108955</xdr:rowOff>
    </xdr:from>
    <xdr:ext cx="534377" cy="259045"/>
    <xdr:sp macro="" textlink="">
      <xdr:nvSpPr>
        <xdr:cNvPr id="356" name="農林水産業費平均値テキスト">
          <a:extLst>
            <a:ext uri="{FF2B5EF4-FFF2-40B4-BE49-F238E27FC236}">
              <a16:creationId xmlns:a16="http://schemas.microsoft.com/office/drawing/2014/main" id="{00000000-0008-0000-0700-000064010000}"/>
            </a:ext>
          </a:extLst>
        </xdr:cNvPr>
        <xdr:cNvSpPr txBox="1"/>
      </xdr:nvSpPr>
      <xdr:spPr>
        <a:xfrm>
          <a:off x="10528300" y="93672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130528</xdr:rowOff>
    </xdr:from>
    <xdr:to>
      <xdr:col>55</xdr:col>
      <xdr:colOff>50800</xdr:colOff>
      <xdr:row>55</xdr:row>
      <xdr:rowOff>60678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10426700" y="938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154262</xdr:rowOff>
    </xdr:from>
    <xdr:to>
      <xdr:col>50</xdr:col>
      <xdr:colOff>114300</xdr:colOff>
      <xdr:row>54</xdr:row>
      <xdr:rowOff>68240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8750300" y="9069662"/>
          <a:ext cx="889000" cy="256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141363</xdr:rowOff>
    </xdr:from>
    <xdr:to>
      <xdr:col>50</xdr:col>
      <xdr:colOff>165100</xdr:colOff>
      <xdr:row>55</xdr:row>
      <xdr:rowOff>71513</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9588500" y="939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62640</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372111" y="9492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68240</xdr:rowOff>
    </xdr:from>
    <xdr:to>
      <xdr:col>45</xdr:col>
      <xdr:colOff>177800</xdr:colOff>
      <xdr:row>54</xdr:row>
      <xdr:rowOff>111628</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7861300" y="9326540"/>
          <a:ext cx="889000" cy="43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26241</xdr:rowOff>
    </xdr:from>
    <xdr:to>
      <xdr:col>46</xdr:col>
      <xdr:colOff>38100</xdr:colOff>
      <xdr:row>55</xdr:row>
      <xdr:rowOff>127841</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8699500" y="9455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118968</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483111" y="9548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81110</xdr:rowOff>
    </xdr:from>
    <xdr:to>
      <xdr:col>41</xdr:col>
      <xdr:colOff>50800</xdr:colOff>
      <xdr:row>54</xdr:row>
      <xdr:rowOff>111628</xdr:rowOff>
    </xdr:to>
    <xdr:cxnSp macro="">
      <xdr:nvCxnSpPr>
        <xdr:cNvPr id="364" name="直線コネクタ 363">
          <a:extLst>
            <a:ext uri="{FF2B5EF4-FFF2-40B4-BE49-F238E27FC236}">
              <a16:creationId xmlns:a16="http://schemas.microsoft.com/office/drawing/2014/main" id="{00000000-0008-0000-0700-00006C010000}"/>
            </a:ext>
          </a:extLst>
        </xdr:cNvPr>
        <xdr:cNvCxnSpPr/>
      </xdr:nvCxnSpPr>
      <xdr:spPr>
        <a:xfrm>
          <a:off x="6972300" y="9339410"/>
          <a:ext cx="889000" cy="30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22149</xdr:rowOff>
    </xdr:from>
    <xdr:to>
      <xdr:col>41</xdr:col>
      <xdr:colOff>101600</xdr:colOff>
      <xdr:row>56</xdr:row>
      <xdr:rowOff>123749</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7810500" y="9623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114876</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594111" y="9716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170899</xdr:rowOff>
    </xdr:from>
    <xdr:to>
      <xdr:col>36</xdr:col>
      <xdr:colOff>165100</xdr:colOff>
      <xdr:row>56</xdr:row>
      <xdr:rowOff>101049</xdr:rowOff>
    </xdr:to>
    <xdr:sp macro="" textlink="">
      <xdr:nvSpPr>
        <xdr:cNvPr id="367" name="フローチャート: 判断 366">
          <a:extLst>
            <a:ext uri="{FF2B5EF4-FFF2-40B4-BE49-F238E27FC236}">
              <a16:creationId xmlns:a16="http://schemas.microsoft.com/office/drawing/2014/main" id="{00000000-0008-0000-0700-00006F010000}"/>
            </a:ext>
          </a:extLst>
        </xdr:cNvPr>
        <xdr:cNvSpPr/>
      </xdr:nvSpPr>
      <xdr:spPr>
        <a:xfrm>
          <a:off x="6921500" y="9600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92176</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6705111" y="9693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100627</xdr:rowOff>
    </xdr:from>
    <xdr:to>
      <xdr:col>55</xdr:col>
      <xdr:colOff>50800</xdr:colOff>
      <xdr:row>54</xdr:row>
      <xdr:rowOff>30777</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10426700" y="918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123504</xdr:rowOff>
    </xdr:from>
    <xdr:ext cx="534377" cy="259045"/>
    <xdr:sp macro="" textlink="">
      <xdr:nvSpPr>
        <xdr:cNvPr id="375" name="農林水産業費該当値テキスト">
          <a:extLst>
            <a:ext uri="{FF2B5EF4-FFF2-40B4-BE49-F238E27FC236}">
              <a16:creationId xmlns:a16="http://schemas.microsoft.com/office/drawing/2014/main" id="{00000000-0008-0000-0700-000077010000}"/>
            </a:ext>
          </a:extLst>
        </xdr:cNvPr>
        <xdr:cNvSpPr txBox="1"/>
      </xdr:nvSpPr>
      <xdr:spPr>
        <a:xfrm>
          <a:off x="10528300" y="9038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103462</xdr:rowOff>
    </xdr:from>
    <xdr:to>
      <xdr:col>50</xdr:col>
      <xdr:colOff>165100</xdr:colOff>
      <xdr:row>53</xdr:row>
      <xdr:rowOff>33612</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9588500" y="901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51</xdr:row>
      <xdr:rowOff>50139</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9372111" y="8794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17440</xdr:rowOff>
    </xdr:from>
    <xdr:to>
      <xdr:col>46</xdr:col>
      <xdr:colOff>38100</xdr:colOff>
      <xdr:row>54</xdr:row>
      <xdr:rowOff>119040</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8699500" y="927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135567</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8483111" y="9050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60828</xdr:rowOff>
    </xdr:from>
    <xdr:to>
      <xdr:col>41</xdr:col>
      <xdr:colOff>101600</xdr:colOff>
      <xdr:row>54</xdr:row>
      <xdr:rowOff>162428</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7810500" y="9319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7505</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7594111" y="9094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30310</xdr:rowOff>
    </xdr:from>
    <xdr:to>
      <xdr:col>36</xdr:col>
      <xdr:colOff>165100</xdr:colOff>
      <xdr:row>54</xdr:row>
      <xdr:rowOff>131910</xdr:rowOff>
    </xdr:to>
    <xdr:sp macro="" textlink="">
      <xdr:nvSpPr>
        <xdr:cNvPr id="382" name="楕円 381">
          <a:extLst>
            <a:ext uri="{FF2B5EF4-FFF2-40B4-BE49-F238E27FC236}">
              <a16:creationId xmlns:a16="http://schemas.microsoft.com/office/drawing/2014/main" id="{00000000-0008-0000-0700-00007E010000}"/>
            </a:ext>
          </a:extLst>
        </xdr:cNvPr>
        <xdr:cNvSpPr/>
      </xdr:nvSpPr>
      <xdr:spPr>
        <a:xfrm>
          <a:off x="6921500" y="928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148437</xdr:rowOff>
    </xdr:from>
    <xdr:ext cx="534377"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705111" y="9063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7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7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403" name="テキスト ボックス 402">
          <a:extLst>
            <a:ext uri="{FF2B5EF4-FFF2-40B4-BE49-F238E27FC236}">
              <a16:creationId xmlns:a16="http://schemas.microsoft.com/office/drawing/2014/main" id="{00000000-0008-0000-0700-000093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8" name="商工費グラフ枠">
          <a:extLst>
            <a:ext uri="{FF2B5EF4-FFF2-40B4-BE49-F238E27FC236}">
              <a16:creationId xmlns:a16="http://schemas.microsoft.com/office/drawing/2014/main" id="{00000000-0008-0000-0700-00009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148485</xdr:rowOff>
    </xdr:from>
    <xdr:to>
      <xdr:col>54</xdr:col>
      <xdr:colOff>189865</xdr:colOff>
      <xdr:row>78</xdr:row>
      <xdr:rowOff>86240</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10475595" y="12149985"/>
          <a:ext cx="1270" cy="1309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90067</xdr:rowOff>
    </xdr:from>
    <xdr:ext cx="469744" cy="259045"/>
    <xdr:sp macro="" textlink="">
      <xdr:nvSpPr>
        <xdr:cNvPr id="410" name="商工費最小値テキスト">
          <a:extLst>
            <a:ext uri="{FF2B5EF4-FFF2-40B4-BE49-F238E27FC236}">
              <a16:creationId xmlns:a16="http://schemas.microsoft.com/office/drawing/2014/main" id="{00000000-0008-0000-0700-00009A010000}"/>
            </a:ext>
          </a:extLst>
        </xdr:cNvPr>
        <xdr:cNvSpPr txBox="1"/>
      </xdr:nvSpPr>
      <xdr:spPr>
        <a:xfrm>
          <a:off x="10528300" y="13463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86240</xdr:rowOff>
    </xdr:from>
    <xdr:to>
      <xdr:col>55</xdr:col>
      <xdr:colOff>88900</xdr:colOff>
      <xdr:row>78</xdr:row>
      <xdr:rowOff>86240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10388600" y="13459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95162</xdr:rowOff>
    </xdr:from>
    <xdr:ext cx="534377" cy="259045"/>
    <xdr:sp macro="" textlink="">
      <xdr:nvSpPr>
        <xdr:cNvPr id="412" name="商工費最大値テキスト">
          <a:extLst>
            <a:ext uri="{FF2B5EF4-FFF2-40B4-BE49-F238E27FC236}">
              <a16:creationId xmlns:a16="http://schemas.microsoft.com/office/drawing/2014/main" id="{00000000-0008-0000-0700-00009C010000}"/>
            </a:ext>
          </a:extLst>
        </xdr:cNvPr>
        <xdr:cNvSpPr txBox="1"/>
      </xdr:nvSpPr>
      <xdr:spPr>
        <a:xfrm>
          <a:off x="10528300" y="11925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45,731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148485</xdr:rowOff>
    </xdr:from>
    <xdr:to>
      <xdr:col>55</xdr:col>
      <xdr:colOff>88900</xdr:colOff>
      <xdr:row>70</xdr:row>
      <xdr:rowOff>148485</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10388600" y="12149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70</xdr:row>
      <xdr:rowOff>124580</xdr:rowOff>
    </xdr:from>
    <xdr:to>
      <xdr:col>55</xdr:col>
      <xdr:colOff>0</xdr:colOff>
      <xdr:row>70</xdr:row>
      <xdr:rowOff>148485</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9639300" y="12126080"/>
          <a:ext cx="838200" cy="23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122060</xdr:rowOff>
    </xdr:from>
    <xdr:ext cx="534377" cy="259045"/>
    <xdr:sp macro="" textlink="">
      <xdr:nvSpPr>
        <xdr:cNvPr id="415" name="商工費平均値テキスト">
          <a:extLst>
            <a:ext uri="{FF2B5EF4-FFF2-40B4-BE49-F238E27FC236}">
              <a16:creationId xmlns:a16="http://schemas.microsoft.com/office/drawing/2014/main" id="{00000000-0008-0000-0700-00009F010000}"/>
            </a:ext>
          </a:extLst>
        </xdr:cNvPr>
        <xdr:cNvSpPr txBox="1"/>
      </xdr:nvSpPr>
      <xdr:spPr>
        <a:xfrm>
          <a:off x="10528300" y="12809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143633</xdr:rowOff>
    </xdr:from>
    <xdr:to>
      <xdr:col>55</xdr:col>
      <xdr:colOff>50800</xdr:colOff>
      <xdr:row>75</xdr:row>
      <xdr:rowOff>73783</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10426700" y="12830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70</xdr:row>
      <xdr:rowOff>80493</xdr:rowOff>
    </xdr:from>
    <xdr:to>
      <xdr:col>50</xdr:col>
      <xdr:colOff>114300</xdr:colOff>
      <xdr:row>70</xdr:row>
      <xdr:rowOff>124580</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8750300" y="12081993"/>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163423</xdr:rowOff>
    </xdr:from>
    <xdr:to>
      <xdr:col>50</xdr:col>
      <xdr:colOff>165100</xdr:colOff>
      <xdr:row>75</xdr:row>
      <xdr:rowOff>93573</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9588500" y="1285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84700</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372111" y="12943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70</xdr:row>
      <xdr:rowOff>43492</xdr:rowOff>
    </xdr:from>
    <xdr:to>
      <xdr:col>45</xdr:col>
      <xdr:colOff>177800</xdr:colOff>
      <xdr:row>70</xdr:row>
      <xdr:rowOff>80493</xdr:rowOff>
    </xdr:to>
    <xdr:cxnSp macro="">
      <xdr:nvCxnSpPr>
        <xdr:cNvPr id="420" name="直線コネクタ 419">
          <a:extLst>
            <a:ext uri="{FF2B5EF4-FFF2-40B4-BE49-F238E27FC236}">
              <a16:creationId xmlns:a16="http://schemas.microsoft.com/office/drawing/2014/main" id="{00000000-0008-0000-0700-0000A4010000}"/>
            </a:ext>
          </a:extLst>
        </xdr:cNvPr>
        <xdr:cNvCxnSpPr/>
      </xdr:nvCxnSpPr>
      <xdr:spPr>
        <a:xfrm>
          <a:off x="7861300" y="12044992"/>
          <a:ext cx="889000" cy="37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58659</xdr:rowOff>
    </xdr:from>
    <xdr:to>
      <xdr:col>46</xdr:col>
      <xdr:colOff>38100</xdr:colOff>
      <xdr:row>75</xdr:row>
      <xdr:rowOff>160260</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8699500" y="129174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151387</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483111" y="13010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70</xdr:row>
      <xdr:rowOff>43492</xdr:rowOff>
    </xdr:from>
    <xdr:to>
      <xdr:col>41</xdr:col>
      <xdr:colOff>50800</xdr:colOff>
      <xdr:row>74</xdr:row>
      <xdr:rowOff>102275</xdr:rowOff>
    </xdr:to>
    <xdr:cxnSp macro="">
      <xdr:nvCxnSpPr>
        <xdr:cNvPr id="423" name="直線コネクタ 422">
          <a:extLst>
            <a:ext uri="{FF2B5EF4-FFF2-40B4-BE49-F238E27FC236}">
              <a16:creationId xmlns:a16="http://schemas.microsoft.com/office/drawing/2014/main" id="{00000000-0008-0000-0700-0000A7010000}"/>
            </a:ext>
          </a:extLst>
        </xdr:cNvPr>
        <xdr:cNvCxnSpPr/>
      </xdr:nvCxnSpPr>
      <xdr:spPr>
        <a:xfrm flipV="1">
          <a:off x="6972300" y="12044992"/>
          <a:ext cx="889000" cy="744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113164</xdr:rowOff>
    </xdr:from>
    <xdr:to>
      <xdr:col>41</xdr:col>
      <xdr:colOff>101600</xdr:colOff>
      <xdr:row>75</xdr:row>
      <xdr:rowOff>43314</xdr:rowOff>
    </xdr:to>
    <xdr:sp macro="" textlink="">
      <xdr:nvSpPr>
        <xdr:cNvPr id="424" name="フローチャート: 判断 423">
          <a:extLst>
            <a:ext uri="{FF2B5EF4-FFF2-40B4-BE49-F238E27FC236}">
              <a16:creationId xmlns:a16="http://schemas.microsoft.com/office/drawing/2014/main" id="{00000000-0008-0000-0700-0000A8010000}"/>
            </a:ext>
          </a:extLst>
        </xdr:cNvPr>
        <xdr:cNvSpPr/>
      </xdr:nvSpPr>
      <xdr:spPr>
        <a:xfrm>
          <a:off x="7810500" y="12800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34441</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594111" y="12893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71591</xdr:rowOff>
    </xdr:from>
    <xdr:to>
      <xdr:col>36</xdr:col>
      <xdr:colOff>165100</xdr:colOff>
      <xdr:row>77</xdr:row>
      <xdr:rowOff>1741</xdr:rowOff>
    </xdr:to>
    <xdr:sp macro="" textlink="">
      <xdr:nvSpPr>
        <xdr:cNvPr id="426" name="フローチャート: 判断 425">
          <a:extLst>
            <a:ext uri="{FF2B5EF4-FFF2-40B4-BE49-F238E27FC236}">
              <a16:creationId xmlns:a16="http://schemas.microsoft.com/office/drawing/2014/main" id="{00000000-0008-0000-0700-0000AA010000}"/>
            </a:ext>
          </a:extLst>
        </xdr:cNvPr>
        <xdr:cNvSpPr/>
      </xdr:nvSpPr>
      <xdr:spPr>
        <a:xfrm>
          <a:off x="6921500" y="131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164318</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05111" y="13194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70</xdr:row>
      <xdr:rowOff>97685</xdr:rowOff>
    </xdr:from>
    <xdr:to>
      <xdr:col>55</xdr:col>
      <xdr:colOff>50800</xdr:colOff>
      <xdr:row>71</xdr:row>
      <xdr:rowOff>27835</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10426700" y="1209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70</xdr:row>
      <xdr:rowOff>50712</xdr:rowOff>
    </xdr:from>
    <xdr:ext cx="534377" cy="259045"/>
    <xdr:sp macro="" textlink="">
      <xdr:nvSpPr>
        <xdr:cNvPr id="434" name="商工費該当値テキスト">
          <a:extLst>
            <a:ext uri="{FF2B5EF4-FFF2-40B4-BE49-F238E27FC236}">
              <a16:creationId xmlns:a16="http://schemas.microsoft.com/office/drawing/2014/main" id="{00000000-0008-0000-0700-0000B2010000}"/>
            </a:ext>
          </a:extLst>
        </xdr:cNvPr>
        <xdr:cNvSpPr txBox="1"/>
      </xdr:nvSpPr>
      <xdr:spPr>
        <a:xfrm>
          <a:off x="10528300" y="12052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70</xdr:row>
      <xdr:rowOff>73780</xdr:rowOff>
    </xdr:from>
    <xdr:to>
      <xdr:col>50</xdr:col>
      <xdr:colOff>165100</xdr:colOff>
      <xdr:row>71</xdr:row>
      <xdr:rowOff>3930</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9588500" y="1207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69</xdr:row>
      <xdr:rowOff>20457</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9372111" y="1185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70</xdr:row>
      <xdr:rowOff>29693</xdr:rowOff>
    </xdr:from>
    <xdr:to>
      <xdr:col>46</xdr:col>
      <xdr:colOff>38100</xdr:colOff>
      <xdr:row>70</xdr:row>
      <xdr:rowOff>131293</xdr:rowOff>
    </xdr:to>
    <xdr:sp macro="" textlink="">
      <xdr:nvSpPr>
        <xdr:cNvPr id="437" name="楕円 436">
          <a:extLst>
            <a:ext uri="{FF2B5EF4-FFF2-40B4-BE49-F238E27FC236}">
              <a16:creationId xmlns:a16="http://schemas.microsoft.com/office/drawing/2014/main" id="{00000000-0008-0000-0700-0000B5010000}"/>
            </a:ext>
          </a:extLst>
        </xdr:cNvPr>
        <xdr:cNvSpPr/>
      </xdr:nvSpPr>
      <xdr:spPr>
        <a:xfrm>
          <a:off x="8699500" y="12031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68</xdr:row>
      <xdr:rowOff>147820</xdr:rowOff>
    </xdr:from>
    <xdr:ext cx="534377"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8483111" y="11806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69</xdr:row>
      <xdr:rowOff>164142</xdr:rowOff>
    </xdr:from>
    <xdr:to>
      <xdr:col>41</xdr:col>
      <xdr:colOff>101600</xdr:colOff>
      <xdr:row>70</xdr:row>
      <xdr:rowOff>94292</xdr:rowOff>
    </xdr:to>
    <xdr:sp macro="" textlink="">
      <xdr:nvSpPr>
        <xdr:cNvPr id="439" name="楕円 438">
          <a:extLst>
            <a:ext uri="{FF2B5EF4-FFF2-40B4-BE49-F238E27FC236}">
              <a16:creationId xmlns:a16="http://schemas.microsoft.com/office/drawing/2014/main" id="{00000000-0008-0000-0700-0000B7010000}"/>
            </a:ext>
          </a:extLst>
        </xdr:cNvPr>
        <xdr:cNvSpPr/>
      </xdr:nvSpPr>
      <xdr:spPr>
        <a:xfrm>
          <a:off x="7810500" y="11994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68</xdr:row>
      <xdr:rowOff>110819</xdr:rowOff>
    </xdr:from>
    <xdr:ext cx="534377"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7594111" y="11769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51475</xdr:rowOff>
    </xdr:from>
    <xdr:to>
      <xdr:col>36</xdr:col>
      <xdr:colOff>165100</xdr:colOff>
      <xdr:row>74</xdr:row>
      <xdr:rowOff>153075</xdr:rowOff>
    </xdr:to>
    <xdr:sp macro="" textlink="">
      <xdr:nvSpPr>
        <xdr:cNvPr id="441" name="楕円 440">
          <a:extLst>
            <a:ext uri="{FF2B5EF4-FFF2-40B4-BE49-F238E27FC236}">
              <a16:creationId xmlns:a16="http://schemas.microsoft.com/office/drawing/2014/main" id="{00000000-0008-0000-0700-0000B9010000}"/>
            </a:ext>
          </a:extLst>
        </xdr:cNvPr>
        <xdr:cNvSpPr/>
      </xdr:nvSpPr>
      <xdr:spPr>
        <a:xfrm>
          <a:off x="6921500" y="12738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169602</xdr:rowOff>
    </xdr:from>
    <xdr:ext cx="534377"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705111" y="12514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700-0000B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700-0000B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8" name="正方形/長方形 447">
          <a:extLst>
            <a:ext uri="{FF2B5EF4-FFF2-40B4-BE49-F238E27FC236}">
              <a16:creationId xmlns:a16="http://schemas.microsoft.com/office/drawing/2014/main" id="{00000000-0008-0000-0700-0000C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9" name="正方形/長方形 448">
          <a:extLst>
            <a:ext uri="{FF2B5EF4-FFF2-40B4-BE49-F238E27FC236}">
              <a16:creationId xmlns:a16="http://schemas.microsoft.com/office/drawing/2014/main" id="{00000000-0008-0000-0700-0000C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0" name="正方形/長方形 449">
          <a:extLst>
            <a:ext uri="{FF2B5EF4-FFF2-40B4-BE49-F238E27FC236}">
              <a16:creationId xmlns:a16="http://schemas.microsoft.com/office/drawing/2014/main" id="{00000000-0008-0000-0700-0000C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6" name="土木費グラフ枠">
          <a:extLst>
            <a:ext uri="{FF2B5EF4-FFF2-40B4-BE49-F238E27FC236}">
              <a16:creationId xmlns:a16="http://schemas.microsoft.com/office/drawing/2014/main" id="{00000000-0008-0000-0700-0000D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21628</xdr:rowOff>
    </xdr:from>
    <xdr:to>
      <xdr:col>54</xdr:col>
      <xdr:colOff>189865</xdr:colOff>
      <xdr:row>98</xdr:row>
      <xdr:rowOff>87540</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10475595" y="15623578"/>
          <a:ext cx="1270" cy="1266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91367</xdr:rowOff>
    </xdr:from>
    <xdr:ext cx="534377" cy="259045"/>
    <xdr:sp macro="" textlink="">
      <xdr:nvSpPr>
        <xdr:cNvPr id="468" name="土木費最小値テキスト">
          <a:extLst>
            <a:ext uri="{FF2B5EF4-FFF2-40B4-BE49-F238E27FC236}">
              <a16:creationId xmlns:a16="http://schemas.microsoft.com/office/drawing/2014/main" id="{00000000-0008-0000-0700-0000D4010000}"/>
            </a:ext>
          </a:extLst>
        </xdr:cNvPr>
        <xdr:cNvSpPr txBox="1"/>
      </xdr:nvSpPr>
      <xdr:spPr>
        <a:xfrm>
          <a:off x="10528300" y="16893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87540</xdr:rowOff>
    </xdr:from>
    <xdr:to>
      <xdr:col>55</xdr:col>
      <xdr:colOff>88900</xdr:colOff>
      <xdr:row>98</xdr:row>
      <xdr:rowOff>87540</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10388600" y="16889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139755</xdr:rowOff>
    </xdr:from>
    <xdr:ext cx="534377" cy="259045"/>
    <xdr:sp macro="" textlink="">
      <xdr:nvSpPr>
        <xdr:cNvPr id="470" name="土木費最大値テキスト">
          <a:extLst>
            <a:ext uri="{FF2B5EF4-FFF2-40B4-BE49-F238E27FC236}">
              <a16:creationId xmlns:a16="http://schemas.microsoft.com/office/drawing/2014/main" id="{00000000-0008-0000-0700-0000D6010000}"/>
            </a:ext>
          </a:extLst>
        </xdr:cNvPr>
        <xdr:cNvSpPr txBox="1"/>
      </xdr:nvSpPr>
      <xdr:spPr>
        <a:xfrm>
          <a:off x="10528300" y="15398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93,198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21628</xdr:rowOff>
    </xdr:from>
    <xdr:to>
      <xdr:col>55</xdr:col>
      <xdr:colOff>88900</xdr:colOff>
      <xdr:row>91</xdr:row>
      <xdr:rowOff>21628</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10388600" y="15623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53975</xdr:rowOff>
    </xdr:from>
    <xdr:to>
      <xdr:col>55</xdr:col>
      <xdr:colOff>0</xdr:colOff>
      <xdr:row>95</xdr:row>
      <xdr:rowOff>153893</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9639300" y="16341725"/>
          <a:ext cx="838200" cy="99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146556</xdr:rowOff>
    </xdr:from>
    <xdr:ext cx="534377" cy="259045"/>
    <xdr:sp macro="" textlink="">
      <xdr:nvSpPr>
        <xdr:cNvPr id="473" name="土木費平均値テキスト">
          <a:extLst>
            <a:ext uri="{FF2B5EF4-FFF2-40B4-BE49-F238E27FC236}">
              <a16:creationId xmlns:a16="http://schemas.microsoft.com/office/drawing/2014/main" id="{00000000-0008-0000-0700-0000D9010000}"/>
            </a:ext>
          </a:extLst>
        </xdr:cNvPr>
        <xdr:cNvSpPr txBox="1"/>
      </xdr:nvSpPr>
      <xdr:spPr>
        <a:xfrm>
          <a:off x="10528300" y="164343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168129</xdr:rowOff>
    </xdr:from>
    <xdr:to>
      <xdr:col>55</xdr:col>
      <xdr:colOff>50800</xdr:colOff>
      <xdr:row>96</xdr:row>
      <xdr:rowOff>98279</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10426700" y="16455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158959</xdr:rowOff>
    </xdr:from>
    <xdr:to>
      <xdr:col>50</xdr:col>
      <xdr:colOff>114300</xdr:colOff>
      <xdr:row>95</xdr:row>
      <xdr:rowOff>53975</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a:off x="8750300" y="16275259"/>
          <a:ext cx="889000" cy="66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110179</xdr:rowOff>
    </xdr:from>
    <xdr:to>
      <xdr:col>50</xdr:col>
      <xdr:colOff>165100</xdr:colOff>
      <xdr:row>96</xdr:row>
      <xdr:rowOff>40329</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9588500" y="16397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31456</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72111" y="16490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158959</xdr:rowOff>
    </xdr:from>
    <xdr:to>
      <xdr:col>45</xdr:col>
      <xdr:colOff>177800</xdr:colOff>
      <xdr:row>95</xdr:row>
      <xdr:rowOff>54147</xdr:rowOff>
    </xdr:to>
    <xdr:cxnSp macro="">
      <xdr:nvCxnSpPr>
        <xdr:cNvPr id="478" name="直線コネクタ 477">
          <a:extLst>
            <a:ext uri="{FF2B5EF4-FFF2-40B4-BE49-F238E27FC236}">
              <a16:creationId xmlns:a16="http://schemas.microsoft.com/office/drawing/2014/main" id="{00000000-0008-0000-0700-0000DE010000}"/>
            </a:ext>
          </a:extLst>
        </xdr:cNvPr>
        <xdr:cNvCxnSpPr/>
      </xdr:nvCxnSpPr>
      <xdr:spPr>
        <a:xfrm flipV="1">
          <a:off x="7861300" y="16275259"/>
          <a:ext cx="889000" cy="66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119075</xdr:rowOff>
    </xdr:from>
    <xdr:to>
      <xdr:col>46</xdr:col>
      <xdr:colOff>38100</xdr:colOff>
      <xdr:row>96</xdr:row>
      <xdr:rowOff>49225</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8699500" y="16406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40352</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483111" y="16499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54147</xdr:rowOff>
    </xdr:from>
    <xdr:to>
      <xdr:col>41</xdr:col>
      <xdr:colOff>50800</xdr:colOff>
      <xdr:row>95</xdr:row>
      <xdr:rowOff>161837</xdr:rowOff>
    </xdr:to>
    <xdr:cxnSp macro="">
      <xdr:nvCxnSpPr>
        <xdr:cNvPr id="481" name="直線コネクタ 480">
          <a:extLst>
            <a:ext uri="{FF2B5EF4-FFF2-40B4-BE49-F238E27FC236}">
              <a16:creationId xmlns:a16="http://schemas.microsoft.com/office/drawing/2014/main" id="{00000000-0008-0000-0700-0000E1010000}"/>
            </a:ext>
          </a:extLst>
        </xdr:cNvPr>
        <xdr:cNvCxnSpPr/>
      </xdr:nvCxnSpPr>
      <xdr:spPr>
        <a:xfrm flipV="1">
          <a:off x="6972300" y="16341897"/>
          <a:ext cx="889000" cy="107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161404</xdr:rowOff>
    </xdr:from>
    <xdr:to>
      <xdr:col>41</xdr:col>
      <xdr:colOff>101600</xdr:colOff>
      <xdr:row>96</xdr:row>
      <xdr:rowOff>91554</xdr:rowOff>
    </xdr:to>
    <xdr:sp macro="" textlink="">
      <xdr:nvSpPr>
        <xdr:cNvPr id="482" name="フローチャート: 判断 481">
          <a:extLst>
            <a:ext uri="{FF2B5EF4-FFF2-40B4-BE49-F238E27FC236}">
              <a16:creationId xmlns:a16="http://schemas.microsoft.com/office/drawing/2014/main" id="{00000000-0008-0000-0700-0000E2010000}"/>
            </a:ext>
          </a:extLst>
        </xdr:cNvPr>
        <xdr:cNvSpPr/>
      </xdr:nvSpPr>
      <xdr:spPr>
        <a:xfrm>
          <a:off x="7810500" y="16449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82681</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541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27063</xdr:rowOff>
    </xdr:from>
    <xdr:to>
      <xdr:col>36</xdr:col>
      <xdr:colOff>165100</xdr:colOff>
      <xdr:row>96</xdr:row>
      <xdr:rowOff>128663</xdr:rowOff>
    </xdr:to>
    <xdr:sp macro="" textlink="">
      <xdr:nvSpPr>
        <xdr:cNvPr id="484" name="フローチャート: 判断 483">
          <a:extLst>
            <a:ext uri="{FF2B5EF4-FFF2-40B4-BE49-F238E27FC236}">
              <a16:creationId xmlns:a16="http://schemas.microsoft.com/office/drawing/2014/main" id="{00000000-0008-0000-0700-0000E4010000}"/>
            </a:ext>
          </a:extLst>
        </xdr:cNvPr>
        <xdr:cNvSpPr/>
      </xdr:nvSpPr>
      <xdr:spPr>
        <a:xfrm>
          <a:off x="6921500" y="16486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119790</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578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103093</xdr:rowOff>
    </xdr:from>
    <xdr:to>
      <xdr:col>55</xdr:col>
      <xdr:colOff>50800</xdr:colOff>
      <xdr:row>96</xdr:row>
      <xdr:rowOff>33243</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10426700" y="16390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125970</xdr:rowOff>
    </xdr:from>
    <xdr:ext cx="534377" cy="259045"/>
    <xdr:sp macro="" textlink="">
      <xdr:nvSpPr>
        <xdr:cNvPr id="492" name="土木費該当値テキスト">
          <a:extLst>
            <a:ext uri="{FF2B5EF4-FFF2-40B4-BE49-F238E27FC236}">
              <a16:creationId xmlns:a16="http://schemas.microsoft.com/office/drawing/2014/main" id="{00000000-0008-0000-0700-0000EC010000}"/>
            </a:ext>
          </a:extLst>
        </xdr:cNvPr>
        <xdr:cNvSpPr txBox="1"/>
      </xdr:nvSpPr>
      <xdr:spPr>
        <a:xfrm>
          <a:off x="10528300" y="16242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3175</xdr:rowOff>
    </xdr:from>
    <xdr:to>
      <xdr:col>50</xdr:col>
      <xdr:colOff>165100</xdr:colOff>
      <xdr:row>95</xdr:row>
      <xdr:rowOff>104775</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9588500" y="1629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121302</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9372111" y="16066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108159</xdr:rowOff>
    </xdr:from>
    <xdr:to>
      <xdr:col>46</xdr:col>
      <xdr:colOff>38100</xdr:colOff>
      <xdr:row>95</xdr:row>
      <xdr:rowOff>38309</xdr:rowOff>
    </xdr:to>
    <xdr:sp macro="" textlink="">
      <xdr:nvSpPr>
        <xdr:cNvPr id="495" name="楕円 494">
          <a:extLst>
            <a:ext uri="{FF2B5EF4-FFF2-40B4-BE49-F238E27FC236}">
              <a16:creationId xmlns:a16="http://schemas.microsoft.com/office/drawing/2014/main" id="{00000000-0008-0000-0700-0000EF010000}"/>
            </a:ext>
          </a:extLst>
        </xdr:cNvPr>
        <xdr:cNvSpPr/>
      </xdr:nvSpPr>
      <xdr:spPr>
        <a:xfrm>
          <a:off x="8699500" y="16224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54836</xdr:rowOff>
    </xdr:from>
    <xdr:ext cx="534377"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8483111" y="1599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3347</xdr:rowOff>
    </xdr:from>
    <xdr:to>
      <xdr:col>41</xdr:col>
      <xdr:colOff>101600</xdr:colOff>
      <xdr:row>95</xdr:row>
      <xdr:rowOff>104947</xdr:rowOff>
    </xdr:to>
    <xdr:sp macro="" textlink="">
      <xdr:nvSpPr>
        <xdr:cNvPr id="497" name="楕円 496">
          <a:extLst>
            <a:ext uri="{FF2B5EF4-FFF2-40B4-BE49-F238E27FC236}">
              <a16:creationId xmlns:a16="http://schemas.microsoft.com/office/drawing/2014/main" id="{00000000-0008-0000-0700-0000F1010000}"/>
            </a:ext>
          </a:extLst>
        </xdr:cNvPr>
        <xdr:cNvSpPr/>
      </xdr:nvSpPr>
      <xdr:spPr>
        <a:xfrm>
          <a:off x="7810500" y="16291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121474</xdr:rowOff>
    </xdr:from>
    <xdr:ext cx="534377"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7594111" y="16066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111037</xdr:rowOff>
    </xdr:from>
    <xdr:to>
      <xdr:col>36</xdr:col>
      <xdr:colOff>165100</xdr:colOff>
      <xdr:row>96</xdr:row>
      <xdr:rowOff>41187</xdr:rowOff>
    </xdr:to>
    <xdr:sp macro="" textlink="">
      <xdr:nvSpPr>
        <xdr:cNvPr id="499" name="楕円 498">
          <a:extLst>
            <a:ext uri="{FF2B5EF4-FFF2-40B4-BE49-F238E27FC236}">
              <a16:creationId xmlns:a16="http://schemas.microsoft.com/office/drawing/2014/main" id="{00000000-0008-0000-0700-0000F3010000}"/>
            </a:ext>
          </a:extLst>
        </xdr:cNvPr>
        <xdr:cNvSpPr/>
      </xdr:nvSpPr>
      <xdr:spPr>
        <a:xfrm>
          <a:off x="6921500" y="16398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57714</xdr:rowOff>
    </xdr:from>
    <xdr:ext cx="534377"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6705111" y="16174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6" name="正方形/長方形 505">
          <a:extLst>
            <a:ext uri="{FF2B5EF4-FFF2-40B4-BE49-F238E27FC236}">
              <a16:creationId xmlns:a16="http://schemas.microsoft.com/office/drawing/2014/main" id="{00000000-0008-0000-0700-0000F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7" name="正方形/長方形 506">
          <a:extLst>
            <a:ext uri="{FF2B5EF4-FFF2-40B4-BE49-F238E27FC236}">
              <a16:creationId xmlns:a16="http://schemas.microsoft.com/office/drawing/2014/main" id="{00000000-0008-0000-0700-0000F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8" name="正方形/長方形 507">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4" name="消防費グラフ枠">
          <a:extLst>
            <a:ext uri="{FF2B5EF4-FFF2-40B4-BE49-F238E27FC236}">
              <a16:creationId xmlns:a16="http://schemas.microsoft.com/office/drawing/2014/main" id="{00000000-0008-0000-0700-00000C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141859</xdr:rowOff>
    </xdr:from>
    <xdr:to>
      <xdr:col>85</xdr:col>
      <xdr:colOff>126364</xdr:colOff>
      <xdr:row>37</xdr:row>
      <xdr:rowOff>162814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6317595" y="5113909"/>
          <a:ext cx="1269" cy="1392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166641</xdr:rowOff>
    </xdr:from>
    <xdr:ext cx="534377" cy="259045"/>
    <xdr:sp macro="" textlink="">
      <xdr:nvSpPr>
        <xdr:cNvPr id="526" name="消防費最小値テキスト">
          <a:extLst>
            <a:ext uri="{FF2B5EF4-FFF2-40B4-BE49-F238E27FC236}">
              <a16:creationId xmlns:a16="http://schemas.microsoft.com/office/drawing/2014/main" id="{00000000-0008-0000-0700-00000E020000}"/>
            </a:ext>
          </a:extLst>
        </xdr:cNvPr>
        <xdr:cNvSpPr txBox="1"/>
      </xdr:nvSpPr>
      <xdr:spPr>
        <a:xfrm>
          <a:off x="16370300" y="6510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162814</xdr:rowOff>
    </xdr:from>
    <xdr:to>
      <xdr:col>86</xdr:col>
      <xdr:colOff>25400</xdr:colOff>
      <xdr:row>37</xdr:row>
      <xdr:rowOff>162814</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6230600" y="6506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88536</xdr:rowOff>
    </xdr:from>
    <xdr:ext cx="534377" cy="259045"/>
    <xdr:sp macro="" textlink="">
      <xdr:nvSpPr>
        <xdr:cNvPr id="528" name="消防費最大値テキスト">
          <a:extLst>
            <a:ext uri="{FF2B5EF4-FFF2-40B4-BE49-F238E27FC236}">
              <a16:creationId xmlns:a16="http://schemas.microsoft.com/office/drawing/2014/main" id="{00000000-0008-0000-0700-000010020000}"/>
            </a:ext>
          </a:extLst>
        </xdr:cNvPr>
        <xdr:cNvSpPr txBox="1"/>
      </xdr:nvSpPr>
      <xdr:spPr>
        <a:xfrm>
          <a:off x="16370300" y="4889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24,733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141859</xdr:rowOff>
    </xdr:from>
    <xdr:to>
      <xdr:col>86</xdr:col>
      <xdr:colOff>25400</xdr:colOff>
      <xdr:row>29</xdr:row>
      <xdr:rowOff>141859</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6230600" y="5113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110236</xdr:rowOff>
    </xdr:from>
    <xdr:to>
      <xdr:col>85</xdr:col>
      <xdr:colOff>127000</xdr:colOff>
      <xdr:row>35</xdr:row>
      <xdr:rowOff>26543</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5481300" y="5768086"/>
          <a:ext cx="838200" cy="259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32</xdr:row>
      <xdr:rowOff>67454</xdr:rowOff>
    </xdr:from>
    <xdr:ext cx="534377" cy="259045"/>
    <xdr:sp macro="" textlink="">
      <xdr:nvSpPr>
        <xdr:cNvPr id="531" name="消防費平均値テキスト">
          <a:extLst>
            <a:ext uri="{FF2B5EF4-FFF2-40B4-BE49-F238E27FC236}">
              <a16:creationId xmlns:a16="http://schemas.microsoft.com/office/drawing/2014/main" id="{00000000-0008-0000-0700-000013020000}"/>
            </a:ext>
          </a:extLst>
        </xdr:cNvPr>
        <xdr:cNvSpPr txBox="1"/>
      </xdr:nvSpPr>
      <xdr:spPr>
        <a:xfrm>
          <a:off x="16370300" y="55538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44577</xdr:rowOff>
    </xdr:from>
    <xdr:to>
      <xdr:col>85</xdr:col>
      <xdr:colOff>177800</xdr:colOff>
      <xdr:row>33</xdr:row>
      <xdr:rowOff>146177</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6268700" y="5702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122809</xdr:rowOff>
    </xdr:from>
    <xdr:to>
      <xdr:col>81</xdr:col>
      <xdr:colOff>50800</xdr:colOff>
      <xdr:row>35</xdr:row>
      <xdr:rowOff>26543</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a:off x="14592300" y="5780659"/>
          <a:ext cx="889000" cy="246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34</xdr:row>
      <xdr:rowOff>43815</xdr:rowOff>
    </xdr:from>
    <xdr:to>
      <xdr:col>81</xdr:col>
      <xdr:colOff>101600</xdr:colOff>
      <xdr:row>34</xdr:row>
      <xdr:rowOff>145415</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5430500" y="5873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161942</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14111" y="5648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33</xdr:row>
      <xdr:rowOff>122809</xdr:rowOff>
    </xdr:from>
    <xdr:to>
      <xdr:col>76</xdr:col>
      <xdr:colOff>114300</xdr:colOff>
      <xdr:row>34</xdr:row>
      <xdr:rowOff>98806</xdr:rowOff>
    </xdr:to>
    <xdr:cxnSp macro="">
      <xdr:nvCxnSpPr>
        <xdr:cNvPr id="536" name="直線コネクタ 535">
          <a:extLst>
            <a:ext uri="{FF2B5EF4-FFF2-40B4-BE49-F238E27FC236}">
              <a16:creationId xmlns:a16="http://schemas.microsoft.com/office/drawing/2014/main" id="{00000000-0008-0000-0700-000018020000}"/>
            </a:ext>
          </a:extLst>
        </xdr:cNvPr>
        <xdr:cNvCxnSpPr/>
      </xdr:nvCxnSpPr>
      <xdr:spPr>
        <a:xfrm flipV="1">
          <a:off x="13703300" y="5780659"/>
          <a:ext cx="889000" cy="147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16637</xdr:rowOff>
    </xdr:from>
    <xdr:to>
      <xdr:col>76</xdr:col>
      <xdr:colOff>165100</xdr:colOff>
      <xdr:row>34</xdr:row>
      <xdr:rowOff>118237</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4541500" y="5845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109364</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5938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33</xdr:row>
      <xdr:rowOff>98298</xdr:rowOff>
    </xdr:from>
    <xdr:to>
      <xdr:col>71</xdr:col>
      <xdr:colOff>177800</xdr:colOff>
      <xdr:row>34</xdr:row>
      <xdr:rowOff>98806</xdr:rowOff>
    </xdr:to>
    <xdr:cxnSp macro="">
      <xdr:nvCxnSpPr>
        <xdr:cNvPr id="539" name="直線コネクタ 538">
          <a:extLst>
            <a:ext uri="{FF2B5EF4-FFF2-40B4-BE49-F238E27FC236}">
              <a16:creationId xmlns:a16="http://schemas.microsoft.com/office/drawing/2014/main" id="{00000000-0008-0000-0700-00001B020000}"/>
            </a:ext>
          </a:extLst>
        </xdr:cNvPr>
        <xdr:cNvCxnSpPr/>
      </xdr:nvCxnSpPr>
      <xdr:spPr>
        <a:xfrm>
          <a:off x="12814300" y="5756148"/>
          <a:ext cx="889000" cy="171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105410</xdr:rowOff>
    </xdr:from>
    <xdr:to>
      <xdr:col>72</xdr:col>
      <xdr:colOff>38100</xdr:colOff>
      <xdr:row>36</xdr:row>
      <xdr:rowOff>35560</xdr:rowOff>
    </xdr:to>
    <xdr:sp macro="" textlink="">
      <xdr:nvSpPr>
        <xdr:cNvPr id="540" name="フローチャート: 判断 539">
          <a:extLst>
            <a:ext uri="{FF2B5EF4-FFF2-40B4-BE49-F238E27FC236}">
              <a16:creationId xmlns:a16="http://schemas.microsoft.com/office/drawing/2014/main" id="{00000000-0008-0000-0700-00001C020000}"/>
            </a:ext>
          </a:extLst>
        </xdr:cNvPr>
        <xdr:cNvSpPr/>
      </xdr:nvSpPr>
      <xdr:spPr>
        <a:xfrm>
          <a:off x="13652500" y="6106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26687</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436111" y="6198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146050</xdr:rowOff>
    </xdr:from>
    <xdr:to>
      <xdr:col>67</xdr:col>
      <xdr:colOff>101600</xdr:colOff>
      <xdr:row>36</xdr:row>
      <xdr:rowOff>76200</xdr:rowOff>
    </xdr:to>
    <xdr:sp macro="" textlink="">
      <xdr:nvSpPr>
        <xdr:cNvPr id="542" name="フローチャート: 判断 541">
          <a:extLst>
            <a:ext uri="{FF2B5EF4-FFF2-40B4-BE49-F238E27FC236}">
              <a16:creationId xmlns:a16="http://schemas.microsoft.com/office/drawing/2014/main" id="{00000000-0008-0000-0700-00001E020000}"/>
            </a:ext>
          </a:extLst>
        </xdr:cNvPr>
        <xdr:cNvSpPr/>
      </xdr:nvSpPr>
      <xdr:spPr>
        <a:xfrm>
          <a:off x="12763500" y="614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67327</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547111" y="6239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59436</xdr:rowOff>
    </xdr:from>
    <xdr:to>
      <xdr:col>85</xdr:col>
      <xdr:colOff>177800</xdr:colOff>
      <xdr:row>33</xdr:row>
      <xdr:rowOff>161036</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6268700" y="5717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37863</xdr:rowOff>
    </xdr:from>
    <xdr:ext cx="534377" cy="259045"/>
    <xdr:sp macro="" textlink="">
      <xdr:nvSpPr>
        <xdr:cNvPr id="550" name="消防費該当値テキスト">
          <a:extLst>
            <a:ext uri="{FF2B5EF4-FFF2-40B4-BE49-F238E27FC236}">
              <a16:creationId xmlns:a16="http://schemas.microsoft.com/office/drawing/2014/main" id="{00000000-0008-0000-0700-000026020000}"/>
            </a:ext>
          </a:extLst>
        </xdr:cNvPr>
        <xdr:cNvSpPr txBox="1"/>
      </xdr:nvSpPr>
      <xdr:spPr>
        <a:xfrm>
          <a:off x="16370300" y="5695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147193</xdr:rowOff>
    </xdr:from>
    <xdr:to>
      <xdr:col>81</xdr:col>
      <xdr:colOff>101600</xdr:colOff>
      <xdr:row>35</xdr:row>
      <xdr:rowOff>77343</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5430500" y="5976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68470</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5214111" y="6069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33</xdr:row>
      <xdr:rowOff>72009</xdr:rowOff>
    </xdr:from>
    <xdr:to>
      <xdr:col>76</xdr:col>
      <xdr:colOff>165100</xdr:colOff>
      <xdr:row>34</xdr:row>
      <xdr:rowOff>2159</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4541500" y="5729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32</xdr:row>
      <xdr:rowOff>18686</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4325111" y="5505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48006</xdr:rowOff>
    </xdr:from>
    <xdr:to>
      <xdr:col>72</xdr:col>
      <xdr:colOff>38100</xdr:colOff>
      <xdr:row>34</xdr:row>
      <xdr:rowOff>149606</xdr:rowOff>
    </xdr:to>
    <xdr:sp macro="" textlink="">
      <xdr:nvSpPr>
        <xdr:cNvPr id="555" name="楕円 554">
          <a:extLst>
            <a:ext uri="{FF2B5EF4-FFF2-40B4-BE49-F238E27FC236}">
              <a16:creationId xmlns:a16="http://schemas.microsoft.com/office/drawing/2014/main" id="{00000000-0008-0000-0700-00002B020000}"/>
            </a:ext>
          </a:extLst>
        </xdr:cNvPr>
        <xdr:cNvSpPr/>
      </xdr:nvSpPr>
      <xdr:spPr>
        <a:xfrm>
          <a:off x="13652500" y="5877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32</xdr:row>
      <xdr:rowOff>166133</xdr:rowOff>
    </xdr:from>
    <xdr:ext cx="534377"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3436111" y="5652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47498</xdr:rowOff>
    </xdr:from>
    <xdr:to>
      <xdr:col>67</xdr:col>
      <xdr:colOff>101600</xdr:colOff>
      <xdr:row>33</xdr:row>
      <xdr:rowOff>149098</xdr:rowOff>
    </xdr:to>
    <xdr:sp macro="" textlink="">
      <xdr:nvSpPr>
        <xdr:cNvPr id="557" name="楕円 556">
          <a:extLst>
            <a:ext uri="{FF2B5EF4-FFF2-40B4-BE49-F238E27FC236}">
              <a16:creationId xmlns:a16="http://schemas.microsoft.com/office/drawing/2014/main" id="{00000000-0008-0000-0700-00002D020000}"/>
            </a:ext>
          </a:extLst>
        </xdr:cNvPr>
        <xdr:cNvSpPr/>
      </xdr:nvSpPr>
      <xdr:spPr>
        <a:xfrm>
          <a:off x="12763500" y="5705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31</xdr:row>
      <xdr:rowOff>165625</xdr:rowOff>
    </xdr:from>
    <xdr:ext cx="534377"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547111" y="5480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700-00003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4" name="正方形/長方形 563">
          <a:extLst>
            <a:ext uri="{FF2B5EF4-FFF2-40B4-BE49-F238E27FC236}">
              <a16:creationId xmlns:a16="http://schemas.microsoft.com/office/drawing/2014/main" id="{00000000-0008-0000-0700-00003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5" name="正方形/長方形 564">
          <a:extLst>
            <a:ext uri="{FF2B5EF4-FFF2-40B4-BE49-F238E27FC236}">
              <a16:creationId xmlns:a16="http://schemas.microsoft.com/office/drawing/2014/main" id="{00000000-0008-0000-0700-00003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6" name="正方形/長方形 565">
          <a:extLst>
            <a:ext uri="{FF2B5EF4-FFF2-40B4-BE49-F238E27FC236}">
              <a16:creationId xmlns:a16="http://schemas.microsoft.com/office/drawing/2014/main" id="{00000000-0008-0000-0700-00003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49906</xdr:rowOff>
    </xdr:from>
    <xdr:to>
      <xdr:col>85</xdr:col>
      <xdr:colOff>126364</xdr:colOff>
      <xdr:row>59</xdr:row>
      <xdr:rowOff>63210</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965306"/>
          <a:ext cx="1269" cy="12134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67037</xdr:rowOff>
    </xdr:from>
    <xdr:ext cx="534377" cy="259045"/>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70300" y="10182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63210</xdr:rowOff>
    </xdr:from>
    <xdr:to>
      <xdr:col>86</xdr:col>
      <xdr:colOff>25400</xdr:colOff>
      <xdr:row>59</xdr:row>
      <xdr:rowOff>63210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10178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168033</xdr:rowOff>
    </xdr:from>
    <xdr:ext cx="534377" cy="259045"/>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70300" y="8740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88,928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49906</xdr:rowOff>
    </xdr:from>
    <xdr:to>
      <xdr:col>86</xdr:col>
      <xdr:colOff>25400</xdr:colOff>
      <xdr:row>52</xdr:row>
      <xdr:rowOff>49906</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965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106736</xdr:rowOff>
    </xdr:from>
    <xdr:to>
      <xdr:col>85</xdr:col>
      <xdr:colOff>127000</xdr:colOff>
      <xdr:row>55</xdr:row>
      <xdr:rowOff>123195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5481300" y="9536486"/>
          <a:ext cx="838200" cy="16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97502</xdr:rowOff>
    </xdr:from>
    <xdr:ext cx="534377" cy="259045"/>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70300" y="95272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119075</xdr:rowOff>
    </xdr:from>
    <xdr:to>
      <xdr:col>85</xdr:col>
      <xdr:colOff>177800</xdr:colOff>
      <xdr:row>56</xdr:row>
      <xdr:rowOff>49225</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548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123195</xdr:rowOff>
    </xdr:from>
    <xdr:to>
      <xdr:col>81</xdr:col>
      <xdr:colOff>50800</xdr:colOff>
      <xdr:row>55</xdr:row>
      <xdr:rowOff>165806</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4592300" y="9552945"/>
          <a:ext cx="889000" cy="42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34219</xdr:rowOff>
    </xdr:from>
    <xdr:to>
      <xdr:col>81</xdr:col>
      <xdr:colOff>101600</xdr:colOff>
      <xdr:row>56</xdr:row>
      <xdr:rowOff>135819</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63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126946</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728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165806</xdr:rowOff>
    </xdr:from>
    <xdr:to>
      <xdr:col>76</xdr:col>
      <xdr:colOff>114300</xdr:colOff>
      <xdr:row>56</xdr:row>
      <xdr:rowOff>149118</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3703300" y="9595556"/>
          <a:ext cx="889000" cy="154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53239</xdr:rowOff>
    </xdr:from>
    <xdr:to>
      <xdr:col>76</xdr:col>
      <xdr:colOff>165100</xdr:colOff>
      <xdr:row>56</xdr:row>
      <xdr:rowOff>154839</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654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145966</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747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44283</xdr:rowOff>
    </xdr:from>
    <xdr:to>
      <xdr:col>71</xdr:col>
      <xdr:colOff>177800</xdr:colOff>
      <xdr:row>56</xdr:row>
      <xdr:rowOff>149118</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a:off x="12814300" y="9645483"/>
          <a:ext cx="889000" cy="104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13142</xdr:rowOff>
    </xdr:from>
    <xdr:to>
      <xdr:col>72</xdr:col>
      <xdr:colOff>38100</xdr:colOff>
      <xdr:row>56</xdr:row>
      <xdr:rowOff>114742</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614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131269</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389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88626</xdr:rowOff>
    </xdr:from>
    <xdr:to>
      <xdr:col>67</xdr:col>
      <xdr:colOff>101600</xdr:colOff>
      <xdr:row>57</xdr:row>
      <xdr:rowOff>18776</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689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9903</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782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55936</xdr:rowOff>
    </xdr:from>
    <xdr:to>
      <xdr:col>85</xdr:col>
      <xdr:colOff>177800</xdr:colOff>
      <xdr:row>55</xdr:row>
      <xdr:rowOff>157536</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9485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78813</xdr:rowOff>
    </xdr:from>
    <xdr:ext cx="534377" cy="259045"/>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70300" y="9337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72395</xdr:rowOff>
    </xdr:from>
    <xdr:to>
      <xdr:col>81</xdr:col>
      <xdr:colOff>101600</xdr:colOff>
      <xdr:row>56</xdr:row>
      <xdr:rowOff>2545</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9502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19072</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214111" y="9277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115006</xdr:rowOff>
    </xdr:from>
    <xdr:to>
      <xdr:col>76</xdr:col>
      <xdr:colOff>165100</xdr:colOff>
      <xdr:row>56</xdr:row>
      <xdr:rowOff>45156</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9544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61683</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325111" y="9319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98318</xdr:rowOff>
    </xdr:from>
    <xdr:to>
      <xdr:col>72</xdr:col>
      <xdr:colOff>38100</xdr:colOff>
      <xdr:row>57</xdr:row>
      <xdr:rowOff>28468</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9699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19595</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36111" y="9792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164933</xdr:rowOff>
    </xdr:from>
    <xdr:to>
      <xdr:col>67</xdr:col>
      <xdr:colOff>101600</xdr:colOff>
      <xdr:row>56</xdr:row>
      <xdr:rowOff>95083</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9594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111610</xdr:rowOff>
    </xdr:from>
    <xdr:ext cx="534377"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47111" y="9369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56566</xdr:rowOff>
    </xdr:from>
    <xdr:to>
      <xdr:col>85</xdr:col>
      <xdr:colOff>126364</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229516"/>
          <a:ext cx="1269" cy="13594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3243</xdr:rowOff>
    </xdr:from>
    <xdr:ext cx="534377"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2004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17,841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56566</xdr:rowOff>
    </xdr:from>
    <xdr:to>
      <xdr:col>86</xdr:col>
      <xdr:colOff>25400</xdr:colOff>
      <xdr:row>71</xdr:row>
      <xdr:rowOff>56566</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229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132995</xdr:rowOff>
    </xdr:from>
    <xdr:to>
      <xdr:col>85</xdr:col>
      <xdr:colOff>127000</xdr:colOff>
      <xdr:row>78</xdr:row>
      <xdr:rowOff>119811</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5481300" y="13334645"/>
          <a:ext cx="838200" cy="158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142181</xdr:rowOff>
    </xdr:from>
    <xdr:ext cx="469744"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0009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119304</xdr:rowOff>
    </xdr:from>
    <xdr:to>
      <xdr:col>85</xdr:col>
      <xdr:colOff>177800</xdr:colOff>
      <xdr:row>77</xdr:row>
      <xdr:rowOff>49454</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149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20523</xdr:rowOff>
    </xdr:from>
    <xdr:to>
      <xdr:col>81</xdr:col>
      <xdr:colOff>50800</xdr:colOff>
      <xdr:row>78</xdr:row>
      <xdr:rowOff>119811</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4592300" y="13393623"/>
          <a:ext cx="889000" cy="99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166548</xdr:rowOff>
    </xdr:from>
    <xdr:to>
      <xdr:col>81</xdr:col>
      <xdr:colOff>101600</xdr:colOff>
      <xdr:row>77</xdr:row>
      <xdr:rowOff>96698</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196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75</xdr:row>
      <xdr:rowOff>113225</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2971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80645</xdr:rowOff>
    </xdr:from>
    <xdr:to>
      <xdr:col>76</xdr:col>
      <xdr:colOff>114300</xdr:colOff>
      <xdr:row>78</xdr:row>
      <xdr:rowOff>20523</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3703300" y="13282295"/>
          <a:ext cx="889000" cy="111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73</xdr:row>
      <xdr:rowOff>112599</xdr:rowOff>
    </xdr:from>
    <xdr:to>
      <xdr:col>76</xdr:col>
      <xdr:colOff>165100</xdr:colOff>
      <xdr:row>74</xdr:row>
      <xdr:rowOff>42749</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2628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59276</xdr:rowOff>
    </xdr:from>
    <xdr:ext cx="534377"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25111" y="12403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39269</xdr:rowOff>
    </xdr:from>
    <xdr:to>
      <xdr:col>71</xdr:col>
      <xdr:colOff>177800</xdr:colOff>
      <xdr:row>77</xdr:row>
      <xdr:rowOff>80645</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a:off x="12814300" y="13069469"/>
          <a:ext cx="889000" cy="212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7062</xdr:rowOff>
    </xdr:from>
    <xdr:to>
      <xdr:col>72</xdr:col>
      <xdr:colOff>38100</xdr:colOff>
      <xdr:row>77</xdr:row>
      <xdr:rowOff>108662</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208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125189</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2983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45847</xdr:rowOff>
    </xdr:from>
    <xdr:to>
      <xdr:col>67</xdr:col>
      <xdr:colOff>101600</xdr:colOff>
      <xdr:row>77</xdr:row>
      <xdr:rowOff>147447</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247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138574</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340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82195</xdr:rowOff>
    </xdr:from>
    <xdr:to>
      <xdr:col>85</xdr:col>
      <xdr:colOff>177800</xdr:colOff>
      <xdr:row>78</xdr:row>
      <xdr:rowOff>12345</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28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60622</xdr:rowOff>
    </xdr:from>
    <xdr:ext cx="469744"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262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69011</xdr:rowOff>
    </xdr:from>
    <xdr:to>
      <xdr:col>81</xdr:col>
      <xdr:colOff>101600</xdr:colOff>
      <xdr:row>78</xdr:row>
      <xdr:rowOff>170611</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44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161738</xdr:rowOff>
    </xdr:from>
    <xdr:ext cx="469744"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246428" y="13534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141173</xdr:rowOff>
    </xdr:from>
    <xdr:to>
      <xdr:col>76</xdr:col>
      <xdr:colOff>165100</xdr:colOff>
      <xdr:row>78</xdr:row>
      <xdr:rowOff>71323</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342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62450</xdr:rowOff>
    </xdr:from>
    <xdr:ext cx="469744"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357428" y="13435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29845</xdr:rowOff>
    </xdr:from>
    <xdr:to>
      <xdr:col>72</xdr:col>
      <xdr:colOff>38100</xdr:colOff>
      <xdr:row>77</xdr:row>
      <xdr:rowOff>131445</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23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122572</xdr:rowOff>
    </xdr:from>
    <xdr:ext cx="469744"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468428" y="13324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159919</xdr:rowOff>
    </xdr:from>
    <xdr:to>
      <xdr:col>67</xdr:col>
      <xdr:colOff>101600</xdr:colOff>
      <xdr:row>76</xdr:row>
      <xdr:rowOff>90069</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018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74</xdr:row>
      <xdr:rowOff>106595</xdr:rowOff>
    </xdr:from>
    <xdr:ext cx="469744"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579428" y="12793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5" name="公債費グラフ枠">
          <a:extLst>
            <a:ext uri="{FF2B5EF4-FFF2-40B4-BE49-F238E27FC236}">
              <a16:creationId xmlns:a16="http://schemas.microsoft.com/office/drawing/2014/main" id="{00000000-0008-0000-0700-0000B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144253</xdr:rowOff>
    </xdr:from>
    <xdr:to>
      <xdr:col>85</xdr:col>
      <xdr:colOff>126364</xdr:colOff>
      <xdr:row>98</xdr:row>
      <xdr:rowOff>134023</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6317595" y="15746203"/>
          <a:ext cx="1269" cy="1189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137850</xdr:rowOff>
    </xdr:from>
    <xdr:ext cx="534377" cy="259045"/>
    <xdr:sp macro="" textlink="">
      <xdr:nvSpPr>
        <xdr:cNvPr id="697" name="公債費最小値テキスト">
          <a:extLst>
            <a:ext uri="{FF2B5EF4-FFF2-40B4-BE49-F238E27FC236}">
              <a16:creationId xmlns:a16="http://schemas.microsoft.com/office/drawing/2014/main" id="{00000000-0008-0000-0700-0000B9020000}"/>
            </a:ext>
          </a:extLst>
        </xdr:cNvPr>
        <xdr:cNvSpPr txBox="1"/>
      </xdr:nvSpPr>
      <xdr:spPr>
        <a:xfrm>
          <a:off x="16370300" y="16939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134023</xdr:rowOff>
    </xdr:from>
    <xdr:to>
      <xdr:col>86</xdr:col>
      <xdr:colOff>25400</xdr:colOff>
      <xdr:row>98</xdr:row>
      <xdr:rowOff>134023</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6936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90930</xdr:rowOff>
    </xdr:from>
    <xdr:ext cx="534377" cy="259045"/>
    <xdr:sp macro="" textlink="">
      <xdr:nvSpPr>
        <xdr:cNvPr id="699" name="公債費最大値テキスト">
          <a:extLst>
            <a:ext uri="{FF2B5EF4-FFF2-40B4-BE49-F238E27FC236}">
              <a16:creationId xmlns:a16="http://schemas.microsoft.com/office/drawing/2014/main" id="{00000000-0008-0000-0700-0000BB020000}"/>
            </a:ext>
          </a:extLst>
        </xdr:cNvPr>
        <xdr:cNvSpPr txBox="1"/>
      </xdr:nvSpPr>
      <xdr:spPr>
        <a:xfrm>
          <a:off x="16370300" y="15521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86,761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144253</xdr:rowOff>
    </xdr:from>
    <xdr:to>
      <xdr:col>86</xdr:col>
      <xdr:colOff>25400</xdr:colOff>
      <xdr:row>91</xdr:row>
      <xdr:rowOff>144253</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6230600" y="157462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70701</xdr:rowOff>
    </xdr:from>
    <xdr:to>
      <xdr:col>85</xdr:col>
      <xdr:colOff>127000</xdr:colOff>
      <xdr:row>93</xdr:row>
      <xdr:rowOff>11379</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5481300" y="15844101"/>
          <a:ext cx="838200" cy="112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91558</xdr:rowOff>
    </xdr:from>
    <xdr:ext cx="534377" cy="259045"/>
    <xdr:sp macro="" textlink="">
      <xdr:nvSpPr>
        <xdr:cNvPr id="702" name="公債費平均値テキスト">
          <a:extLst>
            <a:ext uri="{FF2B5EF4-FFF2-40B4-BE49-F238E27FC236}">
              <a16:creationId xmlns:a16="http://schemas.microsoft.com/office/drawing/2014/main" id="{00000000-0008-0000-0700-0000BE020000}"/>
            </a:ext>
          </a:extLst>
        </xdr:cNvPr>
        <xdr:cNvSpPr txBox="1"/>
      </xdr:nvSpPr>
      <xdr:spPr>
        <a:xfrm>
          <a:off x="16370300" y="162078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113131</xdr:rowOff>
    </xdr:from>
    <xdr:to>
      <xdr:col>85</xdr:col>
      <xdr:colOff>177800</xdr:colOff>
      <xdr:row>95</xdr:row>
      <xdr:rowOff>43281</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6268700" y="16229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11379</xdr:rowOff>
    </xdr:from>
    <xdr:to>
      <xdr:col>81</xdr:col>
      <xdr:colOff>50800</xdr:colOff>
      <xdr:row>93</xdr:row>
      <xdr:rowOff>114173</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4592300" y="15956229"/>
          <a:ext cx="889000" cy="10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98920</xdr:rowOff>
    </xdr:from>
    <xdr:to>
      <xdr:col>81</xdr:col>
      <xdr:colOff>101600</xdr:colOff>
      <xdr:row>95</xdr:row>
      <xdr:rowOff>29070</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5430500" y="1621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20197</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14111" y="16307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114173</xdr:rowOff>
    </xdr:from>
    <xdr:to>
      <xdr:col>76</xdr:col>
      <xdr:colOff>114300</xdr:colOff>
      <xdr:row>94</xdr:row>
      <xdr:rowOff>89427</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3703300" y="16059023"/>
          <a:ext cx="889000" cy="146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11271</xdr:rowOff>
    </xdr:from>
    <xdr:to>
      <xdr:col>76</xdr:col>
      <xdr:colOff>165100</xdr:colOff>
      <xdr:row>95</xdr:row>
      <xdr:rowOff>112871</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4541500" y="16299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103998</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325111" y="16391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75578</xdr:rowOff>
    </xdr:from>
    <xdr:to>
      <xdr:col>71</xdr:col>
      <xdr:colOff>177800</xdr:colOff>
      <xdr:row>94</xdr:row>
      <xdr:rowOff>89427</xdr:rowOff>
    </xdr:to>
    <xdr:cxnSp macro="">
      <xdr:nvCxnSpPr>
        <xdr:cNvPr id="710" name="直線コネクタ 709">
          <a:extLst>
            <a:ext uri="{FF2B5EF4-FFF2-40B4-BE49-F238E27FC236}">
              <a16:creationId xmlns:a16="http://schemas.microsoft.com/office/drawing/2014/main" id="{00000000-0008-0000-0700-0000C6020000}"/>
            </a:ext>
          </a:extLst>
        </xdr:cNvPr>
        <xdr:cNvCxnSpPr/>
      </xdr:nvCxnSpPr>
      <xdr:spPr>
        <a:xfrm>
          <a:off x="12814300" y="16191878"/>
          <a:ext cx="889000" cy="13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29959</xdr:rowOff>
    </xdr:from>
    <xdr:to>
      <xdr:col>72</xdr:col>
      <xdr:colOff>38100</xdr:colOff>
      <xdr:row>96</xdr:row>
      <xdr:rowOff>131559</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3652500" y="16489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122686</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36111" y="16581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16472</xdr:rowOff>
    </xdr:from>
    <xdr:to>
      <xdr:col>67</xdr:col>
      <xdr:colOff>101600</xdr:colOff>
      <xdr:row>96</xdr:row>
      <xdr:rowOff>118072</xdr:rowOff>
    </xdr:to>
    <xdr:sp macro="" textlink="">
      <xdr:nvSpPr>
        <xdr:cNvPr id="713" name="フローチャート: 判断 712">
          <a:extLst>
            <a:ext uri="{FF2B5EF4-FFF2-40B4-BE49-F238E27FC236}">
              <a16:creationId xmlns:a16="http://schemas.microsoft.com/office/drawing/2014/main" id="{00000000-0008-0000-0700-0000C9020000}"/>
            </a:ext>
          </a:extLst>
        </xdr:cNvPr>
        <xdr:cNvSpPr/>
      </xdr:nvSpPr>
      <xdr:spPr>
        <a:xfrm>
          <a:off x="12763500" y="16475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109199</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47111" y="16568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19901</xdr:rowOff>
    </xdr:from>
    <xdr:to>
      <xdr:col>85</xdr:col>
      <xdr:colOff>177800</xdr:colOff>
      <xdr:row>92</xdr:row>
      <xdr:rowOff>121501</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6268700" y="15793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106278</xdr:rowOff>
    </xdr:from>
    <xdr:ext cx="534377" cy="259045"/>
    <xdr:sp macro="" textlink="">
      <xdr:nvSpPr>
        <xdr:cNvPr id="721" name="公債費該当値テキスト">
          <a:extLst>
            <a:ext uri="{FF2B5EF4-FFF2-40B4-BE49-F238E27FC236}">
              <a16:creationId xmlns:a16="http://schemas.microsoft.com/office/drawing/2014/main" id="{00000000-0008-0000-0700-0000D1020000}"/>
            </a:ext>
          </a:extLst>
        </xdr:cNvPr>
        <xdr:cNvSpPr txBox="1"/>
      </xdr:nvSpPr>
      <xdr:spPr>
        <a:xfrm>
          <a:off x="16370300" y="15708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132029</xdr:rowOff>
    </xdr:from>
    <xdr:to>
      <xdr:col>81</xdr:col>
      <xdr:colOff>101600</xdr:colOff>
      <xdr:row>93</xdr:row>
      <xdr:rowOff>62179</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5430500" y="1590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78706</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5214111" y="15680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63373</xdr:rowOff>
    </xdr:from>
    <xdr:to>
      <xdr:col>76</xdr:col>
      <xdr:colOff>165100</xdr:colOff>
      <xdr:row>93</xdr:row>
      <xdr:rowOff>164973</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4541500" y="16008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10050</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4325111" y="15783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38627</xdr:rowOff>
    </xdr:from>
    <xdr:to>
      <xdr:col>72</xdr:col>
      <xdr:colOff>38100</xdr:colOff>
      <xdr:row>94</xdr:row>
      <xdr:rowOff>140227</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3652500" y="16154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156754</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3436111" y="15930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24778</xdr:rowOff>
    </xdr:from>
    <xdr:to>
      <xdr:col>67</xdr:col>
      <xdr:colOff>101600</xdr:colOff>
      <xdr:row>94</xdr:row>
      <xdr:rowOff>126378</xdr:rowOff>
    </xdr:to>
    <xdr:sp macro="" textlink="">
      <xdr:nvSpPr>
        <xdr:cNvPr id="728" name="楕円 727">
          <a:extLst>
            <a:ext uri="{FF2B5EF4-FFF2-40B4-BE49-F238E27FC236}">
              <a16:creationId xmlns:a16="http://schemas.microsoft.com/office/drawing/2014/main" id="{00000000-0008-0000-0700-0000D8020000}"/>
            </a:ext>
          </a:extLst>
        </xdr:cNvPr>
        <xdr:cNvSpPr/>
      </xdr:nvSpPr>
      <xdr:spPr>
        <a:xfrm>
          <a:off x="12763500" y="16141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142905</xdr:rowOff>
    </xdr:from>
    <xdr:ext cx="534377"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2547111" y="15916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144434</xdr:rowOff>
    </xdr:from>
    <xdr:ext cx="377026"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910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34</xdr:row>
      <xdr:rowOff>160763</xdr:rowOff>
    </xdr:from>
    <xdr:ext cx="377026"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910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5641</xdr:rowOff>
    </xdr:from>
    <xdr:ext cx="377026"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910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21970</xdr:rowOff>
    </xdr:from>
    <xdr:ext cx="377026"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910974" y="5336920"/>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4" name="諸支出金グラフ枠">
          <a:extLst>
            <a:ext uri="{FF2B5EF4-FFF2-40B4-BE49-F238E27FC236}">
              <a16:creationId xmlns:a16="http://schemas.microsoft.com/office/drawing/2014/main" id="{00000000-0008-0000-0700-0000F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159294</xdr:rowOff>
    </xdr:from>
    <xdr:to>
      <xdr:col>116</xdr:col>
      <xdr:colOff>62864</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flipV="1">
          <a:off x="22159595" y="5302794"/>
          <a:ext cx="1269"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56" name="諸支出金最小値テキスト">
          <a:extLst>
            <a:ext uri="{FF2B5EF4-FFF2-40B4-BE49-F238E27FC236}">
              <a16:creationId xmlns:a16="http://schemas.microsoft.com/office/drawing/2014/main" id="{00000000-0008-0000-0700-0000F4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105971</xdr:rowOff>
    </xdr:from>
    <xdr:ext cx="378565" cy="259045"/>
    <xdr:sp macro="" textlink="">
      <xdr:nvSpPr>
        <xdr:cNvPr id="758" name="諸支出金最大値テキスト">
          <a:extLst>
            <a:ext uri="{FF2B5EF4-FFF2-40B4-BE49-F238E27FC236}">
              <a16:creationId xmlns:a16="http://schemas.microsoft.com/office/drawing/2014/main" id="{00000000-0008-0000-0700-0000F6020000}"/>
            </a:ext>
          </a:extLst>
        </xdr:cNvPr>
        <xdr:cNvSpPr txBox="1"/>
      </xdr:nvSpPr>
      <xdr:spPr>
        <a:xfrm>
          <a:off x="22212300" y="50780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159294</xdr:rowOff>
    </xdr:from>
    <xdr:to>
      <xdr:col>116</xdr:col>
      <xdr:colOff>152400</xdr:colOff>
      <xdr:row>30</xdr:row>
      <xdr:rowOff>159294</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2072600" y="5302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92183</xdr:rowOff>
    </xdr:from>
    <xdr:ext cx="313932" cy="259045"/>
    <xdr:sp macro="" textlink="">
      <xdr:nvSpPr>
        <xdr:cNvPr id="761" name="諸支出金平均値テキスト">
          <a:extLst>
            <a:ext uri="{FF2B5EF4-FFF2-40B4-BE49-F238E27FC236}">
              <a16:creationId xmlns:a16="http://schemas.microsoft.com/office/drawing/2014/main" id="{00000000-0008-0000-0700-0000F9020000}"/>
            </a:ext>
          </a:extLst>
        </xdr:cNvPr>
        <xdr:cNvSpPr txBox="1"/>
      </xdr:nvSpPr>
      <xdr:spPr>
        <a:xfrm>
          <a:off x="22212300" y="6435833"/>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69306</xdr:rowOff>
    </xdr:from>
    <xdr:to>
      <xdr:col>116</xdr:col>
      <xdr:colOff>114300</xdr:colOff>
      <xdr:row>38</xdr:row>
      <xdr:rowOff>170906</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2110700" y="6584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70938</xdr:rowOff>
    </xdr:from>
    <xdr:to>
      <xdr:col>112</xdr:col>
      <xdr:colOff>38100</xdr:colOff>
      <xdr:row>39</xdr:row>
      <xdr:rowOff>1088</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21272500" y="658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17616</xdr:rowOff>
    </xdr:from>
    <xdr:ext cx="313932"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66333" y="636126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70938</xdr:rowOff>
    </xdr:from>
    <xdr:to>
      <xdr:col>107</xdr:col>
      <xdr:colOff>101600</xdr:colOff>
      <xdr:row>39</xdr:row>
      <xdr:rowOff>1088</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20383500" y="658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17616</xdr:rowOff>
    </xdr:from>
    <xdr:ext cx="313932"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277333" y="636126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9" name="直線コネクタ 768">
          <a:extLst>
            <a:ext uri="{FF2B5EF4-FFF2-40B4-BE49-F238E27FC236}">
              <a16:creationId xmlns:a16="http://schemas.microsoft.com/office/drawing/2014/main" id="{00000000-0008-0000-0700-000001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48078</xdr:rowOff>
    </xdr:from>
    <xdr:to>
      <xdr:col>102</xdr:col>
      <xdr:colOff>165100</xdr:colOff>
      <xdr:row>36</xdr:row>
      <xdr:rowOff>149678</xdr:rowOff>
    </xdr:to>
    <xdr:sp macro="" textlink="">
      <xdr:nvSpPr>
        <xdr:cNvPr id="770" name="フローチャート: 判断 769">
          <a:extLst>
            <a:ext uri="{FF2B5EF4-FFF2-40B4-BE49-F238E27FC236}">
              <a16:creationId xmlns:a16="http://schemas.microsoft.com/office/drawing/2014/main" id="{00000000-0008-0000-0700-000002030000}"/>
            </a:ext>
          </a:extLst>
        </xdr:cNvPr>
        <xdr:cNvSpPr/>
      </xdr:nvSpPr>
      <xdr:spPr>
        <a:xfrm>
          <a:off x="19494500" y="622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34</xdr:row>
      <xdr:rowOff>166205</xdr:rowOff>
    </xdr:from>
    <xdr:ext cx="378565"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6017" y="59955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100330</xdr:rowOff>
    </xdr:from>
    <xdr:to>
      <xdr:col>98</xdr:col>
      <xdr:colOff>38100</xdr:colOff>
      <xdr:row>36</xdr:row>
      <xdr:rowOff>30480</xdr:rowOff>
    </xdr:to>
    <xdr:sp macro="" textlink="">
      <xdr:nvSpPr>
        <xdr:cNvPr id="772" name="フローチャート: 判断 771">
          <a:extLst>
            <a:ext uri="{FF2B5EF4-FFF2-40B4-BE49-F238E27FC236}">
              <a16:creationId xmlns:a16="http://schemas.microsoft.com/office/drawing/2014/main" id="{00000000-0008-0000-0700-000004030000}"/>
            </a:ext>
          </a:extLst>
        </xdr:cNvPr>
        <xdr:cNvSpPr/>
      </xdr:nvSpPr>
      <xdr:spPr>
        <a:xfrm>
          <a:off x="18605500" y="61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34</xdr:row>
      <xdr:rowOff>47007</xdr:rowOff>
    </xdr:from>
    <xdr:ext cx="378565"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7017" y="58763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80" name="諸支出金該当値テキスト">
          <a:extLst>
            <a:ext uri="{FF2B5EF4-FFF2-40B4-BE49-F238E27FC236}">
              <a16:creationId xmlns:a16="http://schemas.microsoft.com/office/drawing/2014/main" id="{00000000-0008-0000-0700-00000C03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5" name="楕円 784">
          <a:extLst>
            <a:ext uri="{FF2B5EF4-FFF2-40B4-BE49-F238E27FC236}">
              <a16:creationId xmlns:a16="http://schemas.microsoft.com/office/drawing/2014/main" id="{00000000-0008-0000-0700-000011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7" name="楕円 786">
          <a:extLst>
            <a:ext uri="{FF2B5EF4-FFF2-40B4-BE49-F238E27FC236}">
              <a16:creationId xmlns:a16="http://schemas.microsoft.com/office/drawing/2014/main" id="{00000000-0008-0000-0700-000013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3" name="前年度繰上充用金グラフ枠">
          <a:extLst>
            <a:ext uri="{FF2B5EF4-FFF2-40B4-BE49-F238E27FC236}">
              <a16:creationId xmlns:a16="http://schemas.microsoft.com/office/drawing/2014/main" id="{00000000-0008-0000-0700-00002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5" name="前年度繰上充用金最小値テキスト">
          <a:extLst>
            <a:ext uri="{FF2B5EF4-FFF2-40B4-BE49-F238E27FC236}">
              <a16:creationId xmlns:a16="http://schemas.microsoft.com/office/drawing/2014/main" id="{00000000-0008-0000-0700-00002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7" name="前年度繰上充用金最大値テキスト">
          <a:extLst>
            <a:ext uri="{FF2B5EF4-FFF2-40B4-BE49-F238E27FC236}">
              <a16:creationId xmlns:a16="http://schemas.microsoft.com/office/drawing/2014/main" id="{00000000-0008-0000-0700-00002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0" name="前年度繰上充用金平均値テキスト">
          <a:extLst>
            <a:ext uri="{FF2B5EF4-FFF2-40B4-BE49-F238E27FC236}">
              <a16:creationId xmlns:a16="http://schemas.microsoft.com/office/drawing/2014/main" id="{00000000-0008-0000-0700-00002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8" name="直線コネクタ 817">
          <a:extLst>
            <a:ext uri="{FF2B5EF4-FFF2-40B4-BE49-F238E27FC236}">
              <a16:creationId xmlns:a16="http://schemas.microsoft.com/office/drawing/2014/main" id="{00000000-0008-0000-0700-00003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9" name="フローチャート: 判断 818">
          <a:extLst>
            <a:ext uri="{FF2B5EF4-FFF2-40B4-BE49-F238E27FC236}">
              <a16:creationId xmlns:a16="http://schemas.microsoft.com/office/drawing/2014/main" id="{00000000-0008-0000-0700-00003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1" name="フローチャート: 判断 820">
          <a:extLst>
            <a:ext uri="{FF2B5EF4-FFF2-40B4-BE49-F238E27FC236}">
              <a16:creationId xmlns:a16="http://schemas.microsoft.com/office/drawing/2014/main" id="{00000000-0008-0000-0700-00003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9" name="前年度繰上充用金該当値テキスト">
          <a:extLst>
            <a:ext uri="{FF2B5EF4-FFF2-40B4-BE49-F238E27FC236}">
              <a16:creationId xmlns:a16="http://schemas.microsoft.com/office/drawing/2014/main" id="{00000000-0008-0000-0700-00003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8" name="正方形/長方形 837">
          <a:extLst>
            <a:ext uri="{FF2B5EF4-FFF2-40B4-BE49-F238E27FC236}">
              <a16:creationId xmlns:a16="http://schemas.microsoft.com/office/drawing/2014/main" id="{00000000-0008-0000-0700-00004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9" name="正方形/長方形 838">
          <a:extLst>
            <a:ext uri="{FF2B5EF4-FFF2-40B4-BE49-F238E27FC236}">
              <a16:creationId xmlns:a16="http://schemas.microsoft.com/office/drawing/2014/main" id="{00000000-0008-0000-0700-00004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0" name="テキスト ボックス 839">
          <a:extLst>
            <a:ext uri="{FF2B5EF4-FFF2-40B4-BE49-F238E27FC236}">
              <a16:creationId xmlns:a16="http://schemas.microsoft.com/office/drawing/2014/main" id="{00000000-0008-0000-0700-00004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主な構成項目である民生費は、住民一人当たり</a:t>
          </a:r>
          <a:r>
            <a:rPr kumimoji="1" lang="en-US" altLang="ja-JP" sz="1300">
              <a:latin typeface="ＭＳ Ｐゴシック" panose="020B0600070205080204" pitchFamily="50" charset="-128"/>
              <a:ea typeface="ＭＳ Ｐゴシック" panose="020B0600070205080204" pitchFamily="50" charset="-128"/>
            </a:rPr>
            <a:t>199,307</a:t>
          </a:r>
          <a:r>
            <a:rPr kumimoji="1" lang="ja-JP" altLang="en-US" sz="1300">
              <a:latin typeface="ＭＳ Ｐゴシック" panose="020B0600070205080204" pitchFamily="50" charset="-128"/>
              <a:ea typeface="ＭＳ Ｐゴシック" panose="020B0600070205080204" pitchFamily="50" charset="-128"/>
            </a:rPr>
            <a:t>円となっており、目的別歳出では全体の約</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割を占めている。今後も子どものための教育・保育給付事業や自立支援給付事業等の伸びにより、経費の増大が予測される。</a:t>
          </a:r>
        </a:p>
        <a:p>
          <a:r>
            <a:rPr kumimoji="1" lang="ja-JP" altLang="en-US" sz="1300">
              <a:latin typeface="ＭＳ Ｐゴシック" panose="020B0600070205080204" pitchFamily="50" charset="-128"/>
              <a:ea typeface="ＭＳ Ｐゴシック" panose="020B0600070205080204" pitchFamily="50" charset="-128"/>
            </a:rPr>
            <a:t>農林水産業費は国営かんがい排水事業や畜産経営基盤強化支援事業等の減により</a:t>
          </a:r>
          <a:r>
            <a:rPr kumimoji="1" lang="en-US" altLang="ja-JP" sz="1300">
              <a:latin typeface="ＭＳ Ｐゴシック" panose="020B0600070205080204" pitchFamily="50" charset="-128"/>
              <a:ea typeface="ＭＳ Ｐゴシック" panose="020B0600070205080204" pitchFamily="50" charset="-128"/>
            </a:rPr>
            <a:t>7,376</a:t>
          </a:r>
          <a:r>
            <a:rPr kumimoji="1" lang="ja-JP" altLang="en-US" sz="1300">
              <a:latin typeface="ＭＳ Ｐゴシック" panose="020B0600070205080204" pitchFamily="50" charset="-128"/>
              <a:ea typeface="ＭＳ Ｐゴシック" panose="020B0600070205080204" pitchFamily="50" charset="-128"/>
            </a:rPr>
            <a:t>円の減となった。</a:t>
          </a:r>
        </a:p>
        <a:p>
          <a:r>
            <a:rPr kumimoji="1" lang="ja-JP" altLang="en-US" sz="1300">
              <a:latin typeface="ＭＳ Ｐゴシック" panose="020B0600070205080204" pitchFamily="50" charset="-128"/>
              <a:ea typeface="ＭＳ Ｐゴシック" panose="020B0600070205080204" pitchFamily="50" charset="-128"/>
            </a:rPr>
            <a:t>商工費については、コロナ対策や物価高騰対策の各種支援事業の実施等により、令和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年度以降、引き続き高い水準となっている。今後は水族館の整備等も控えており、しばらく高止まりが予測される。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山形県鶴岡市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財政調整基金については、今後の財政運営を見据え、鶴岡市行財政改革大綱に基づき計画的に拡充を図った。</a:t>
          </a:r>
        </a:p>
        <a:p>
          <a:r>
            <a:rPr kumimoji="1" lang="ja-JP" altLang="en-US" sz="1400">
              <a:latin typeface="ＭＳ ゴシック" pitchFamily="49" charset="-128"/>
              <a:ea typeface="ＭＳ ゴシック" pitchFamily="49" charset="-128"/>
            </a:rPr>
            <a:t>　実質収支額、実質単年度収支については、令和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年度に引き続き</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年度も黒字となった。今後も、行財政改革に積極的に取り組み、より一層の財政の健全化を図る。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山形県鶴岡市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鶴岡市行財政改革大綱の中で、重点的な取組みとして「効率的かつしなやかな行政システムの構築」及び「合併特例期間終了後を見据えた財政の健全化の推進」を掲げ、今後を見据えた行財政基盤の確立に取り組んできた。</a:t>
          </a:r>
        </a:p>
        <a:p>
          <a:r>
            <a:rPr kumimoji="1" lang="ja-JP" altLang="en-US" sz="1400">
              <a:latin typeface="ＭＳ ゴシック" pitchFamily="49" charset="-128"/>
              <a:ea typeface="ＭＳ ゴシック" pitchFamily="49" charset="-128"/>
            </a:rPr>
            <a:t>　今後も引き続き健全な財政運営を図り、連結実質赤字比率で赤字が生じないように努めていく。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山形県鶴岡市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市債残高に占める過疎債等の割合が増加していることから、全体的に算入公債費等が増加傾向にある。</a:t>
          </a:r>
        </a:p>
        <a:p>
          <a:r>
            <a:rPr kumimoji="1" lang="ja-JP" altLang="en-US" sz="1400">
              <a:latin typeface="ＭＳ ゴシック" pitchFamily="49" charset="-128"/>
              <a:ea typeface="ＭＳ ゴシック" pitchFamily="49" charset="-128"/>
            </a:rPr>
            <a:t>　近年実施した大型事業に係る借入の償還が開始したことで、元利償還金が増加しており、今後もその傾向が続くことが予測されるが、投資事業の計画的実施や将来負担の軽減策を講じながら、公債費の適正管理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減債基金残高は、毎年度一定の積み立てを実施し、減債基金積立相当額を上回る残高になっていた。平成</a:t>
          </a:r>
          <a:r>
            <a:rPr kumimoji="1" lang="en-US" altLang="ja-JP" sz="1000">
              <a:latin typeface="ＭＳ ゴシック" pitchFamily="49" charset="-128"/>
              <a:ea typeface="ＭＳ ゴシック" pitchFamily="49" charset="-128"/>
            </a:rPr>
            <a:t>24</a:t>
          </a:r>
          <a:r>
            <a:rPr kumimoji="1" lang="ja-JP" altLang="en-US" sz="1000">
              <a:latin typeface="ＭＳ ゴシック" pitchFamily="49" charset="-128"/>
              <a:ea typeface="ＭＳ ゴシック" pitchFamily="49" charset="-128"/>
            </a:rPr>
            <a:t>年度発行債については平成</a:t>
          </a:r>
          <a:r>
            <a:rPr kumimoji="1" lang="en-US" altLang="ja-JP" sz="1000">
              <a:latin typeface="ＭＳ ゴシック" pitchFamily="49" charset="-128"/>
              <a:ea typeface="ＭＳ ゴシック" pitchFamily="49" charset="-128"/>
            </a:rPr>
            <a:t>30</a:t>
          </a:r>
          <a:r>
            <a:rPr kumimoji="1" lang="ja-JP" altLang="en-US" sz="1000">
              <a:latin typeface="ＭＳ ゴシック" pitchFamily="49" charset="-128"/>
              <a:ea typeface="ＭＳ ゴシック" pitchFamily="49" charset="-128"/>
            </a:rPr>
            <a:t>年度満期を迎え、平成</a:t>
          </a:r>
          <a:r>
            <a:rPr kumimoji="1" lang="en-US" altLang="ja-JP" sz="1000">
              <a:latin typeface="ＭＳ ゴシック" pitchFamily="49" charset="-128"/>
              <a:ea typeface="ＭＳ ゴシック" pitchFamily="49" charset="-128"/>
            </a:rPr>
            <a:t>25</a:t>
          </a:r>
          <a:r>
            <a:rPr kumimoji="1" lang="ja-JP" altLang="en-US" sz="1000">
              <a:latin typeface="ＭＳ ゴシック" pitchFamily="49" charset="-128"/>
              <a:ea typeface="ＭＳ ゴシック" pitchFamily="49" charset="-128"/>
            </a:rPr>
            <a:t>年度発行債については令和元年度に満期を迎え、全額を取り崩した。</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山形県鶴岡市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一般会計等に係る地方債残高や行政改革に基づく定員管理適正化の実施による退職手当負担見込額が減少している。</a:t>
          </a:r>
        </a:p>
        <a:p>
          <a:r>
            <a:rPr kumimoji="1" lang="ja-JP" altLang="en-US" sz="1400">
              <a:latin typeface="ＭＳ ゴシック" pitchFamily="49" charset="-128"/>
              <a:ea typeface="ＭＳ ゴシック" pitchFamily="49" charset="-128"/>
            </a:rPr>
            <a:t>　また大型事業が概ね完了したことから一般会計等に係る地方債残高は減少している。</a:t>
          </a:r>
        </a:p>
        <a:p>
          <a:r>
            <a:rPr kumimoji="1" lang="ja-JP" altLang="en-US" sz="1400">
              <a:latin typeface="ＭＳ ゴシック" pitchFamily="49" charset="-128"/>
              <a:ea typeface="ＭＳ ゴシック" pitchFamily="49" charset="-128"/>
            </a:rPr>
            <a:t>　残高圧縮を着実に図るとともに、持続可能な行財政基盤の確立を図っていく。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山形県鶴岡市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・運用基金の「育英奨学基金」廃止に伴い、「奨学金返済支援基金」に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2,908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千円積み立てるなど、総額で</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7,119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加茂水族館改築事業に向けて「加茂水族館整備振興基金」を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7,853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万円、病院事業会計への繰出金等に充当するため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万円取り崩したことなどにより、総額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1,486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千円を取り崩した。結果、基金全体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4,366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・地方財政法第７条の規定に基づき、決算剰余金を活用した基金積立てと市債の繰上償還をバランスよく行っていく。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・合併特例期間の終了に伴う一般財源不足への対応として、財政調整基金及び減債基金の取崩しや特定目的基金の積極的な活用を</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図っていく。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・地域振興基金：住民の一体感の醸成及び地域の振興</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・公共施設整備基金：公共施設等の整備及び公共施設等における備品購入</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・加茂水族館整備振興基金：鶴岡市立加茂水族館施設の管理運営及び整備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・地域まちづくり未来基金：地域社会・コミュニティの振興及び均衡ある発展</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・奨学金返済支援基金：奨学金返済の支援</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・地域振興基金：中学校への可搬式冷房機器の整備や病院事業会計に対する繰出金へ充当するため、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千万円を取り崩した。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・公共施設整備基金：利子収入等を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千円積立てた一方で、朝暘第五小学校改築事業などの財源として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千円取り崩した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ことにより減少した。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・加茂水族館整備振興基金：利子収入等を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千円積立てた一方で、加茂水族館の改築事業のため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8,046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千円取り崩した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ことにより減少した。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・地域まちづくり未来基金：利子収入等を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万円積立てた一方で、地域まちづくり未来事業の財源として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3,816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万円取り崩した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ことにより減少した。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・奨学金返済支援基金：運用基金の「育英奨学基金」廃止に伴い、「奨学金返済支援基金」に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2,908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千円積み立てたことに</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より増加した。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・地域振興基金：運用益の事業への充当を行うとともに、基金の目的事業の財源として取崩しを実施していく。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・公共施設整備基金：決算剰余金を活用した積立てを継続しつつ、朝日庁舎改築事業や朝暘第五小学校改築事業等の公共施設の整備など</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に随時取り崩しを予定している。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・加茂水族館整備振興基金：実施中の加茂水族館改築事業の財源として活用していく。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・地域まちづくり未来基金：地域まちづくり未来事業の財源として活用していく。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・奨学金返済支援基金：奨学金返済支援の財源として活用していく。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・単年度収支が黒字となることから取崩しは行わず、利子収入等を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554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千円積立てたことにより増加した。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・決算剰余金等を活用して積立てを行う一方、一般財源の不足が生じた場合には、残高に留意しつつ取崩しを行っていく。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・財政の安定運営を図るため取崩しを行いつつ、前年度の決算において財政調整基金を大きく取り崩した場合は、翌年度の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決算剰余金の処分において財政調整基金に積み立てし、財政調整基金の安定を図る。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・利子収入等を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千円積立てたことにより増加した。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・近年実施しているごみ焼却施設や一般廃棄物最終処分場整備等の大型投資事業により、今後増加が見込まれる公債費の財源として</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活用する。取崩しを行う際も、将来的な償還財源確保の観点から、残高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億円を下回らないように努める。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118,692
117,828
1,311.51
76,868,533
75,591,187
1,207,453
40,361,444
71,859,434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43.2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D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D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D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D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D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D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D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D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D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D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D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D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D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D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D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D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D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D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D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　平成</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28</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年度に公共施設等総合管理計画を策定し、公共施設等の「総量の適正化」「安全性と利便性の確保」「計画的な投資」を基本原則とし、老朽化した施設の集約化・複合化、除却、長寿命化等を進めている。有形固定資産</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減</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価償却率は、類似団体より高い傾向にあったが、令和</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年度以降は施設改築や長寿命化工事の結果、類似団体よりやや低い水準となっている。</a:t>
          </a:r>
          <a:endParaRPr lang="ja-JP" altLang="ja-JP">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　今後も引き続き公共施設等総合管理計画や個別施設計画に基づく施設の適切な管理を進めていく。</a:t>
          </a:r>
          <a:endParaRPr lang="ja-JP" altLang="ja-JP">
            <a:solidFill>
              <a:schemeClr val="tx1"/>
            </a:solidFill>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D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D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0000000-0008-0000-0D00-000033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52" name="直線コネクタ 51">
          <a:extLst>
            <a:ext uri="{FF2B5EF4-FFF2-40B4-BE49-F238E27FC236}">
              <a16:creationId xmlns:a16="http://schemas.microsoft.com/office/drawing/2014/main" id="{00000000-0008-0000-0D00-000034000000}"/>
            </a:ext>
          </a:extLst>
        </xdr:cNvPr>
        <xdr:cNvCxnSpPr/>
      </xdr:nvCxnSpPr>
      <xdr:spPr>
        <a:xfrm>
          <a:off x="1270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53" name="テキスト ボックス 52">
          <a:extLst>
            <a:ext uri="{FF2B5EF4-FFF2-40B4-BE49-F238E27FC236}">
              <a16:creationId xmlns:a16="http://schemas.microsoft.com/office/drawing/2014/main" id="{00000000-0008-0000-0D00-000035000000}"/>
            </a:ext>
          </a:extLst>
        </xdr:cNvPr>
        <xdr:cNvSpPr txBox="1"/>
      </xdr:nvSpPr>
      <xdr:spPr>
        <a:xfrm>
          <a:off x="847106" y="64784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4" name="直線コネクタ 53">
          <a:extLst>
            <a:ext uri="{FF2B5EF4-FFF2-40B4-BE49-F238E27FC236}">
              <a16:creationId xmlns:a16="http://schemas.microsoft.com/office/drawing/2014/main" id="{00000000-0008-0000-0D00-000036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270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847106" y="53989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0" name="有形固定資産減価償却率グラフ枠">
          <a:extLst>
            <a:ext uri="{FF2B5EF4-FFF2-40B4-BE49-F238E27FC236}">
              <a16:creationId xmlns:a16="http://schemas.microsoft.com/office/drawing/2014/main" id="{00000000-0008-0000-0D00-00003C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166370</xdr:rowOff>
    </xdr:from>
    <xdr:to>
      <xdr:col>23</xdr:col>
      <xdr:colOff>85090</xdr:colOff>
      <xdr:row>33</xdr:row>
      <xdr:rowOff>56515</xdr:rowOff>
    </xdr:to>
    <xdr:cxnSp macro="">
      <xdr:nvCxnSpPr>
        <xdr:cNvPr id="61" name="直線コネクタ 60">
          <a:extLst>
            <a:ext uri="{FF2B5EF4-FFF2-40B4-BE49-F238E27FC236}">
              <a16:creationId xmlns:a16="http://schemas.microsoft.com/office/drawing/2014/main" id="{00000000-0008-0000-0D00-00003D000000}"/>
            </a:ext>
          </a:extLst>
        </xdr:cNvPr>
        <xdr:cNvCxnSpPr/>
      </xdr:nvCxnSpPr>
      <xdr:spPr>
        <a:xfrm flipV="1">
          <a:off x="4760595" y="5395595"/>
          <a:ext cx="1270" cy="1090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60342</xdr:rowOff>
    </xdr:from>
    <xdr:ext cx="405111" cy="259045"/>
    <xdr:sp macro="" textlink="">
      <xdr:nvSpPr>
        <xdr:cNvPr id="62" name="有形固定資産減価償却率最小値テキスト">
          <a:extLst>
            <a:ext uri="{FF2B5EF4-FFF2-40B4-BE49-F238E27FC236}">
              <a16:creationId xmlns:a16="http://schemas.microsoft.com/office/drawing/2014/main" id="{00000000-0008-0000-0D00-00003E000000}"/>
            </a:ext>
          </a:extLst>
        </xdr:cNvPr>
        <xdr:cNvSpPr txBox="1"/>
      </xdr:nvSpPr>
      <xdr:spPr>
        <a:xfrm>
          <a:off x="4813300" y="6489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56515</xdr:rowOff>
    </xdr:from>
    <xdr:to>
      <xdr:col>23</xdr:col>
      <xdr:colOff>174625</xdr:colOff>
      <xdr:row>33</xdr:row>
      <xdr:rowOff>56515</xdr:rowOff>
    </xdr:to>
    <xdr:cxnSp macro="">
      <xdr:nvCxnSpPr>
        <xdr:cNvPr id="63" name="直線コネクタ 62">
          <a:extLst>
            <a:ext uri="{FF2B5EF4-FFF2-40B4-BE49-F238E27FC236}">
              <a16:creationId xmlns:a16="http://schemas.microsoft.com/office/drawing/2014/main" id="{00000000-0008-0000-0D00-00003F000000}"/>
            </a:ext>
          </a:extLst>
        </xdr:cNvPr>
        <xdr:cNvCxnSpPr/>
      </xdr:nvCxnSpPr>
      <xdr:spPr>
        <a:xfrm>
          <a:off x="4673600" y="6485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113047</xdr:rowOff>
    </xdr:from>
    <xdr:ext cx="405111" cy="259045"/>
    <xdr:sp macro="" textlink="">
      <xdr:nvSpPr>
        <xdr:cNvPr id="64" name="有形固定資産減価償却率最大値テキスト">
          <a:extLst>
            <a:ext uri="{FF2B5EF4-FFF2-40B4-BE49-F238E27FC236}">
              <a16:creationId xmlns:a16="http://schemas.microsoft.com/office/drawing/2014/main" id="{00000000-0008-0000-0D00-000040000000}"/>
            </a:ext>
          </a:extLst>
        </xdr:cNvPr>
        <xdr:cNvSpPr txBox="1"/>
      </xdr:nvSpPr>
      <xdr:spPr>
        <a:xfrm>
          <a:off x="4813300" y="517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166370</xdr:rowOff>
    </xdr:from>
    <xdr:to>
      <xdr:col>23</xdr:col>
      <xdr:colOff>174625</xdr:colOff>
      <xdr:row>26</xdr:row>
      <xdr:rowOff>166370</xdr:rowOff>
    </xdr:to>
    <xdr:cxnSp macro="">
      <xdr:nvCxnSpPr>
        <xdr:cNvPr id="65" name="直線コネクタ 64">
          <a:extLst>
            <a:ext uri="{FF2B5EF4-FFF2-40B4-BE49-F238E27FC236}">
              <a16:creationId xmlns:a16="http://schemas.microsoft.com/office/drawing/2014/main" id="{00000000-0008-0000-0D00-000041000000}"/>
            </a:ext>
          </a:extLst>
        </xdr:cNvPr>
        <xdr:cNvCxnSpPr/>
      </xdr:nvCxnSpPr>
      <xdr:spPr>
        <a:xfrm>
          <a:off x="4673600" y="5395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49230</xdr:rowOff>
    </xdr:from>
    <xdr:ext cx="405111" cy="259045"/>
    <xdr:sp macro="" textlink="">
      <xdr:nvSpPr>
        <xdr:cNvPr id="66" name="有形固定資産減価償却率平均値テキスト">
          <a:extLst>
            <a:ext uri="{FF2B5EF4-FFF2-40B4-BE49-F238E27FC236}">
              <a16:creationId xmlns:a16="http://schemas.microsoft.com/office/drawing/2014/main" id="{00000000-0008-0000-0D00-000042000000}"/>
            </a:ext>
          </a:extLst>
        </xdr:cNvPr>
        <xdr:cNvSpPr txBox="1"/>
      </xdr:nvSpPr>
      <xdr:spPr>
        <a:xfrm>
          <a:off x="4813300" y="57928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70803</xdr:rowOff>
    </xdr:from>
    <xdr:to>
      <xdr:col>23</xdr:col>
      <xdr:colOff>136525</xdr:colOff>
      <xdr:row>30</xdr:row>
      <xdr:rowOff>953</xdr:rowOff>
    </xdr:to>
    <xdr:sp macro="" textlink="">
      <xdr:nvSpPr>
        <xdr:cNvPr id="67" name="フローチャート: 判断 66">
          <a:extLst>
            <a:ext uri="{FF2B5EF4-FFF2-40B4-BE49-F238E27FC236}">
              <a16:creationId xmlns:a16="http://schemas.microsoft.com/office/drawing/2014/main" id="{00000000-0008-0000-0D00-000043000000}"/>
            </a:ext>
          </a:extLst>
        </xdr:cNvPr>
        <xdr:cNvSpPr/>
      </xdr:nvSpPr>
      <xdr:spPr>
        <a:xfrm>
          <a:off x="4711700" y="5814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28</xdr:row>
      <xdr:rowOff>166688</xdr:rowOff>
    </xdr:from>
    <xdr:to>
      <xdr:col>19</xdr:col>
      <xdr:colOff>187325</xdr:colOff>
      <xdr:row>29</xdr:row>
      <xdr:rowOff>96838</xdr:rowOff>
    </xdr:to>
    <xdr:sp macro="" textlink="">
      <xdr:nvSpPr>
        <xdr:cNvPr id="68" name="フローチャート: 判断 67">
          <a:extLst>
            <a:ext uri="{FF2B5EF4-FFF2-40B4-BE49-F238E27FC236}">
              <a16:creationId xmlns:a16="http://schemas.microsoft.com/office/drawing/2014/main" id="{00000000-0008-0000-0D00-000044000000}"/>
            </a:ext>
          </a:extLst>
        </xdr:cNvPr>
        <xdr:cNvSpPr/>
      </xdr:nvSpPr>
      <xdr:spPr>
        <a:xfrm>
          <a:off x="4000500" y="573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85725</xdr:rowOff>
    </xdr:from>
    <xdr:to>
      <xdr:col>15</xdr:col>
      <xdr:colOff>187325</xdr:colOff>
      <xdr:row>29</xdr:row>
      <xdr:rowOff>15875</xdr:rowOff>
    </xdr:to>
    <xdr:sp macro="" textlink="">
      <xdr:nvSpPr>
        <xdr:cNvPr id="69" name="フローチャート: 判断 68">
          <a:extLst>
            <a:ext uri="{FF2B5EF4-FFF2-40B4-BE49-F238E27FC236}">
              <a16:creationId xmlns:a16="http://schemas.microsoft.com/office/drawing/2014/main" id="{00000000-0008-0000-0D00-000045000000}"/>
            </a:ext>
          </a:extLst>
        </xdr:cNvPr>
        <xdr:cNvSpPr/>
      </xdr:nvSpPr>
      <xdr:spPr>
        <a:xfrm>
          <a:off x="3238500" y="565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27</xdr:row>
      <xdr:rowOff>89853</xdr:rowOff>
    </xdr:from>
    <xdr:to>
      <xdr:col>11</xdr:col>
      <xdr:colOff>187325</xdr:colOff>
      <xdr:row>28</xdr:row>
      <xdr:rowOff>20003</xdr:rowOff>
    </xdr:to>
    <xdr:sp macro="" textlink="">
      <xdr:nvSpPr>
        <xdr:cNvPr id="70" name="フローチャート: 判断 69">
          <a:extLst>
            <a:ext uri="{FF2B5EF4-FFF2-40B4-BE49-F238E27FC236}">
              <a16:creationId xmlns:a16="http://schemas.microsoft.com/office/drawing/2014/main" id="{00000000-0008-0000-0D00-000046000000}"/>
            </a:ext>
          </a:extLst>
        </xdr:cNvPr>
        <xdr:cNvSpPr/>
      </xdr:nvSpPr>
      <xdr:spPr>
        <a:xfrm>
          <a:off x="2476500" y="5490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27</xdr:row>
      <xdr:rowOff>89853</xdr:rowOff>
    </xdr:from>
    <xdr:to>
      <xdr:col>7</xdr:col>
      <xdr:colOff>187325</xdr:colOff>
      <xdr:row>28</xdr:row>
      <xdr:rowOff>20003</xdr:rowOff>
    </xdr:to>
    <xdr:sp macro="" textlink="">
      <xdr:nvSpPr>
        <xdr:cNvPr id="71" name="フローチャート: 判断 70">
          <a:extLst>
            <a:ext uri="{FF2B5EF4-FFF2-40B4-BE49-F238E27FC236}">
              <a16:creationId xmlns:a16="http://schemas.microsoft.com/office/drawing/2014/main" id="{00000000-0008-0000-0D00-000047000000}"/>
            </a:ext>
          </a:extLst>
        </xdr:cNvPr>
        <xdr:cNvSpPr/>
      </xdr:nvSpPr>
      <xdr:spPr>
        <a:xfrm>
          <a:off x="1714500" y="5490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2" name="テキスト ボックス 71">
          <a:extLst>
            <a:ext uri="{FF2B5EF4-FFF2-40B4-BE49-F238E27FC236}">
              <a16:creationId xmlns:a16="http://schemas.microsoft.com/office/drawing/2014/main" id="{00000000-0008-0000-0D00-000048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3" name="テキスト ボックス 72">
          <a:extLst>
            <a:ext uri="{FF2B5EF4-FFF2-40B4-BE49-F238E27FC236}">
              <a16:creationId xmlns:a16="http://schemas.microsoft.com/office/drawing/2014/main" id="{00000000-0008-0000-0D00-000049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00000000-0008-0000-0D00-00004A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00000000-0008-0000-0D00-00004B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D00-00004C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54610</xdr:rowOff>
    </xdr:from>
    <xdr:to>
      <xdr:col>23</xdr:col>
      <xdr:colOff>136525</xdr:colOff>
      <xdr:row>29</xdr:row>
      <xdr:rowOff>156210</xdr:rowOff>
    </xdr:to>
    <xdr:sp macro="" textlink="">
      <xdr:nvSpPr>
        <xdr:cNvPr id="77" name="楕円 76">
          <a:extLst>
            <a:ext uri="{FF2B5EF4-FFF2-40B4-BE49-F238E27FC236}">
              <a16:creationId xmlns:a16="http://schemas.microsoft.com/office/drawing/2014/main" id="{00000000-0008-0000-0D00-00004D000000}"/>
            </a:ext>
          </a:extLst>
        </xdr:cNvPr>
        <xdr:cNvSpPr/>
      </xdr:nvSpPr>
      <xdr:spPr>
        <a:xfrm>
          <a:off x="4711700" y="579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77487</xdr:rowOff>
    </xdr:from>
    <xdr:ext cx="405111" cy="259045"/>
    <xdr:sp macro="" textlink="">
      <xdr:nvSpPr>
        <xdr:cNvPr id="78" name="有形固定資産減価償却率該当値テキスト">
          <a:extLst>
            <a:ext uri="{FF2B5EF4-FFF2-40B4-BE49-F238E27FC236}">
              <a16:creationId xmlns:a16="http://schemas.microsoft.com/office/drawing/2014/main" id="{00000000-0008-0000-0D00-00004E000000}"/>
            </a:ext>
          </a:extLst>
        </xdr:cNvPr>
        <xdr:cNvSpPr txBox="1"/>
      </xdr:nvSpPr>
      <xdr:spPr>
        <a:xfrm>
          <a:off x="4813300" y="5649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139700</xdr:rowOff>
    </xdr:from>
    <xdr:to>
      <xdr:col>19</xdr:col>
      <xdr:colOff>187325</xdr:colOff>
      <xdr:row>29</xdr:row>
      <xdr:rowOff>69850</xdr:rowOff>
    </xdr:to>
    <xdr:sp macro="" textlink="">
      <xdr:nvSpPr>
        <xdr:cNvPr id="79" name="楕円 78">
          <a:extLst>
            <a:ext uri="{FF2B5EF4-FFF2-40B4-BE49-F238E27FC236}">
              <a16:creationId xmlns:a16="http://schemas.microsoft.com/office/drawing/2014/main" id="{00000000-0008-0000-0D00-00004F000000}"/>
            </a:ext>
          </a:extLst>
        </xdr:cNvPr>
        <xdr:cNvSpPr/>
      </xdr:nvSpPr>
      <xdr:spPr>
        <a:xfrm>
          <a:off x="4000500" y="571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19050</xdr:rowOff>
    </xdr:from>
    <xdr:to>
      <xdr:col>23</xdr:col>
      <xdr:colOff>85725</xdr:colOff>
      <xdr:row>29</xdr:row>
      <xdr:rowOff>105410</xdr:rowOff>
    </xdr:to>
    <xdr:cxnSp macro="">
      <xdr:nvCxnSpPr>
        <xdr:cNvPr id="80" name="直線コネクタ 79">
          <a:extLst>
            <a:ext uri="{FF2B5EF4-FFF2-40B4-BE49-F238E27FC236}">
              <a16:creationId xmlns:a16="http://schemas.microsoft.com/office/drawing/2014/main" id="{00000000-0008-0000-0D00-000050000000}"/>
            </a:ext>
          </a:extLst>
        </xdr:cNvPr>
        <xdr:cNvCxnSpPr/>
      </xdr:nvCxnSpPr>
      <xdr:spPr>
        <a:xfrm>
          <a:off x="4051300" y="5762625"/>
          <a:ext cx="711200" cy="86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69533</xdr:rowOff>
    </xdr:from>
    <xdr:to>
      <xdr:col>15</xdr:col>
      <xdr:colOff>187325</xdr:colOff>
      <xdr:row>28</xdr:row>
      <xdr:rowOff>171133</xdr:rowOff>
    </xdr:to>
    <xdr:sp macro="" textlink="">
      <xdr:nvSpPr>
        <xdr:cNvPr id="81" name="楕円 80">
          <a:extLst>
            <a:ext uri="{FF2B5EF4-FFF2-40B4-BE49-F238E27FC236}">
              <a16:creationId xmlns:a16="http://schemas.microsoft.com/office/drawing/2014/main" id="{00000000-0008-0000-0D00-000051000000}"/>
            </a:ext>
          </a:extLst>
        </xdr:cNvPr>
        <xdr:cNvSpPr/>
      </xdr:nvSpPr>
      <xdr:spPr>
        <a:xfrm>
          <a:off x="3238500" y="5641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120333</xdr:rowOff>
    </xdr:from>
    <xdr:to>
      <xdr:col>19</xdr:col>
      <xdr:colOff>136525</xdr:colOff>
      <xdr:row>29</xdr:row>
      <xdr:rowOff>19050</xdr:rowOff>
    </xdr:to>
    <xdr:cxnSp macro="">
      <xdr:nvCxnSpPr>
        <xdr:cNvPr id="82" name="直線コネクタ 81">
          <a:extLst>
            <a:ext uri="{FF2B5EF4-FFF2-40B4-BE49-F238E27FC236}">
              <a16:creationId xmlns:a16="http://schemas.microsoft.com/office/drawing/2014/main" id="{00000000-0008-0000-0D00-000052000000}"/>
            </a:ext>
          </a:extLst>
        </xdr:cNvPr>
        <xdr:cNvCxnSpPr/>
      </xdr:nvCxnSpPr>
      <xdr:spPr>
        <a:xfrm>
          <a:off x="3289300" y="5692458"/>
          <a:ext cx="762000" cy="70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31750</xdr:rowOff>
    </xdr:from>
    <xdr:to>
      <xdr:col>11</xdr:col>
      <xdr:colOff>187325</xdr:colOff>
      <xdr:row>28</xdr:row>
      <xdr:rowOff>133350</xdr:rowOff>
    </xdr:to>
    <xdr:sp macro="" textlink="">
      <xdr:nvSpPr>
        <xdr:cNvPr id="83" name="楕円 82">
          <a:extLst>
            <a:ext uri="{FF2B5EF4-FFF2-40B4-BE49-F238E27FC236}">
              <a16:creationId xmlns:a16="http://schemas.microsoft.com/office/drawing/2014/main" id="{00000000-0008-0000-0D00-000053000000}"/>
            </a:ext>
          </a:extLst>
        </xdr:cNvPr>
        <xdr:cNvSpPr/>
      </xdr:nvSpPr>
      <xdr:spPr>
        <a:xfrm>
          <a:off x="2476500" y="560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82550</xdr:rowOff>
    </xdr:from>
    <xdr:to>
      <xdr:col>15</xdr:col>
      <xdr:colOff>136525</xdr:colOff>
      <xdr:row>28</xdr:row>
      <xdr:rowOff>120333</xdr:rowOff>
    </xdr:to>
    <xdr:cxnSp macro="">
      <xdr:nvCxnSpPr>
        <xdr:cNvPr id="84" name="直線コネクタ 83">
          <a:extLst>
            <a:ext uri="{FF2B5EF4-FFF2-40B4-BE49-F238E27FC236}">
              <a16:creationId xmlns:a16="http://schemas.microsoft.com/office/drawing/2014/main" id="{00000000-0008-0000-0D00-000054000000}"/>
            </a:ext>
          </a:extLst>
        </xdr:cNvPr>
        <xdr:cNvCxnSpPr/>
      </xdr:nvCxnSpPr>
      <xdr:spPr>
        <a:xfrm>
          <a:off x="2527300" y="5654675"/>
          <a:ext cx="762000" cy="37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31750</xdr:rowOff>
    </xdr:from>
    <xdr:to>
      <xdr:col>7</xdr:col>
      <xdr:colOff>187325</xdr:colOff>
      <xdr:row>28</xdr:row>
      <xdr:rowOff>133350</xdr:rowOff>
    </xdr:to>
    <xdr:sp macro="" textlink="">
      <xdr:nvSpPr>
        <xdr:cNvPr id="85" name="楕円 84">
          <a:extLst>
            <a:ext uri="{FF2B5EF4-FFF2-40B4-BE49-F238E27FC236}">
              <a16:creationId xmlns:a16="http://schemas.microsoft.com/office/drawing/2014/main" id="{00000000-0008-0000-0D00-000055000000}"/>
            </a:ext>
          </a:extLst>
        </xdr:cNvPr>
        <xdr:cNvSpPr/>
      </xdr:nvSpPr>
      <xdr:spPr>
        <a:xfrm>
          <a:off x="1714500" y="560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82550</xdr:rowOff>
    </xdr:from>
    <xdr:to>
      <xdr:col>11</xdr:col>
      <xdr:colOff>136525</xdr:colOff>
      <xdr:row>28</xdr:row>
      <xdr:rowOff>82550</xdr:rowOff>
    </xdr:to>
    <xdr:cxnSp macro="">
      <xdr:nvCxnSpPr>
        <xdr:cNvPr id="86" name="直線コネクタ 85">
          <a:extLst>
            <a:ext uri="{FF2B5EF4-FFF2-40B4-BE49-F238E27FC236}">
              <a16:creationId xmlns:a16="http://schemas.microsoft.com/office/drawing/2014/main" id="{00000000-0008-0000-0D00-000056000000}"/>
            </a:ext>
          </a:extLst>
        </xdr:cNvPr>
        <xdr:cNvCxnSpPr/>
      </xdr:nvCxnSpPr>
      <xdr:spPr>
        <a:xfrm>
          <a:off x="1765300" y="5654675"/>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87965</xdr:rowOff>
    </xdr:from>
    <xdr:ext cx="405111" cy="259045"/>
    <xdr:sp macro="" textlink="">
      <xdr:nvSpPr>
        <xdr:cNvPr id="87" name="n_1aveValue有形固定資産減価償却率">
          <a:extLst>
            <a:ext uri="{FF2B5EF4-FFF2-40B4-BE49-F238E27FC236}">
              <a16:creationId xmlns:a16="http://schemas.microsoft.com/office/drawing/2014/main" id="{00000000-0008-0000-0D00-000057000000}"/>
            </a:ext>
          </a:extLst>
        </xdr:cNvPr>
        <xdr:cNvSpPr txBox="1"/>
      </xdr:nvSpPr>
      <xdr:spPr>
        <a:xfrm>
          <a:off x="3836044" y="5831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7002</xdr:rowOff>
    </xdr:from>
    <xdr:ext cx="405111" cy="259045"/>
    <xdr:sp macro="" textlink="">
      <xdr:nvSpPr>
        <xdr:cNvPr id="88" name="n_2aveValue有形固定資産減価償却率">
          <a:extLst>
            <a:ext uri="{FF2B5EF4-FFF2-40B4-BE49-F238E27FC236}">
              <a16:creationId xmlns:a16="http://schemas.microsoft.com/office/drawing/2014/main" id="{00000000-0008-0000-0D00-000058000000}"/>
            </a:ext>
          </a:extLst>
        </xdr:cNvPr>
        <xdr:cNvSpPr txBox="1"/>
      </xdr:nvSpPr>
      <xdr:spPr>
        <a:xfrm>
          <a:off x="3086744" y="5750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36530</xdr:rowOff>
    </xdr:from>
    <xdr:ext cx="405111" cy="259045"/>
    <xdr:sp macro="" textlink="">
      <xdr:nvSpPr>
        <xdr:cNvPr id="89" name="n_3aveValue有形固定資産減価償却率">
          <a:extLst>
            <a:ext uri="{FF2B5EF4-FFF2-40B4-BE49-F238E27FC236}">
              <a16:creationId xmlns:a16="http://schemas.microsoft.com/office/drawing/2014/main" id="{00000000-0008-0000-0D00-000059000000}"/>
            </a:ext>
          </a:extLst>
        </xdr:cNvPr>
        <xdr:cNvSpPr txBox="1"/>
      </xdr:nvSpPr>
      <xdr:spPr>
        <a:xfrm>
          <a:off x="2324744" y="5265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36530</xdr:rowOff>
    </xdr:from>
    <xdr:ext cx="405111" cy="259045"/>
    <xdr:sp macro="" textlink="">
      <xdr:nvSpPr>
        <xdr:cNvPr id="90" name="n_4aveValue有形固定資産減価償却率">
          <a:extLst>
            <a:ext uri="{FF2B5EF4-FFF2-40B4-BE49-F238E27FC236}">
              <a16:creationId xmlns:a16="http://schemas.microsoft.com/office/drawing/2014/main" id="{00000000-0008-0000-0D00-00005A000000}"/>
            </a:ext>
          </a:extLst>
        </xdr:cNvPr>
        <xdr:cNvSpPr txBox="1"/>
      </xdr:nvSpPr>
      <xdr:spPr>
        <a:xfrm>
          <a:off x="1562744" y="5265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86377</xdr:rowOff>
    </xdr:from>
    <xdr:ext cx="405111" cy="259045"/>
    <xdr:sp macro="" textlink="">
      <xdr:nvSpPr>
        <xdr:cNvPr id="91" name="n_1mainValue有形固定資産減価償却率">
          <a:extLst>
            <a:ext uri="{FF2B5EF4-FFF2-40B4-BE49-F238E27FC236}">
              <a16:creationId xmlns:a16="http://schemas.microsoft.com/office/drawing/2014/main" id="{00000000-0008-0000-0D00-00005B000000}"/>
            </a:ext>
          </a:extLst>
        </xdr:cNvPr>
        <xdr:cNvSpPr txBox="1"/>
      </xdr:nvSpPr>
      <xdr:spPr>
        <a:xfrm>
          <a:off x="3836044" y="548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16210</xdr:rowOff>
    </xdr:from>
    <xdr:ext cx="405111" cy="259045"/>
    <xdr:sp macro="" textlink="">
      <xdr:nvSpPr>
        <xdr:cNvPr id="92" name="n_2mainValue有形固定資産減価償却率">
          <a:extLst>
            <a:ext uri="{FF2B5EF4-FFF2-40B4-BE49-F238E27FC236}">
              <a16:creationId xmlns:a16="http://schemas.microsoft.com/office/drawing/2014/main" id="{00000000-0008-0000-0D00-00005C000000}"/>
            </a:ext>
          </a:extLst>
        </xdr:cNvPr>
        <xdr:cNvSpPr txBox="1"/>
      </xdr:nvSpPr>
      <xdr:spPr>
        <a:xfrm>
          <a:off x="3086744" y="5416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124477</xdr:rowOff>
    </xdr:from>
    <xdr:ext cx="405111" cy="259045"/>
    <xdr:sp macro="" textlink="">
      <xdr:nvSpPr>
        <xdr:cNvPr id="93" name="n_3mainValue有形固定資産減価償却率">
          <a:extLst>
            <a:ext uri="{FF2B5EF4-FFF2-40B4-BE49-F238E27FC236}">
              <a16:creationId xmlns:a16="http://schemas.microsoft.com/office/drawing/2014/main" id="{00000000-0008-0000-0D00-00005D000000}"/>
            </a:ext>
          </a:extLst>
        </xdr:cNvPr>
        <xdr:cNvSpPr txBox="1"/>
      </xdr:nvSpPr>
      <xdr:spPr>
        <a:xfrm>
          <a:off x="2324744" y="5696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124477</xdr:rowOff>
    </xdr:from>
    <xdr:ext cx="405111" cy="259045"/>
    <xdr:sp macro="" textlink="">
      <xdr:nvSpPr>
        <xdr:cNvPr id="94" name="n_4mainValue有形固定資産減価償却率">
          <a:extLst>
            <a:ext uri="{FF2B5EF4-FFF2-40B4-BE49-F238E27FC236}">
              <a16:creationId xmlns:a16="http://schemas.microsoft.com/office/drawing/2014/main" id="{00000000-0008-0000-0D00-00005E000000}"/>
            </a:ext>
          </a:extLst>
        </xdr:cNvPr>
        <xdr:cNvSpPr txBox="1"/>
      </xdr:nvSpPr>
      <xdr:spPr>
        <a:xfrm>
          <a:off x="1562744" y="5696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5" name="正方形/長方形 94">
          <a:extLst>
            <a:ext uri="{FF2B5EF4-FFF2-40B4-BE49-F238E27FC236}">
              <a16:creationId xmlns:a16="http://schemas.microsoft.com/office/drawing/2014/main" id="{00000000-0008-0000-0D00-00005F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6" name="正方形/長方形 95">
          <a:extLst>
            <a:ext uri="{FF2B5EF4-FFF2-40B4-BE49-F238E27FC236}">
              <a16:creationId xmlns:a16="http://schemas.microsoft.com/office/drawing/2014/main" id="{00000000-0008-0000-0D00-000060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7" name="正方形/長方形 96">
          <a:extLst>
            <a:ext uri="{FF2B5EF4-FFF2-40B4-BE49-F238E27FC236}">
              <a16:creationId xmlns:a16="http://schemas.microsoft.com/office/drawing/2014/main" id="{00000000-0008-0000-0D00-000061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[ 653.8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8" name="正方形/長方形 97">
          <a:extLst>
            <a:ext uri="{FF2B5EF4-FFF2-40B4-BE49-F238E27FC236}">
              <a16:creationId xmlns:a16="http://schemas.microsoft.com/office/drawing/2014/main" id="{00000000-0008-0000-0D00-000062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9" name="正方形/長方形 98">
          <a:extLst>
            <a:ext uri="{FF2B5EF4-FFF2-40B4-BE49-F238E27FC236}">
              <a16:creationId xmlns:a16="http://schemas.microsoft.com/office/drawing/2014/main" id="{00000000-0008-0000-0D00-000063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0" name="正方形/長方形 99">
          <a:extLst>
            <a:ext uri="{FF2B5EF4-FFF2-40B4-BE49-F238E27FC236}">
              <a16:creationId xmlns:a16="http://schemas.microsoft.com/office/drawing/2014/main" id="{00000000-0008-0000-0D00-000064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1" name="正方形/長方形 100">
          <a:extLst>
            <a:ext uri="{FF2B5EF4-FFF2-40B4-BE49-F238E27FC236}">
              <a16:creationId xmlns:a16="http://schemas.microsoft.com/office/drawing/2014/main" id="{00000000-0008-0000-0D00-000065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2" name="正方形/長方形 101">
          <a:extLst>
            <a:ext uri="{FF2B5EF4-FFF2-40B4-BE49-F238E27FC236}">
              <a16:creationId xmlns:a16="http://schemas.microsoft.com/office/drawing/2014/main" id="{00000000-0008-0000-0D00-000066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3" name="正方形/長方形 102">
          <a:extLst>
            <a:ext uri="{FF2B5EF4-FFF2-40B4-BE49-F238E27FC236}">
              <a16:creationId xmlns:a16="http://schemas.microsoft.com/office/drawing/2014/main" id="{00000000-0008-0000-0D00-000067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4" name="正方形/長方形 103">
          <a:extLst>
            <a:ext uri="{FF2B5EF4-FFF2-40B4-BE49-F238E27FC236}">
              <a16:creationId xmlns:a16="http://schemas.microsoft.com/office/drawing/2014/main" id="{00000000-0008-0000-0D00-000068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7" name="テキスト ボックス 106">
          <a:extLst>
            <a:ext uri="{FF2B5EF4-FFF2-40B4-BE49-F238E27FC236}">
              <a16:creationId xmlns:a16="http://schemas.microsoft.com/office/drawing/2014/main" id="{00000000-0008-0000-0D00-00006B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債務償還比率は、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これまで類似団体の平均を上回っていたが、令和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年度はやや下回る水準となっている。要因は、類似団体と比較して職員数が多く人件費が多額であるものの、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地方債残高</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が減少したことにより改善されたものである。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地方債残高に関しては、大規模投資事業に伴い増加傾向が続いてきたものの、今後は大規模投資事業の終了による起債額の減や元利償還の開始により、減少が見込まれる。人件費については、行財政改革に基づく定員管理適正化の実施による退職手当負担見込額の縮減等に取り組んでいく。</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08" name="テキスト ボックス 107">
          <a:extLst>
            <a:ext uri="{FF2B5EF4-FFF2-40B4-BE49-F238E27FC236}">
              <a16:creationId xmlns:a16="http://schemas.microsoft.com/office/drawing/2014/main" id="{00000000-0008-0000-0D00-00006C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9" name="直線コネクタ 108">
          <a:extLst>
            <a:ext uri="{FF2B5EF4-FFF2-40B4-BE49-F238E27FC236}">
              <a16:creationId xmlns:a16="http://schemas.microsoft.com/office/drawing/2014/main" id="{00000000-0008-0000-0D00-00006D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0" name="テキスト ボックス 109">
          <a:extLst>
            <a:ext uri="{FF2B5EF4-FFF2-40B4-BE49-F238E27FC236}">
              <a16:creationId xmlns:a16="http://schemas.microsoft.com/office/drawing/2014/main" id="{00000000-0008-0000-0D00-00006E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1" name="直線コネクタ 110">
          <a:extLst>
            <a:ext uri="{FF2B5EF4-FFF2-40B4-BE49-F238E27FC236}">
              <a16:creationId xmlns:a16="http://schemas.microsoft.com/office/drawing/2014/main" id="{00000000-0008-0000-0D00-00006F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2" name="テキスト ボックス 111">
          <a:extLst>
            <a:ext uri="{FF2B5EF4-FFF2-40B4-BE49-F238E27FC236}">
              <a16:creationId xmlns:a16="http://schemas.microsoft.com/office/drawing/2014/main" id="{00000000-0008-0000-0D00-000070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3" name="直線コネクタ 112">
          <a:extLst>
            <a:ext uri="{FF2B5EF4-FFF2-40B4-BE49-F238E27FC236}">
              <a16:creationId xmlns:a16="http://schemas.microsoft.com/office/drawing/2014/main" id="{00000000-0008-0000-0D00-000071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14" name="テキスト ボックス 113">
          <a:extLst>
            <a:ext uri="{FF2B5EF4-FFF2-40B4-BE49-F238E27FC236}">
              <a16:creationId xmlns:a16="http://schemas.microsoft.com/office/drawing/2014/main" id="{00000000-0008-0000-0D00-000072000000}"/>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5" name="直線コネクタ 114">
          <a:extLst>
            <a:ext uri="{FF2B5EF4-FFF2-40B4-BE49-F238E27FC236}">
              <a16:creationId xmlns:a16="http://schemas.microsoft.com/office/drawing/2014/main" id="{00000000-0008-0000-0D00-000073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6" name="テキスト ボックス 115">
          <a:extLst>
            <a:ext uri="{FF2B5EF4-FFF2-40B4-BE49-F238E27FC236}">
              <a16:creationId xmlns:a16="http://schemas.microsoft.com/office/drawing/2014/main" id="{00000000-0008-0000-0D00-000074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7" name="直線コネクタ 116">
          <a:extLst>
            <a:ext uri="{FF2B5EF4-FFF2-40B4-BE49-F238E27FC236}">
              <a16:creationId xmlns:a16="http://schemas.microsoft.com/office/drawing/2014/main" id="{00000000-0008-0000-0D00-000075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109852</xdr:rowOff>
    </xdr:from>
    <xdr:ext cx="410689"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0828811" y="516762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931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5" name="債務償還比率グラフ枠">
          <a:extLst>
            <a:ext uri="{FF2B5EF4-FFF2-40B4-BE49-F238E27FC236}">
              <a16:creationId xmlns:a16="http://schemas.microsoft.com/office/drawing/2014/main" id="{00000000-0008-0000-0D00-00007D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89263</xdr:rowOff>
    </xdr:from>
    <xdr:to>
      <xdr:col>76</xdr:col>
      <xdr:colOff>21589</xdr:colOff>
      <xdr:row>33</xdr:row>
      <xdr:rowOff>164311</xdr:rowOff>
    </xdr:to>
    <xdr:cxnSp macro="">
      <xdr:nvCxnSpPr>
        <xdr:cNvPr id="126" name="直線コネクタ 125">
          <a:extLst>
            <a:ext uri="{FF2B5EF4-FFF2-40B4-BE49-F238E27FC236}">
              <a16:creationId xmlns:a16="http://schemas.microsoft.com/office/drawing/2014/main" id="{00000000-0008-0000-0D00-00007E000000}"/>
            </a:ext>
          </a:extLst>
        </xdr:cNvPr>
        <xdr:cNvCxnSpPr/>
      </xdr:nvCxnSpPr>
      <xdr:spPr>
        <a:xfrm flipV="1">
          <a:off x="14793595" y="5318488"/>
          <a:ext cx="1269" cy="12751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168138</xdr:rowOff>
    </xdr:from>
    <xdr:ext cx="560923" cy="259045"/>
    <xdr:sp macro="" textlink="">
      <xdr:nvSpPr>
        <xdr:cNvPr id="127" name="債務償還比率最小値テキスト">
          <a:extLst>
            <a:ext uri="{FF2B5EF4-FFF2-40B4-BE49-F238E27FC236}">
              <a16:creationId xmlns:a16="http://schemas.microsoft.com/office/drawing/2014/main" id="{00000000-0008-0000-0D00-00007F000000}"/>
            </a:ext>
          </a:extLst>
        </xdr:cNvPr>
        <xdr:cNvSpPr txBox="1"/>
      </xdr:nvSpPr>
      <xdr:spPr>
        <a:xfrm>
          <a:off x="14846300" y="659751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164311</xdr:rowOff>
    </xdr:from>
    <xdr:to>
      <xdr:col>76</xdr:col>
      <xdr:colOff>111125</xdr:colOff>
      <xdr:row>33</xdr:row>
      <xdr:rowOff>164311</xdr:rowOff>
    </xdr:to>
    <xdr:cxnSp macro="">
      <xdr:nvCxnSpPr>
        <xdr:cNvPr id="128" name="直線コネクタ 127">
          <a:extLst>
            <a:ext uri="{FF2B5EF4-FFF2-40B4-BE49-F238E27FC236}">
              <a16:creationId xmlns:a16="http://schemas.microsoft.com/office/drawing/2014/main" id="{00000000-0008-0000-0D00-000080000000}"/>
            </a:ext>
          </a:extLst>
        </xdr:cNvPr>
        <xdr:cNvCxnSpPr/>
      </xdr:nvCxnSpPr>
      <xdr:spPr>
        <a:xfrm>
          <a:off x="14706600" y="6593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35940</xdr:rowOff>
    </xdr:from>
    <xdr:ext cx="469744" cy="259045"/>
    <xdr:sp macro="" textlink="">
      <xdr:nvSpPr>
        <xdr:cNvPr id="129" name="債務償還比率最大値テキスト">
          <a:extLst>
            <a:ext uri="{FF2B5EF4-FFF2-40B4-BE49-F238E27FC236}">
              <a16:creationId xmlns:a16="http://schemas.microsoft.com/office/drawing/2014/main" id="{00000000-0008-0000-0D00-000081000000}"/>
            </a:ext>
          </a:extLst>
        </xdr:cNvPr>
        <xdr:cNvSpPr txBox="1"/>
      </xdr:nvSpPr>
      <xdr:spPr>
        <a:xfrm>
          <a:off x="14846300" y="5093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89263</xdr:rowOff>
    </xdr:from>
    <xdr:to>
      <xdr:col>76</xdr:col>
      <xdr:colOff>111125</xdr:colOff>
      <xdr:row>26</xdr:row>
      <xdr:rowOff>89263</xdr:rowOff>
    </xdr:to>
    <xdr:cxnSp macro="">
      <xdr:nvCxnSpPr>
        <xdr:cNvPr id="130" name="直線コネクタ 129">
          <a:extLst>
            <a:ext uri="{FF2B5EF4-FFF2-40B4-BE49-F238E27FC236}">
              <a16:creationId xmlns:a16="http://schemas.microsoft.com/office/drawing/2014/main" id="{00000000-0008-0000-0D00-000082000000}"/>
            </a:ext>
          </a:extLst>
        </xdr:cNvPr>
        <xdr:cNvCxnSpPr/>
      </xdr:nvCxnSpPr>
      <xdr:spPr>
        <a:xfrm>
          <a:off x="14706600" y="5318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148698</xdr:rowOff>
    </xdr:from>
    <xdr:ext cx="469744" cy="259045"/>
    <xdr:sp macro="" textlink="">
      <xdr:nvSpPr>
        <xdr:cNvPr id="131" name="債務償還比率平均値テキスト">
          <a:extLst>
            <a:ext uri="{FF2B5EF4-FFF2-40B4-BE49-F238E27FC236}">
              <a16:creationId xmlns:a16="http://schemas.microsoft.com/office/drawing/2014/main" id="{00000000-0008-0000-0D00-000083000000}"/>
            </a:ext>
          </a:extLst>
        </xdr:cNvPr>
        <xdr:cNvSpPr txBox="1"/>
      </xdr:nvSpPr>
      <xdr:spPr>
        <a:xfrm>
          <a:off x="14846300" y="58922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170271</xdr:rowOff>
    </xdr:from>
    <xdr:to>
      <xdr:col>76</xdr:col>
      <xdr:colOff>73025</xdr:colOff>
      <xdr:row>30</xdr:row>
      <xdr:rowOff>100421</xdr:rowOff>
    </xdr:to>
    <xdr:sp macro="" textlink="">
      <xdr:nvSpPr>
        <xdr:cNvPr id="132" name="フローチャート: 判断 131">
          <a:extLst>
            <a:ext uri="{FF2B5EF4-FFF2-40B4-BE49-F238E27FC236}">
              <a16:creationId xmlns:a16="http://schemas.microsoft.com/office/drawing/2014/main" id="{00000000-0008-0000-0D00-000084000000}"/>
            </a:ext>
          </a:extLst>
        </xdr:cNvPr>
        <xdr:cNvSpPr/>
      </xdr:nvSpPr>
      <xdr:spPr>
        <a:xfrm>
          <a:off x="14744700" y="5913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164873</xdr:rowOff>
    </xdr:from>
    <xdr:to>
      <xdr:col>72</xdr:col>
      <xdr:colOff>123825</xdr:colOff>
      <xdr:row>30</xdr:row>
      <xdr:rowOff>95023</xdr:rowOff>
    </xdr:to>
    <xdr:sp macro="" textlink="">
      <xdr:nvSpPr>
        <xdr:cNvPr id="133" name="フローチャート: 判断 132">
          <a:extLst>
            <a:ext uri="{FF2B5EF4-FFF2-40B4-BE49-F238E27FC236}">
              <a16:creationId xmlns:a16="http://schemas.microsoft.com/office/drawing/2014/main" id="{00000000-0008-0000-0D00-000085000000}"/>
            </a:ext>
          </a:extLst>
        </xdr:cNvPr>
        <xdr:cNvSpPr/>
      </xdr:nvSpPr>
      <xdr:spPr>
        <a:xfrm>
          <a:off x="14033500" y="590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112286</xdr:rowOff>
    </xdr:from>
    <xdr:to>
      <xdr:col>68</xdr:col>
      <xdr:colOff>123825</xdr:colOff>
      <xdr:row>30</xdr:row>
      <xdr:rowOff>42436</xdr:rowOff>
    </xdr:to>
    <xdr:sp macro="" textlink="">
      <xdr:nvSpPr>
        <xdr:cNvPr id="134" name="フローチャート: 判断 133">
          <a:extLst>
            <a:ext uri="{FF2B5EF4-FFF2-40B4-BE49-F238E27FC236}">
              <a16:creationId xmlns:a16="http://schemas.microsoft.com/office/drawing/2014/main" id="{00000000-0008-0000-0D00-000086000000}"/>
            </a:ext>
          </a:extLst>
        </xdr:cNvPr>
        <xdr:cNvSpPr/>
      </xdr:nvSpPr>
      <xdr:spPr>
        <a:xfrm>
          <a:off x="13271500" y="5855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97364</xdr:rowOff>
    </xdr:from>
    <xdr:to>
      <xdr:col>64</xdr:col>
      <xdr:colOff>123825</xdr:colOff>
      <xdr:row>31</xdr:row>
      <xdr:rowOff>27514</xdr:rowOff>
    </xdr:to>
    <xdr:sp macro="" textlink="">
      <xdr:nvSpPr>
        <xdr:cNvPr id="135" name="フローチャート: 判断 134">
          <a:extLst>
            <a:ext uri="{FF2B5EF4-FFF2-40B4-BE49-F238E27FC236}">
              <a16:creationId xmlns:a16="http://schemas.microsoft.com/office/drawing/2014/main" id="{00000000-0008-0000-0D00-000087000000}"/>
            </a:ext>
          </a:extLst>
        </xdr:cNvPr>
        <xdr:cNvSpPr/>
      </xdr:nvSpPr>
      <xdr:spPr>
        <a:xfrm>
          <a:off x="12509500" y="6012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130828</xdr:rowOff>
    </xdr:from>
    <xdr:to>
      <xdr:col>60</xdr:col>
      <xdr:colOff>123825</xdr:colOff>
      <xdr:row>31</xdr:row>
      <xdr:rowOff>60978</xdr:rowOff>
    </xdr:to>
    <xdr:sp macro="" textlink="">
      <xdr:nvSpPr>
        <xdr:cNvPr id="136" name="フローチャート: 判断 135">
          <a:extLst>
            <a:ext uri="{FF2B5EF4-FFF2-40B4-BE49-F238E27FC236}">
              <a16:creationId xmlns:a16="http://schemas.microsoft.com/office/drawing/2014/main" id="{00000000-0008-0000-0D00-000088000000}"/>
            </a:ext>
          </a:extLst>
        </xdr:cNvPr>
        <xdr:cNvSpPr/>
      </xdr:nvSpPr>
      <xdr:spPr>
        <a:xfrm>
          <a:off x="11747500" y="6045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00000000-0008-0000-0D00-000089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D00-00008A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D00-00008B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D00-00008C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D00-00008D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166878</xdr:rowOff>
    </xdr:from>
    <xdr:to>
      <xdr:col>76</xdr:col>
      <xdr:colOff>73025</xdr:colOff>
      <xdr:row>30</xdr:row>
      <xdr:rowOff>97028</xdr:rowOff>
    </xdr:to>
    <xdr:sp macro="" textlink="">
      <xdr:nvSpPr>
        <xdr:cNvPr id="142" name="楕円 141">
          <a:extLst>
            <a:ext uri="{FF2B5EF4-FFF2-40B4-BE49-F238E27FC236}">
              <a16:creationId xmlns:a16="http://schemas.microsoft.com/office/drawing/2014/main" id="{00000000-0008-0000-0D00-00008E000000}"/>
            </a:ext>
          </a:extLst>
        </xdr:cNvPr>
        <xdr:cNvSpPr/>
      </xdr:nvSpPr>
      <xdr:spPr>
        <a:xfrm>
          <a:off x="14744700" y="5910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18305</xdr:rowOff>
    </xdr:from>
    <xdr:ext cx="469744" cy="259045"/>
    <xdr:sp macro="" textlink="">
      <xdr:nvSpPr>
        <xdr:cNvPr id="143" name="債務償還比率該当値テキスト">
          <a:extLst>
            <a:ext uri="{FF2B5EF4-FFF2-40B4-BE49-F238E27FC236}">
              <a16:creationId xmlns:a16="http://schemas.microsoft.com/office/drawing/2014/main" id="{00000000-0008-0000-0D00-00008F000000}"/>
            </a:ext>
          </a:extLst>
        </xdr:cNvPr>
        <xdr:cNvSpPr txBox="1"/>
      </xdr:nvSpPr>
      <xdr:spPr>
        <a:xfrm>
          <a:off x="14846300" y="5761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13471</xdr:rowOff>
    </xdr:from>
    <xdr:to>
      <xdr:col>72</xdr:col>
      <xdr:colOff>123825</xdr:colOff>
      <xdr:row>30</xdr:row>
      <xdr:rowOff>115071</xdr:rowOff>
    </xdr:to>
    <xdr:sp macro="" textlink="">
      <xdr:nvSpPr>
        <xdr:cNvPr id="144" name="楕円 143">
          <a:extLst>
            <a:ext uri="{FF2B5EF4-FFF2-40B4-BE49-F238E27FC236}">
              <a16:creationId xmlns:a16="http://schemas.microsoft.com/office/drawing/2014/main" id="{00000000-0008-0000-0D00-000090000000}"/>
            </a:ext>
          </a:extLst>
        </xdr:cNvPr>
        <xdr:cNvSpPr/>
      </xdr:nvSpPr>
      <xdr:spPr>
        <a:xfrm>
          <a:off x="14033500" y="592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46228</xdr:rowOff>
    </xdr:from>
    <xdr:to>
      <xdr:col>76</xdr:col>
      <xdr:colOff>22225</xdr:colOff>
      <xdr:row>30</xdr:row>
      <xdr:rowOff>64271</xdr:rowOff>
    </xdr:to>
    <xdr:cxnSp macro="">
      <xdr:nvCxnSpPr>
        <xdr:cNvPr id="145" name="直線コネクタ 144">
          <a:extLst>
            <a:ext uri="{FF2B5EF4-FFF2-40B4-BE49-F238E27FC236}">
              <a16:creationId xmlns:a16="http://schemas.microsoft.com/office/drawing/2014/main" id="{00000000-0008-0000-0D00-000091000000}"/>
            </a:ext>
          </a:extLst>
        </xdr:cNvPr>
        <xdr:cNvCxnSpPr/>
      </xdr:nvCxnSpPr>
      <xdr:spPr>
        <a:xfrm flipV="1">
          <a:off x="14084300" y="5961253"/>
          <a:ext cx="711200" cy="1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115216</xdr:rowOff>
    </xdr:from>
    <xdr:to>
      <xdr:col>68</xdr:col>
      <xdr:colOff>123825</xdr:colOff>
      <xdr:row>30</xdr:row>
      <xdr:rowOff>45366</xdr:rowOff>
    </xdr:to>
    <xdr:sp macro="" textlink="">
      <xdr:nvSpPr>
        <xdr:cNvPr id="146" name="楕円 145">
          <a:extLst>
            <a:ext uri="{FF2B5EF4-FFF2-40B4-BE49-F238E27FC236}">
              <a16:creationId xmlns:a16="http://schemas.microsoft.com/office/drawing/2014/main" id="{00000000-0008-0000-0D00-000092000000}"/>
            </a:ext>
          </a:extLst>
        </xdr:cNvPr>
        <xdr:cNvSpPr/>
      </xdr:nvSpPr>
      <xdr:spPr>
        <a:xfrm>
          <a:off x="13271500" y="5858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166016</xdr:rowOff>
    </xdr:from>
    <xdr:to>
      <xdr:col>72</xdr:col>
      <xdr:colOff>73025</xdr:colOff>
      <xdr:row>30</xdr:row>
      <xdr:rowOff>64271</xdr:rowOff>
    </xdr:to>
    <xdr:cxnSp macro="">
      <xdr:nvCxnSpPr>
        <xdr:cNvPr id="147" name="直線コネクタ 146">
          <a:extLst>
            <a:ext uri="{FF2B5EF4-FFF2-40B4-BE49-F238E27FC236}">
              <a16:creationId xmlns:a16="http://schemas.microsoft.com/office/drawing/2014/main" id="{00000000-0008-0000-0D00-000093000000}"/>
            </a:ext>
          </a:extLst>
        </xdr:cNvPr>
        <xdr:cNvCxnSpPr/>
      </xdr:nvCxnSpPr>
      <xdr:spPr>
        <a:xfrm>
          <a:off x="13322300" y="5909591"/>
          <a:ext cx="762000" cy="69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111551</xdr:rowOff>
    </xdr:from>
    <xdr:to>
      <xdr:col>64</xdr:col>
      <xdr:colOff>123825</xdr:colOff>
      <xdr:row>31</xdr:row>
      <xdr:rowOff>41701</xdr:rowOff>
    </xdr:to>
    <xdr:sp macro="" textlink="">
      <xdr:nvSpPr>
        <xdr:cNvPr id="148" name="楕円 147">
          <a:extLst>
            <a:ext uri="{FF2B5EF4-FFF2-40B4-BE49-F238E27FC236}">
              <a16:creationId xmlns:a16="http://schemas.microsoft.com/office/drawing/2014/main" id="{00000000-0008-0000-0D00-000094000000}"/>
            </a:ext>
          </a:extLst>
        </xdr:cNvPr>
        <xdr:cNvSpPr/>
      </xdr:nvSpPr>
      <xdr:spPr>
        <a:xfrm>
          <a:off x="12509500" y="6026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166016</xdr:rowOff>
    </xdr:from>
    <xdr:to>
      <xdr:col>68</xdr:col>
      <xdr:colOff>73025</xdr:colOff>
      <xdr:row>30</xdr:row>
      <xdr:rowOff>162351</xdr:rowOff>
    </xdr:to>
    <xdr:cxnSp macro="">
      <xdr:nvCxnSpPr>
        <xdr:cNvPr id="149" name="直線コネクタ 148">
          <a:extLst>
            <a:ext uri="{FF2B5EF4-FFF2-40B4-BE49-F238E27FC236}">
              <a16:creationId xmlns:a16="http://schemas.microsoft.com/office/drawing/2014/main" id="{00000000-0008-0000-0D00-000095000000}"/>
            </a:ext>
          </a:extLst>
        </xdr:cNvPr>
        <xdr:cNvCxnSpPr/>
      </xdr:nvCxnSpPr>
      <xdr:spPr>
        <a:xfrm flipV="1">
          <a:off x="12560300" y="5909591"/>
          <a:ext cx="762000" cy="167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135455</xdr:rowOff>
    </xdr:from>
    <xdr:to>
      <xdr:col>60</xdr:col>
      <xdr:colOff>123825</xdr:colOff>
      <xdr:row>31</xdr:row>
      <xdr:rowOff>65605</xdr:rowOff>
    </xdr:to>
    <xdr:sp macro="" textlink="">
      <xdr:nvSpPr>
        <xdr:cNvPr id="150" name="楕円 149">
          <a:extLst>
            <a:ext uri="{FF2B5EF4-FFF2-40B4-BE49-F238E27FC236}">
              <a16:creationId xmlns:a16="http://schemas.microsoft.com/office/drawing/2014/main" id="{00000000-0008-0000-0D00-000096000000}"/>
            </a:ext>
          </a:extLst>
        </xdr:cNvPr>
        <xdr:cNvSpPr/>
      </xdr:nvSpPr>
      <xdr:spPr>
        <a:xfrm>
          <a:off x="11747500" y="605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162351</xdr:rowOff>
    </xdr:from>
    <xdr:to>
      <xdr:col>64</xdr:col>
      <xdr:colOff>73025</xdr:colOff>
      <xdr:row>31</xdr:row>
      <xdr:rowOff>14805</xdr:rowOff>
    </xdr:to>
    <xdr:cxnSp macro="">
      <xdr:nvCxnSpPr>
        <xdr:cNvPr id="151" name="直線コネクタ 150">
          <a:extLst>
            <a:ext uri="{FF2B5EF4-FFF2-40B4-BE49-F238E27FC236}">
              <a16:creationId xmlns:a16="http://schemas.microsoft.com/office/drawing/2014/main" id="{00000000-0008-0000-0D00-000097000000}"/>
            </a:ext>
          </a:extLst>
        </xdr:cNvPr>
        <xdr:cNvCxnSpPr/>
      </xdr:nvCxnSpPr>
      <xdr:spPr>
        <a:xfrm flipV="1">
          <a:off x="11798300" y="6077376"/>
          <a:ext cx="762000" cy="23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111550</xdr:rowOff>
    </xdr:from>
    <xdr:ext cx="469744" cy="259045"/>
    <xdr:sp macro="" textlink="">
      <xdr:nvSpPr>
        <xdr:cNvPr id="152" name="n_1aveValue債務償還比率">
          <a:extLst>
            <a:ext uri="{FF2B5EF4-FFF2-40B4-BE49-F238E27FC236}">
              <a16:creationId xmlns:a16="http://schemas.microsoft.com/office/drawing/2014/main" id="{00000000-0008-0000-0D00-000098000000}"/>
            </a:ext>
          </a:extLst>
        </xdr:cNvPr>
        <xdr:cNvSpPr txBox="1"/>
      </xdr:nvSpPr>
      <xdr:spPr>
        <a:xfrm>
          <a:off x="13836727" y="5683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58963</xdr:rowOff>
    </xdr:from>
    <xdr:ext cx="469744" cy="259045"/>
    <xdr:sp macro="" textlink="">
      <xdr:nvSpPr>
        <xdr:cNvPr id="153" name="n_2aveValue債務償還比率">
          <a:extLst>
            <a:ext uri="{FF2B5EF4-FFF2-40B4-BE49-F238E27FC236}">
              <a16:creationId xmlns:a16="http://schemas.microsoft.com/office/drawing/2014/main" id="{00000000-0008-0000-0D00-000099000000}"/>
            </a:ext>
          </a:extLst>
        </xdr:cNvPr>
        <xdr:cNvSpPr txBox="1"/>
      </xdr:nvSpPr>
      <xdr:spPr>
        <a:xfrm>
          <a:off x="13087427" y="5631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44041</xdr:rowOff>
    </xdr:from>
    <xdr:ext cx="469744" cy="259045"/>
    <xdr:sp macro="" textlink="">
      <xdr:nvSpPr>
        <xdr:cNvPr id="154" name="n_3aveValue債務償還比率">
          <a:extLst>
            <a:ext uri="{FF2B5EF4-FFF2-40B4-BE49-F238E27FC236}">
              <a16:creationId xmlns:a16="http://schemas.microsoft.com/office/drawing/2014/main" id="{00000000-0008-0000-0D00-00009A000000}"/>
            </a:ext>
          </a:extLst>
        </xdr:cNvPr>
        <xdr:cNvSpPr txBox="1"/>
      </xdr:nvSpPr>
      <xdr:spPr>
        <a:xfrm>
          <a:off x="12325427" y="5787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77505</xdr:rowOff>
    </xdr:from>
    <xdr:ext cx="469744" cy="259045"/>
    <xdr:sp macro="" textlink="">
      <xdr:nvSpPr>
        <xdr:cNvPr id="155" name="n_4aveValue債務償還比率">
          <a:extLst>
            <a:ext uri="{FF2B5EF4-FFF2-40B4-BE49-F238E27FC236}">
              <a16:creationId xmlns:a16="http://schemas.microsoft.com/office/drawing/2014/main" id="{00000000-0008-0000-0D00-00009B000000}"/>
            </a:ext>
          </a:extLst>
        </xdr:cNvPr>
        <xdr:cNvSpPr txBox="1"/>
      </xdr:nvSpPr>
      <xdr:spPr>
        <a:xfrm>
          <a:off x="11563427" y="5821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106198</xdr:rowOff>
    </xdr:from>
    <xdr:ext cx="469744" cy="259045"/>
    <xdr:sp macro="" textlink="">
      <xdr:nvSpPr>
        <xdr:cNvPr id="156" name="n_1mainValue債務償還比率">
          <a:extLst>
            <a:ext uri="{FF2B5EF4-FFF2-40B4-BE49-F238E27FC236}">
              <a16:creationId xmlns:a16="http://schemas.microsoft.com/office/drawing/2014/main" id="{00000000-0008-0000-0D00-00009C000000}"/>
            </a:ext>
          </a:extLst>
        </xdr:cNvPr>
        <xdr:cNvSpPr txBox="1"/>
      </xdr:nvSpPr>
      <xdr:spPr>
        <a:xfrm>
          <a:off x="13836727" y="6021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36493</xdr:rowOff>
    </xdr:from>
    <xdr:ext cx="469744" cy="259045"/>
    <xdr:sp macro="" textlink="">
      <xdr:nvSpPr>
        <xdr:cNvPr id="157" name="n_2mainValue債務償還比率">
          <a:extLst>
            <a:ext uri="{FF2B5EF4-FFF2-40B4-BE49-F238E27FC236}">
              <a16:creationId xmlns:a16="http://schemas.microsoft.com/office/drawing/2014/main" id="{00000000-0008-0000-0D00-00009D000000}"/>
            </a:ext>
          </a:extLst>
        </xdr:cNvPr>
        <xdr:cNvSpPr txBox="1"/>
      </xdr:nvSpPr>
      <xdr:spPr>
        <a:xfrm>
          <a:off x="13087427" y="5951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32828</xdr:rowOff>
    </xdr:from>
    <xdr:ext cx="469744" cy="259045"/>
    <xdr:sp macro="" textlink="">
      <xdr:nvSpPr>
        <xdr:cNvPr id="158" name="n_3mainValue債務償還比率">
          <a:extLst>
            <a:ext uri="{FF2B5EF4-FFF2-40B4-BE49-F238E27FC236}">
              <a16:creationId xmlns:a16="http://schemas.microsoft.com/office/drawing/2014/main" id="{00000000-0008-0000-0D00-00009E000000}"/>
            </a:ext>
          </a:extLst>
        </xdr:cNvPr>
        <xdr:cNvSpPr txBox="1"/>
      </xdr:nvSpPr>
      <xdr:spPr>
        <a:xfrm>
          <a:off x="12325427" y="6119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56732</xdr:rowOff>
    </xdr:from>
    <xdr:ext cx="469744" cy="259045"/>
    <xdr:sp macro="" textlink="">
      <xdr:nvSpPr>
        <xdr:cNvPr id="159" name="n_4mainValue債務償還比率">
          <a:extLst>
            <a:ext uri="{FF2B5EF4-FFF2-40B4-BE49-F238E27FC236}">
              <a16:creationId xmlns:a16="http://schemas.microsoft.com/office/drawing/2014/main" id="{00000000-0008-0000-0D00-00009F000000}"/>
            </a:ext>
          </a:extLst>
        </xdr:cNvPr>
        <xdr:cNvSpPr txBox="1"/>
      </xdr:nvSpPr>
      <xdr:spPr>
        <a:xfrm>
          <a:off x="11563427" y="614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0" name="正方形/長方形 159">
          <a:extLst>
            <a:ext uri="{FF2B5EF4-FFF2-40B4-BE49-F238E27FC236}">
              <a16:creationId xmlns:a16="http://schemas.microsoft.com/office/drawing/2014/main" id="{00000000-0008-0000-0D00-0000A0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1" name="正方形/長方形 160">
          <a:extLst>
            <a:ext uri="{FF2B5EF4-FFF2-40B4-BE49-F238E27FC236}">
              <a16:creationId xmlns:a16="http://schemas.microsoft.com/office/drawing/2014/main" id="{00000000-0008-0000-0D00-0000A1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2" name="テキスト ボックス 161">
          <a:extLst>
            <a:ext uri="{FF2B5EF4-FFF2-40B4-BE49-F238E27FC236}">
              <a16:creationId xmlns:a16="http://schemas.microsoft.com/office/drawing/2014/main" id="{00000000-0008-0000-0D00-0000A2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3" name="テキスト ボックス 162">
          <a:extLst>
            <a:ext uri="{FF2B5EF4-FFF2-40B4-BE49-F238E27FC236}">
              <a16:creationId xmlns:a16="http://schemas.microsoft.com/office/drawing/2014/main" id="{00000000-0008-0000-0D00-0000A3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4" name="テキスト ボックス 163">
          <a:extLst>
            <a:ext uri="{FF2B5EF4-FFF2-40B4-BE49-F238E27FC236}">
              <a16:creationId xmlns:a16="http://schemas.microsoft.com/office/drawing/2014/main" id="{00000000-0008-0000-0D00-0000A4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5" name="テキスト ボックス 164">
          <a:extLst>
            <a:ext uri="{FF2B5EF4-FFF2-40B4-BE49-F238E27FC236}">
              <a16:creationId xmlns:a16="http://schemas.microsoft.com/office/drawing/2014/main" id="{00000000-0008-0000-0D00-0000A5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118,692
117,828
1,311.51
76,868,533
75,591,187
1,207,453
40,361,444
71,859,434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43.2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19050</xdr:rowOff>
    </xdr:from>
    <xdr:to>
      <xdr:col>28</xdr:col>
      <xdr:colOff>114300</xdr:colOff>
      <xdr:row>41</xdr:row>
      <xdr:rowOff>19050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48277</xdr:rowOff>
    </xdr:from>
    <xdr:ext cx="40305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358941" y="690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76200</xdr:rowOff>
    </xdr:from>
    <xdr:to>
      <xdr:col>28</xdr:col>
      <xdr:colOff>114300</xdr:colOff>
      <xdr:row>34</xdr:row>
      <xdr:rowOff>76200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33</xdr:row>
      <xdr:rowOff>105427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576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2" name="【道路】&#10;有形固定資産減価償却率グラフ枠">
          <a:extLst>
            <a:ext uri="{FF2B5EF4-FFF2-40B4-BE49-F238E27FC236}">
              <a16:creationId xmlns:a16="http://schemas.microsoft.com/office/drawing/2014/main" id="{00000000-0008-0000-0E00-000034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76200</xdr:rowOff>
    </xdr:from>
    <xdr:to>
      <xdr:col>24</xdr:col>
      <xdr:colOff>62865</xdr:colOff>
      <xdr:row>41</xdr:row>
      <xdr:rowOff>59055</xdr:rowOff>
    </xdr:to>
    <xdr:cxnSp macro="">
      <xdr:nvCxnSpPr>
        <xdr:cNvPr id="53" name="直線コネクタ 52">
          <a:extLst>
            <a:ext uri="{FF2B5EF4-FFF2-40B4-BE49-F238E27FC236}">
              <a16:creationId xmlns:a16="http://schemas.microsoft.com/office/drawing/2014/main" id="{00000000-0008-0000-0E00-000035000000}"/>
            </a:ext>
          </a:extLst>
        </xdr:cNvPr>
        <xdr:cNvCxnSpPr/>
      </xdr:nvCxnSpPr>
      <xdr:spPr>
        <a:xfrm flipV="1">
          <a:off x="4634865" y="5905500"/>
          <a:ext cx="0" cy="1183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62882</xdr:rowOff>
    </xdr:from>
    <xdr:ext cx="405111" cy="259045"/>
    <xdr:sp macro="" textlink="">
      <xdr:nvSpPr>
        <xdr:cNvPr id="54" name="【道路】&#10;有形固定資産減価償却率最小値テキスト">
          <a:extLst>
            <a:ext uri="{FF2B5EF4-FFF2-40B4-BE49-F238E27FC236}">
              <a16:creationId xmlns:a16="http://schemas.microsoft.com/office/drawing/2014/main" id="{00000000-0008-0000-0E00-000036000000}"/>
            </a:ext>
          </a:extLst>
        </xdr:cNvPr>
        <xdr:cNvSpPr txBox="1"/>
      </xdr:nvSpPr>
      <xdr:spPr>
        <a:xfrm>
          <a:off x="4673600" y="709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59055</xdr:rowOff>
    </xdr:from>
    <xdr:to>
      <xdr:col>24</xdr:col>
      <xdr:colOff>152400</xdr:colOff>
      <xdr:row>41</xdr:row>
      <xdr:rowOff>59055</xdr:rowOff>
    </xdr:to>
    <xdr:cxnSp macro="">
      <xdr:nvCxnSpPr>
        <xdr:cNvPr id="55" name="直線コネクタ 54">
          <a:extLst>
            <a:ext uri="{FF2B5EF4-FFF2-40B4-BE49-F238E27FC236}">
              <a16:creationId xmlns:a16="http://schemas.microsoft.com/office/drawing/2014/main" id="{00000000-0008-0000-0E00-000037000000}"/>
            </a:ext>
          </a:extLst>
        </xdr:cNvPr>
        <xdr:cNvCxnSpPr/>
      </xdr:nvCxnSpPr>
      <xdr:spPr>
        <a:xfrm>
          <a:off x="4546600" y="7088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22877</xdr:rowOff>
    </xdr:from>
    <xdr:ext cx="405111" cy="259045"/>
    <xdr:sp macro="" textlink="">
      <xdr:nvSpPr>
        <xdr:cNvPr id="56" name="【道路】&#10;有形固定資産減価償却率最大値テキスト">
          <a:extLst>
            <a:ext uri="{FF2B5EF4-FFF2-40B4-BE49-F238E27FC236}">
              <a16:creationId xmlns:a16="http://schemas.microsoft.com/office/drawing/2014/main" id="{00000000-0008-0000-0E00-000038000000}"/>
            </a:ext>
          </a:extLst>
        </xdr:cNvPr>
        <xdr:cNvSpPr txBox="1"/>
      </xdr:nvSpPr>
      <xdr:spPr>
        <a:xfrm>
          <a:off x="4673600" y="5680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76200</xdr:rowOff>
    </xdr:from>
    <xdr:to>
      <xdr:col>24</xdr:col>
      <xdr:colOff>152400</xdr:colOff>
      <xdr:row>34</xdr:row>
      <xdr:rowOff>76200</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a:off x="4546600" y="590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163847</xdr:rowOff>
    </xdr:from>
    <xdr:ext cx="405111" cy="259045"/>
    <xdr:sp macro="" textlink="">
      <xdr:nvSpPr>
        <xdr:cNvPr id="58" name="【道路】&#10;有形固定資産減価償却率平均値テキスト">
          <a:extLst>
            <a:ext uri="{FF2B5EF4-FFF2-40B4-BE49-F238E27FC236}">
              <a16:creationId xmlns:a16="http://schemas.microsoft.com/office/drawing/2014/main" id="{00000000-0008-0000-0E00-00003A000000}"/>
            </a:ext>
          </a:extLst>
        </xdr:cNvPr>
        <xdr:cNvSpPr txBox="1"/>
      </xdr:nvSpPr>
      <xdr:spPr>
        <a:xfrm>
          <a:off x="4673600" y="63360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13970</xdr:rowOff>
    </xdr:from>
    <xdr:to>
      <xdr:col>24</xdr:col>
      <xdr:colOff>114300</xdr:colOff>
      <xdr:row>37</xdr:row>
      <xdr:rowOff>115570</xdr:rowOff>
    </xdr:to>
    <xdr:sp macro="" textlink="">
      <xdr:nvSpPr>
        <xdr:cNvPr id="59" name="フローチャート: 判断 58">
          <a:extLst>
            <a:ext uri="{FF2B5EF4-FFF2-40B4-BE49-F238E27FC236}">
              <a16:creationId xmlns:a16="http://schemas.microsoft.com/office/drawing/2014/main" id="{00000000-0008-0000-0E00-00003B000000}"/>
            </a:ext>
          </a:extLst>
        </xdr:cNvPr>
        <xdr:cNvSpPr/>
      </xdr:nvSpPr>
      <xdr:spPr>
        <a:xfrm>
          <a:off x="45847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88265</xdr:rowOff>
    </xdr:from>
    <xdr:to>
      <xdr:col>20</xdr:col>
      <xdr:colOff>38100</xdr:colOff>
      <xdr:row>37</xdr:row>
      <xdr:rowOff>18415</xdr:rowOff>
    </xdr:to>
    <xdr:sp macro="" textlink="">
      <xdr:nvSpPr>
        <xdr:cNvPr id="60" name="フローチャート: 判断 59">
          <a:extLst>
            <a:ext uri="{FF2B5EF4-FFF2-40B4-BE49-F238E27FC236}">
              <a16:creationId xmlns:a16="http://schemas.microsoft.com/office/drawing/2014/main" id="{00000000-0008-0000-0E00-00003C000000}"/>
            </a:ext>
          </a:extLst>
        </xdr:cNvPr>
        <xdr:cNvSpPr/>
      </xdr:nvSpPr>
      <xdr:spPr>
        <a:xfrm>
          <a:off x="3746500" y="626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162560</xdr:rowOff>
    </xdr:from>
    <xdr:to>
      <xdr:col>15</xdr:col>
      <xdr:colOff>101600</xdr:colOff>
      <xdr:row>36</xdr:row>
      <xdr:rowOff>92710</xdr:rowOff>
    </xdr:to>
    <xdr:sp macro="" textlink="">
      <xdr:nvSpPr>
        <xdr:cNvPr id="61" name="フローチャート: 判断 60">
          <a:extLst>
            <a:ext uri="{FF2B5EF4-FFF2-40B4-BE49-F238E27FC236}">
              <a16:creationId xmlns:a16="http://schemas.microsoft.com/office/drawing/2014/main" id="{00000000-0008-0000-0E00-00003D000000}"/>
            </a:ext>
          </a:extLst>
        </xdr:cNvPr>
        <xdr:cNvSpPr/>
      </xdr:nvSpPr>
      <xdr:spPr>
        <a:xfrm>
          <a:off x="2857500" y="616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25400</xdr:rowOff>
    </xdr:from>
    <xdr:to>
      <xdr:col>10</xdr:col>
      <xdr:colOff>165100</xdr:colOff>
      <xdr:row>35</xdr:row>
      <xdr:rowOff>127000</xdr:rowOff>
    </xdr:to>
    <xdr:sp macro="" textlink="">
      <xdr:nvSpPr>
        <xdr:cNvPr id="62" name="フローチャート: 判断 61">
          <a:extLst>
            <a:ext uri="{FF2B5EF4-FFF2-40B4-BE49-F238E27FC236}">
              <a16:creationId xmlns:a16="http://schemas.microsoft.com/office/drawing/2014/main" id="{00000000-0008-0000-0E00-00003E000000}"/>
            </a:ext>
          </a:extLst>
        </xdr:cNvPr>
        <xdr:cNvSpPr/>
      </xdr:nvSpPr>
      <xdr:spPr>
        <a:xfrm>
          <a:off x="1968500" y="602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34</xdr:row>
      <xdr:rowOff>82550</xdr:rowOff>
    </xdr:from>
    <xdr:to>
      <xdr:col>6</xdr:col>
      <xdr:colOff>38100</xdr:colOff>
      <xdr:row>35</xdr:row>
      <xdr:rowOff>12700</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1079500" y="5911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4" name="テキスト ボックス 63">
          <a:extLst>
            <a:ext uri="{FF2B5EF4-FFF2-40B4-BE49-F238E27FC236}">
              <a16:creationId xmlns:a16="http://schemas.microsoft.com/office/drawing/2014/main" id="{00000000-0008-0000-0E00-000040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5" name="テキスト ボックス 64">
          <a:extLst>
            <a:ext uri="{FF2B5EF4-FFF2-40B4-BE49-F238E27FC236}">
              <a16:creationId xmlns:a16="http://schemas.microsoft.com/office/drawing/2014/main" id="{00000000-0008-0000-0E00-000041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E00-000042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E00-000043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156845</xdr:rowOff>
    </xdr:from>
    <xdr:to>
      <xdr:col>24</xdr:col>
      <xdr:colOff>114300</xdr:colOff>
      <xdr:row>37</xdr:row>
      <xdr:rowOff>86995</xdr:rowOff>
    </xdr:to>
    <xdr:sp macro="" textlink="">
      <xdr:nvSpPr>
        <xdr:cNvPr id="69" name="楕円 68">
          <a:extLst>
            <a:ext uri="{FF2B5EF4-FFF2-40B4-BE49-F238E27FC236}">
              <a16:creationId xmlns:a16="http://schemas.microsoft.com/office/drawing/2014/main" id="{00000000-0008-0000-0E00-000045000000}"/>
            </a:ext>
          </a:extLst>
        </xdr:cNvPr>
        <xdr:cNvSpPr/>
      </xdr:nvSpPr>
      <xdr:spPr>
        <a:xfrm>
          <a:off x="4584700" y="632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8272</xdr:rowOff>
    </xdr:from>
    <xdr:ext cx="405111" cy="259045"/>
    <xdr:sp macro="" textlink="">
      <xdr:nvSpPr>
        <xdr:cNvPr id="70" name="【道路】&#10;有形固定資産減価償却率該当値テキスト">
          <a:extLst>
            <a:ext uri="{FF2B5EF4-FFF2-40B4-BE49-F238E27FC236}">
              <a16:creationId xmlns:a16="http://schemas.microsoft.com/office/drawing/2014/main" id="{00000000-0008-0000-0E00-000046000000}"/>
            </a:ext>
          </a:extLst>
        </xdr:cNvPr>
        <xdr:cNvSpPr txBox="1"/>
      </xdr:nvSpPr>
      <xdr:spPr>
        <a:xfrm>
          <a:off x="4673600" y="618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71120</xdr:rowOff>
    </xdr:from>
    <xdr:to>
      <xdr:col>20</xdr:col>
      <xdr:colOff>38100</xdr:colOff>
      <xdr:row>37</xdr:row>
      <xdr:rowOff>1270</xdr:rowOff>
    </xdr:to>
    <xdr:sp macro="" textlink="">
      <xdr:nvSpPr>
        <xdr:cNvPr id="71" name="楕円 70">
          <a:extLst>
            <a:ext uri="{FF2B5EF4-FFF2-40B4-BE49-F238E27FC236}">
              <a16:creationId xmlns:a16="http://schemas.microsoft.com/office/drawing/2014/main" id="{00000000-0008-0000-0E00-000047000000}"/>
            </a:ext>
          </a:extLst>
        </xdr:cNvPr>
        <xdr:cNvSpPr/>
      </xdr:nvSpPr>
      <xdr:spPr>
        <a:xfrm>
          <a:off x="3746500" y="62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121920</xdr:rowOff>
    </xdr:from>
    <xdr:to>
      <xdr:col>24</xdr:col>
      <xdr:colOff>63500</xdr:colOff>
      <xdr:row>37</xdr:row>
      <xdr:rowOff>36195</xdr:rowOff>
    </xdr:to>
    <xdr:cxnSp macro="">
      <xdr:nvCxnSpPr>
        <xdr:cNvPr id="72" name="直線コネクタ 71">
          <a:extLst>
            <a:ext uri="{FF2B5EF4-FFF2-40B4-BE49-F238E27FC236}">
              <a16:creationId xmlns:a16="http://schemas.microsoft.com/office/drawing/2014/main" id="{00000000-0008-0000-0E00-000048000000}"/>
            </a:ext>
          </a:extLst>
        </xdr:cNvPr>
        <xdr:cNvCxnSpPr/>
      </xdr:nvCxnSpPr>
      <xdr:spPr>
        <a:xfrm>
          <a:off x="3797300" y="6294120"/>
          <a:ext cx="8382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162560</xdr:rowOff>
    </xdr:from>
    <xdr:to>
      <xdr:col>15</xdr:col>
      <xdr:colOff>101600</xdr:colOff>
      <xdr:row>36</xdr:row>
      <xdr:rowOff>92710</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2857500" y="616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41910</xdr:rowOff>
    </xdr:from>
    <xdr:to>
      <xdr:col>19</xdr:col>
      <xdr:colOff>177800</xdr:colOff>
      <xdr:row>36</xdr:row>
      <xdr:rowOff>121920</xdr:rowOff>
    </xdr:to>
    <xdr:cxnSp macro="">
      <xdr:nvCxnSpPr>
        <xdr:cNvPr id="74" name="直線コネクタ 73">
          <a:extLst>
            <a:ext uri="{FF2B5EF4-FFF2-40B4-BE49-F238E27FC236}">
              <a16:creationId xmlns:a16="http://schemas.microsoft.com/office/drawing/2014/main" id="{00000000-0008-0000-0E00-00004A000000}"/>
            </a:ext>
          </a:extLst>
        </xdr:cNvPr>
        <xdr:cNvCxnSpPr/>
      </xdr:nvCxnSpPr>
      <xdr:spPr>
        <a:xfrm>
          <a:off x="2908300" y="621411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93980</xdr:rowOff>
    </xdr:from>
    <xdr:to>
      <xdr:col>10</xdr:col>
      <xdr:colOff>165100</xdr:colOff>
      <xdr:row>36</xdr:row>
      <xdr:rowOff>24130</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1968500" y="609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144780</xdr:rowOff>
    </xdr:from>
    <xdr:to>
      <xdr:col>15</xdr:col>
      <xdr:colOff>50800</xdr:colOff>
      <xdr:row>36</xdr:row>
      <xdr:rowOff>41910</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2019300" y="614553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13970</xdr:rowOff>
    </xdr:from>
    <xdr:to>
      <xdr:col>6</xdr:col>
      <xdr:colOff>38100</xdr:colOff>
      <xdr:row>35</xdr:row>
      <xdr:rowOff>115570</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1079500" y="601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64770</xdr:rowOff>
    </xdr:from>
    <xdr:to>
      <xdr:col>10</xdr:col>
      <xdr:colOff>114300</xdr:colOff>
      <xdr:row>35</xdr:row>
      <xdr:rowOff>144780</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1130300" y="606552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9542</xdr:rowOff>
    </xdr:from>
    <xdr:ext cx="405111" cy="259045"/>
    <xdr:sp macro="" textlink="">
      <xdr:nvSpPr>
        <xdr:cNvPr id="79" name="n_1aveValue【道路】&#10;有形固定資産減価償却率">
          <a:extLst>
            <a:ext uri="{FF2B5EF4-FFF2-40B4-BE49-F238E27FC236}">
              <a16:creationId xmlns:a16="http://schemas.microsoft.com/office/drawing/2014/main" id="{00000000-0008-0000-0E00-00004F000000}"/>
            </a:ext>
          </a:extLst>
        </xdr:cNvPr>
        <xdr:cNvSpPr txBox="1"/>
      </xdr:nvSpPr>
      <xdr:spPr>
        <a:xfrm>
          <a:off x="3582044" y="6353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83837</xdr:rowOff>
    </xdr:from>
    <xdr:ext cx="405111" cy="259045"/>
    <xdr:sp macro="" textlink="">
      <xdr:nvSpPr>
        <xdr:cNvPr id="80" name="n_2aveValue【道路】&#10;有形固定資産減価償却率">
          <a:extLst>
            <a:ext uri="{FF2B5EF4-FFF2-40B4-BE49-F238E27FC236}">
              <a16:creationId xmlns:a16="http://schemas.microsoft.com/office/drawing/2014/main" id="{00000000-0008-0000-0E00-000050000000}"/>
            </a:ext>
          </a:extLst>
        </xdr:cNvPr>
        <xdr:cNvSpPr txBox="1"/>
      </xdr:nvSpPr>
      <xdr:spPr>
        <a:xfrm>
          <a:off x="2705744" y="6256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143527</xdr:rowOff>
    </xdr:from>
    <xdr:ext cx="405111" cy="259045"/>
    <xdr:sp macro="" textlink="">
      <xdr:nvSpPr>
        <xdr:cNvPr id="81" name="n_3aveValue【道路】&#10;有形固定資産減価償却率">
          <a:extLst>
            <a:ext uri="{FF2B5EF4-FFF2-40B4-BE49-F238E27FC236}">
              <a16:creationId xmlns:a16="http://schemas.microsoft.com/office/drawing/2014/main" id="{00000000-0008-0000-0E00-000051000000}"/>
            </a:ext>
          </a:extLst>
        </xdr:cNvPr>
        <xdr:cNvSpPr txBox="1"/>
      </xdr:nvSpPr>
      <xdr:spPr>
        <a:xfrm>
          <a:off x="1816744" y="580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29227</xdr:rowOff>
    </xdr:from>
    <xdr:ext cx="405111" cy="259045"/>
    <xdr:sp macro="" textlink="">
      <xdr:nvSpPr>
        <xdr:cNvPr id="82" name="n_4aveValue【道路】&#10;有形固定資産減価償却率">
          <a:extLst>
            <a:ext uri="{FF2B5EF4-FFF2-40B4-BE49-F238E27FC236}">
              <a16:creationId xmlns:a16="http://schemas.microsoft.com/office/drawing/2014/main" id="{00000000-0008-0000-0E00-000052000000}"/>
            </a:ext>
          </a:extLst>
        </xdr:cNvPr>
        <xdr:cNvSpPr txBox="1"/>
      </xdr:nvSpPr>
      <xdr:spPr>
        <a:xfrm>
          <a:off x="927744" y="568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17797</xdr:rowOff>
    </xdr:from>
    <xdr:ext cx="405111" cy="259045"/>
    <xdr:sp macro="" textlink="">
      <xdr:nvSpPr>
        <xdr:cNvPr id="83" name="n_1mainValue【道路】&#10;有形固定資産減価償却率">
          <a:extLst>
            <a:ext uri="{FF2B5EF4-FFF2-40B4-BE49-F238E27FC236}">
              <a16:creationId xmlns:a16="http://schemas.microsoft.com/office/drawing/2014/main" id="{00000000-0008-0000-0E00-000053000000}"/>
            </a:ext>
          </a:extLst>
        </xdr:cNvPr>
        <xdr:cNvSpPr txBox="1"/>
      </xdr:nvSpPr>
      <xdr:spPr>
        <a:xfrm>
          <a:off x="35820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109237</xdr:rowOff>
    </xdr:from>
    <xdr:ext cx="405111" cy="259045"/>
    <xdr:sp macro="" textlink="">
      <xdr:nvSpPr>
        <xdr:cNvPr id="84" name="n_2mainValue【道路】&#10;有形固定資産減価償却率">
          <a:extLst>
            <a:ext uri="{FF2B5EF4-FFF2-40B4-BE49-F238E27FC236}">
              <a16:creationId xmlns:a16="http://schemas.microsoft.com/office/drawing/2014/main" id="{00000000-0008-0000-0E00-000054000000}"/>
            </a:ext>
          </a:extLst>
        </xdr:cNvPr>
        <xdr:cNvSpPr txBox="1"/>
      </xdr:nvSpPr>
      <xdr:spPr>
        <a:xfrm>
          <a:off x="2705744" y="593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15257</xdr:rowOff>
    </xdr:from>
    <xdr:ext cx="405111" cy="259045"/>
    <xdr:sp macro="" textlink="">
      <xdr:nvSpPr>
        <xdr:cNvPr id="85" name="n_3mainValue【道路】&#10;有形固定資産減価償却率">
          <a:extLst>
            <a:ext uri="{FF2B5EF4-FFF2-40B4-BE49-F238E27FC236}">
              <a16:creationId xmlns:a16="http://schemas.microsoft.com/office/drawing/2014/main" id="{00000000-0008-0000-0E00-000055000000}"/>
            </a:ext>
          </a:extLst>
        </xdr:cNvPr>
        <xdr:cNvSpPr txBox="1"/>
      </xdr:nvSpPr>
      <xdr:spPr>
        <a:xfrm>
          <a:off x="1816744" y="6187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106697</xdr:rowOff>
    </xdr:from>
    <xdr:ext cx="405111" cy="259045"/>
    <xdr:sp macro="" textlink="">
      <xdr:nvSpPr>
        <xdr:cNvPr id="86" name="n_4mainValue【道路】&#10;有形固定資産減価償却率">
          <a:extLst>
            <a:ext uri="{FF2B5EF4-FFF2-40B4-BE49-F238E27FC236}">
              <a16:creationId xmlns:a16="http://schemas.microsoft.com/office/drawing/2014/main" id="{00000000-0008-0000-0E00-000056000000}"/>
            </a:ext>
          </a:extLst>
        </xdr:cNvPr>
        <xdr:cNvSpPr txBox="1"/>
      </xdr:nvSpPr>
      <xdr:spPr>
        <a:xfrm>
          <a:off x="927744" y="6107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7" name="正方形/長方形 86">
          <a:extLst>
            <a:ext uri="{FF2B5EF4-FFF2-40B4-BE49-F238E27FC236}">
              <a16:creationId xmlns:a16="http://schemas.microsoft.com/office/drawing/2014/main" id="{00000000-0008-0000-0E00-000057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8" name="正方形/長方形 87">
          <a:extLst>
            <a:ext uri="{FF2B5EF4-FFF2-40B4-BE49-F238E27FC236}">
              <a16:creationId xmlns:a16="http://schemas.microsoft.com/office/drawing/2014/main" id="{00000000-0008-0000-0E00-000058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9" name="正方形/長方形 88">
          <a:extLst>
            <a:ext uri="{FF2B5EF4-FFF2-40B4-BE49-F238E27FC236}">
              <a16:creationId xmlns:a16="http://schemas.microsoft.com/office/drawing/2014/main" id="{00000000-0008-0000-0E00-000059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0" name="正方形/長方形 89">
          <a:extLst>
            <a:ext uri="{FF2B5EF4-FFF2-40B4-BE49-F238E27FC236}">
              <a16:creationId xmlns:a16="http://schemas.microsoft.com/office/drawing/2014/main" id="{00000000-0008-0000-0E00-00005A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5" name="テキスト ボックス 94">
          <a:extLst>
            <a:ext uri="{FF2B5EF4-FFF2-40B4-BE49-F238E27FC236}">
              <a16:creationId xmlns:a16="http://schemas.microsoft.com/office/drawing/2014/main" id="{00000000-0008-0000-0E00-00005F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6" name="直線コネクタ 95">
          <a:extLst>
            <a:ext uri="{FF2B5EF4-FFF2-40B4-BE49-F238E27FC236}">
              <a16:creationId xmlns:a16="http://schemas.microsoft.com/office/drawing/2014/main" id="{00000000-0008-0000-0E00-000060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97" name="テキスト ボックス 96">
          <a:extLst>
            <a:ext uri="{FF2B5EF4-FFF2-40B4-BE49-F238E27FC236}">
              <a16:creationId xmlns:a16="http://schemas.microsoft.com/office/drawing/2014/main" id="{00000000-0008-0000-0E00-000061000000}"/>
            </a:ext>
          </a:extLst>
        </xdr:cNvPr>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133350</xdr:rowOff>
    </xdr:from>
    <xdr:to>
      <xdr:col>59</xdr:col>
      <xdr:colOff>50800</xdr:colOff>
      <xdr:row>41</xdr:row>
      <xdr:rowOff>133350</xdr:rowOff>
    </xdr:to>
    <xdr:cxnSp macro="">
      <xdr:nvCxnSpPr>
        <xdr:cNvPr id="98" name="直線コネクタ 97">
          <a:extLst>
            <a:ext uri="{FF2B5EF4-FFF2-40B4-BE49-F238E27FC236}">
              <a16:creationId xmlns:a16="http://schemas.microsoft.com/office/drawing/2014/main" id="{00000000-0008-0000-0E00-000062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40</xdr:row>
      <xdr:rowOff>162577</xdr:rowOff>
    </xdr:from>
    <xdr:ext cx="531299" cy="259045"/>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6072701" y="702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1" name="テキスト ボックス 100">
          <a:extLst>
            <a:ext uri="{FF2B5EF4-FFF2-40B4-BE49-F238E27FC236}">
              <a16:creationId xmlns:a16="http://schemas.microsoft.com/office/drawing/2014/main" id="{00000000-0008-0000-0E00-000065000000}"/>
            </a:ext>
          </a:extLst>
        </xdr:cNvPr>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2" name="直線コネクタ 101">
          <a:extLst>
            <a:ext uri="{FF2B5EF4-FFF2-40B4-BE49-F238E27FC236}">
              <a16:creationId xmlns:a16="http://schemas.microsoft.com/office/drawing/2014/main" id="{00000000-0008-0000-0E00-000066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3" name="テキスト ボックス 102">
          <a:extLst>
            <a:ext uri="{FF2B5EF4-FFF2-40B4-BE49-F238E27FC236}">
              <a16:creationId xmlns:a16="http://schemas.microsoft.com/office/drawing/2014/main" id="{00000000-0008-0000-0E00-000067000000}"/>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4" name="直線コネクタ 103">
          <a:extLst>
            <a:ext uri="{FF2B5EF4-FFF2-40B4-BE49-F238E27FC236}">
              <a16:creationId xmlns:a16="http://schemas.microsoft.com/office/drawing/2014/main" id="{00000000-0008-0000-0E00-000068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5" name="テキスト ボックス 104">
          <a:extLst>
            <a:ext uri="{FF2B5EF4-FFF2-40B4-BE49-F238E27FC236}">
              <a16:creationId xmlns:a16="http://schemas.microsoft.com/office/drawing/2014/main" id="{00000000-0008-0000-0E00-000069000000}"/>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6" name="直線コネクタ 105">
          <a:extLst>
            <a:ext uri="{FF2B5EF4-FFF2-40B4-BE49-F238E27FC236}">
              <a16:creationId xmlns:a16="http://schemas.microsoft.com/office/drawing/2014/main" id="{00000000-0008-0000-0E00-00006A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7" name="テキスト ボックス 106">
          <a:extLst>
            <a:ext uri="{FF2B5EF4-FFF2-40B4-BE49-F238E27FC236}">
              <a16:creationId xmlns:a16="http://schemas.microsoft.com/office/drawing/2014/main" id="{00000000-0008-0000-0E00-00006B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8" name="【道路】&#10;一人当たり延長グラフ枠">
          <a:extLst>
            <a:ext uri="{FF2B5EF4-FFF2-40B4-BE49-F238E27FC236}">
              <a16:creationId xmlns:a16="http://schemas.microsoft.com/office/drawing/2014/main" id="{00000000-0008-0000-0E00-00006C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145923</xdr:rowOff>
    </xdr:from>
    <xdr:to>
      <xdr:col>54</xdr:col>
      <xdr:colOff>189865</xdr:colOff>
      <xdr:row>41</xdr:row>
      <xdr:rowOff>86030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flipV="1">
          <a:off x="10476865" y="5803773"/>
          <a:ext cx="0" cy="13117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89857</xdr:rowOff>
    </xdr:from>
    <xdr:ext cx="534377" cy="259045"/>
    <xdr:sp macro="" textlink="">
      <xdr:nvSpPr>
        <xdr:cNvPr id="110" name="【道路】&#10;一人当たり延長最小値テキスト">
          <a:extLst>
            <a:ext uri="{FF2B5EF4-FFF2-40B4-BE49-F238E27FC236}">
              <a16:creationId xmlns:a16="http://schemas.microsoft.com/office/drawing/2014/main" id="{00000000-0008-0000-0E00-00006E000000}"/>
            </a:ext>
          </a:extLst>
        </xdr:cNvPr>
        <xdr:cNvSpPr txBox="1"/>
      </xdr:nvSpPr>
      <xdr:spPr>
        <a:xfrm>
          <a:off x="10515600" y="7119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86030</xdr:rowOff>
    </xdr:from>
    <xdr:to>
      <xdr:col>55</xdr:col>
      <xdr:colOff>88900</xdr:colOff>
      <xdr:row>41</xdr:row>
      <xdr:rowOff>86030</xdr:rowOff>
    </xdr:to>
    <xdr:cxnSp macro="">
      <xdr:nvCxnSpPr>
        <xdr:cNvPr id="111" name="直線コネクタ 110">
          <a:extLst>
            <a:ext uri="{FF2B5EF4-FFF2-40B4-BE49-F238E27FC236}">
              <a16:creationId xmlns:a16="http://schemas.microsoft.com/office/drawing/2014/main" id="{00000000-0008-0000-0E00-00006F000000}"/>
            </a:ext>
          </a:extLst>
        </xdr:cNvPr>
        <xdr:cNvCxnSpPr/>
      </xdr:nvCxnSpPr>
      <xdr:spPr>
        <a:xfrm>
          <a:off x="10388600" y="71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92600</xdr:rowOff>
    </xdr:from>
    <xdr:ext cx="534377" cy="259045"/>
    <xdr:sp macro="" textlink="">
      <xdr:nvSpPr>
        <xdr:cNvPr id="112" name="【道路】&#10;一人当たり延長最大値テキスト">
          <a:extLst>
            <a:ext uri="{FF2B5EF4-FFF2-40B4-BE49-F238E27FC236}">
              <a16:creationId xmlns:a16="http://schemas.microsoft.com/office/drawing/2014/main" id="{00000000-0008-0000-0E00-000070000000}"/>
            </a:ext>
          </a:extLst>
        </xdr:cNvPr>
        <xdr:cNvSpPr txBox="1"/>
      </xdr:nvSpPr>
      <xdr:spPr>
        <a:xfrm>
          <a:off x="10515600" y="5579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145923</xdr:rowOff>
    </xdr:from>
    <xdr:to>
      <xdr:col>55</xdr:col>
      <xdr:colOff>88900</xdr:colOff>
      <xdr:row>33</xdr:row>
      <xdr:rowOff>145923</xdr:rowOff>
    </xdr:to>
    <xdr:cxnSp macro="">
      <xdr:nvCxnSpPr>
        <xdr:cNvPr id="113" name="直線コネクタ 112">
          <a:extLst>
            <a:ext uri="{FF2B5EF4-FFF2-40B4-BE49-F238E27FC236}">
              <a16:creationId xmlns:a16="http://schemas.microsoft.com/office/drawing/2014/main" id="{00000000-0008-0000-0E00-000071000000}"/>
            </a:ext>
          </a:extLst>
        </xdr:cNvPr>
        <xdr:cNvCxnSpPr/>
      </xdr:nvCxnSpPr>
      <xdr:spPr>
        <a:xfrm>
          <a:off x="10388600" y="58037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145249</xdr:rowOff>
    </xdr:from>
    <xdr:ext cx="534377" cy="259045"/>
    <xdr:sp macro="" textlink="">
      <xdr:nvSpPr>
        <xdr:cNvPr id="114" name="【道路】&#10;一人当たり延長平均値テキスト">
          <a:extLst>
            <a:ext uri="{FF2B5EF4-FFF2-40B4-BE49-F238E27FC236}">
              <a16:creationId xmlns:a16="http://schemas.microsoft.com/office/drawing/2014/main" id="{00000000-0008-0000-0E00-000072000000}"/>
            </a:ext>
          </a:extLst>
        </xdr:cNvPr>
        <xdr:cNvSpPr txBox="1"/>
      </xdr:nvSpPr>
      <xdr:spPr>
        <a:xfrm>
          <a:off x="10515600" y="6488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122372</xdr:rowOff>
    </xdr:from>
    <xdr:to>
      <xdr:col>55</xdr:col>
      <xdr:colOff>50800</xdr:colOff>
      <xdr:row>39</xdr:row>
      <xdr:rowOff>52522</xdr:rowOff>
    </xdr:to>
    <xdr:sp macro="" textlink="">
      <xdr:nvSpPr>
        <xdr:cNvPr id="115" name="フローチャート: 判断 114">
          <a:extLst>
            <a:ext uri="{FF2B5EF4-FFF2-40B4-BE49-F238E27FC236}">
              <a16:creationId xmlns:a16="http://schemas.microsoft.com/office/drawing/2014/main" id="{00000000-0008-0000-0E00-000073000000}"/>
            </a:ext>
          </a:extLst>
        </xdr:cNvPr>
        <xdr:cNvSpPr/>
      </xdr:nvSpPr>
      <xdr:spPr>
        <a:xfrm>
          <a:off x="10426700" y="6637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135996</xdr:rowOff>
    </xdr:from>
    <xdr:to>
      <xdr:col>50</xdr:col>
      <xdr:colOff>165100</xdr:colOff>
      <xdr:row>39</xdr:row>
      <xdr:rowOff>66146</xdr:rowOff>
    </xdr:to>
    <xdr:sp macro="" textlink="">
      <xdr:nvSpPr>
        <xdr:cNvPr id="116" name="フローチャート: 判断 115">
          <a:extLst>
            <a:ext uri="{FF2B5EF4-FFF2-40B4-BE49-F238E27FC236}">
              <a16:creationId xmlns:a16="http://schemas.microsoft.com/office/drawing/2014/main" id="{00000000-0008-0000-0E00-000074000000}"/>
            </a:ext>
          </a:extLst>
        </xdr:cNvPr>
        <xdr:cNvSpPr/>
      </xdr:nvSpPr>
      <xdr:spPr>
        <a:xfrm>
          <a:off x="9588500" y="6651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147701</xdr:rowOff>
    </xdr:from>
    <xdr:to>
      <xdr:col>46</xdr:col>
      <xdr:colOff>38100</xdr:colOff>
      <xdr:row>39</xdr:row>
      <xdr:rowOff>77851</xdr:rowOff>
    </xdr:to>
    <xdr:sp macro="" textlink="">
      <xdr:nvSpPr>
        <xdr:cNvPr id="117" name="フローチャート: 判断 116">
          <a:extLst>
            <a:ext uri="{FF2B5EF4-FFF2-40B4-BE49-F238E27FC236}">
              <a16:creationId xmlns:a16="http://schemas.microsoft.com/office/drawing/2014/main" id="{00000000-0008-0000-0E00-000075000000}"/>
            </a:ext>
          </a:extLst>
        </xdr:cNvPr>
        <xdr:cNvSpPr/>
      </xdr:nvSpPr>
      <xdr:spPr>
        <a:xfrm>
          <a:off x="8699500" y="6662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5146</xdr:rowOff>
    </xdr:from>
    <xdr:to>
      <xdr:col>41</xdr:col>
      <xdr:colOff>101600</xdr:colOff>
      <xdr:row>41</xdr:row>
      <xdr:rowOff>106746</xdr:rowOff>
    </xdr:to>
    <xdr:sp macro="" textlink="">
      <xdr:nvSpPr>
        <xdr:cNvPr id="118" name="フローチャート: 判断 117">
          <a:extLst>
            <a:ext uri="{FF2B5EF4-FFF2-40B4-BE49-F238E27FC236}">
              <a16:creationId xmlns:a16="http://schemas.microsoft.com/office/drawing/2014/main" id="{00000000-0008-0000-0E00-000076000000}"/>
            </a:ext>
          </a:extLst>
        </xdr:cNvPr>
        <xdr:cNvSpPr/>
      </xdr:nvSpPr>
      <xdr:spPr>
        <a:xfrm>
          <a:off x="7810500" y="703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122281</xdr:rowOff>
    </xdr:from>
    <xdr:to>
      <xdr:col>36</xdr:col>
      <xdr:colOff>165100</xdr:colOff>
      <xdr:row>41</xdr:row>
      <xdr:rowOff>52431</xdr:rowOff>
    </xdr:to>
    <xdr:sp macro="" textlink="">
      <xdr:nvSpPr>
        <xdr:cNvPr id="119" name="フローチャート: 判断 118">
          <a:extLst>
            <a:ext uri="{FF2B5EF4-FFF2-40B4-BE49-F238E27FC236}">
              <a16:creationId xmlns:a16="http://schemas.microsoft.com/office/drawing/2014/main" id="{00000000-0008-0000-0E00-000077000000}"/>
            </a:ext>
          </a:extLst>
        </xdr:cNvPr>
        <xdr:cNvSpPr/>
      </xdr:nvSpPr>
      <xdr:spPr>
        <a:xfrm>
          <a:off x="6921500" y="6980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0" name="テキスト ボックス 119">
          <a:extLst>
            <a:ext uri="{FF2B5EF4-FFF2-40B4-BE49-F238E27FC236}">
              <a16:creationId xmlns:a16="http://schemas.microsoft.com/office/drawing/2014/main" id="{00000000-0008-0000-0E00-000078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00000000-0008-0000-0E00-000079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00000000-0008-0000-0E00-00007A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E00-00007B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3866</xdr:rowOff>
    </xdr:from>
    <xdr:to>
      <xdr:col>55</xdr:col>
      <xdr:colOff>50800</xdr:colOff>
      <xdr:row>40</xdr:row>
      <xdr:rowOff>105466</xdr:rowOff>
    </xdr:to>
    <xdr:sp macro="" textlink="">
      <xdr:nvSpPr>
        <xdr:cNvPr id="125" name="楕円 124">
          <a:extLst>
            <a:ext uri="{FF2B5EF4-FFF2-40B4-BE49-F238E27FC236}">
              <a16:creationId xmlns:a16="http://schemas.microsoft.com/office/drawing/2014/main" id="{00000000-0008-0000-0E00-00007D000000}"/>
            </a:ext>
          </a:extLst>
        </xdr:cNvPr>
        <xdr:cNvSpPr/>
      </xdr:nvSpPr>
      <xdr:spPr>
        <a:xfrm>
          <a:off x="10426700" y="6861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153743</xdr:rowOff>
    </xdr:from>
    <xdr:ext cx="534377" cy="259045"/>
    <xdr:sp macro="" textlink="">
      <xdr:nvSpPr>
        <xdr:cNvPr id="126" name="【道路】&#10;一人当たり延長該当値テキスト">
          <a:extLst>
            <a:ext uri="{FF2B5EF4-FFF2-40B4-BE49-F238E27FC236}">
              <a16:creationId xmlns:a16="http://schemas.microsoft.com/office/drawing/2014/main" id="{00000000-0008-0000-0E00-00007E000000}"/>
            </a:ext>
          </a:extLst>
        </xdr:cNvPr>
        <xdr:cNvSpPr txBox="1"/>
      </xdr:nvSpPr>
      <xdr:spPr>
        <a:xfrm>
          <a:off x="10515600" y="684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13924</xdr:rowOff>
    </xdr:from>
    <xdr:to>
      <xdr:col>50</xdr:col>
      <xdr:colOff>165100</xdr:colOff>
      <xdr:row>40</xdr:row>
      <xdr:rowOff>115524</xdr:rowOff>
    </xdr:to>
    <xdr:sp macro="" textlink="">
      <xdr:nvSpPr>
        <xdr:cNvPr id="127" name="楕円 126">
          <a:extLst>
            <a:ext uri="{FF2B5EF4-FFF2-40B4-BE49-F238E27FC236}">
              <a16:creationId xmlns:a16="http://schemas.microsoft.com/office/drawing/2014/main" id="{00000000-0008-0000-0E00-00007F000000}"/>
            </a:ext>
          </a:extLst>
        </xdr:cNvPr>
        <xdr:cNvSpPr/>
      </xdr:nvSpPr>
      <xdr:spPr>
        <a:xfrm>
          <a:off x="9588500" y="6871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54666</xdr:rowOff>
    </xdr:from>
    <xdr:to>
      <xdr:col>55</xdr:col>
      <xdr:colOff>0</xdr:colOff>
      <xdr:row>40</xdr:row>
      <xdr:rowOff>64724</xdr:rowOff>
    </xdr:to>
    <xdr:cxnSp macro="">
      <xdr:nvCxnSpPr>
        <xdr:cNvPr id="128" name="直線コネクタ 127">
          <a:extLst>
            <a:ext uri="{FF2B5EF4-FFF2-40B4-BE49-F238E27FC236}">
              <a16:creationId xmlns:a16="http://schemas.microsoft.com/office/drawing/2014/main" id="{00000000-0008-0000-0E00-000080000000}"/>
            </a:ext>
          </a:extLst>
        </xdr:cNvPr>
        <xdr:cNvCxnSpPr/>
      </xdr:nvCxnSpPr>
      <xdr:spPr>
        <a:xfrm flipV="1">
          <a:off x="9639300" y="6912666"/>
          <a:ext cx="8382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24211</xdr:rowOff>
    </xdr:from>
    <xdr:to>
      <xdr:col>46</xdr:col>
      <xdr:colOff>38100</xdr:colOff>
      <xdr:row>40</xdr:row>
      <xdr:rowOff>125811</xdr:rowOff>
    </xdr:to>
    <xdr:sp macro="" textlink="">
      <xdr:nvSpPr>
        <xdr:cNvPr id="129" name="楕円 128">
          <a:extLst>
            <a:ext uri="{FF2B5EF4-FFF2-40B4-BE49-F238E27FC236}">
              <a16:creationId xmlns:a16="http://schemas.microsoft.com/office/drawing/2014/main" id="{00000000-0008-0000-0E00-000081000000}"/>
            </a:ext>
          </a:extLst>
        </xdr:cNvPr>
        <xdr:cNvSpPr/>
      </xdr:nvSpPr>
      <xdr:spPr>
        <a:xfrm>
          <a:off x="8699500" y="6882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64724</xdr:rowOff>
    </xdr:from>
    <xdr:to>
      <xdr:col>50</xdr:col>
      <xdr:colOff>114300</xdr:colOff>
      <xdr:row>40</xdr:row>
      <xdr:rowOff>75011</xdr:rowOff>
    </xdr:to>
    <xdr:cxnSp macro="">
      <xdr:nvCxnSpPr>
        <xdr:cNvPr id="130" name="直線コネクタ 129">
          <a:extLst>
            <a:ext uri="{FF2B5EF4-FFF2-40B4-BE49-F238E27FC236}">
              <a16:creationId xmlns:a16="http://schemas.microsoft.com/office/drawing/2014/main" id="{00000000-0008-0000-0E00-000082000000}"/>
            </a:ext>
          </a:extLst>
        </xdr:cNvPr>
        <xdr:cNvCxnSpPr/>
      </xdr:nvCxnSpPr>
      <xdr:spPr>
        <a:xfrm flipV="1">
          <a:off x="8750300" y="6922724"/>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34179</xdr:rowOff>
    </xdr:from>
    <xdr:to>
      <xdr:col>41</xdr:col>
      <xdr:colOff>101600</xdr:colOff>
      <xdr:row>40</xdr:row>
      <xdr:rowOff>135779</xdr:rowOff>
    </xdr:to>
    <xdr:sp macro="" textlink="">
      <xdr:nvSpPr>
        <xdr:cNvPr id="131" name="楕円 130">
          <a:extLst>
            <a:ext uri="{FF2B5EF4-FFF2-40B4-BE49-F238E27FC236}">
              <a16:creationId xmlns:a16="http://schemas.microsoft.com/office/drawing/2014/main" id="{00000000-0008-0000-0E00-000083000000}"/>
            </a:ext>
          </a:extLst>
        </xdr:cNvPr>
        <xdr:cNvSpPr/>
      </xdr:nvSpPr>
      <xdr:spPr>
        <a:xfrm>
          <a:off x="7810500" y="6892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75011</xdr:rowOff>
    </xdr:from>
    <xdr:to>
      <xdr:col>45</xdr:col>
      <xdr:colOff>177800</xdr:colOff>
      <xdr:row>40</xdr:row>
      <xdr:rowOff>84979</xdr:rowOff>
    </xdr:to>
    <xdr:cxnSp macro="">
      <xdr:nvCxnSpPr>
        <xdr:cNvPr id="132" name="直線コネクタ 131">
          <a:extLst>
            <a:ext uri="{FF2B5EF4-FFF2-40B4-BE49-F238E27FC236}">
              <a16:creationId xmlns:a16="http://schemas.microsoft.com/office/drawing/2014/main" id="{00000000-0008-0000-0E00-000084000000}"/>
            </a:ext>
          </a:extLst>
        </xdr:cNvPr>
        <xdr:cNvCxnSpPr/>
      </xdr:nvCxnSpPr>
      <xdr:spPr>
        <a:xfrm flipV="1">
          <a:off x="7861300" y="6933011"/>
          <a:ext cx="889000" cy="9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42271</xdr:rowOff>
    </xdr:from>
    <xdr:to>
      <xdr:col>36</xdr:col>
      <xdr:colOff>165100</xdr:colOff>
      <xdr:row>40</xdr:row>
      <xdr:rowOff>143871</xdr:rowOff>
    </xdr:to>
    <xdr:sp macro="" textlink="">
      <xdr:nvSpPr>
        <xdr:cNvPr id="133" name="楕円 132">
          <a:extLst>
            <a:ext uri="{FF2B5EF4-FFF2-40B4-BE49-F238E27FC236}">
              <a16:creationId xmlns:a16="http://schemas.microsoft.com/office/drawing/2014/main" id="{00000000-0008-0000-0E00-000085000000}"/>
            </a:ext>
          </a:extLst>
        </xdr:cNvPr>
        <xdr:cNvSpPr/>
      </xdr:nvSpPr>
      <xdr:spPr>
        <a:xfrm>
          <a:off x="6921500" y="6900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84979</xdr:rowOff>
    </xdr:from>
    <xdr:to>
      <xdr:col>41</xdr:col>
      <xdr:colOff>50800</xdr:colOff>
      <xdr:row>40</xdr:row>
      <xdr:rowOff>93071</xdr:rowOff>
    </xdr:to>
    <xdr:cxnSp macro="">
      <xdr:nvCxnSpPr>
        <xdr:cNvPr id="134" name="直線コネクタ 133">
          <a:extLst>
            <a:ext uri="{FF2B5EF4-FFF2-40B4-BE49-F238E27FC236}">
              <a16:creationId xmlns:a16="http://schemas.microsoft.com/office/drawing/2014/main" id="{00000000-0008-0000-0E00-000086000000}"/>
            </a:ext>
          </a:extLst>
        </xdr:cNvPr>
        <xdr:cNvCxnSpPr/>
      </xdr:nvCxnSpPr>
      <xdr:spPr>
        <a:xfrm flipV="1">
          <a:off x="6972300" y="6942979"/>
          <a:ext cx="889000" cy="8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82674</xdr:rowOff>
    </xdr:from>
    <xdr:ext cx="534377" cy="259045"/>
    <xdr:sp macro="" textlink="">
      <xdr:nvSpPr>
        <xdr:cNvPr id="135" name="n_1aveValue【道路】&#10;一人当たり延長">
          <a:extLst>
            <a:ext uri="{FF2B5EF4-FFF2-40B4-BE49-F238E27FC236}">
              <a16:creationId xmlns:a16="http://schemas.microsoft.com/office/drawing/2014/main" id="{00000000-0008-0000-0E00-000087000000}"/>
            </a:ext>
          </a:extLst>
        </xdr:cNvPr>
        <xdr:cNvSpPr txBox="1"/>
      </xdr:nvSpPr>
      <xdr:spPr>
        <a:xfrm>
          <a:off x="9359411" y="6426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94378</xdr:rowOff>
    </xdr:from>
    <xdr:ext cx="534377" cy="259045"/>
    <xdr:sp macro="" textlink="">
      <xdr:nvSpPr>
        <xdr:cNvPr id="136" name="n_2aveValue【道路】&#10;一人当たり延長">
          <a:extLst>
            <a:ext uri="{FF2B5EF4-FFF2-40B4-BE49-F238E27FC236}">
              <a16:creationId xmlns:a16="http://schemas.microsoft.com/office/drawing/2014/main" id="{00000000-0008-0000-0E00-000088000000}"/>
            </a:ext>
          </a:extLst>
        </xdr:cNvPr>
        <xdr:cNvSpPr txBox="1"/>
      </xdr:nvSpPr>
      <xdr:spPr>
        <a:xfrm>
          <a:off x="8483111" y="6438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97873</xdr:rowOff>
    </xdr:from>
    <xdr:ext cx="534377" cy="259045"/>
    <xdr:sp macro="" textlink="">
      <xdr:nvSpPr>
        <xdr:cNvPr id="137" name="n_3aveValue【道路】&#10;一人当たり延長">
          <a:extLst>
            <a:ext uri="{FF2B5EF4-FFF2-40B4-BE49-F238E27FC236}">
              <a16:creationId xmlns:a16="http://schemas.microsoft.com/office/drawing/2014/main" id="{00000000-0008-0000-0E00-000089000000}"/>
            </a:ext>
          </a:extLst>
        </xdr:cNvPr>
        <xdr:cNvSpPr txBox="1"/>
      </xdr:nvSpPr>
      <xdr:spPr>
        <a:xfrm>
          <a:off x="7594111" y="712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43558</xdr:rowOff>
    </xdr:from>
    <xdr:ext cx="534377" cy="259045"/>
    <xdr:sp macro="" textlink="">
      <xdr:nvSpPr>
        <xdr:cNvPr id="138" name="n_4aveValue【道路】&#10;一人当たり延長">
          <a:extLst>
            <a:ext uri="{FF2B5EF4-FFF2-40B4-BE49-F238E27FC236}">
              <a16:creationId xmlns:a16="http://schemas.microsoft.com/office/drawing/2014/main" id="{00000000-0008-0000-0E00-00008A000000}"/>
            </a:ext>
          </a:extLst>
        </xdr:cNvPr>
        <xdr:cNvSpPr txBox="1"/>
      </xdr:nvSpPr>
      <xdr:spPr>
        <a:xfrm>
          <a:off x="6705111" y="7073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106651</xdr:rowOff>
    </xdr:from>
    <xdr:ext cx="534377" cy="259045"/>
    <xdr:sp macro="" textlink="">
      <xdr:nvSpPr>
        <xdr:cNvPr id="139" name="n_1mainValue【道路】&#10;一人当たり延長">
          <a:extLst>
            <a:ext uri="{FF2B5EF4-FFF2-40B4-BE49-F238E27FC236}">
              <a16:creationId xmlns:a16="http://schemas.microsoft.com/office/drawing/2014/main" id="{00000000-0008-0000-0E00-00008B000000}"/>
            </a:ext>
          </a:extLst>
        </xdr:cNvPr>
        <xdr:cNvSpPr txBox="1"/>
      </xdr:nvSpPr>
      <xdr:spPr>
        <a:xfrm>
          <a:off x="9359411" y="6964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116938</xdr:rowOff>
    </xdr:from>
    <xdr:ext cx="534377" cy="259045"/>
    <xdr:sp macro="" textlink="">
      <xdr:nvSpPr>
        <xdr:cNvPr id="140" name="n_2mainValue【道路】&#10;一人当たり延長">
          <a:extLst>
            <a:ext uri="{FF2B5EF4-FFF2-40B4-BE49-F238E27FC236}">
              <a16:creationId xmlns:a16="http://schemas.microsoft.com/office/drawing/2014/main" id="{00000000-0008-0000-0E00-00008C000000}"/>
            </a:ext>
          </a:extLst>
        </xdr:cNvPr>
        <xdr:cNvSpPr txBox="1"/>
      </xdr:nvSpPr>
      <xdr:spPr>
        <a:xfrm>
          <a:off x="8483111" y="6974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152306</xdr:rowOff>
    </xdr:from>
    <xdr:ext cx="534377" cy="259045"/>
    <xdr:sp macro="" textlink="">
      <xdr:nvSpPr>
        <xdr:cNvPr id="141" name="n_3mainValue【道路】&#10;一人当たり延長">
          <a:extLst>
            <a:ext uri="{FF2B5EF4-FFF2-40B4-BE49-F238E27FC236}">
              <a16:creationId xmlns:a16="http://schemas.microsoft.com/office/drawing/2014/main" id="{00000000-0008-0000-0E00-00008D000000}"/>
            </a:ext>
          </a:extLst>
        </xdr:cNvPr>
        <xdr:cNvSpPr txBox="1"/>
      </xdr:nvSpPr>
      <xdr:spPr>
        <a:xfrm>
          <a:off x="7594111" y="6667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160398</xdr:rowOff>
    </xdr:from>
    <xdr:ext cx="534377" cy="259045"/>
    <xdr:sp macro="" textlink="">
      <xdr:nvSpPr>
        <xdr:cNvPr id="142" name="n_4mainValue【道路】&#10;一人当たり延長">
          <a:extLst>
            <a:ext uri="{FF2B5EF4-FFF2-40B4-BE49-F238E27FC236}">
              <a16:creationId xmlns:a16="http://schemas.microsoft.com/office/drawing/2014/main" id="{00000000-0008-0000-0E00-00008E000000}"/>
            </a:ext>
          </a:extLst>
        </xdr:cNvPr>
        <xdr:cNvSpPr txBox="1"/>
      </xdr:nvSpPr>
      <xdr:spPr>
        <a:xfrm>
          <a:off x="6705111" y="6675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3" name="正方形/長方形 142">
          <a:extLst>
            <a:ext uri="{FF2B5EF4-FFF2-40B4-BE49-F238E27FC236}">
              <a16:creationId xmlns:a16="http://schemas.microsoft.com/office/drawing/2014/main" id="{00000000-0008-0000-0E00-00008F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4" name="正方形/長方形 143">
          <a:extLst>
            <a:ext uri="{FF2B5EF4-FFF2-40B4-BE49-F238E27FC236}">
              <a16:creationId xmlns:a16="http://schemas.microsoft.com/office/drawing/2014/main" id="{00000000-0008-0000-0E00-000090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5" name="正方形/長方形 144">
          <a:extLst>
            <a:ext uri="{FF2B5EF4-FFF2-40B4-BE49-F238E27FC236}">
              <a16:creationId xmlns:a16="http://schemas.microsoft.com/office/drawing/2014/main" id="{00000000-0008-0000-0E00-000091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6" name="正方形/長方形 145">
          <a:extLst>
            <a:ext uri="{FF2B5EF4-FFF2-40B4-BE49-F238E27FC236}">
              <a16:creationId xmlns:a16="http://schemas.microsoft.com/office/drawing/2014/main" id="{00000000-0008-0000-0E00-000092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7" name="正方形/長方形 146">
          <a:extLst>
            <a:ext uri="{FF2B5EF4-FFF2-40B4-BE49-F238E27FC236}">
              <a16:creationId xmlns:a16="http://schemas.microsoft.com/office/drawing/2014/main" id="{00000000-0008-0000-0E00-000093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1" name="テキスト ボックス 150">
          <a:extLst>
            <a:ext uri="{FF2B5EF4-FFF2-40B4-BE49-F238E27FC236}">
              <a16:creationId xmlns:a16="http://schemas.microsoft.com/office/drawing/2014/main" id="{00000000-0008-0000-0E00-000097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2" name="直線コネクタ 151">
          <a:extLst>
            <a:ext uri="{FF2B5EF4-FFF2-40B4-BE49-F238E27FC236}">
              <a16:creationId xmlns:a16="http://schemas.microsoft.com/office/drawing/2014/main" id="{00000000-0008-0000-0E00-000098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3" name="テキスト ボックス 152">
          <a:extLst>
            <a:ext uri="{FF2B5EF4-FFF2-40B4-BE49-F238E27FC236}">
              <a16:creationId xmlns:a16="http://schemas.microsoft.com/office/drawing/2014/main" id="{00000000-0008-0000-0E00-000099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4" name="直線コネクタ 153">
          <a:extLst>
            <a:ext uri="{FF2B5EF4-FFF2-40B4-BE49-F238E27FC236}">
              <a16:creationId xmlns:a16="http://schemas.microsoft.com/office/drawing/2014/main" id="{00000000-0008-0000-0E00-00009A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5" name="テキスト ボックス 154">
          <a:extLst>
            <a:ext uri="{FF2B5EF4-FFF2-40B4-BE49-F238E27FC236}">
              <a16:creationId xmlns:a16="http://schemas.microsoft.com/office/drawing/2014/main" id="{00000000-0008-0000-0E00-00009B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6" name="直線コネクタ 155">
          <a:extLst>
            <a:ext uri="{FF2B5EF4-FFF2-40B4-BE49-F238E27FC236}">
              <a16:creationId xmlns:a16="http://schemas.microsoft.com/office/drawing/2014/main" id="{00000000-0008-0000-0E00-00009C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7" name="テキスト ボックス 156">
          <a:extLst>
            <a:ext uri="{FF2B5EF4-FFF2-40B4-BE49-F238E27FC236}">
              <a16:creationId xmlns:a16="http://schemas.microsoft.com/office/drawing/2014/main" id="{00000000-0008-0000-0E00-00009D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8" name="直線コネクタ 157">
          <a:extLst>
            <a:ext uri="{FF2B5EF4-FFF2-40B4-BE49-F238E27FC236}">
              <a16:creationId xmlns:a16="http://schemas.microsoft.com/office/drawing/2014/main" id="{00000000-0008-0000-0E00-00009E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9" name="テキスト ボックス 158">
          <a:extLst>
            <a:ext uri="{FF2B5EF4-FFF2-40B4-BE49-F238E27FC236}">
              <a16:creationId xmlns:a16="http://schemas.microsoft.com/office/drawing/2014/main" id="{00000000-0008-0000-0E00-00009F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0" name="直線コネクタ 159">
          <a:extLst>
            <a:ext uri="{FF2B5EF4-FFF2-40B4-BE49-F238E27FC236}">
              <a16:creationId xmlns:a16="http://schemas.microsoft.com/office/drawing/2014/main" id="{00000000-0008-0000-0E00-0000A0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1" name="テキスト ボックス 160">
          <a:extLst>
            <a:ext uri="{FF2B5EF4-FFF2-40B4-BE49-F238E27FC236}">
              <a16:creationId xmlns:a16="http://schemas.microsoft.com/office/drawing/2014/main" id="{00000000-0008-0000-0E00-0000A1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2" name="直線コネクタ 161">
          <a:extLst>
            <a:ext uri="{FF2B5EF4-FFF2-40B4-BE49-F238E27FC236}">
              <a16:creationId xmlns:a16="http://schemas.microsoft.com/office/drawing/2014/main" id="{00000000-0008-0000-0E00-0000A2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3" name="テキスト ボックス 162">
          <a:extLst>
            <a:ext uri="{FF2B5EF4-FFF2-40B4-BE49-F238E27FC236}">
              <a16:creationId xmlns:a16="http://schemas.microsoft.com/office/drawing/2014/main" id="{00000000-0008-0000-0E00-0000A3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4" name="直線コネクタ 163">
          <a:extLst>
            <a:ext uri="{FF2B5EF4-FFF2-40B4-BE49-F238E27FC236}">
              <a16:creationId xmlns:a16="http://schemas.microsoft.com/office/drawing/2014/main" id="{00000000-0008-0000-0E00-0000A4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5" name="テキスト ボックス 164">
          <a:extLst>
            <a:ext uri="{FF2B5EF4-FFF2-40B4-BE49-F238E27FC236}">
              <a16:creationId xmlns:a16="http://schemas.microsoft.com/office/drawing/2014/main" id="{00000000-0008-0000-0E00-0000A5000000}"/>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6" name="【橋りょう・トンネル】&#10;有形固定資産減価償却率グラフ枠">
          <a:extLst>
            <a:ext uri="{FF2B5EF4-FFF2-40B4-BE49-F238E27FC236}">
              <a16:creationId xmlns:a16="http://schemas.microsoft.com/office/drawing/2014/main" id="{00000000-0008-0000-0E00-0000A6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76200</xdr:rowOff>
    </xdr:from>
    <xdr:to>
      <xdr:col>24</xdr:col>
      <xdr:colOff>62865</xdr:colOff>
      <xdr:row>62</xdr:row>
      <xdr:rowOff>160020</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flipV="1">
          <a:off x="4634865" y="9505950"/>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163847</xdr:rowOff>
    </xdr:from>
    <xdr:ext cx="405111" cy="259045"/>
    <xdr:sp macro="" textlink="">
      <xdr:nvSpPr>
        <xdr:cNvPr id="168" name="【橋りょう・トンネル】&#10;有形固定資産減価償却率最小値テキスト">
          <a:extLst>
            <a:ext uri="{FF2B5EF4-FFF2-40B4-BE49-F238E27FC236}">
              <a16:creationId xmlns:a16="http://schemas.microsoft.com/office/drawing/2014/main" id="{00000000-0008-0000-0E00-0000A8000000}"/>
            </a:ext>
          </a:extLst>
        </xdr:cNvPr>
        <xdr:cNvSpPr txBox="1"/>
      </xdr:nvSpPr>
      <xdr:spPr>
        <a:xfrm>
          <a:off x="4673600" y="1079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160020</xdr:rowOff>
    </xdr:from>
    <xdr:to>
      <xdr:col>24</xdr:col>
      <xdr:colOff>152400</xdr:colOff>
      <xdr:row>62</xdr:row>
      <xdr:rowOff>160020</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4546600" y="10789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22877</xdr:rowOff>
    </xdr:from>
    <xdr:ext cx="405111" cy="259045"/>
    <xdr:sp macro="" textlink="">
      <xdr:nvSpPr>
        <xdr:cNvPr id="170" name="【橋りょう・トンネル】&#10;有形固定資産減価償却率最大値テキスト">
          <a:extLst>
            <a:ext uri="{FF2B5EF4-FFF2-40B4-BE49-F238E27FC236}">
              <a16:creationId xmlns:a16="http://schemas.microsoft.com/office/drawing/2014/main" id="{00000000-0008-0000-0E00-0000AA000000}"/>
            </a:ext>
          </a:extLst>
        </xdr:cNvPr>
        <xdr:cNvSpPr txBox="1"/>
      </xdr:nvSpPr>
      <xdr:spPr>
        <a:xfrm>
          <a:off x="4673600" y="9281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76200</xdr:rowOff>
    </xdr:from>
    <xdr:to>
      <xdr:col>24</xdr:col>
      <xdr:colOff>152400</xdr:colOff>
      <xdr:row>55</xdr:row>
      <xdr:rowOff>76200</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a:off x="4546600" y="9505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147337</xdr:rowOff>
    </xdr:from>
    <xdr:ext cx="405111" cy="259045"/>
    <xdr:sp macro="" textlink="">
      <xdr:nvSpPr>
        <xdr:cNvPr id="172" name="【橋りょう・トンネル】&#10;有形固定資産減価償却率平均値テキスト">
          <a:extLst>
            <a:ext uri="{FF2B5EF4-FFF2-40B4-BE49-F238E27FC236}">
              <a16:creationId xmlns:a16="http://schemas.microsoft.com/office/drawing/2014/main" id="{00000000-0008-0000-0E00-0000AC000000}"/>
            </a:ext>
          </a:extLst>
        </xdr:cNvPr>
        <xdr:cNvSpPr txBox="1"/>
      </xdr:nvSpPr>
      <xdr:spPr>
        <a:xfrm>
          <a:off x="4673600" y="9919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124460</xdr:rowOff>
    </xdr:from>
    <xdr:to>
      <xdr:col>24</xdr:col>
      <xdr:colOff>114300</xdr:colOff>
      <xdr:row>59</xdr:row>
      <xdr:rowOff>54610</xdr:rowOff>
    </xdr:to>
    <xdr:sp macro="" textlink="">
      <xdr:nvSpPr>
        <xdr:cNvPr id="173" name="フローチャート: 判断 172">
          <a:extLst>
            <a:ext uri="{FF2B5EF4-FFF2-40B4-BE49-F238E27FC236}">
              <a16:creationId xmlns:a16="http://schemas.microsoft.com/office/drawing/2014/main" id="{00000000-0008-0000-0E00-0000AD000000}"/>
            </a:ext>
          </a:extLst>
        </xdr:cNvPr>
        <xdr:cNvSpPr/>
      </xdr:nvSpPr>
      <xdr:spPr>
        <a:xfrm>
          <a:off x="45847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97790</xdr:rowOff>
    </xdr:from>
    <xdr:to>
      <xdr:col>20</xdr:col>
      <xdr:colOff>38100</xdr:colOff>
      <xdr:row>59</xdr:row>
      <xdr:rowOff>27940</xdr:rowOff>
    </xdr:to>
    <xdr:sp macro="" textlink="">
      <xdr:nvSpPr>
        <xdr:cNvPr id="174" name="フローチャート: 判断 173">
          <a:extLst>
            <a:ext uri="{FF2B5EF4-FFF2-40B4-BE49-F238E27FC236}">
              <a16:creationId xmlns:a16="http://schemas.microsoft.com/office/drawing/2014/main" id="{00000000-0008-0000-0E00-0000AE000000}"/>
            </a:ext>
          </a:extLst>
        </xdr:cNvPr>
        <xdr:cNvSpPr/>
      </xdr:nvSpPr>
      <xdr:spPr>
        <a:xfrm>
          <a:off x="3746500" y="1004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63500</xdr:rowOff>
    </xdr:from>
    <xdr:to>
      <xdr:col>15</xdr:col>
      <xdr:colOff>101600</xdr:colOff>
      <xdr:row>58</xdr:row>
      <xdr:rowOff>165100</xdr:rowOff>
    </xdr:to>
    <xdr:sp macro="" textlink="">
      <xdr:nvSpPr>
        <xdr:cNvPr id="175" name="フローチャート: 判断 174">
          <a:extLst>
            <a:ext uri="{FF2B5EF4-FFF2-40B4-BE49-F238E27FC236}">
              <a16:creationId xmlns:a16="http://schemas.microsoft.com/office/drawing/2014/main" id="{00000000-0008-0000-0E00-0000AF000000}"/>
            </a:ext>
          </a:extLst>
        </xdr:cNvPr>
        <xdr:cNvSpPr/>
      </xdr:nvSpPr>
      <xdr:spPr>
        <a:xfrm>
          <a:off x="28575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57</xdr:row>
      <xdr:rowOff>93980</xdr:rowOff>
    </xdr:from>
    <xdr:to>
      <xdr:col>10</xdr:col>
      <xdr:colOff>165100</xdr:colOff>
      <xdr:row>58</xdr:row>
      <xdr:rowOff>24130</xdr:rowOff>
    </xdr:to>
    <xdr:sp macro="" textlink="">
      <xdr:nvSpPr>
        <xdr:cNvPr id="176" name="フローチャート: 判断 175">
          <a:extLst>
            <a:ext uri="{FF2B5EF4-FFF2-40B4-BE49-F238E27FC236}">
              <a16:creationId xmlns:a16="http://schemas.microsoft.com/office/drawing/2014/main" id="{00000000-0008-0000-0E00-0000B0000000}"/>
            </a:ext>
          </a:extLst>
        </xdr:cNvPr>
        <xdr:cNvSpPr/>
      </xdr:nvSpPr>
      <xdr:spPr>
        <a:xfrm>
          <a:off x="1968500" y="9866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57</xdr:row>
      <xdr:rowOff>93980</xdr:rowOff>
    </xdr:from>
    <xdr:to>
      <xdr:col>6</xdr:col>
      <xdr:colOff>38100</xdr:colOff>
      <xdr:row>58</xdr:row>
      <xdr:rowOff>24130</xdr:rowOff>
    </xdr:to>
    <xdr:sp macro="" textlink="">
      <xdr:nvSpPr>
        <xdr:cNvPr id="177" name="フローチャート: 判断 176">
          <a:extLst>
            <a:ext uri="{FF2B5EF4-FFF2-40B4-BE49-F238E27FC236}">
              <a16:creationId xmlns:a16="http://schemas.microsoft.com/office/drawing/2014/main" id="{00000000-0008-0000-0E00-0000B1000000}"/>
            </a:ext>
          </a:extLst>
        </xdr:cNvPr>
        <xdr:cNvSpPr/>
      </xdr:nvSpPr>
      <xdr:spPr>
        <a:xfrm>
          <a:off x="1079500" y="9866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00000000-0008-0000-0E00-0000B2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00000000-0008-0000-0E00-0000B3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00000000-0008-0000-0E00-0000B4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E00-0000B5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E00-0000B6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40640</xdr:rowOff>
    </xdr:from>
    <xdr:to>
      <xdr:col>24</xdr:col>
      <xdr:colOff>114300</xdr:colOff>
      <xdr:row>59</xdr:row>
      <xdr:rowOff>142240</xdr:rowOff>
    </xdr:to>
    <xdr:sp macro="" textlink="">
      <xdr:nvSpPr>
        <xdr:cNvPr id="183" name="楕円 182">
          <a:extLst>
            <a:ext uri="{FF2B5EF4-FFF2-40B4-BE49-F238E27FC236}">
              <a16:creationId xmlns:a16="http://schemas.microsoft.com/office/drawing/2014/main" id="{00000000-0008-0000-0E00-0000B7000000}"/>
            </a:ext>
          </a:extLst>
        </xdr:cNvPr>
        <xdr:cNvSpPr/>
      </xdr:nvSpPr>
      <xdr:spPr>
        <a:xfrm>
          <a:off x="4584700" y="1015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19067</xdr:rowOff>
    </xdr:from>
    <xdr:ext cx="405111" cy="259045"/>
    <xdr:sp macro="" textlink="">
      <xdr:nvSpPr>
        <xdr:cNvPr id="184" name="【橋りょう・トンネル】&#10;有形固定資産減価償却率該当値テキスト">
          <a:extLst>
            <a:ext uri="{FF2B5EF4-FFF2-40B4-BE49-F238E27FC236}">
              <a16:creationId xmlns:a16="http://schemas.microsoft.com/office/drawing/2014/main" id="{00000000-0008-0000-0E00-0000B8000000}"/>
            </a:ext>
          </a:extLst>
        </xdr:cNvPr>
        <xdr:cNvSpPr txBox="1"/>
      </xdr:nvSpPr>
      <xdr:spPr>
        <a:xfrm>
          <a:off x="4673600" y="1013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6350</xdr:rowOff>
    </xdr:from>
    <xdr:to>
      <xdr:col>20</xdr:col>
      <xdr:colOff>38100</xdr:colOff>
      <xdr:row>59</xdr:row>
      <xdr:rowOff>107950</xdr:rowOff>
    </xdr:to>
    <xdr:sp macro="" textlink="">
      <xdr:nvSpPr>
        <xdr:cNvPr id="185" name="楕円 184">
          <a:extLst>
            <a:ext uri="{FF2B5EF4-FFF2-40B4-BE49-F238E27FC236}">
              <a16:creationId xmlns:a16="http://schemas.microsoft.com/office/drawing/2014/main" id="{00000000-0008-0000-0E00-0000B9000000}"/>
            </a:ext>
          </a:extLst>
        </xdr:cNvPr>
        <xdr:cNvSpPr/>
      </xdr:nvSpPr>
      <xdr:spPr>
        <a:xfrm>
          <a:off x="37465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57150</xdr:rowOff>
    </xdr:from>
    <xdr:to>
      <xdr:col>24</xdr:col>
      <xdr:colOff>63500</xdr:colOff>
      <xdr:row>59</xdr:row>
      <xdr:rowOff>91440</xdr:rowOff>
    </xdr:to>
    <xdr:cxnSp macro="">
      <xdr:nvCxnSpPr>
        <xdr:cNvPr id="186" name="直線コネクタ 185">
          <a:extLst>
            <a:ext uri="{FF2B5EF4-FFF2-40B4-BE49-F238E27FC236}">
              <a16:creationId xmlns:a16="http://schemas.microsoft.com/office/drawing/2014/main" id="{00000000-0008-0000-0E00-0000BA000000}"/>
            </a:ext>
          </a:extLst>
        </xdr:cNvPr>
        <xdr:cNvCxnSpPr/>
      </xdr:nvCxnSpPr>
      <xdr:spPr>
        <a:xfrm>
          <a:off x="3797300" y="1017270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128270</xdr:rowOff>
    </xdr:from>
    <xdr:to>
      <xdr:col>15</xdr:col>
      <xdr:colOff>101600</xdr:colOff>
      <xdr:row>59</xdr:row>
      <xdr:rowOff>58420</xdr:rowOff>
    </xdr:to>
    <xdr:sp macro="" textlink="">
      <xdr:nvSpPr>
        <xdr:cNvPr id="187" name="楕円 186">
          <a:extLst>
            <a:ext uri="{FF2B5EF4-FFF2-40B4-BE49-F238E27FC236}">
              <a16:creationId xmlns:a16="http://schemas.microsoft.com/office/drawing/2014/main" id="{00000000-0008-0000-0E00-0000BB000000}"/>
            </a:ext>
          </a:extLst>
        </xdr:cNvPr>
        <xdr:cNvSpPr/>
      </xdr:nvSpPr>
      <xdr:spPr>
        <a:xfrm>
          <a:off x="2857500" y="1007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7620</xdr:rowOff>
    </xdr:from>
    <xdr:to>
      <xdr:col>19</xdr:col>
      <xdr:colOff>177800</xdr:colOff>
      <xdr:row>59</xdr:row>
      <xdr:rowOff>57150</xdr:rowOff>
    </xdr:to>
    <xdr:cxnSp macro="">
      <xdr:nvCxnSpPr>
        <xdr:cNvPr id="188" name="直線コネクタ 187">
          <a:extLst>
            <a:ext uri="{FF2B5EF4-FFF2-40B4-BE49-F238E27FC236}">
              <a16:creationId xmlns:a16="http://schemas.microsoft.com/office/drawing/2014/main" id="{00000000-0008-0000-0E00-0000BC000000}"/>
            </a:ext>
          </a:extLst>
        </xdr:cNvPr>
        <xdr:cNvCxnSpPr/>
      </xdr:nvCxnSpPr>
      <xdr:spPr>
        <a:xfrm>
          <a:off x="2908300" y="1012317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78740</xdr:rowOff>
    </xdr:from>
    <xdr:to>
      <xdr:col>10</xdr:col>
      <xdr:colOff>165100</xdr:colOff>
      <xdr:row>59</xdr:row>
      <xdr:rowOff>8890</xdr:rowOff>
    </xdr:to>
    <xdr:sp macro="" textlink="">
      <xdr:nvSpPr>
        <xdr:cNvPr id="189" name="楕円 188">
          <a:extLst>
            <a:ext uri="{FF2B5EF4-FFF2-40B4-BE49-F238E27FC236}">
              <a16:creationId xmlns:a16="http://schemas.microsoft.com/office/drawing/2014/main" id="{00000000-0008-0000-0E00-0000BD000000}"/>
            </a:ext>
          </a:extLst>
        </xdr:cNvPr>
        <xdr:cNvSpPr/>
      </xdr:nvSpPr>
      <xdr:spPr>
        <a:xfrm>
          <a:off x="1968500" y="1002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129540</xdr:rowOff>
    </xdr:from>
    <xdr:to>
      <xdr:col>15</xdr:col>
      <xdr:colOff>50800</xdr:colOff>
      <xdr:row>59</xdr:row>
      <xdr:rowOff>7620</xdr:rowOff>
    </xdr:to>
    <xdr:cxnSp macro="">
      <xdr:nvCxnSpPr>
        <xdr:cNvPr id="190" name="直線コネクタ 189">
          <a:extLst>
            <a:ext uri="{FF2B5EF4-FFF2-40B4-BE49-F238E27FC236}">
              <a16:creationId xmlns:a16="http://schemas.microsoft.com/office/drawing/2014/main" id="{00000000-0008-0000-0E00-0000BE000000}"/>
            </a:ext>
          </a:extLst>
        </xdr:cNvPr>
        <xdr:cNvCxnSpPr/>
      </xdr:nvCxnSpPr>
      <xdr:spPr>
        <a:xfrm>
          <a:off x="2019300" y="1007364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33020</xdr:rowOff>
    </xdr:from>
    <xdr:to>
      <xdr:col>6</xdr:col>
      <xdr:colOff>38100</xdr:colOff>
      <xdr:row>58</xdr:row>
      <xdr:rowOff>134620</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1079500" y="997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83820</xdr:rowOff>
    </xdr:from>
    <xdr:to>
      <xdr:col>10</xdr:col>
      <xdr:colOff>114300</xdr:colOff>
      <xdr:row>58</xdr:row>
      <xdr:rowOff>129540</xdr:rowOff>
    </xdr:to>
    <xdr:cxnSp macro="">
      <xdr:nvCxnSpPr>
        <xdr:cNvPr id="192" name="直線コネクタ 191">
          <a:extLst>
            <a:ext uri="{FF2B5EF4-FFF2-40B4-BE49-F238E27FC236}">
              <a16:creationId xmlns:a16="http://schemas.microsoft.com/office/drawing/2014/main" id="{00000000-0008-0000-0E00-0000C0000000}"/>
            </a:ext>
          </a:extLst>
        </xdr:cNvPr>
        <xdr:cNvCxnSpPr/>
      </xdr:nvCxnSpPr>
      <xdr:spPr>
        <a:xfrm>
          <a:off x="1130300" y="100279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44467</xdr:rowOff>
    </xdr:from>
    <xdr:ext cx="405111" cy="259045"/>
    <xdr:sp macro="" textlink="">
      <xdr:nvSpPr>
        <xdr:cNvPr id="193" name="n_1aveValue【橋りょう・トンネル】&#10;有形固定資産減価償却率">
          <a:extLst>
            <a:ext uri="{FF2B5EF4-FFF2-40B4-BE49-F238E27FC236}">
              <a16:creationId xmlns:a16="http://schemas.microsoft.com/office/drawing/2014/main" id="{00000000-0008-0000-0E00-0000C1000000}"/>
            </a:ext>
          </a:extLst>
        </xdr:cNvPr>
        <xdr:cNvSpPr txBox="1"/>
      </xdr:nvSpPr>
      <xdr:spPr>
        <a:xfrm>
          <a:off x="3582044" y="981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10177</xdr:rowOff>
    </xdr:from>
    <xdr:ext cx="405111" cy="259045"/>
    <xdr:sp macro="" textlink="">
      <xdr:nvSpPr>
        <xdr:cNvPr id="194" name="n_2aveValue【橋りょう・トンネル】&#10;有形固定資産減価償却率">
          <a:extLst>
            <a:ext uri="{FF2B5EF4-FFF2-40B4-BE49-F238E27FC236}">
              <a16:creationId xmlns:a16="http://schemas.microsoft.com/office/drawing/2014/main" id="{00000000-0008-0000-0E00-0000C2000000}"/>
            </a:ext>
          </a:extLst>
        </xdr:cNvPr>
        <xdr:cNvSpPr txBox="1"/>
      </xdr:nvSpPr>
      <xdr:spPr>
        <a:xfrm>
          <a:off x="2705744" y="978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40657</xdr:rowOff>
    </xdr:from>
    <xdr:ext cx="405111" cy="259045"/>
    <xdr:sp macro="" textlink="">
      <xdr:nvSpPr>
        <xdr:cNvPr id="195" name="n_3aveValue【橋りょう・トンネル】&#10;有形固定資産減価償却率">
          <a:extLst>
            <a:ext uri="{FF2B5EF4-FFF2-40B4-BE49-F238E27FC236}">
              <a16:creationId xmlns:a16="http://schemas.microsoft.com/office/drawing/2014/main" id="{00000000-0008-0000-0E00-0000C3000000}"/>
            </a:ext>
          </a:extLst>
        </xdr:cNvPr>
        <xdr:cNvSpPr txBox="1"/>
      </xdr:nvSpPr>
      <xdr:spPr>
        <a:xfrm>
          <a:off x="1816744" y="964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40657</xdr:rowOff>
    </xdr:from>
    <xdr:ext cx="405111" cy="259045"/>
    <xdr:sp macro="" textlink="">
      <xdr:nvSpPr>
        <xdr:cNvPr id="196" name="n_4aveValue【橋りょう・トンネル】&#10;有形固定資産減価償却率">
          <a:extLst>
            <a:ext uri="{FF2B5EF4-FFF2-40B4-BE49-F238E27FC236}">
              <a16:creationId xmlns:a16="http://schemas.microsoft.com/office/drawing/2014/main" id="{00000000-0008-0000-0E00-0000C4000000}"/>
            </a:ext>
          </a:extLst>
        </xdr:cNvPr>
        <xdr:cNvSpPr txBox="1"/>
      </xdr:nvSpPr>
      <xdr:spPr>
        <a:xfrm>
          <a:off x="927744" y="964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99077</xdr:rowOff>
    </xdr:from>
    <xdr:ext cx="405111" cy="259045"/>
    <xdr:sp macro="" textlink="">
      <xdr:nvSpPr>
        <xdr:cNvPr id="197" name="n_1mainValue【橋りょう・トンネル】&#10;有形固定資産減価償却率">
          <a:extLst>
            <a:ext uri="{FF2B5EF4-FFF2-40B4-BE49-F238E27FC236}">
              <a16:creationId xmlns:a16="http://schemas.microsoft.com/office/drawing/2014/main" id="{00000000-0008-0000-0E00-0000C5000000}"/>
            </a:ext>
          </a:extLst>
        </xdr:cNvPr>
        <xdr:cNvSpPr txBox="1"/>
      </xdr:nvSpPr>
      <xdr:spPr>
        <a:xfrm>
          <a:off x="3582044" y="1021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49547</xdr:rowOff>
    </xdr:from>
    <xdr:ext cx="405111" cy="259045"/>
    <xdr:sp macro="" textlink="">
      <xdr:nvSpPr>
        <xdr:cNvPr id="198" name="n_2mainValue【橋りょう・トンネル】&#10;有形固定資産減価償却率">
          <a:extLst>
            <a:ext uri="{FF2B5EF4-FFF2-40B4-BE49-F238E27FC236}">
              <a16:creationId xmlns:a16="http://schemas.microsoft.com/office/drawing/2014/main" id="{00000000-0008-0000-0E00-0000C6000000}"/>
            </a:ext>
          </a:extLst>
        </xdr:cNvPr>
        <xdr:cNvSpPr txBox="1"/>
      </xdr:nvSpPr>
      <xdr:spPr>
        <a:xfrm>
          <a:off x="2705744" y="1016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17</xdr:rowOff>
    </xdr:from>
    <xdr:ext cx="405111" cy="259045"/>
    <xdr:sp macro="" textlink="">
      <xdr:nvSpPr>
        <xdr:cNvPr id="199" name="n_3main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1816744" y="10115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125747</xdr:rowOff>
    </xdr:from>
    <xdr:ext cx="405111" cy="259045"/>
    <xdr:sp macro="" textlink="">
      <xdr:nvSpPr>
        <xdr:cNvPr id="200" name="n_4main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927744" y="10069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1" name="正方形/長方形 200">
          <a:extLst>
            <a:ext uri="{FF2B5EF4-FFF2-40B4-BE49-F238E27FC236}">
              <a16:creationId xmlns:a16="http://schemas.microsoft.com/office/drawing/2014/main" id="{00000000-0008-0000-0E00-0000C9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2" name="正方形/長方形 201">
          <a:extLst>
            <a:ext uri="{FF2B5EF4-FFF2-40B4-BE49-F238E27FC236}">
              <a16:creationId xmlns:a16="http://schemas.microsoft.com/office/drawing/2014/main" id="{00000000-0008-0000-0E00-0000CA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3" name="正方形/長方形 202">
          <a:extLst>
            <a:ext uri="{FF2B5EF4-FFF2-40B4-BE49-F238E27FC236}">
              <a16:creationId xmlns:a16="http://schemas.microsoft.com/office/drawing/2014/main" id="{00000000-0008-0000-0E00-0000CB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4" name="正方形/長方形 203">
          <a:extLst>
            <a:ext uri="{FF2B5EF4-FFF2-40B4-BE49-F238E27FC236}">
              <a16:creationId xmlns:a16="http://schemas.microsoft.com/office/drawing/2014/main" id="{00000000-0008-0000-0E00-0000CC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5" name="正方形/長方形 204">
          <a:extLst>
            <a:ext uri="{FF2B5EF4-FFF2-40B4-BE49-F238E27FC236}">
              <a16:creationId xmlns:a16="http://schemas.microsoft.com/office/drawing/2014/main" id="{00000000-0008-0000-0E00-0000CD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6" name="正方形/長方形 205">
          <a:extLst>
            <a:ext uri="{FF2B5EF4-FFF2-40B4-BE49-F238E27FC236}">
              <a16:creationId xmlns:a16="http://schemas.microsoft.com/office/drawing/2014/main" id="{00000000-0008-0000-0E00-0000CE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9" name="テキスト ボックス 208">
          <a:extLst>
            <a:ext uri="{FF2B5EF4-FFF2-40B4-BE49-F238E27FC236}">
              <a16:creationId xmlns:a16="http://schemas.microsoft.com/office/drawing/2014/main" id="{00000000-0008-0000-0E00-0000D1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0" name="直線コネクタ 209">
          <a:extLst>
            <a:ext uri="{FF2B5EF4-FFF2-40B4-BE49-F238E27FC236}">
              <a16:creationId xmlns:a16="http://schemas.microsoft.com/office/drawing/2014/main" id="{00000000-0008-0000-0E00-0000D2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1" name="直線コネクタ 210">
          <a:extLst>
            <a:ext uri="{FF2B5EF4-FFF2-40B4-BE49-F238E27FC236}">
              <a16:creationId xmlns:a16="http://schemas.microsoft.com/office/drawing/2014/main" id="{00000000-0008-0000-0E00-0000D3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2" name="テキスト ボックス 211">
          <a:extLst>
            <a:ext uri="{FF2B5EF4-FFF2-40B4-BE49-F238E27FC236}">
              <a16:creationId xmlns:a16="http://schemas.microsoft.com/office/drawing/2014/main" id="{00000000-0008-0000-0E00-0000D4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3" name="直線コネクタ 212">
          <a:extLst>
            <a:ext uri="{FF2B5EF4-FFF2-40B4-BE49-F238E27FC236}">
              <a16:creationId xmlns:a16="http://schemas.microsoft.com/office/drawing/2014/main" id="{00000000-0008-0000-0E00-0000D5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4" name="テキスト ボックス 213">
          <a:extLst>
            <a:ext uri="{FF2B5EF4-FFF2-40B4-BE49-F238E27FC236}">
              <a16:creationId xmlns:a16="http://schemas.microsoft.com/office/drawing/2014/main" id="{00000000-0008-0000-0E00-0000D6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5" name="直線コネクタ 214">
          <a:extLst>
            <a:ext uri="{FF2B5EF4-FFF2-40B4-BE49-F238E27FC236}">
              <a16:creationId xmlns:a16="http://schemas.microsoft.com/office/drawing/2014/main" id="{00000000-0008-0000-0E00-0000D7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6" name="テキスト ボックス 215">
          <a:extLst>
            <a:ext uri="{FF2B5EF4-FFF2-40B4-BE49-F238E27FC236}">
              <a16:creationId xmlns:a16="http://schemas.microsoft.com/office/drawing/2014/main" id="{00000000-0008-0000-0E00-0000D8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7" name="直線コネクタ 216">
          <a:extLst>
            <a:ext uri="{FF2B5EF4-FFF2-40B4-BE49-F238E27FC236}">
              <a16:creationId xmlns:a16="http://schemas.microsoft.com/office/drawing/2014/main" id="{00000000-0008-0000-0E00-0000D9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8" name="テキスト ボックス 217">
          <a:extLst>
            <a:ext uri="{FF2B5EF4-FFF2-40B4-BE49-F238E27FC236}">
              <a16:creationId xmlns:a16="http://schemas.microsoft.com/office/drawing/2014/main" id="{00000000-0008-0000-0E00-0000DA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3" name="【橋りょう・トンネル】&#10;一人当たり有形固定資産（償却資産）額グラフ枠">
          <a:extLst>
            <a:ext uri="{FF2B5EF4-FFF2-40B4-BE49-F238E27FC236}">
              <a16:creationId xmlns:a16="http://schemas.microsoft.com/office/drawing/2014/main" id="{00000000-0008-0000-0E00-0000DF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115386</xdr:rowOff>
    </xdr:from>
    <xdr:to>
      <xdr:col>54</xdr:col>
      <xdr:colOff>189865</xdr:colOff>
      <xdr:row>64</xdr:row>
      <xdr:rowOff>40191</xdr:rowOff>
    </xdr:to>
    <xdr:cxnSp macro="">
      <xdr:nvCxnSpPr>
        <xdr:cNvPr id="224" name="直線コネクタ 223">
          <a:extLst>
            <a:ext uri="{FF2B5EF4-FFF2-40B4-BE49-F238E27FC236}">
              <a16:creationId xmlns:a16="http://schemas.microsoft.com/office/drawing/2014/main" id="{00000000-0008-0000-0E00-0000E0000000}"/>
            </a:ext>
          </a:extLst>
        </xdr:cNvPr>
        <xdr:cNvCxnSpPr/>
      </xdr:nvCxnSpPr>
      <xdr:spPr>
        <a:xfrm flipV="1">
          <a:off x="10476865" y="9716586"/>
          <a:ext cx="0" cy="1296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44018</xdr:rowOff>
    </xdr:from>
    <xdr:ext cx="534377" cy="259045"/>
    <xdr:sp macro="" textlink="">
      <xdr:nvSpPr>
        <xdr:cNvPr id="225" name="【橋りょう・トンネル】&#10;一人当たり有形固定資産（償却資産）額最小値テキスト">
          <a:extLst>
            <a:ext uri="{FF2B5EF4-FFF2-40B4-BE49-F238E27FC236}">
              <a16:creationId xmlns:a16="http://schemas.microsoft.com/office/drawing/2014/main" id="{00000000-0008-0000-0E00-0000E1000000}"/>
            </a:ext>
          </a:extLst>
        </xdr:cNvPr>
        <xdr:cNvSpPr txBox="1"/>
      </xdr:nvSpPr>
      <xdr:spPr>
        <a:xfrm>
          <a:off x="10515600" y="11016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40191</xdr:rowOff>
    </xdr:from>
    <xdr:to>
      <xdr:col>55</xdr:col>
      <xdr:colOff>88900</xdr:colOff>
      <xdr:row>64</xdr:row>
      <xdr:rowOff>40191</xdr:rowOff>
    </xdr:to>
    <xdr:cxnSp macro="">
      <xdr:nvCxnSpPr>
        <xdr:cNvPr id="226" name="直線コネクタ 225">
          <a:extLst>
            <a:ext uri="{FF2B5EF4-FFF2-40B4-BE49-F238E27FC236}">
              <a16:creationId xmlns:a16="http://schemas.microsoft.com/office/drawing/2014/main" id="{00000000-0008-0000-0E00-0000E2000000}"/>
            </a:ext>
          </a:extLst>
        </xdr:cNvPr>
        <xdr:cNvCxnSpPr/>
      </xdr:nvCxnSpPr>
      <xdr:spPr>
        <a:xfrm>
          <a:off x="10388600" y="110129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62063</xdr:rowOff>
    </xdr:from>
    <xdr:ext cx="690189" cy="259045"/>
    <xdr:sp macro="" textlink="">
      <xdr:nvSpPr>
        <xdr:cNvPr id="227" name="【橋りょう・トンネル】&#10;一人当たり有形固定資産（償却資産）額最大値テキスト">
          <a:extLst>
            <a:ext uri="{FF2B5EF4-FFF2-40B4-BE49-F238E27FC236}">
              <a16:creationId xmlns:a16="http://schemas.microsoft.com/office/drawing/2014/main" id="{00000000-0008-0000-0E00-0000E3000000}"/>
            </a:ext>
          </a:extLst>
        </xdr:cNvPr>
        <xdr:cNvSpPr txBox="1"/>
      </xdr:nvSpPr>
      <xdr:spPr>
        <a:xfrm>
          <a:off x="10515600" y="94918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115386</xdr:rowOff>
    </xdr:from>
    <xdr:to>
      <xdr:col>55</xdr:col>
      <xdr:colOff>88900</xdr:colOff>
      <xdr:row>56</xdr:row>
      <xdr:rowOff>115386</xdr:rowOff>
    </xdr:to>
    <xdr:cxnSp macro="">
      <xdr:nvCxnSpPr>
        <xdr:cNvPr id="228" name="直線コネクタ 227">
          <a:extLst>
            <a:ext uri="{FF2B5EF4-FFF2-40B4-BE49-F238E27FC236}">
              <a16:creationId xmlns:a16="http://schemas.microsoft.com/office/drawing/2014/main" id="{00000000-0008-0000-0E00-0000E4000000}"/>
            </a:ext>
          </a:extLst>
        </xdr:cNvPr>
        <xdr:cNvCxnSpPr/>
      </xdr:nvCxnSpPr>
      <xdr:spPr>
        <a:xfrm>
          <a:off x="10388600" y="9716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148833</xdr:rowOff>
    </xdr:from>
    <xdr:ext cx="599010" cy="259045"/>
    <xdr:sp macro="" textlink="">
      <xdr:nvSpPr>
        <xdr:cNvPr id="229" name="【橋りょう・トンネル】&#10;一人当たり有形固定資産（償却資産）額平均値テキスト">
          <a:extLst>
            <a:ext uri="{FF2B5EF4-FFF2-40B4-BE49-F238E27FC236}">
              <a16:creationId xmlns:a16="http://schemas.microsoft.com/office/drawing/2014/main" id="{00000000-0008-0000-0E00-0000E5000000}"/>
            </a:ext>
          </a:extLst>
        </xdr:cNvPr>
        <xdr:cNvSpPr txBox="1"/>
      </xdr:nvSpPr>
      <xdr:spPr>
        <a:xfrm>
          <a:off x="10515600" y="106072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170406</xdr:rowOff>
    </xdr:from>
    <xdr:to>
      <xdr:col>55</xdr:col>
      <xdr:colOff>50800</xdr:colOff>
      <xdr:row>62</xdr:row>
      <xdr:rowOff>100556</xdr:rowOff>
    </xdr:to>
    <xdr:sp macro="" textlink="">
      <xdr:nvSpPr>
        <xdr:cNvPr id="230" name="フローチャート: 判断 229">
          <a:extLst>
            <a:ext uri="{FF2B5EF4-FFF2-40B4-BE49-F238E27FC236}">
              <a16:creationId xmlns:a16="http://schemas.microsoft.com/office/drawing/2014/main" id="{00000000-0008-0000-0E00-0000E6000000}"/>
            </a:ext>
          </a:extLst>
        </xdr:cNvPr>
        <xdr:cNvSpPr/>
      </xdr:nvSpPr>
      <xdr:spPr>
        <a:xfrm>
          <a:off x="10426700" y="10628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4962</xdr:rowOff>
    </xdr:from>
    <xdr:to>
      <xdr:col>50</xdr:col>
      <xdr:colOff>165100</xdr:colOff>
      <xdr:row>62</xdr:row>
      <xdr:rowOff>106562</xdr:rowOff>
    </xdr:to>
    <xdr:sp macro="" textlink="">
      <xdr:nvSpPr>
        <xdr:cNvPr id="231" name="フローチャート: 判断 230">
          <a:extLst>
            <a:ext uri="{FF2B5EF4-FFF2-40B4-BE49-F238E27FC236}">
              <a16:creationId xmlns:a16="http://schemas.microsoft.com/office/drawing/2014/main" id="{00000000-0008-0000-0E00-0000E7000000}"/>
            </a:ext>
          </a:extLst>
        </xdr:cNvPr>
        <xdr:cNvSpPr/>
      </xdr:nvSpPr>
      <xdr:spPr>
        <a:xfrm>
          <a:off x="9588500" y="10634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8720</xdr:rowOff>
    </xdr:from>
    <xdr:to>
      <xdr:col>46</xdr:col>
      <xdr:colOff>38100</xdr:colOff>
      <xdr:row>62</xdr:row>
      <xdr:rowOff>110320</xdr:rowOff>
    </xdr:to>
    <xdr:sp macro="" textlink="">
      <xdr:nvSpPr>
        <xdr:cNvPr id="232" name="フローチャート: 判断 231">
          <a:extLst>
            <a:ext uri="{FF2B5EF4-FFF2-40B4-BE49-F238E27FC236}">
              <a16:creationId xmlns:a16="http://schemas.microsoft.com/office/drawing/2014/main" id="{00000000-0008-0000-0E00-0000E8000000}"/>
            </a:ext>
          </a:extLst>
        </xdr:cNvPr>
        <xdr:cNvSpPr/>
      </xdr:nvSpPr>
      <xdr:spPr>
        <a:xfrm>
          <a:off x="8699500" y="106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127974</xdr:rowOff>
    </xdr:from>
    <xdr:to>
      <xdr:col>41</xdr:col>
      <xdr:colOff>101600</xdr:colOff>
      <xdr:row>63</xdr:row>
      <xdr:rowOff>58124</xdr:rowOff>
    </xdr:to>
    <xdr:sp macro="" textlink="">
      <xdr:nvSpPr>
        <xdr:cNvPr id="233" name="フローチャート: 判断 232">
          <a:extLst>
            <a:ext uri="{FF2B5EF4-FFF2-40B4-BE49-F238E27FC236}">
              <a16:creationId xmlns:a16="http://schemas.microsoft.com/office/drawing/2014/main" id="{00000000-0008-0000-0E00-0000E9000000}"/>
            </a:ext>
          </a:extLst>
        </xdr:cNvPr>
        <xdr:cNvSpPr/>
      </xdr:nvSpPr>
      <xdr:spPr>
        <a:xfrm>
          <a:off x="7810500" y="10757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99677</xdr:rowOff>
    </xdr:from>
    <xdr:to>
      <xdr:col>36</xdr:col>
      <xdr:colOff>165100</xdr:colOff>
      <xdr:row>63</xdr:row>
      <xdr:rowOff>29827</xdr:rowOff>
    </xdr:to>
    <xdr:sp macro="" textlink="">
      <xdr:nvSpPr>
        <xdr:cNvPr id="234" name="フローチャート: 判断 233">
          <a:extLst>
            <a:ext uri="{FF2B5EF4-FFF2-40B4-BE49-F238E27FC236}">
              <a16:creationId xmlns:a16="http://schemas.microsoft.com/office/drawing/2014/main" id="{00000000-0008-0000-0E00-0000EA000000}"/>
            </a:ext>
          </a:extLst>
        </xdr:cNvPr>
        <xdr:cNvSpPr/>
      </xdr:nvSpPr>
      <xdr:spPr>
        <a:xfrm>
          <a:off x="6921500" y="10729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00000000-0008-0000-0E00-0000EB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00000000-0008-0000-0E00-0000EC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E00-0000ED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E00-0000EE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E00-0000EF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32546</xdr:rowOff>
    </xdr:from>
    <xdr:to>
      <xdr:col>55</xdr:col>
      <xdr:colOff>50800</xdr:colOff>
      <xdr:row>61</xdr:row>
      <xdr:rowOff>134146</xdr:rowOff>
    </xdr:to>
    <xdr:sp macro="" textlink="">
      <xdr:nvSpPr>
        <xdr:cNvPr id="240" name="楕円 239">
          <a:extLst>
            <a:ext uri="{FF2B5EF4-FFF2-40B4-BE49-F238E27FC236}">
              <a16:creationId xmlns:a16="http://schemas.microsoft.com/office/drawing/2014/main" id="{00000000-0008-0000-0E00-0000F0000000}"/>
            </a:ext>
          </a:extLst>
        </xdr:cNvPr>
        <xdr:cNvSpPr/>
      </xdr:nvSpPr>
      <xdr:spPr>
        <a:xfrm>
          <a:off x="10426700" y="10490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55423</xdr:rowOff>
    </xdr:from>
    <xdr:ext cx="599010" cy="259045"/>
    <xdr:sp macro="" textlink="">
      <xdr:nvSpPr>
        <xdr:cNvPr id="241" name="【橋りょう・トンネル】&#10;一人当たり有形固定資産（償却資産）額該当値テキスト">
          <a:extLst>
            <a:ext uri="{FF2B5EF4-FFF2-40B4-BE49-F238E27FC236}">
              <a16:creationId xmlns:a16="http://schemas.microsoft.com/office/drawing/2014/main" id="{00000000-0008-0000-0E00-0000F1000000}"/>
            </a:ext>
          </a:extLst>
        </xdr:cNvPr>
        <xdr:cNvSpPr txBox="1"/>
      </xdr:nvSpPr>
      <xdr:spPr>
        <a:xfrm>
          <a:off x="10515600" y="10342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40493</xdr:rowOff>
    </xdr:from>
    <xdr:to>
      <xdr:col>50</xdr:col>
      <xdr:colOff>165100</xdr:colOff>
      <xdr:row>61</xdr:row>
      <xdr:rowOff>142093</xdr:rowOff>
    </xdr:to>
    <xdr:sp macro="" textlink="">
      <xdr:nvSpPr>
        <xdr:cNvPr id="242" name="楕円 241">
          <a:extLst>
            <a:ext uri="{FF2B5EF4-FFF2-40B4-BE49-F238E27FC236}">
              <a16:creationId xmlns:a16="http://schemas.microsoft.com/office/drawing/2014/main" id="{00000000-0008-0000-0E00-0000F2000000}"/>
            </a:ext>
          </a:extLst>
        </xdr:cNvPr>
        <xdr:cNvSpPr/>
      </xdr:nvSpPr>
      <xdr:spPr>
        <a:xfrm>
          <a:off x="9588500" y="10498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83346</xdr:rowOff>
    </xdr:from>
    <xdr:to>
      <xdr:col>55</xdr:col>
      <xdr:colOff>0</xdr:colOff>
      <xdr:row>61</xdr:row>
      <xdr:rowOff>91293</xdr:rowOff>
    </xdr:to>
    <xdr:cxnSp macro="">
      <xdr:nvCxnSpPr>
        <xdr:cNvPr id="243" name="直線コネクタ 242">
          <a:extLst>
            <a:ext uri="{FF2B5EF4-FFF2-40B4-BE49-F238E27FC236}">
              <a16:creationId xmlns:a16="http://schemas.microsoft.com/office/drawing/2014/main" id="{00000000-0008-0000-0E00-0000F3000000}"/>
            </a:ext>
          </a:extLst>
        </xdr:cNvPr>
        <xdr:cNvCxnSpPr/>
      </xdr:nvCxnSpPr>
      <xdr:spPr>
        <a:xfrm flipV="1">
          <a:off x="9639300" y="10541796"/>
          <a:ext cx="838200" cy="7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48245</xdr:rowOff>
    </xdr:from>
    <xdr:to>
      <xdr:col>46</xdr:col>
      <xdr:colOff>38100</xdr:colOff>
      <xdr:row>61</xdr:row>
      <xdr:rowOff>149845</xdr:rowOff>
    </xdr:to>
    <xdr:sp macro="" textlink="">
      <xdr:nvSpPr>
        <xdr:cNvPr id="244" name="楕円 243">
          <a:extLst>
            <a:ext uri="{FF2B5EF4-FFF2-40B4-BE49-F238E27FC236}">
              <a16:creationId xmlns:a16="http://schemas.microsoft.com/office/drawing/2014/main" id="{00000000-0008-0000-0E00-0000F4000000}"/>
            </a:ext>
          </a:extLst>
        </xdr:cNvPr>
        <xdr:cNvSpPr/>
      </xdr:nvSpPr>
      <xdr:spPr>
        <a:xfrm>
          <a:off x="8699500" y="1050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91293</xdr:rowOff>
    </xdr:from>
    <xdr:to>
      <xdr:col>50</xdr:col>
      <xdr:colOff>114300</xdr:colOff>
      <xdr:row>61</xdr:row>
      <xdr:rowOff>99045</xdr:rowOff>
    </xdr:to>
    <xdr:cxnSp macro="">
      <xdr:nvCxnSpPr>
        <xdr:cNvPr id="245" name="直線コネクタ 244">
          <a:extLst>
            <a:ext uri="{FF2B5EF4-FFF2-40B4-BE49-F238E27FC236}">
              <a16:creationId xmlns:a16="http://schemas.microsoft.com/office/drawing/2014/main" id="{00000000-0008-0000-0E00-0000F5000000}"/>
            </a:ext>
          </a:extLst>
        </xdr:cNvPr>
        <xdr:cNvCxnSpPr/>
      </xdr:nvCxnSpPr>
      <xdr:spPr>
        <a:xfrm flipV="1">
          <a:off x="8750300" y="10549743"/>
          <a:ext cx="889000" cy="7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56181</xdr:rowOff>
    </xdr:from>
    <xdr:to>
      <xdr:col>41</xdr:col>
      <xdr:colOff>101600</xdr:colOff>
      <xdr:row>61</xdr:row>
      <xdr:rowOff>157781</xdr:rowOff>
    </xdr:to>
    <xdr:sp macro="" textlink="">
      <xdr:nvSpPr>
        <xdr:cNvPr id="246" name="楕円 245">
          <a:extLst>
            <a:ext uri="{FF2B5EF4-FFF2-40B4-BE49-F238E27FC236}">
              <a16:creationId xmlns:a16="http://schemas.microsoft.com/office/drawing/2014/main" id="{00000000-0008-0000-0E00-0000F6000000}"/>
            </a:ext>
          </a:extLst>
        </xdr:cNvPr>
        <xdr:cNvSpPr/>
      </xdr:nvSpPr>
      <xdr:spPr>
        <a:xfrm>
          <a:off x="7810500" y="10514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99045</xdr:rowOff>
    </xdr:from>
    <xdr:to>
      <xdr:col>45</xdr:col>
      <xdr:colOff>177800</xdr:colOff>
      <xdr:row>61</xdr:row>
      <xdr:rowOff>106981</xdr:rowOff>
    </xdr:to>
    <xdr:cxnSp macro="">
      <xdr:nvCxnSpPr>
        <xdr:cNvPr id="247" name="直線コネクタ 246">
          <a:extLst>
            <a:ext uri="{FF2B5EF4-FFF2-40B4-BE49-F238E27FC236}">
              <a16:creationId xmlns:a16="http://schemas.microsoft.com/office/drawing/2014/main" id="{00000000-0008-0000-0E00-0000F7000000}"/>
            </a:ext>
          </a:extLst>
        </xdr:cNvPr>
        <xdr:cNvCxnSpPr/>
      </xdr:nvCxnSpPr>
      <xdr:spPr>
        <a:xfrm flipV="1">
          <a:off x="7861300" y="10557495"/>
          <a:ext cx="889000" cy="7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64043</xdr:rowOff>
    </xdr:from>
    <xdr:to>
      <xdr:col>36</xdr:col>
      <xdr:colOff>165100</xdr:colOff>
      <xdr:row>61</xdr:row>
      <xdr:rowOff>165643</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6921500" y="1052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106981</xdr:rowOff>
    </xdr:from>
    <xdr:to>
      <xdr:col>41</xdr:col>
      <xdr:colOff>50800</xdr:colOff>
      <xdr:row>61</xdr:row>
      <xdr:rowOff>114843</xdr:rowOff>
    </xdr:to>
    <xdr:cxnSp macro="">
      <xdr:nvCxnSpPr>
        <xdr:cNvPr id="249" name="直線コネクタ 248">
          <a:extLst>
            <a:ext uri="{FF2B5EF4-FFF2-40B4-BE49-F238E27FC236}">
              <a16:creationId xmlns:a16="http://schemas.microsoft.com/office/drawing/2014/main" id="{00000000-0008-0000-0E00-0000F9000000}"/>
            </a:ext>
          </a:extLst>
        </xdr:cNvPr>
        <xdr:cNvCxnSpPr/>
      </xdr:nvCxnSpPr>
      <xdr:spPr>
        <a:xfrm flipV="1">
          <a:off x="6972300" y="10565431"/>
          <a:ext cx="889000" cy="7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97689</xdr:rowOff>
    </xdr:from>
    <xdr:ext cx="599010" cy="259045"/>
    <xdr:sp macro="" textlink="">
      <xdr:nvSpPr>
        <xdr:cNvPr id="250" name="n_1aveValue【橋りょう・トンネル】&#10;一人当たり有形固定資産（償却資産）額">
          <a:extLst>
            <a:ext uri="{FF2B5EF4-FFF2-40B4-BE49-F238E27FC236}">
              <a16:creationId xmlns:a16="http://schemas.microsoft.com/office/drawing/2014/main" id="{00000000-0008-0000-0E00-0000FA000000}"/>
            </a:ext>
          </a:extLst>
        </xdr:cNvPr>
        <xdr:cNvSpPr txBox="1"/>
      </xdr:nvSpPr>
      <xdr:spPr>
        <a:xfrm>
          <a:off x="9327095" y="10727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101447</xdr:rowOff>
    </xdr:from>
    <xdr:ext cx="599010" cy="259045"/>
    <xdr:sp macro="" textlink="">
      <xdr:nvSpPr>
        <xdr:cNvPr id="251" name="n_2aveValue【橋りょう・トンネル】&#10;一人当たり有形固定資産（償却資産）額">
          <a:extLst>
            <a:ext uri="{FF2B5EF4-FFF2-40B4-BE49-F238E27FC236}">
              <a16:creationId xmlns:a16="http://schemas.microsoft.com/office/drawing/2014/main" id="{00000000-0008-0000-0E00-0000FB000000}"/>
            </a:ext>
          </a:extLst>
        </xdr:cNvPr>
        <xdr:cNvSpPr txBox="1"/>
      </xdr:nvSpPr>
      <xdr:spPr>
        <a:xfrm>
          <a:off x="8450795" y="10731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49251</xdr:rowOff>
    </xdr:from>
    <xdr:ext cx="599010" cy="259045"/>
    <xdr:sp macro="" textlink="">
      <xdr:nvSpPr>
        <xdr:cNvPr id="252" name="n_3aveValue【橋りょう・トンネル】&#10;一人当たり有形固定資産（償却資産）額">
          <a:extLst>
            <a:ext uri="{FF2B5EF4-FFF2-40B4-BE49-F238E27FC236}">
              <a16:creationId xmlns:a16="http://schemas.microsoft.com/office/drawing/2014/main" id="{00000000-0008-0000-0E00-0000FC000000}"/>
            </a:ext>
          </a:extLst>
        </xdr:cNvPr>
        <xdr:cNvSpPr txBox="1"/>
      </xdr:nvSpPr>
      <xdr:spPr>
        <a:xfrm>
          <a:off x="7561795" y="10850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20954</xdr:rowOff>
    </xdr:from>
    <xdr:ext cx="599010" cy="259045"/>
    <xdr:sp macro="" textlink="">
      <xdr:nvSpPr>
        <xdr:cNvPr id="253" name="n_4aveValue【橋りょう・トンネル】&#10;一人当たり有形固定資産（償却資産）額">
          <a:extLst>
            <a:ext uri="{FF2B5EF4-FFF2-40B4-BE49-F238E27FC236}">
              <a16:creationId xmlns:a16="http://schemas.microsoft.com/office/drawing/2014/main" id="{00000000-0008-0000-0E00-0000FD000000}"/>
            </a:ext>
          </a:extLst>
        </xdr:cNvPr>
        <xdr:cNvSpPr txBox="1"/>
      </xdr:nvSpPr>
      <xdr:spPr>
        <a:xfrm>
          <a:off x="6672795" y="10822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158620</xdr:rowOff>
    </xdr:from>
    <xdr:ext cx="599010" cy="259045"/>
    <xdr:sp macro="" textlink="">
      <xdr:nvSpPr>
        <xdr:cNvPr id="254" name="n_1mainValue【橋りょう・トンネル】&#10;一人当たり有形固定資産（償却資産）額">
          <a:extLst>
            <a:ext uri="{FF2B5EF4-FFF2-40B4-BE49-F238E27FC236}">
              <a16:creationId xmlns:a16="http://schemas.microsoft.com/office/drawing/2014/main" id="{00000000-0008-0000-0E00-0000FE000000}"/>
            </a:ext>
          </a:extLst>
        </xdr:cNvPr>
        <xdr:cNvSpPr txBox="1"/>
      </xdr:nvSpPr>
      <xdr:spPr>
        <a:xfrm>
          <a:off x="9327095" y="10274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166372</xdr:rowOff>
    </xdr:from>
    <xdr:ext cx="599010" cy="259045"/>
    <xdr:sp macro="" textlink="">
      <xdr:nvSpPr>
        <xdr:cNvPr id="255" name="n_2mainValue【橋りょう・トンネル】&#10;一人当たり有形固定資産（償却資産）額">
          <a:extLst>
            <a:ext uri="{FF2B5EF4-FFF2-40B4-BE49-F238E27FC236}">
              <a16:creationId xmlns:a16="http://schemas.microsoft.com/office/drawing/2014/main" id="{00000000-0008-0000-0E00-0000FF000000}"/>
            </a:ext>
          </a:extLst>
        </xdr:cNvPr>
        <xdr:cNvSpPr txBox="1"/>
      </xdr:nvSpPr>
      <xdr:spPr>
        <a:xfrm>
          <a:off x="8450795" y="10281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2858</xdr:rowOff>
    </xdr:from>
    <xdr:ext cx="599010" cy="259045"/>
    <xdr:sp macro="" textlink="">
      <xdr:nvSpPr>
        <xdr:cNvPr id="256" name="n_3main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7561795" y="10289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10720</xdr:rowOff>
    </xdr:from>
    <xdr:ext cx="599010" cy="259045"/>
    <xdr:sp macro="" textlink="">
      <xdr:nvSpPr>
        <xdr:cNvPr id="257" name="n_4main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6672795" y="10297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8" name="正方形/長方形 257">
          <a:extLst>
            <a:ext uri="{FF2B5EF4-FFF2-40B4-BE49-F238E27FC236}">
              <a16:creationId xmlns:a16="http://schemas.microsoft.com/office/drawing/2014/main" id="{00000000-0008-0000-0E00-000002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9" name="正方形/長方形 258">
          <a:extLst>
            <a:ext uri="{FF2B5EF4-FFF2-40B4-BE49-F238E27FC236}">
              <a16:creationId xmlns:a16="http://schemas.microsoft.com/office/drawing/2014/main" id="{00000000-0008-0000-0E00-000003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0" name="正方形/長方形 259">
          <a:extLst>
            <a:ext uri="{FF2B5EF4-FFF2-40B4-BE49-F238E27FC236}">
              <a16:creationId xmlns:a16="http://schemas.microsoft.com/office/drawing/2014/main" id="{00000000-0008-0000-0E00-000004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1" name="正方形/長方形 260">
          <a:extLst>
            <a:ext uri="{FF2B5EF4-FFF2-40B4-BE49-F238E27FC236}">
              <a16:creationId xmlns:a16="http://schemas.microsoft.com/office/drawing/2014/main" id="{00000000-0008-0000-0E00-000005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2" name="正方形/長方形 261">
          <a:extLst>
            <a:ext uri="{FF2B5EF4-FFF2-40B4-BE49-F238E27FC236}">
              <a16:creationId xmlns:a16="http://schemas.microsoft.com/office/drawing/2014/main" id="{00000000-0008-0000-0E00-000006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3" name="正方形/長方形 262">
          <a:extLst>
            <a:ext uri="{FF2B5EF4-FFF2-40B4-BE49-F238E27FC236}">
              <a16:creationId xmlns:a16="http://schemas.microsoft.com/office/drawing/2014/main" id="{00000000-0008-0000-0E00-000007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6" name="テキスト ボックス 265">
          <a:extLst>
            <a:ext uri="{FF2B5EF4-FFF2-40B4-BE49-F238E27FC236}">
              <a16:creationId xmlns:a16="http://schemas.microsoft.com/office/drawing/2014/main" id="{00000000-0008-0000-0E00-00000A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7" name="直線コネクタ 266">
          <a:extLst>
            <a:ext uri="{FF2B5EF4-FFF2-40B4-BE49-F238E27FC236}">
              <a16:creationId xmlns:a16="http://schemas.microsoft.com/office/drawing/2014/main" id="{00000000-0008-0000-0E00-00000B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8" name="テキスト ボックス 267">
          <a:extLst>
            <a:ext uri="{FF2B5EF4-FFF2-40B4-BE49-F238E27FC236}">
              <a16:creationId xmlns:a16="http://schemas.microsoft.com/office/drawing/2014/main" id="{00000000-0008-0000-0E00-00000C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69" name="直線コネクタ 268">
          <a:extLst>
            <a:ext uri="{FF2B5EF4-FFF2-40B4-BE49-F238E27FC236}">
              <a16:creationId xmlns:a16="http://schemas.microsoft.com/office/drawing/2014/main" id="{00000000-0008-0000-0E00-00000D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0" name="テキスト ボックス 269">
          <a:extLst>
            <a:ext uri="{FF2B5EF4-FFF2-40B4-BE49-F238E27FC236}">
              <a16:creationId xmlns:a16="http://schemas.microsoft.com/office/drawing/2014/main" id="{00000000-0008-0000-0E00-00000E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1" name="直線コネクタ 270">
          <a:extLst>
            <a:ext uri="{FF2B5EF4-FFF2-40B4-BE49-F238E27FC236}">
              <a16:creationId xmlns:a16="http://schemas.microsoft.com/office/drawing/2014/main" id="{00000000-0008-0000-0E00-00000F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2" name="テキスト ボックス 271">
          <a:extLst>
            <a:ext uri="{FF2B5EF4-FFF2-40B4-BE49-F238E27FC236}">
              <a16:creationId xmlns:a16="http://schemas.microsoft.com/office/drawing/2014/main" id="{00000000-0008-0000-0E00-000010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3" name="直線コネクタ 272">
          <a:extLst>
            <a:ext uri="{FF2B5EF4-FFF2-40B4-BE49-F238E27FC236}">
              <a16:creationId xmlns:a16="http://schemas.microsoft.com/office/drawing/2014/main" id="{00000000-0008-0000-0E00-000011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公営住宅】&#10;有形固定資産減価償却率グラフ枠">
          <a:extLst>
            <a:ext uri="{FF2B5EF4-FFF2-40B4-BE49-F238E27FC236}">
              <a16:creationId xmlns:a16="http://schemas.microsoft.com/office/drawing/2014/main" id="{00000000-0008-0000-0E00-000019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148589</xdr:rowOff>
    </xdr:from>
    <xdr:to>
      <xdr:col>24</xdr:col>
      <xdr:colOff>62865</xdr:colOff>
      <xdr:row>86</xdr:row>
      <xdr:rowOff>72389</xdr:rowOff>
    </xdr:to>
    <xdr:cxnSp macro="">
      <xdr:nvCxnSpPr>
        <xdr:cNvPr id="282" name="直線コネクタ 281">
          <a:extLst>
            <a:ext uri="{FF2B5EF4-FFF2-40B4-BE49-F238E27FC236}">
              <a16:creationId xmlns:a16="http://schemas.microsoft.com/office/drawing/2014/main" id="{00000000-0008-0000-0E00-00001A010000}"/>
            </a:ext>
          </a:extLst>
        </xdr:cNvPr>
        <xdr:cNvCxnSpPr/>
      </xdr:nvCxnSpPr>
      <xdr:spPr>
        <a:xfrm flipV="1">
          <a:off x="4634865" y="13521689"/>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76216</xdr:rowOff>
    </xdr:from>
    <xdr:ext cx="405111" cy="259045"/>
    <xdr:sp macro="" textlink="">
      <xdr:nvSpPr>
        <xdr:cNvPr id="283" name="【公営住宅】&#10;有形固定資産減価償却率最小値テキスト">
          <a:extLst>
            <a:ext uri="{FF2B5EF4-FFF2-40B4-BE49-F238E27FC236}">
              <a16:creationId xmlns:a16="http://schemas.microsoft.com/office/drawing/2014/main" id="{00000000-0008-0000-0E00-00001B010000}"/>
            </a:ext>
          </a:extLst>
        </xdr:cNvPr>
        <xdr:cNvSpPr txBox="1"/>
      </xdr:nvSpPr>
      <xdr:spPr>
        <a:xfrm>
          <a:off x="4673600" y="14820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72389</xdr:rowOff>
    </xdr:from>
    <xdr:to>
      <xdr:col>24</xdr:col>
      <xdr:colOff>152400</xdr:colOff>
      <xdr:row>86</xdr:row>
      <xdr:rowOff>72389</xdr:rowOff>
    </xdr:to>
    <xdr:cxnSp macro="">
      <xdr:nvCxnSpPr>
        <xdr:cNvPr id="284" name="直線コネクタ 283">
          <a:extLst>
            <a:ext uri="{FF2B5EF4-FFF2-40B4-BE49-F238E27FC236}">
              <a16:creationId xmlns:a16="http://schemas.microsoft.com/office/drawing/2014/main" id="{00000000-0008-0000-0E00-00001C010000}"/>
            </a:ext>
          </a:extLst>
        </xdr:cNvPr>
        <xdr:cNvCxnSpPr/>
      </xdr:nvCxnSpPr>
      <xdr:spPr>
        <a:xfrm>
          <a:off x="4546600" y="14817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95266</xdr:rowOff>
    </xdr:from>
    <xdr:ext cx="405111" cy="259045"/>
    <xdr:sp macro="" textlink="">
      <xdr:nvSpPr>
        <xdr:cNvPr id="285" name="【公営住宅】&#10;有形固定資産減価償却率最大値テキスト">
          <a:extLst>
            <a:ext uri="{FF2B5EF4-FFF2-40B4-BE49-F238E27FC236}">
              <a16:creationId xmlns:a16="http://schemas.microsoft.com/office/drawing/2014/main" id="{00000000-0008-0000-0E00-00001D010000}"/>
            </a:ext>
          </a:extLst>
        </xdr:cNvPr>
        <xdr:cNvSpPr txBox="1"/>
      </xdr:nvSpPr>
      <xdr:spPr>
        <a:xfrm>
          <a:off x="4673600" y="13296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148589</xdr:rowOff>
    </xdr:from>
    <xdr:to>
      <xdr:col>24</xdr:col>
      <xdr:colOff>152400</xdr:colOff>
      <xdr:row>78</xdr:row>
      <xdr:rowOff>148589</xdr:rowOff>
    </xdr:to>
    <xdr:cxnSp macro="">
      <xdr:nvCxnSpPr>
        <xdr:cNvPr id="286" name="直線コネクタ 285">
          <a:extLst>
            <a:ext uri="{FF2B5EF4-FFF2-40B4-BE49-F238E27FC236}">
              <a16:creationId xmlns:a16="http://schemas.microsoft.com/office/drawing/2014/main" id="{00000000-0008-0000-0E00-00001E010000}"/>
            </a:ext>
          </a:extLst>
        </xdr:cNvPr>
        <xdr:cNvCxnSpPr/>
      </xdr:nvCxnSpPr>
      <xdr:spPr>
        <a:xfrm>
          <a:off x="4546600" y="1352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78757</xdr:rowOff>
    </xdr:from>
    <xdr:ext cx="405111" cy="259045"/>
    <xdr:sp macro="" textlink="">
      <xdr:nvSpPr>
        <xdr:cNvPr id="287" name="【公営住宅】&#10;有形固定資産減価償却率平均値テキスト">
          <a:extLst>
            <a:ext uri="{FF2B5EF4-FFF2-40B4-BE49-F238E27FC236}">
              <a16:creationId xmlns:a16="http://schemas.microsoft.com/office/drawing/2014/main" id="{00000000-0008-0000-0E00-00001F010000}"/>
            </a:ext>
          </a:extLst>
        </xdr:cNvPr>
        <xdr:cNvSpPr txBox="1"/>
      </xdr:nvSpPr>
      <xdr:spPr>
        <a:xfrm>
          <a:off x="4673600" y="13623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55880</xdr:rowOff>
    </xdr:from>
    <xdr:to>
      <xdr:col>24</xdr:col>
      <xdr:colOff>114300</xdr:colOff>
      <xdr:row>80</xdr:row>
      <xdr:rowOff>157480</xdr:rowOff>
    </xdr:to>
    <xdr:sp macro="" textlink="">
      <xdr:nvSpPr>
        <xdr:cNvPr id="288" name="フローチャート: 判断 287">
          <a:extLst>
            <a:ext uri="{FF2B5EF4-FFF2-40B4-BE49-F238E27FC236}">
              <a16:creationId xmlns:a16="http://schemas.microsoft.com/office/drawing/2014/main" id="{00000000-0008-0000-0E00-000020010000}"/>
            </a:ext>
          </a:extLst>
        </xdr:cNvPr>
        <xdr:cNvSpPr/>
      </xdr:nvSpPr>
      <xdr:spPr>
        <a:xfrm>
          <a:off x="4584700" y="1377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79</xdr:row>
      <xdr:rowOff>132080</xdr:rowOff>
    </xdr:from>
    <xdr:to>
      <xdr:col>20</xdr:col>
      <xdr:colOff>38100</xdr:colOff>
      <xdr:row>80</xdr:row>
      <xdr:rowOff>62230</xdr:rowOff>
    </xdr:to>
    <xdr:sp macro="" textlink="">
      <xdr:nvSpPr>
        <xdr:cNvPr id="289" name="フローチャート: 判断 288">
          <a:extLst>
            <a:ext uri="{FF2B5EF4-FFF2-40B4-BE49-F238E27FC236}">
              <a16:creationId xmlns:a16="http://schemas.microsoft.com/office/drawing/2014/main" id="{00000000-0008-0000-0E00-000021010000}"/>
            </a:ext>
          </a:extLst>
        </xdr:cNvPr>
        <xdr:cNvSpPr/>
      </xdr:nvSpPr>
      <xdr:spPr>
        <a:xfrm>
          <a:off x="3746500" y="13676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79</xdr:row>
      <xdr:rowOff>67311</xdr:rowOff>
    </xdr:from>
    <xdr:to>
      <xdr:col>15</xdr:col>
      <xdr:colOff>101600</xdr:colOff>
      <xdr:row>79</xdr:row>
      <xdr:rowOff>168911</xdr:rowOff>
    </xdr:to>
    <xdr:sp macro="" textlink="">
      <xdr:nvSpPr>
        <xdr:cNvPr id="290" name="フローチャート: 判断 289">
          <a:extLst>
            <a:ext uri="{FF2B5EF4-FFF2-40B4-BE49-F238E27FC236}">
              <a16:creationId xmlns:a16="http://schemas.microsoft.com/office/drawing/2014/main" id="{00000000-0008-0000-0E00-000022010000}"/>
            </a:ext>
          </a:extLst>
        </xdr:cNvPr>
        <xdr:cNvSpPr/>
      </xdr:nvSpPr>
      <xdr:spPr>
        <a:xfrm>
          <a:off x="2857500" y="13611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77</xdr:row>
      <xdr:rowOff>105411</xdr:rowOff>
    </xdr:from>
    <xdr:to>
      <xdr:col>10</xdr:col>
      <xdr:colOff>165100</xdr:colOff>
      <xdr:row>78</xdr:row>
      <xdr:rowOff>35561</xdr:rowOff>
    </xdr:to>
    <xdr:sp macro="" textlink="">
      <xdr:nvSpPr>
        <xdr:cNvPr id="291" name="フローチャート: 判断 290">
          <a:extLst>
            <a:ext uri="{FF2B5EF4-FFF2-40B4-BE49-F238E27FC236}">
              <a16:creationId xmlns:a16="http://schemas.microsoft.com/office/drawing/2014/main" id="{00000000-0008-0000-0E00-000023010000}"/>
            </a:ext>
          </a:extLst>
        </xdr:cNvPr>
        <xdr:cNvSpPr/>
      </xdr:nvSpPr>
      <xdr:spPr>
        <a:xfrm>
          <a:off x="1968500" y="13307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78</xdr:row>
      <xdr:rowOff>10161</xdr:rowOff>
    </xdr:from>
    <xdr:to>
      <xdr:col>6</xdr:col>
      <xdr:colOff>38100</xdr:colOff>
      <xdr:row>78</xdr:row>
      <xdr:rowOff>111761</xdr:rowOff>
    </xdr:to>
    <xdr:sp macro="" textlink="">
      <xdr:nvSpPr>
        <xdr:cNvPr id="292" name="フローチャート: 判断 291">
          <a:extLst>
            <a:ext uri="{FF2B5EF4-FFF2-40B4-BE49-F238E27FC236}">
              <a16:creationId xmlns:a16="http://schemas.microsoft.com/office/drawing/2014/main" id="{00000000-0008-0000-0E00-000024010000}"/>
            </a:ext>
          </a:extLst>
        </xdr:cNvPr>
        <xdr:cNvSpPr/>
      </xdr:nvSpPr>
      <xdr:spPr>
        <a:xfrm>
          <a:off x="1079500" y="13383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00000000-0008-0000-0E00-000025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00000000-0008-0000-0E00-000026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0000000-0008-0000-0E00-000027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E00-000028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E00-000029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36830</xdr:rowOff>
    </xdr:from>
    <xdr:to>
      <xdr:col>24</xdr:col>
      <xdr:colOff>114300</xdr:colOff>
      <xdr:row>81</xdr:row>
      <xdr:rowOff>138430</xdr:rowOff>
    </xdr:to>
    <xdr:sp macro="" textlink="">
      <xdr:nvSpPr>
        <xdr:cNvPr id="298" name="楕円 297">
          <a:extLst>
            <a:ext uri="{FF2B5EF4-FFF2-40B4-BE49-F238E27FC236}">
              <a16:creationId xmlns:a16="http://schemas.microsoft.com/office/drawing/2014/main" id="{00000000-0008-0000-0E00-00002A010000}"/>
            </a:ext>
          </a:extLst>
        </xdr:cNvPr>
        <xdr:cNvSpPr/>
      </xdr:nvSpPr>
      <xdr:spPr>
        <a:xfrm>
          <a:off x="4584700" y="1392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15257</xdr:rowOff>
    </xdr:from>
    <xdr:ext cx="405111" cy="259045"/>
    <xdr:sp macro="" textlink="">
      <xdr:nvSpPr>
        <xdr:cNvPr id="299" name="【公営住宅】&#10;有形固定資産減価償却率該当値テキスト">
          <a:extLst>
            <a:ext uri="{FF2B5EF4-FFF2-40B4-BE49-F238E27FC236}">
              <a16:creationId xmlns:a16="http://schemas.microsoft.com/office/drawing/2014/main" id="{00000000-0008-0000-0E00-00002B010000}"/>
            </a:ext>
          </a:extLst>
        </xdr:cNvPr>
        <xdr:cNvSpPr txBox="1"/>
      </xdr:nvSpPr>
      <xdr:spPr>
        <a:xfrm>
          <a:off x="4673600" y="13902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158750</xdr:rowOff>
    </xdr:from>
    <xdr:to>
      <xdr:col>20</xdr:col>
      <xdr:colOff>38100</xdr:colOff>
      <xdr:row>81</xdr:row>
      <xdr:rowOff>88900</xdr:rowOff>
    </xdr:to>
    <xdr:sp macro="" textlink="">
      <xdr:nvSpPr>
        <xdr:cNvPr id="300" name="楕円 299">
          <a:extLst>
            <a:ext uri="{FF2B5EF4-FFF2-40B4-BE49-F238E27FC236}">
              <a16:creationId xmlns:a16="http://schemas.microsoft.com/office/drawing/2014/main" id="{00000000-0008-0000-0E00-00002C010000}"/>
            </a:ext>
          </a:extLst>
        </xdr:cNvPr>
        <xdr:cNvSpPr/>
      </xdr:nvSpPr>
      <xdr:spPr>
        <a:xfrm>
          <a:off x="3746500" y="1387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38100</xdr:rowOff>
    </xdr:from>
    <xdr:to>
      <xdr:col>24</xdr:col>
      <xdr:colOff>63500</xdr:colOff>
      <xdr:row>81</xdr:row>
      <xdr:rowOff>87630</xdr:rowOff>
    </xdr:to>
    <xdr:cxnSp macro="">
      <xdr:nvCxnSpPr>
        <xdr:cNvPr id="301" name="直線コネクタ 300">
          <a:extLst>
            <a:ext uri="{FF2B5EF4-FFF2-40B4-BE49-F238E27FC236}">
              <a16:creationId xmlns:a16="http://schemas.microsoft.com/office/drawing/2014/main" id="{00000000-0008-0000-0E00-00002D010000}"/>
            </a:ext>
          </a:extLst>
        </xdr:cNvPr>
        <xdr:cNvCxnSpPr/>
      </xdr:nvCxnSpPr>
      <xdr:spPr>
        <a:xfrm>
          <a:off x="3797300" y="1392555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93980</xdr:rowOff>
    </xdr:from>
    <xdr:to>
      <xdr:col>15</xdr:col>
      <xdr:colOff>101600</xdr:colOff>
      <xdr:row>81</xdr:row>
      <xdr:rowOff>24130</xdr:rowOff>
    </xdr:to>
    <xdr:sp macro="" textlink="">
      <xdr:nvSpPr>
        <xdr:cNvPr id="302" name="楕円 301">
          <a:extLst>
            <a:ext uri="{FF2B5EF4-FFF2-40B4-BE49-F238E27FC236}">
              <a16:creationId xmlns:a16="http://schemas.microsoft.com/office/drawing/2014/main" id="{00000000-0008-0000-0E00-00002E010000}"/>
            </a:ext>
          </a:extLst>
        </xdr:cNvPr>
        <xdr:cNvSpPr/>
      </xdr:nvSpPr>
      <xdr:spPr>
        <a:xfrm>
          <a:off x="2857500" y="1380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144780</xdr:rowOff>
    </xdr:from>
    <xdr:to>
      <xdr:col>19</xdr:col>
      <xdr:colOff>177800</xdr:colOff>
      <xdr:row>81</xdr:row>
      <xdr:rowOff>38100</xdr:rowOff>
    </xdr:to>
    <xdr:cxnSp macro="">
      <xdr:nvCxnSpPr>
        <xdr:cNvPr id="303" name="直線コネクタ 302">
          <a:extLst>
            <a:ext uri="{FF2B5EF4-FFF2-40B4-BE49-F238E27FC236}">
              <a16:creationId xmlns:a16="http://schemas.microsoft.com/office/drawing/2014/main" id="{00000000-0008-0000-0E00-00002F010000}"/>
            </a:ext>
          </a:extLst>
        </xdr:cNvPr>
        <xdr:cNvCxnSpPr/>
      </xdr:nvCxnSpPr>
      <xdr:spPr>
        <a:xfrm>
          <a:off x="2908300" y="1386078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29211</xdr:rowOff>
    </xdr:from>
    <xdr:to>
      <xdr:col>10</xdr:col>
      <xdr:colOff>165100</xdr:colOff>
      <xdr:row>80</xdr:row>
      <xdr:rowOff>130811</xdr:rowOff>
    </xdr:to>
    <xdr:sp macro="" textlink="">
      <xdr:nvSpPr>
        <xdr:cNvPr id="304" name="楕円 303">
          <a:extLst>
            <a:ext uri="{FF2B5EF4-FFF2-40B4-BE49-F238E27FC236}">
              <a16:creationId xmlns:a16="http://schemas.microsoft.com/office/drawing/2014/main" id="{00000000-0008-0000-0E00-000030010000}"/>
            </a:ext>
          </a:extLst>
        </xdr:cNvPr>
        <xdr:cNvSpPr/>
      </xdr:nvSpPr>
      <xdr:spPr>
        <a:xfrm>
          <a:off x="1968500" y="13745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80011</xdr:rowOff>
    </xdr:from>
    <xdr:to>
      <xdr:col>15</xdr:col>
      <xdr:colOff>50800</xdr:colOff>
      <xdr:row>80</xdr:row>
      <xdr:rowOff>144780</xdr:rowOff>
    </xdr:to>
    <xdr:cxnSp macro="">
      <xdr:nvCxnSpPr>
        <xdr:cNvPr id="305" name="直線コネクタ 304">
          <a:extLst>
            <a:ext uri="{FF2B5EF4-FFF2-40B4-BE49-F238E27FC236}">
              <a16:creationId xmlns:a16="http://schemas.microsoft.com/office/drawing/2014/main" id="{00000000-0008-0000-0E00-000031010000}"/>
            </a:ext>
          </a:extLst>
        </xdr:cNvPr>
        <xdr:cNvCxnSpPr/>
      </xdr:nvCxnSpPr>
      <xdr:spPr>
        <a:xfrm>
          <a:off x="2019300" y="13796011"/>
          <a:ext cx="88900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128270</xdr:rowOff>
    </xdr:from>
    <xdr:to>
      <xdr:col>6</xdr:col>
      <xdr:colOff>38100</xdr:colOff>
      <xdr:row>80</xdr:row>
      <xdr:rowOff>58420</xdr:rowOff>
    </xdr:to>
    <xdr:sp macro="" textlink="">
      <xdr:nvSpPr>
        <xdr:cNvPr id="306" name="楕円 305">
          <a:extLst>
            <a:ext uri="{FF2B5EF4-FFF2-40B4-BE49-F238E27FC236}">
              <a16:creationId xmlns:a16="http://schemas.microsoft.com/office/drawing/2014/main" id="{00000000-0008-0000-0E00-000032010000}"/>
            </a:ext>
          </a:extLst>
        </xdr:cNvPr>
        <xdr:cNvSpPr/>
      </xdr:nvSpPr>
      <xdr:spPr>
        <a:xfrm>
          <a:off x="1079500" y="1367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7620</xdr:rowOff>
    </xdr:from>
    <xdr:to>
      <xdr:col>10</xdr:col>
      <xdr:colOff>114300</xdr:colOff>
      <xdr:row>80</xdr:row>
      <xdr:rowOff>80011</xdr:rowOff>
    </xdr:to>
    <xdr:cxnSp macro="">
      <xdr:nvCxnSpPr>
        <xdr:cNvPr id="307" name="直線コネクタ 306">
          <a:extLst>
            <a:ext uri="{FF2B5EF4-FFF2-40B4-BE49-F238E27FC236}">
              <a16:creationId xmlns:a16="http://schemas.microsoft.com/office/drawing/2014/main" id="{00000000-0008-0000-0E00-000033010000}"/>
            </a:ext>
          </a:extLst>
        </xdr:cNvPr>
        <xdr:cNvCxnSpPr/>
      </xdr:nvCxnSpPr>
      <xdr:spPr>
        <a:xfrm>
          <a:off x="1130300" y="13723620"/>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78</xdr:row>
      <xdr:rowOff>78757</xdr:rowOff>
    </xdr:from>
    <xdr:ext cx="405111" cy="259045"/>
    <xdr:sp macro="" textlink="">
      <xdr:nvSpPr>
        <xdr:cNvPr id="308" name="n_1aveValue【公営住宅】&#10;有形固定資産減価償却率">
          <a:extLst>
            <a:ext uri="{FF2B5EF4-FFF2-40B4-BE49-F238E27FC236}">
              <a16:creationId xmlns:a16="http://schemas.microsoft.com/office/drawing/2014/main" id="{00000000-0008-0000-0E00-000034010000}"/>
            </a:ext>
          </a:extLst>
        </xdr:cNvPr>
        <xdr:cNvSpPr txBox="1"/>
      </xdr:nvSpPr>
      <xdr:spPr>
        <a:xfrm>
          <a:off x="3582044" y="1345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13988</xdr:rowOff>
    </xdr:from>
    <xdr:ext cx="405111" cy="259045"/>
    <xdr:sp macro="" textlink="">
      <xdr:nvSpPr>
        <xdr:cNvPr id="309" name="n_2aveValue【公営住宅】&#10;有形固定資産減価償却率">
          <a:extLst>
            <a:ext uri="{FF2B5EF4-FFF2-40B4-BE49-F238E27FC236}">
              <a16:creationId xmlns:a16="http://schemas.microsoft.com/office/drawing/2014/main" id="{00000000-0008-0000-0E00-000035010000}"/>
            </a:ext>
          </a:extLst>
        </xdr:cNvPr>
        <xdr:cNvSpPr txBox="1"/>
      </xdr:nvSpPr>
      <xdr:spPr>
        <a:xfrm>
          <a:off x="2705744" y="13387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52088</xdr:rowOff>
    </xdr:from>
    <xdr:ext cx="405111" cy="259045"/>
    <xdr:sp macro="" textlink="">
      <xdr:nvSpPr>
        <xdr:cNvPr id="310" name="n_3aveValue【公営住宅】&#10;有形固定資産減価償却率">
          <a:extLst>
            <a:ext uri="{FF2B5EF4-FFF2-40B4-BE49-F238E27FC236}">
              <a16:creationId xmlns:a16="http://schemas.microsoft.com/office/drawing/2014/main" id="{00000000-0008-0000-0E00-000036010000}"/>
            </a:ext>
          </a:extLst>
        </xdr:cNvPr>
        <xdr:cNvSpPr txBox="1"/>
      </xdr:nvSpPr>
      <xdr:spPr>
        <a:xfrm>
          <a:off x="1816744" y="13082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128288</xdr:rowOff>
    </xdr:from>
    <xdr:ext cx="405111" cy="259045"/>
    <xdr:sp macro="" textlink="">
      <xdr:nvSpPr>
        <xdr:cNvPr id="311" name="n_4aveValue【公営住宅】&#10;有形固定資産減価償却率">
          <a:extLst>
            <a:ext uri="{FF2B5EF4-FFF2-40B4-BE49-F238E27FC236}">
              <a16:creationId xmlns:a16="http://schemas.microsoft.com/office/drawing/2014/main" id="{00000000-0008-0000-0E00-000037010000}"/>
            </a:ext>
          </a:extLst>
        </xdr:cNvPr>
        <xdr:cNvSpPr txBox="1"/>
      </xdr:nvSpPr>
      <xdr:spPr>
        <a:xfrm>
          <a:off x="927744" y="13158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80027</xdr:rowOff>
    </xdr:from>
    <xdr:ext cx="405111" cy="259045"/>
    <xdr:sp macro="" textlink="">
      <xdr:nvSpPr>
        <xdr:cNvPr id="312" name="n_1mainValue【公営住宅】&#10;有形固定資産減価償却率">
          <a:extLst>
            <a:ext uri="{FF2B5EF4-FFF2-40B4-BE49-F238E27FC236}">
              <a16:creationId xmlns:a16="http://schemas.microsoft.com/office/drawing/2014/main" id="{00000000-0008-0000-0E00-000038010000}"/>
            </a:ext>
          </a:extLst>
        </xdr:cNvPr>
        <xdr:cNvSpPr txBox="1"/>
      </xdr:nvSpPr>
      <xdr:spPr>
        <a:xfrm>
          <a:off x="3582044" y="1396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15257</xdr:rowOff>
    </xdr:from>
    <xdr:ext cx="405111" cy="259045"/>
    <xdr:sp macro="" textlink="">
      <xdr:nvSpPr>
        <xdr:cNvPr id="313" name="n_2mainValue【公営住宅】&#10;有形固定資産減価償却率">
          <a:extLst>
            <a:ext uri="{FF2B5EF4-FFF2-40B4-BE49-F238E27FC236}">
              <a16:creationId xmlns:a16="http://schemas.microsoft.com/office/drawing/2014/main" id="{00000000-0008-0000-0E00-000039010000}"/>
            </a:ext>
          </a:extLst>
        </xdr:cNvPr>
        <xdr:cNvSpPr txBox="1"/>
      </xdr:nvSpPr>
      <xdr:spPr>
        <a:xfrm>
          <a:off x="2705744" y="13902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121938</xdr:rowOff>
    </xdr:from>
    <xdr:ext cx="405111" cy="259045"/>
    <xdr:sp macro="" textlink="">
      <xdr:nvSpPr>
        <xdr:cNvPr id="314" name="n_3mainValue【公営住宅】&#10;有形固定資産減価償却率">
          <a:extLst>
            <a:ext uri="{FF2B5EF4-FFF2-40B4-BE49-F238E27FC236}">
              <a16:creationId xmlns:a16="http://schemas.microsoft.com/office/drawing/2014/main" id="{00000000-0008-0000-0E00-00003A010000}"/>
            </a:ext>
          </a:extLst>
        </xdr:cNvPr>
        <xdr:cNvSpPr txBox="1"/>
      </xdr:nvSpPr>
      <xdr:spPr>
        <a:xfrm>
          <a:off x="1816744" y="13837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49547</xdr:rowOff>
    </xdr:from>
    <xdr:ext cx="405111" cy="259045"/>
    <xdr:sp macro="" textlink="">
      <xdr:nvSpPr>
        <xdr:cNvPr id="315" name="n_4mainValue【公営住宅】&#10;有形固定資産減価償却率">
          <a:extLst>
            <a:ext uri="{FF2B5EF4-FFF2-40B4-BE49-F238E27FC236}">
              <a16:creationId xmlns:a16="http://schemas.microsoft.com/office/drawing/2014/main" id="{00000000-0008-0000-0E00-00003B010000}"/>
            </a:ext>
          </a:extLst>
        </xdr:cNvPr>
        <xdr:cNvSpPr txBox="1"/>
      </xdr:nvSpPr>
      <xdr:spPr>
        <a:xfrm>
          <a:off x="927744" y="13765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00000000-0008-0000-0E00-00003C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00000000-0008-0000-0E00-00003D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00000000-0008-0000-0E00-00003E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00000000-0008-0000-0E00-00003F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00000000-0008-0000-0E00-000040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00000000-0008-0000-0E00-000041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00000000-0008-0000-0E00-000044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00000000-0008-0000-0E00-000045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6" name="直線コネクタ 325">
          <a:extLst>
            <a:ext uri="{FF2B5EF4-FFF2-40B4-BE49-F238E27FC236}">
              <a16:creationId xmlns:a16="http://schemas.microsoft.com/office/drawing/2014/main" id="{00000000-0008-0000-0E00-000046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7" name="テキスト ボックス 326">
          <a:extLst>
            <a:ext uri="{FF2B5EF4-FFF2-40B4-BE49-F238E27FC236}">
              <a16:creationId xmlns:a16="http://schemas.microsoft.com/office/drawing/2014/main" id="{00000000-0008-0000-0E00-000047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8" name="直線コネクタ 327">
          <a:extLst>
            <a:ext uri="{FF2B5EF4-FFF2-40B4-BE49-F238E27FC236}">
              <a16:creationId xmlns:a16="http://schemas.microsoft.com/office/drawing/2014/main" id="{00000000-0008-0000-0E00-000048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29" name="テキスト ボックス 328">
          <a:extLst>
            <a:ext uri="{FF2B5EF4-FFF2-40B4-BE49-F238E27FC236}">
              <a16:creationId xmlns:a16="http://schemas.microsoft.com/office/drawing/2014/main" id="{00000000-0008-0000-0E00-00004901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0" name="直線コネクタ 329">
          <a:extLst>
            <a:ext uri="{FF2B5EF4-FFF2-40B4-BE49-F238E27FC236}">
              <a16:creationId xmlns:a16="http://schemas.microsoft.com/office/drawing/2014/main" id="{00000000-0008-0000-0E00-00004A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1" name="テキスト ボックス 330">
          <a:extLst>
            <a:ext uri="{FF2B5EF4-FFF2-40B4-BE49-F238E27FC236}">
              <a16:creationId xmlns:a16="http://schemas.microsoft.com/office/drawing/2014/main" id="{00000000-0008-0000-0E00-00004B01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2" name="直線コネクタ 331">
          <a:extLst>
            <a:ext uri="{FF2B5EF4-FFF2-40B4-BE49-F238E27FC236}">
              <a16:creationId xmlns:a16="http://schemas.microsoft.com/office/drawing/2014/main" id="{00000000-0008-0000-0E00-00004C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3" name="テキスト ボックス 332">
          <a:extLst>
            <a:ext uri="{FF2B5EF4-FFF2-40B4-BE49-F238E27FC236}">
              <a16:creationId xmlns:a16="http://schemas.microsoft.com/office/drawing/2014/main" id="{00000000-0008-0000-0E00-00004D01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4" name="直線コネクタ 333">
          <a:extLst>
            <a:ext uri="{FF2B5EF4-FFF2-40B4-BE49-F238E27FC236}">
              <a16:creationId xmlns:a16="http://schemas.microsoft.com/office/drawing/2014/main" id="{00000000-0008-0000-0E00-00004E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5" name="テキスト ボックス 334">
          <a:extLst>
            <a:ext uri="{FF2B5EF4-FFF2-40B4-BE49-F238E27FC236}">
              <a16:creationId xmlns:a16="http://schemas.microsoft.com/office/drawing/2014/main" id="{00000000-0008-0000-0E00-00004F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6" name="【公営住宅】&#10;一人当たり面積グラフ枠">
          <a:extLst>
            <a:ext uri="{FF2B5EF4-FFF2-40B4-BE49-F238E27FC236}">
              <a16:creationId xmlns:a16="http://schemas.microsoft.com/office/drawing/2014/main" id="{00000000-0008-0000-0E00-000050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120853</xdr:rowOff>
    </xdr:from>
    <xdr:to>
      <xdr:col>54</xdr:col>
      <xdr:colOff>189865</xdr:colOff>
      <xdr:row>86</xdr:row>
      <xdr:rowOff>28499</xdr:rowOff>
    </xdr:to>
    <xdr:cxnSp macro="">
      <xdr:nvCxnSpPr>
        <xdr:cNvPr id="337" name="直線コネクタ 336">
          <a:extLst>
            <a:ext uri="{FF2B5EF4-FFF2-40B4-BE49-F238E27FC236}">
              <a16:creationId xmlns:a16="http://schemas.microsoft.com/office/drawing/2014/main" id="{00000000-0008-0000-0E00-000051010000}"/>
            </a:ext>
          </a:extLst>
        </xdr:cNvPr>
        <xdr:cNvCxnSpPr/>
      </xdr:nvCxnSpPr>
      <xdr:spPr>
        <a:xfrm flipV="1">
          <a:off x="10476865" y="13493953"/>
          <a:ext cx="0" cy="1279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32326</xdr:rowOff>
    </xdr:from>
    <xdr:ext cx="469744" cy="259045"/>
    <xdr:sp macro="" textlink="">
      <xdr:nvSpPr>
        <xdr:cNvPr id="338" name="【公営住宅】&#10;一人当たり面積最小値テキスト">
          <a:extLst>
            <a:ext uri="{FF2B5EF4-FFF2-40B4-BE49-F238E27FC236}">
              <a16:creationId xmlns:a16="http://schemas.microsoft.com/office/drawing/2014/main" id="{00000000-0008-0000-0E00-000052010000}"/>
            </a:ext>
          </a:extLst>
        </xdr:cNvPr>
        <xdr:cNvSpPr txBox="1"/>
      </xdr:nvSpPr>
      <xdr:spPr>
        <a:xfrm>
          <a:off x="10515600" y="14777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28499</xdr:rowOff>
    </xdr:from>
    <xdr:to>
      <xdr:col>55</xdr:col>
      <xdr:colOff>88900</xdr:colOff>
      <xdr:row>86</xdr:row>
      <xdr:rowOff>28499</xdr:rowOff>
    </xdr:to>
    <xdr:cxnSp macro="">
      <xdr:nvCxnSpPr>
        <xdr:cNvPr id="339" name="直線コネクタ 338">
          <a:extLst>
            <a:ext uri="{FF2B5EF4-FFF2-40B4-BE49-F238E27FC236}">
              <a16:creationId xmlns:a16="http://schemas.microsoft.com/office/drawing/2014/main" id="{00000000-0008-0000-0E00-000053010000}"/>
            </a:ext>
          </a:extLst>
        </xdr:cNvPr>
        <xdr:cNvCxnSpPr/>
      </xdr:nvCxnSpPr>
      <xdr:spPr>
        <a:xfrm>
          <a:off x="10388600" y="14773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67530</xdr:rowOff>
    </xdr:from>
    <xdr:ext cx="469744" cy="259045"/>
    <xdr:sp macro="" textlink="">
      <xdr:nvSpPr>
        <xdr:cNvPr id="340" name="【公営住宅】&#10;一人当たり面積最大値テキスト">
          <a:extLst>
            <a:ext uri="{FF2B5EF4-FFF2-40B4-BE49-F238E27FC236}">
              <a16:creationId xmlns:a16="http://schemas.microsoft.com/office/drawing/2014/main" id="{00000000-0008-0000-0E00-000054010000}"/>
            </a:ext>
          </a:extLst>
        </xdr:cNvPr>
        <xdr:cNvSpPr txBox="1"/>
      </xdr:nvSpPr>
      <xdr:spPr>
        <a:xfrm>
          <a:off x="10515600" y="1326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120853</xdr:rowOff>
    </xdr:from>
    <xdr:to>
      <xdr:col>55</xdr:col>
      <xdr:colOff>88900</xdr:colOff>
      <xdr:row>78</xdr:row>
      <xdr:rowOff>120853</xdr:rowOff>
    </xdr:to>
    <xdr:cxnSp macro="">
      <xdr:nvCxnSpPr>
        <xdr:cNvPr id="341" name="直線コネクタ 340">
          <a:extLst>
            <a:ext uri="{FF2B5EF4-FFF2-40B4-BE49-F238E27FC236}">
              <a16:creationId xmlns:a16="http://schemas.microsoft.com/office/drawing/2014/main" id="{00000000-0008-0000-0E00-000055010000}"/>
            </a:ext>
          </a:extLst>
        </xdr:cNvPr>
        <xdr:cNvCxnSpPr/>
      </xdr:nvCxnSpPr>
      <xdr:spPr>
        <a:xfrm>
          <a:off x="10388600" y="134939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149623</xdr:rowOff>
    </xdr:from>
    <xdr:ext cx="469744" cy="259045"/>
    <xdr:sp macro="" textlink="">
      <xdr:nvSpPr>
        <xdr:cNvPr id="342" name="【公営住宅】&#10;一人当たり面積平均値テキスト">
          <a:extLst>
            <a:ext uri="{FF2B5EF4-FFF2-40B4-BE49-F238E27FC236}">
              <a16:creationId xmlns:a16="http://schemas.microsoft.com/office/drawing/2014/main" id="{00000000-0008-0000-0E00-000056010000}"/>
            </a:ext>
          </a:extLst>
        </xdr:cNvPr>
        <xdr:cNvSpPr txBox="1"/>
      </xdr:nvSpPr>
      <xdr:spPr>
        <a:xfrm>
          <a:off x="10515600" y="142085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126746</xdr:rowOff>
    </xdr:from>
    <xdr:to>
      <xdr:col>55</xdr:col>
      <xdr:colOff>50800</xdr:colOff>
      <xdr:row>84</xdr:row>
      <xdr:rowOff>56896</xdr:rowOff>
    </xdr:to>
    <xdr:sp macro="" textlink="">
      <xdr:nvSpPr>
        <xdr:cNvPr id="343" name="フローチャート: 判断 342">
          <a:extLst>
            <a:ext uri="{FF2B5EF4-FFF2-40B4-BE49-F238E27FC236}">
              <a16:creationId xmlns:a16="http://schemas.microsoft.com/office/drawing/2014/main" id="{00000000-0008-0000-0E00-000057010000}"/>
            </a:ext>
          </a:extLst>
        </xdr:cNvPr>
        <xdr:cNvSpPr/>
      </xdr:nvSpPr>
      <xdr:spPr>
        <a:xfrm>
          <a:off x="104267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119887</xdr:rowOff>
    </xdr:from>
    <xdr:to>
      <xdr:col>50</xdr:col>
      <xdr:colOff>165100</xdr:colOff>
      <xdr:row>84</xdr:row>
      <xdr:rowOff>50037</xdr:rowOff>
    </xdr:to>
    <xdr:sp macro="" textlink="">
      <xdr:nvSpPr>
        <xdr:cNvPr id="344" name="フローチャート: 判断 343">
          <a:extLst>
            <a:ext uri="{FF2B5EF4-FFF2-40B4-BE49-F238E27FC236}">
              <a16:creationId xmlns:a16="http://schemas.microsoft.com/office/drawing/2014/main" id="{00000000-0008-0000-0E00-000058010000}"/>
            </a:ext>
          </a:extLst>
        </xdr:cNvPr>
        <xdr:cNvSpPr/>
      </xdr:nvSpPr>
      <xdr:spPr>
        <a:xfrm>
          <a:off x="9588500" y="1435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122174</xdr:rowOff>
    </xdr:from>
    <xdr:to>
      <xdr:col>46</xdr:col>
      <xdr:colOff>38100</xdr:colOff>
      <xdr:row>84</xdr:row>
      <xdr:rowOff>52324</xdr:rowOff>
    </xdr:to>
    <xdr:sp macro="" textlink="">
      <xdr:nvSpPr>
        <xdr:cNvPr id="345" name="フローチャート: 判断 344">
          <a:extLst>
            <a:ext uri="{FF2B5EF4-FFF2-40B4-BE49-F238E27FC236}">
              <a16:creationId xmlns:a16="http://schemas.microsoft.com/office/drawing/2014/main" id="{00000000-0008-0000-0E00-000059010000}"/>
            </a:ext>
          </a:extLst>
        </xdr:cNvPr>
        <xdr:cNvSpPr/>
      </xdr:nvSpPr>
      <xdr:spPr>
        <a:xfrm>
          <a:off x="8699500" y="1435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164236</xdr:rowOff>
    </xdr:from>
    <xdr:to>
      <xdr:col>41</xdr:col>
      <xdr:colOff>101600</xdr:colOff>
      <xdr:row>84</xdr:row>
      <xdr:rowOff>94386</xdr:rowOff>
    </xdr:to>
    <xdr:sp macro="" textlink="">
      <xdr:nvSpPr>
        <xdr:cNvPr id="346" name="フローチャート: 判断 345">
          <a:extLst>
            <a:ext uri="{FF2B5EF4-FFF2-40B4-BE49-F238E27FC236}">
              <a16:creationId xmlns:a16="http://schemas.microsoft.com/office/drawing/2014/main" id="{00000000-0008-0000-0E00-00005A010000}"/>
            </a:ext>
          </a:extLst>
        </xdr:cNvPr>
        <xdr:cNvSpPr/>
      </xdr:nvSpPr>
      <xdr:spPr>
        <a:xfrm>
          <a:off x="7810500" y="1439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558</xdr:rowOff>
    </xdr:from>
    <xdr:to>
      <xdr:col>36</xdr:col>
      <xdr:colOff>165100</xdr:colOff>
      <xdr:row>84</xdr:row>
      <xdr:rowOff>102158</xdr:rowOff>
    </xdr:to>
    <xdr:sp macro="" textlink="">
      <xdr:nvSpPr>
        <xdr:cNvPr id="347" name="フローチャート: 判断 346">
          <a:extLst>
            <a:ext uri="{FF2B5EF4-FFF2-40B4-BE49-F238E27FC236}">
              <a16:creationId xmlns:a16="http://schemas.microsoft.com/office/drawing/2014/main" id="{00000000-0008-0000-0E00-00005B010000}"/>
            </a:ext>
          </a:extLst>
        </xdr:cNvPr>
        <xdr:cNvSpPr/>
      </xdr:nvSpPr>
      <xdr:spPr>
        <a:xfrm>
          <a:off x="6921500" y="14402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00000000-0008-0000-0E00-00005C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00000000-0008-0000-0E00-00005D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00000000-0008-0000-0E00-00005E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0000000-0008-0000-0E00-00005F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E00-000060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84226</xdr:rowOff>
    </xdr:from>
    <xdr:to>
      <xdr:col>55</xdr:col>
      <xdr:colOff>50800</xdr:colOff>
      <xdr:row>85</xdr:row>
      <xdr:rowOff>14376</xdr:rowOff>
    </xdr:to>
    <xdr:sp macro="" textlink="">
      <xdr:nvSpPr>
        <xdr:cNvPr id="353" name="楕円 352">
          <a:extLst>
            <a:ext uri="{FF2B5EF4-FFF2-40B4-BE49-F238E27FC236}">
              <a16:creationId xmlns:a16="http://schemas.microsoft.com/office/drawing/2014/main" id="{00000000-0008-0000-0E00-000061010000}"/>
            </a:ext>
          </a:extLst>
        </xdr:cNvPr>
        <xdr:cNvSpPr/>
      </xdr:nvSpPr>
      <xdr:spPr>
        <a:xfrm>
          <a:off x="10426700" y="14486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62653</xdr:rowOff>
    </xdr:from>
    <xdr:ext cx="469744" cy="259045"/>
    <xdr:sp macro="" textlink="">
      <xdr:nvSpPr>
        <xdr:cNvPr id="354" name="【公営住宅】&#10;一人当たり面積該当値テキスト">
          <a:extLst>
            <a:ext uri="{FF2B5EF4-FFF2-40B4-BE49-F238E27FC236}">
              <a16:creationId xmlns:a16="http://schemas.microsoft.com/office/drawing/2014/main" id="{00000000-0008-0000-0E00-000062010000}"/>
            </a:ext>
          </a:extLst>
        </xdr:cNvPr>
        <xdr:cNvSpPr txBox="1"/>
      </xdr:nvSpPr>
      <xdr:spPr>
        <a:xfrm>
          <a:off x="10515600" y="14464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109829</xdr:rowOff>
    </xdr:from>
    <xdr:to>
      <xdr:col>50</xdr:col>
      <xdr:colOff>165100</xdr:colOff>
      <xdr:row>85</xdr:row>
      <xdr:rowOff>39979</xdr:rowOff>
    </xdr:to>
    <xdr:sp macro="" textlink="">
      <xdr:nvSpPr>
        <xdr:cNvPr id="355" name="楕円 354">
          <a:extLst>
            <a:ext uri="{FF2B5EF4-FFF2-40B4-BE49-F238E27FC236}">
              <a16:creationId xmlns:a16="http://schemas.microsoft.com/office/drawing/2014/main" id="{00000000-0008-0000-0E00-000063010000}"/>
            </a:ext>
          </a:extLst>
        </xdr:cNvPr>
        <xdr:cNvSpPr/>
      </xdr:nvSpPr>
      <xdr:spPr>
        <a:xfrm>
          <a:off x="9588500" y="1451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135026</xdr:rowOff>
    </xdr:from>
    <xdr:to>
      <xdr:col>55</xdr:col>
      <xdr:colOff>0</xdr:colOff>
      <xdr:row>84</xdr:row>
      <xdr:rowOff>160629</xdr:rowOff>
    </xdr:to>
    <xdr:cxnSp macro="">
      <xdr:nvCxnSpPr>
        <xdr:cNvPr id="356" name="直線コネクタ 355">
          <a:extLst>
            <a:ext uri="{FF2B5EF4-FFF2-40B4-BE49-F238E27FC236}">
              <a16:creationId xmlns:a16="http://schemas.microsoft.com/office/drawing/2014/main" id="{00000000-0008-0000-0E00-000064010000}"/>
            </a:ext>
          </a:extLst>
        </xdr:cNvPr>
        <xdr:cNvCxnSpPr/>
      </xdr:nvCxnSpPr>
      <xdr:spPr>
        <a:xfrm flipV="1">
          <a:off x="9639300" y="14536826"/>
          <a:ext cx="838200" cy="2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113030</xdr:rowOff>
    </xdr:from>
    <xdr:to>
      <xdr:col>46</xdr:col>
      <xdr:colOff>38100</xdr:colOff>
      <xdr:row>85</xdr:row>
      <xdr:rowOff>43180</xdr:rowOff>
    </xdr:to>
    <xdr:sp macro="" textlink="">
      <xdr:nvSpPr>
        <xdr:cNvPr id="357" name="楕円 356">
          <a:extLst>
            <a:ext uri="{FF2B5EF4-FFF2-40B4-BE49-F238E27FC236}">
              <a16:creationId xmlns:a16="http://schemas.microsoft.com/office/drawing/2014/main" id="{00000000-0008-0000-0E00-000065010000}"/>
            </a:ext>
          </a:extLst>
        </xdr:cNvPr>
        <xdr:cNvSpPr/>
      </xdr:nvSpPr>
      <xdr:spPr>
        <a:xfrm>
          <a:off x="8699500" y="1451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160629</xdr:rowOff>
    </xdr:from>
    <xdr:to>
      <xdr:col>50</xdr:col>
      <xdr:colOff>114300</xdr:colOff>
      <xdr:row>84</xdr:row>
      <xdr:rowOff>163830</xdr:rowOff>
    </xdr:to>
    <xdr:cxnSp macro="">
      <xdr:nvCxnSpPr>
        <xdr:cNvPr id="358" name="直線コネクタ 357">
          <a:extLst>
            <a:ext uri="{FF2B5EF4-FFF2-40B4-BE49-F238E27FC236}">
              <a16:creationId xmlns:a16="http://schemas.microsoft.com/office/drawing/2014/main" id="{00000000-0008-0000-0E00-000066010000}"/>
            </a:ext>
          </a:extLst>
        </xdr:cNvPr>
        <xdr:cNvCxnSpPr/>
      </xdr:nvCxnSpPr>
      <xdr:spPr>
        <a:xfrm flipV="1">
          <a:off x="8750300" y="14562429"/>
          <a:ext cx="8890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115773</xdr:rowOff>
    </xdr:from>
    <xdr:to>
      <xdr:col>41</xdr:col>
      <xdr:colOff>101600</xdr:colOff>
      <xdr:row>85</xdr:row>
      <xdr:rowOff>45923</xdr:rowOff>
    </xdr:to>
    <xdr:sp macro="" textlink="">
      <xdr:nvSpPr>
        <xdr:cNvPr id="359" name="楕円 358">
          <a:extLst>
            <a:ext uri="{FF2B5EF4-FFF2-40B4-BE49-F238E27FC236}">
              <a16:creationId xmlns:a16="http://schemas.microsoft.com/office/drawing/2014/main" id="{00000000-0008-0000-0E00-000067010000}"/>
            </a:ext>
          </a:extLst>
        </xdr:cNvPr>
        <xdr:cNvSpPr/>
      </xdr:nvSpPr>
      <xdr:spPr>
        <a:xfrm>
          <a:off x="7810500" y="14517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163830</xdr:rowOff>
    </xdr:from>
    <xdr:to>
      <xdr:col>45</xdr:col>
      <xdr:colOff>177800</xdr:colOff>
      <xdr:row>84</xdr:row>
      <xdr:rowOff>166573</xdr:rowOff>
    </xdr:to>
    <xdr:cxnSp macro="">
      <xdr:nvCxnSpPr>
        <xdr:cNvPr id="360" name="直線コネクタ 359">
          <a:extLst>
            <a:ext uri="{FF2B5EF4-FFF2-40B4-BE49-F238E27FC236}">
              <a16:creationId xmlns:a16="http://schemas.microsoft.com/office/drawing/2014/main" id="{00000000-0008-0000-0E00-000068010000}"/>
            </a:ext>
          </a:extLst>
        </xdr:cNvPr>
        <xdr:cNvCxnSpPr/>
      </xdr:nvCxnSpPr>
      <xdr:spPr>
        <a:xfrm flipV="1">
          <a:off x="7861300" y="14565630"/>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118517</xdr:rowOff>
    </xdr:from>
    <xdr:to>
      <xdr:col>36</xdr:col>
      <xdr:colOff>165100</xdr:colOff>
      <xdr:row>85</xdr:row>
      <xdr:rowOff>48667</xdr:rowOff>
    </xdr:to>
    <xdr:sp macro="" textlink="">
      <xdr:nvSpPr>
        <xdr:cNvPr id="361" name="楕円 360">
          <a:extLst>
            <a:ext uri="{FF2B5EF4-FFF2-40B4-BE49-F238E27FC236}">
              <a16:creationId xmlns:a16="http://schemas.microsoft.com/office/drawing/2014/main" id="{00000000-0008-0000-0E00-000069010000}"/>
            </a:ext>
          </a:extLst>
        </xdr:cNvPr>
        <xdr:cNvSpPr/>
      </xdr:nvSpPr>
      <xdr:spPr>
        <a:xfrm>
          <a:off x="6921500" y="14520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166573</xdr:rowOff>
    </xdr:from>
    <xdr:to>
      <xdr:col>41</xdr:col>
      <xdr:colOff>50800</xdr:colOff>
      <xdr:row>84</xdr:row>
      <xdr:rowOff>169317</xdr:rowOff>
    </xdr:to>
    <xdr:cxnSp macro="">
      <xdr:nvCxnSpPr>
        <xdr:cNvPr id="362" name="直線コネクタ 361">
          <a:extLst>
            <a:ext uri="{FF2B5EF4-FFF2-40B4-BE49-F238E27FC236}">
              <a16:creationId xmlns:a16="http://schemas.microsoft.com/office/drawing/2014/main" id="{00000000-0008-0000-0E00-00006A010000}"/>
            </a:ext>
          </a:extLst>
        </xdr:cNvPr>
        <xdr:cNvCxnSpPr/>
      </xdr:nvCxnSpPr>
      <xdr:spPr>
        <a:xfrm flipV="1">
          <a:off x="6972300" y="14568373"/>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66564</xdr:rowOff>
    </xdr:from>
    <xdr:ext cx="469744" cy="259045"/>
    <xdr:sp macro="" textlink="">
      <xdr:nvSpPr>
        <xdr:cNvPr id="363" name="n_1aveValue【公営住宅】&#10;一人当たり面積">
          <a:extLst>
            <a:ext uri="{FF2B5EF4-FFF2-40B4-BE49-F238E27FC236}">
              <a16:creationId xmlns:a16="http://schemas.microsoft.com/office/drawing/2014/main" id="{00000000-0008-0000-0E00-00006B010000}"/>
            </a:ext>
          </a:extLst>
        </xdr:cNvPr>
        <xdr:cNvSpPr txBox="1"/>
      </xdr:nvSpPr>
      <xdr:spPr>
        <a:xfrm>
          <a:off x="9391727" y="14125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68851</xdr:rowOff>
    </xdr:from>
    <xdr:ext cx="469744" cy="259045"/>
    <xdr:sp macro="" textlink="">
      <xdr:nvSpPr>
        <xdr:cNvPr id="364" name="n_2aveValue【公営住宅】&#10;一人当たり面積">
          <a:extLst>
            <a:ext uri="{FF2B5EF4-FFF2-40B4-BE49-F238E27FC236}">
              <a16:creationId xmlns:a16="http://schemas.microsoft.com/office/drawing/2014/main" id="{00000000-0008-0000-0E00-00006C010000}"/>
            </a:ext>
          </a:extLst>
        </xdr:cNvPr>
        <xdr:cNvSpPr txBox="1"/>
      </xdr:nvSpPr>
      <xdr:spPr>
        <a:xfrm>
          <a:off x="8515427" y="1412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110913</xdr:rowOff>
    </xdr:from>
    <xdr:ext cx="469744" cy="259045"/>
    <xdr:sp macro="" textlink="">
      <xdr:nvSpPr>
        <xdr:cNvPr id="365" name="n_3aveValue【公営住宅】&#10;一人当たり面積">
          <a:extLst>
            <a:ext uri="{FF2B5EF4-FFF2-40B4-BE49-F238E27FC236}">
              <a16:creationId xmlns:a16="http://schemas.microsoft.com/office/drawing/2014/main" id="{00000000-0008-0000-0E00-00006D010000}"/>
            </a:ext>
          </a:extLst>
        </xdr:cNvPr>
        <xdr:cNvSpPr txBox="1"/>
      </xdr:nvSpPr>
      <xdr:spPr>
        <a:xfrm>
          <a:off x="7626427" y="14169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118685</xdr:rowOff>
    </xdr:from>
    <xdr:ext cx="469744" cy="259045"/>
    <xdr:sp macro="" textlink="">
      <xdr:nvSpPr>
        <xdr:cNvPr id="366" name="n_4aveValue【公営住宅】&#10;一人当たり面積">
          <a:extLst>
            <a:ext uri="{FF2B5EF4-FFF2-40B4-BE49-F238E27FC236}">
              <a16:creationId xmlns:a16="http://schemas.microsoft.com/office/drawing/2014/main" id="{00000000-0008-0000-0E00-00006E010000}"/>
            </a:ext>
          </a:extLst>
        </xdr:cNvPr>
        <xdr:cNvSpPr txBox="1"/>
      </xdr:nvSpPr>
      <xdr:spPr>
        <a:xfrm>
          <a:off x="6737427" y="14177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31106</xdr:rowOff>
    </xdr:from>
    <xdr:ext cx="469744" cy="259045"/>
    <xdr:sp macro="" textlink="">
      <xdr:nvSpPr>
        <xdr:cNvPr id="367" name="n_1mainValue【公営住宅】&#10;一人当たり面積">
          <a:extLst>
            <a:ext uri="{FF2B5EF4-FFF2-40B4-BE49-F238E27FC236}">
              <a16:creationId xmlns:a16="http://schemas.microsoft.com/office/drawing/2014/main" id="{00000000-0008-0000-0E00-00006F010000}"/>
            </a:ext>
          </a:extLst>
        </xdr:cNvPr>
        <xdr:cNvSpPr txBox="1"/>
      </xdr:nvSpPr>
      <xdr:spPr>
        <a:xfrm>
          <a:off x="9391727" y="14604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34307</xdr:rowOff>
    </xdr:from>
    <xdr:ext cx="469744" cy="259045"/>
    <xdr:sp macro="" textlink="">
      <xdr:nvSpPr>
        <xdr:cNvPr id="368" name="n_2mainValue【公営住宅】&#10;一人当たり面積">
          <a:extLst>
            <a:ext uri="{FF2B5EF4-FFF2-40B4-BE49-F238E27FC236}">
              <a16:creationId xmlns:a16="http://schemas.microsoft.com/office/drawing/2014/main" id="{00000000-0008-0000-0E00-000070010000}"/>
            </a:ext>
          </a:extLst>
        </xdr:cNvPr>
        <xdr:cNvSpPr txBox="1"/>
      </xdr:nvSpPr>
      <xdr:spPr>
        <a:xfrm>
          <a:off x="8515427" y="1460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37050</xdr:rowOff>
    </xdr:from>
    <xdr:ext cx="469744" cy="259045"/>
    <xdr:sp macro="" textlink="">
      <xdr:nvSpPr>
        <xdr:cNvPr id="369" name="n_3mainValue【公営住宅】&#10;一人当たり面積">
          <a:extLst>
            <a:ext uri="{FF2B5EF4-FFF2-40B4-BE49-F238E27FC236}">
              <a16:creationId xmlns:a16="http://schemas.microsoft.com/office/drawing/2014/main" id="{00000000-0008-0000-0E00-000071010000}"/>
            </a:ext>
          </a:extLst>
        </xdr:cNvPr>
        <xdr:cNvSpPr txBox="1"/>
      </xdr:nvSpPr>
      <xdr:spPr>
        <a:xfrm>
          <a:off x="7626427" y="14610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39794</xdr:rowOff>
    </xdr:from>
    <xdr:ext cx="469744" cy="259045"/>
    <xdr:sp macro="" textlink="">
      <xdr:nvSpPr>
        <xdr:cNvPr id="370" name="n_4mainValue【公営住宅】&#10;一人当たり面積">
          <a:extLst>
            <a:ext uri="{FF2B5EF4-FFF2-40B4-BE49-F238E27FC236}">
              <a16:creationId xmlns:a16="http://schemas.microsoft.com/office/drawing/2014/main" id="{00000000-0008-0000-0E00-000072010000}"/>
            </a:ext>
          </a:extLst>
        </xdr:cNvPr>
        <xdr:cNvSpPr txBox="1"/>
      </xdr:nvSpPr>
      <xdr:spPr>
        <a:xfrm>
          <a:off x="6737427" y="14613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1" name="正方形/長方形 370">
          <a:extLst>
            <a:ext uri="{FF2B5EF4-FFF2-40B4-BE49-F238E27FC236}">
              <a16:creationId xmlns:a16="http://schemas.microsoft.com/office/drawing/2014/main" id="{00000000-0008-0000-0E00-000073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2" name="正方形/長方形 371">
          <a:extLst>
            <a:ext uri="{FF2B5EF4-FFF2-40B4-BE49-F238E27FC236}">
              <a16:creationId xmlns:a16="http://schemas.microsoft.com/office/drawing/2014/main" id="{00000000-0008-0000-0E00-000074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3" name="正方形/長方形 372">
          <a:extLst>
            <a:ext uri="{FF2B5EF4-FFF2-40B4-BE49-F238E27FC236}">
              <a16:creationId xmlns:a16="http://schemas.microsoft.com/office/drawing/2014/main" id="{00000000-0008-0000-0E00-000075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4" name="正方形/長方形 373">
          <a:extLst>
            <a:ext uri="{FF2B5EF4-FFF2-40B4-BE49-F238E27FC236}">
              <a16:creationId xmlns:a16="http://schemas.microsoft.com/office/drawing/2014/main" id="{00000000-0008-0000-0E00-000076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5" name="正方形/長方形 374">
          <a:extLst>
            <a:ext uri="{FF2B5EF4-FFF2-40B4-BE49-F238E27FC236}">
              <a16:creationId xmlns:a16="http://schemas.microsoft.com/office/drawing/2014/main" id="{00000000-0008-0000-0E00-000077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6" name="正方形/長方形 375">
          <a:extLst>
            <a:ext uri="{FF2B5EF4-FFF2-40B4-BE49-F238E27FC236}">
              <a16:creationId xmlns:a16="http://schemas.microsoft.com/office/drawing/2014/main" id="{00000000-0008-0000-0E00-000078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7" name="正方形/長方形 376">
          <a:extLst>
            <a:ext uri="{FF2B5EF4-FFF2-40B4-BE49-F238E27FC236}">
              <a16:creationId xmlns:a16="http://schemas.microsoft.com/office/drawing/2014/main" id="{00000000-0008-0000-0E00-000079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8" name="正方形/長方形 377">
          <a:extLst>
            <a:ext uri="{FF2B5EF4-FFF2-40B4-BE49-F238E27FC236}">
              <a16:creationId xmlns:a16="http://schemas.microsoft.com/office/drawing/2014/main" id="{00000000-0008-0000-0E00-00007A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9" name="テキスト ボックス 378">
          <a:extLst>
            <a:ext uri="{FF2B5EF4-FFF2-40B4-BE49-F238E27FC236}">
              <a16:creationId xmlns:a16="http://schemas.microsoft.com/office/drawing/2014/main" id="{00000000-0008-0000-0E00-00007B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0" name="直線コネクタ 379">
          <a:extLst>
            <a:ext uri="{FF2B5EF4-FFF2-40B4-BE49-F238E27FC236}">
              <a16:creationId xmlns:a16="http://schemas.microsoft.com/office/drawing/2014/main" id="{00000000-0008-0000-0E00-00007C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110</xdr:row>
      <xdr:rowOff>48277</xdr:rowOff>
    </xdr:from>
    <xdr:ext cx="403059" cy="259045"/>
    <xdr:sp macro="" textlink="">
      <xdr:nvSpPr>
        <xdr:cNvPr id="381" name="テキスト ボックス 380">
          <a:extLst>
            <a:ext uri="{FF2B5EF4-FFF2-40B4-BE49-F238E27FC236}">
              <a16:creationId xmlns:a16="http://schemas.microsoft.com/office/drawing/2014/main" id="{00000000-0008-0000-0E00-00007D010000}"/>
            </a:ext>
          </a:extLst>
        </xdr:cNvPr>
        <xdr:cNvSpPr txBox="1"/>
      </xdr:nvSpPr>
      <xdr:spPr>
        <a:xfrm>
          <a:off x="358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82" name="直線コネクタ 381">
          <a:extLst>
            <a:ext uri="{FF2B5EF4-FFF2-40B4-BE49-F238E27FC236}">
              <a16:creationId xmlns:a16="http://schemas.microsoft.com/office/drawing/2014/main" id="{00000000-0008-0000-0E00-00007E010000}"/>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107</xdr:row>
      <xdr:rowOff>105427</xdr:rowOff>
    </xdr:from>
    <xdr:ext cx="403059" cy="259045"/>
    <xdr:sp macro="" textlink="">
      <xdr:nvSpPr>
        <xdr:cNvPr id="383" name="テキスト ボックス 382">
          <a:extLst>
            <a:ext uri="{FF2B5EF4-FFF2-40B4-BE49-F238E27FC236}">
              <a16:creationId xmlns:a16="http://schemas.microsoft.com/office/drawing/2014/main" id="{00000000-0008-0000-0E00-00007F010000}"/>
            </a:ext>
          </a:extLst>
        </xdr:cNvPr>
        <xdr:cNvSpPr txBox="1"/>
      </xdr:nvSpPr>
      <xdr:spPr>
        <a:xfrm>
          <a:off x="358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84" name="直線コネクタ 383">
          <a:extLst>
            <a:ext uri="{FF2B5EF4-FFF2-40B4-BE49-F238E27FC236}">
              <a16:creationId xmlns:a16="http://schemas.microsoft.com/office/drawing/2014/main" id="{00000000-0008-0000-0E00-000080010000}"/>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85" name="テキスト ボックス 384">
          <a:extLst>
            <a:ext uri="{FF2B5EF4-FFF2-40B4-BE49-F238E27FC236}">
              <a16:creationId xmlns:a16="http://schemas.microsoft.com/office/drawing/2014/main" id="{00000000-0008-0000-0E00-000081010000}"/>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86" name="直線コネクタ 385">
          <a:extLst>
            <a:ext uri="{FF2B5EF4-FFF2-40B4-BE49-F238E27FC236}">
              <a16:creationId xmlns:a16="http://schemas.microsoft.com/office/drawing/2014/main" id="{00000000-0008-0000-0E00-000082010000}"/>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87" name="テキスト ボックス 386">
          <a:extLst>
            <a:ext uri="{FF2B5EF4-FFF2-40B4-BE49-F238E27FC236}">
              <a16:creationId xmlns:a16="http://schemas.microsoft.com/office/drawing/2014/main" id="{00000000-0008-0000-0E00-000083010000}"/>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88" name="直線コネクタ 387">
          <a:extLst>
            <a:ext uri="{FF2B5EF4-FFF2-40B4-BE49-F238E27FC236}">
              <a16:creationId xmlns:a16="http://schemas.microsoft.com/office/drawing/2014/main" id="{00000000-0008-0000-0E00-000084010000}"/>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89" name="テキスト ボックス 388">
          <a:extLst>
            <a:ext uri="{FF2B5EF4-FFF2-40B4-BE49-F238E27FC236}">
              <a16:creationId xmlns:a16="http://schemas.microsoft.com/office/drawing/2014/main" id="{00000000-0008-0000-0E00-000085010000}"/>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0" name="直線コネクタ 389">
          <a:extLst>
            <a:ext uri="{FF2B5EF4-FFF2-40B4-BE49-F238E27FC236}">
              <a16:creationId xmlns:a16="http://schemas.microsoft.com/office/drawing/2014/main" id="{00000000-0008-0000-0E00-000086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1" name="テキスト ボックス 390">
          <a:extLst>
            <a:ext uri="{FF2B5EF4-FFF2-40B4-BE49-F238E27FC236}">
              <a16:creationId xmlns:a16="http://schemas.microsoft.com/office/drawing/2014/main" id="{00000000-0008-0000-0E00-000087010000}"/>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2" name="【港湾・漁港】&#10;有形固定資産減価償却率グラフ枠">
          <a:extLst>
            <a:ext uri="{FF2B5EF4-FFF2-40B4-BE49-F238E27FC236}">
              <a16:creationId xmlns:a16="http://schemas.microsoft.com/office/drawing/2014/main" id="{00000000-0008-0000-0E00-000088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51054</xdr:rowOff>
    </xdr:from>
    <xdr:to>
      <xdr:col>24</xdr:col>
      <xdr:colOff>62865</xdr:colOff>
      <xdr:row>106</xdr:row>
      <xdr:rowOff>126492</xdr:rowOff>
    </xdr:to>
    <xdr:cxnSp macro="">
      <xdr:nvCxnSpPr>
        <xdr:cNvPr id="393" name="直線コネクタ 392">
          <a:extLst>
            <a:ext uri="{FF2B5EF4-FFF2-40B4-BE49-F238E27FC236}">
              <a16:creationId xmlns:a16="http://schemas.microsoft.com/office/drawing/2014/main" id="{00000000-0008-0000-0E00-000089010000}"/>
            </a:ext>
          </a:extLst>
        </xdr:cNvPr>
        <xdr:cNvCxnSpPr/>
      </xdr:nvCxnSpPr>
      <xdr:spPr>
        <a:xfrm flipV="1">
          <a:off x="4634865" y="17367504"/>
          <a:ext cx="0" cy="93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106</xdr:row>
      <xdr:rowOff>130319</xdr:rowOff>
    </xdr:from>
    <xdr:ext cx="405111" cy="259045"/>
    <xdr:sp macro="" textlink="">
      <xdr:nvSpPr>
        <xdr:cNvPr id="394" name="【港湾・漁港】&#10;有形固定資産減価償却率最小値テキスト">
          <a:extLst>
            <a:ext uri="{FF2B5EF4-FFF2-40B4-BE49-F238E27FC236}">
              <a16:creationId xmlns:a16="http://schemas.microsoft.com/office/drawing/2014/main" id="{00000000-0008-0000-0E00-00008A010000}"/>
            </a:ext>
          </a:extLst>
        </xdr:cNvPr>
        <xdr:cNvSpPr txBox="1"/>
      </xdr:nvSpPr>
      <xdr:spPr>
        <a:xfrm>
          <a:off x="4673600" y="18304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106</xdr:row>
      <xdr:rowOff>126492</xdr:rowOff>
    </xdr:from>
    <xdr:to>
      <xdr:col>24</xdr:col>
      <xdr:colOff>152400</xdr:colOff>
      <xdr:row>106</xdr:row>
      <xdr:rowOff>126492</xdr:rowOff>
    </xdr:to>
    <xdr:cxnSp macro="">
      <xdr:nvCxnSpPr>
        <xdr:cNvPr id="395" name="直線コネクタ 394">
          <a:extLst>
            <a:ext uri="{FF2B5EF4-FFF2-40B4-BE49-F238E27FC236}">
              <a16:creationId xmlns:a16="http://schemas.microsoft.com/office/drawing/2014/main" id="{00000000-0008-0000-0E00-00008B010000}"/>
            </a:ext>
          </a:extLst>
        </xdr:cNvPr>
        <xdr:cNvCxnSpPr/>
      </xdr:nvCxnSpPr>
      <xdr:spPr>
        <a:xfrm>
          <a:off x="4546600" y="18300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169181</xdr:rowOff>
    </xdr:from>
    <xdr:ext cx="405111" cy="259045"/>
    <xdr:sp macro="" textlink="">
      <xdr:nvSpPr>
        <xdr:cNvPr id="396" name="【港湾・漁港】&#10;有形固定資産減価償却率最大値テキスト">
          <a:extLst>
            <a:ext uri="{FF2B5EF4-FFF2-40B4-BE49-F238E27FC236}">
              <a16:creationId xmlns:a16="http://schemas.microsoft.com/office/drawing/2014/main" id="{00000000-0008-0000-0E00-00008C010000}"/>
            </a:ext>
          </a:extLst>
        </xdr:cNvPr>
        <xdr:cNvSpPr txBox="1"/>
      </xdr:nvSpPr>
      <xdr:spPr>
        <a:xfrm>
          <a:off x="4673600" y="17142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51054</xdr:rowOff>
    </xdr:from>
    <xdr:to>
      <xdr:col>24</xdr:col>
      <xdr:colOff>152400</xdr:colOff>
      <xdr:row>101</xdr:row>
      <xdr:rowOff>51054</xdr:rowOff>
    </xdr:to>
    <xdr:cxnSp macro="">
      <xdr:nvCxnSpPr>
        <xdr:cNvPr id="397" name="直線コネクタ 396">
          <a:extLst>
            <a:ext uri="{FF2B5EF4-FFF2-40B4-BE49-F238E27FC236}">
              <a16:creationId xmlns:a16="http://schemas.microsoft.com/office/drawing/2014/main" id="{00000000-0008-0000-0E00-00008D010000}"/>
            </a:ext>
          </a:extLst>
        </xdr:cNvPr>
        <xdr:cNvCxnSpPr/>
      </xdr:nvCxnSpPr>
      <xdr:spPr>
        <a:xfrm>
          <a:off x="4546600" y="17367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52849</xdr:rowOff>
    </xdr:from>
    <xdr:ext cx="405111" cy="259045"/>
    <xdr:sp macro="" textlink="">
      <xdr:nvSpPr>
        <xdr:cNvPr id="398" name="【港湾・漁港】&#10;有形固定資産減価償却率平均値テキスト">
          <a:extLst>
            <a:ext uri="{FF2B5EF4-FFF2-40B4-BE49-F238E27FC236}">
              <a16:creationId xmlns:a16="http://schemas.microsoft.com/office/drawing/2014/main" id="{00000000-0008-0000-0E00-00008E010000}"/>
            </a:ext>
          </a:extLst>
        </xdr:cNvPr>
        <xdr:cNvSpPr txBox="1"/>
      </xdr:nvSpPr>
      <xdr:spPr>
        <a:xfrm>
          <a:off x="4673600" y="17712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29972</xdr:rowOff>
    </xdr:from>
    <xdr:to>
      <xdr:col>24</xdr:col>
      <xdr:colOff>114300</xdr:colOff>
      <xdr:row>104</xdr:row>
      <xdr:rowOff>131572</xdr:rowOff>
    </xdr:to>
    <xdr:sp macro="" textlink="">
      <xdr:nvSpPr>
        <xdr:cNvPr id="399" name="フローチャート: 判断 398">
          <a:extLst>
            <a:ext uri="{FF2B5EF4-FFF2-40B4-BE49-F238E27FC236}">
              <a16:creationId xmlns:a16="http://schemas.microsoft.com/office/drawing/2014/main" id="{00000000-0008-0000-0E00-00008F010000}"/>
            </a:ext>
          </a:extLst>
        </xdr:cNvPr>
        <xdr:cNvSpPr/>
      </xdr:nvSpPr>
      <xdr:spPr>
        <a:xfrm>
          <a:off x="4584700" y="1786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160274</xdr:rowOff>
    </xdr:from>
    <xdr:to>
      <xdr:col>20</xdr:col>
      <xdr:colOff>38100</xdr:colOff>
      <xdr:row>104</xdr:row>
      <xdr:rowOff>90424</xdr:rowOff>
    </xdr:to>
    <xdr:sp macro="" textlink="">
      <xdr:nvSpPr>
        <xdr:cNvPr id="400" name="フローチャート: 判断 399">
          <a:extLst>
            <a:ext uri="{FF2B5EF4-FFF2-40B4-BE49-F238E27FC236}">
              <a16:creationId xmlns:a16="http://schemas.microsoft.com/office/drawing/2014/main" id="{00000000-0008-0000-0E00-000090010000}"/>
            </a:ext>
          </a:extLst>
        </xdr:cNvPr>
        <xdr:cNvSpPr/>
      </xdr:nvSpPr>
      <xdr:spPr>
        <a:xfrm>
          <a:off x="3746500" y="1781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87122</xdr:rowOff>
    </xdr:from>
    <xdr:to>
      <xdr:col>15</xdr:col>
      <xdr:colOff>101600</xdr:colOff>
      <xdr:row>104</xdr:row>
      <xdr:rowOff>17272</xdr:rowOff>
    </xdr:to>
    <xdr:sp macro="" textlink="">
      <xdr:nvSpPr>
        <xdr:cNvPr id="401" name="フローチャート: 判断 400">
          <a:extLst>
            <a:ext uri="{FF2B5EF4-FFF2-40B4-BE49-F238E27FC236}">
              <a16:creationId xmlns:a16="http://schemas.microsoft.com/office/drawing/2014/main" id="{00000000-0008-0000-0E00-000091010000}"/>
            </a:ext>
          </a:extLst>
        </xdr:cNvPr>
        <xdr:cNvSpPr/>
      </xdr:nvSpPr>
      <xdr:spPr>
        <a:xfrm>
          <a:off x="2857500" y="1774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50546</xdr:rowOff>
    </xdr:from>
    <xdr:to>
      <xdr:col>10</xdr:col>
      <xdr:colOff>165100</xdr:colOff>
      <xdr:row>105</xdr:row>
      <xdr:rowOff>152146</xdr:rowOff>
    </xdr:to>
    <xdr:sp macro="" textlink="">
      <xdr:nvSpPr>
        <xdr:cNvPr id="402" name="フローチャート: 判断 401">
          <a:extLst>
            <a:ext uri="{FF2B5EF4-FFF2-40B4-BE49-F238E27FC236}">
              <a16:creationId xmlns:a16="http://schemas.microsoft.com/office/drawing/2014/main" id="{00000000-0008-0000-0E00-000092010000}"/>
            </a:ext>
          </a:extLst>
        </xdr:cNvPr>
        <xdr:cNvSpPr/>
      </xdr:nvSpPr>
      <xdr:spPr>
        <a:xfrm>
          <a:off x="1968500" y="18052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23113</xdr:rowOff>
    </xdr:from>
    <xdr:to>
      <xdr:col>6</xdr:col>
      <xdr:colOff>38100</xdr:colOff>
      <xdr:row>105</xdr:row>
      <xdr:rowOff>124713</xdr:rowOff>
    </xdr:to>
    <xdr:sp macro="" textlink="">
      <xdr:nvSpPr>
        <xdr:cNvPr id="403" name="フローチャート: 判断 402">
          <a:extLst>
            <a:ext uri="{FF2B5EF4-FFF2-40B4-BE49-F238E27FC236}">
              <a16:creationId xmlns:a16="http://schemas.microsoft.com/office/drawing/2014/main" id="{00000000-0008-0000-0E00-000093010000}"/>
            </a:ext>
          </a:extLst>
        </xdr:cNvPr>
        <xdr:cNvSpPr/>
      </xdr:nvSpPr>
      <xdr:spPr>
        <a:xfrm>
          <a:off x="1079500" y="18025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4" name="テキスト ボックス 403">
          <a:extLst>
            <a:ext uri="{FF2B5EF4-FFF2-40B4-BE49-F238E27FC236}">
              <a16:creationId xmlns:a16="http://schemas.microsoft.com/office/drawing/2014/main" id="{00000000-0008-0000-0E00-000094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5" name="テキスト ボックス 404">
          <a:extLst>
            <a:ext uri="{FF2B5EF4-FFF2-40B4-BE49-F238E27FC236}">
              <a16:creationId xmlns:a16="http://schemas.microsoft.com/office/drawing/2014/main" id="{00000000-0008-0000-0E00-000095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6" name="テキスト ボックス 405">
          <a:extLst>
            <a:ext uri="{FF2B5EF4-FFF2-40B4-BE49-F238E27FC236}">
              <a16:creationId xmlns:a16="http://schemas.microsoft.com/office/drawing/2014/main" id="{00000000-0008-0000-0E00-000096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07" name="テキスト ボックス 406">
          <a:extLst>
            <a:ext uri="{FF2B5EF4-FFF2-40B4-BE49-F238E27FC236}">
              <a16:creationId xmlns:a16="http://schemas.microsoft.com/office/drawing/2014/main" id="{00000000-0008-0000-0E00-000097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00000000-0008-0000-0E00-000098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157987</xdr:rowOff>
    </xdr:from>
    <xdr:to>
      <xdr:col>24</xdr:col>
      <xdr:colOff>114300</xdr:colOff>
      <xdr:row>105</xdr:row>
      <xdr:rowOff>88137</xdr:rowOff>
    </xdr:to>
    <xdr:sp macro="" textlink="">
      <xdr:nvSpPr>
        <xdr:cNvPr id="409" name="楕円 408">
          <a:extLst>
            <a:ext uri="{FF2B5EF4-FFF2-40B4-BE49-F238E27FC236}">
              <a16:creationId xmlns:a16="http://schemas.microsoft.com/office/drawing/2014/main" id="{00000000-0008-0000-0E00-000099010000}"/>
            </a:ext>
          </a:extLst>
        </xdr:cNvPr>
        <xdr:cNvSpPr/>
      </xdr:nvSpPr>
      <xdr:spPr>
        <a:xfrm>
          <a:off x="4584700" y="17988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136414</xdr:rowOff>
    </xdr:from>
    <xdr:ext cx="405111" cy="259045"/>
    <xdr:sp macro="" textlink="">
      <xdr:nvSpPr>
        <xdr:cNvPr id="410" name="【港湾・漁港】&#10;有形固定資産減価償却率該当値テキスト">
          <a:extLst>
            <a:ext uri="{FF2B5EF4-FFF2-40B4-BE49-F238E27FC236}">
              <a16:creationId xmlns:a16="http://schemas.microsoft.com/office/drawing/2014/main" id="{00000000-0008-0000-0E00-00009A010000}"/>
            </a:ext>
          </a:extLst>
        </xdr:cNvPr>
        <xdr:cNvSpPr txBox="1"/>
      </xdr:nvSpPr>
      <xdr:spPr>
        <a:xfrm>
          <a:off x="4673600" y="17967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66548</xdr:rowOff>
    </xdr:from>
    <xdr:to>
      <xdr:col>20</xdr:col>
      <xdr:colOff>38100</xdr:colOff>
      <xdr:row>104</xdr:row>
      <xdr:rowOff>168148</xdr:rowOff>
    </xdr:to>
    <xdr:sp macro="" textlink="">
      <xdr:nvSpPr>
        <xdr:cNvPr id="411" name="楕円 410">
          <a:extLst>
            <a:ext uri="{FF2B5EF4-FFF2-40B4-BE49-F238E27FC236}">
              <a16:creationId xmlns:a16="http://schemas.microsoft.com/office/drawing/2014/main" id="{00000000-0008-0000-0E00-00009B010000}"/>
            </a:ext>
          </a:extLst>
        </xdr:cNvPr>
        <xdr:cNvSpPr/>
      </xdr:nvSpPr>
      <xdr:spPr>
        <a:xfrm>
          <a:off x="3746500" y="1789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117348</xdr:rowOff>
    </xdr:from>
    <xdr:to>
      <xdr:col>24</xdr:col>
      <xdr:colOff>63500</xdr:colOff>
      <xdr:row>105</xdr:row>
      <xdr:rowOff>37337</xdr:rowOff>
    </xdr:to>
    <xdr:cxnSp macro="">
      <xdr:nvCxnSpPr>
        <xdr:cNvPr id="412" name="直線コネクタ 411">
          <a:extLst>
            <a:ext uri="{FF2B5EF4-FFF2-40B4-BE49-F238E27FC236}">
              <a16:creationId xmlns:a16="http://schemas.microsoft.com/office/drawing/2014/main" id="{00000000-0008-0000-0E00-00009C010000}"/>
            </a:ext>
          </a:extLst>
        </xdr:cNvPr>
        <xdr:cNvCxnSpPr/>
      </xdr:nvCxnSpPr>
      <xdr:spPr>
        <a:xfrm>
          <a:off x="3797300" y="17948148"/>
          <a:ext cx="8382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146558</xdr:rowOff>
    </xdr:from>
    <xdr:to>
      <xdr:col>15</xdr:col>
      <xdr:colOff>101600</xdr:colOff>
      <xdr:row>104</xdr:row>
      <xdr:rowOff>76708</xdr:rowOff>
    </xdr:to>
    <xdr:sp macro="" textlink="">
      <xdr:nvSpPr>
        <xdr:cNvPr id="413" name="楕円 412">
          <a:extLst>
            <a:ext uri="{FF2B5EF4-FFF2-40B4-BE49-F238E27FC236}">
              <a16:creationId xmlns:a16="http://schemas.microsoft.com/office/drawing/2014/main" id="{00000000-0008-0000-0E00-00009D010000}"/>
            </a:ext>
          </a:extLst>
        </xdr:cNvPr>
        <xdr:cNvSpPr/>
      </xdr:nvSpPr>
      <xdr:spPr>
        <a:xfrm>
          <a:off x="2857500" y="1780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25908</xdr:rowOff>
    </xdr:from>
    <xdr:to>
      <xdr:col>19</xdr:col>
      <xdr:colOff>177800</xdr:colOff>
      <xdr:row>104</xdr:row>
      <xdr:rowOff>117348</xdr:rowOff>
    </xdr:to>
    <xdr:cxnSp macro="">
      <xdr:nvCxnSpPr>
        <xdr:cNvPr id="414" name="直線コネクタ 413">
          <a:extLst>
            <a:ext uri="{FF2B5EF4-FFF2-40B4-BE49-F238E27FC236}">
              <a16:creationId xmlns:a16="http://schemas.microsoft.com/office/drawing/2014/main" id="{00000000-0008-0000-0E00-00009E010000}"/>
            </a:ext>
          </a:extLst>
        </xdr:cNvPr>
        <xdr:cNvCxnSpPr/>
      </xdr:nvCxnSpPr>
      <xdr:spPr>
        <a:xfrm>
          <a:off x="2908300" y="17856708"/>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59689</xdr:rowOff>
    </xdr:from>
    <xdr:to>
      <xdr:col>10</xdr:col>
      <xdr:colOff>165100</xdr:colOff>
      <xdr:row>103</xdr:row>
      <xdr:rowOff>161289</xdr:rowOff>
    </xdr:to>
    <xdr:sp macro="" textlink="">
      <xdr:nvSpPr>
        <xdr:cNvPr id="415" name="楕円 414">
          <a:extLst>
            <a:ext uri="{FF2B5EF4-FFF2-40B4-BE49-F238E27FC236}">
              <a16:creationId xmlns:a16="http://schemas.microsoft.com/office/drawing/2014/main" id="{00000000-0008-0000-0E00-00009F010000}"/>
            </a:ext>
          </a:extLst>
        </xdr:cNvPr>
        <xdr:cNvSpPr/>
      </xdr:nvSpPr>
      <xdr:spPr>
        <a:xfrm>
          <a:off x="1968500" y="1771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110489</xdr:rowOff>
    </xdr:from>
    <xdr:to>
      <xdr:col>15</xdr:col>
      <xdr:colOff>50800</xdr:colOff>
      <xdr:row>104</xdr:row>
      <xdr:rowOff>25908</xdr:rowOff>
    </xdr:to>
    <xdr:cxnSp macro="">
      <xdr:nvCxnSpPr>
        <xdr:cNvPr id="416" name="直線コネクタ 415">
          <a:extLst>
            <a:ext uri="{FF2B5EF4-FFF2-40B4-BE49-F238E27FC236}">
              <a16:creationId xmlns:a16="http://schemas.microsoft.com/office/drawing/2014/main" id="{00000000-0008-0000-0E00-0000A0010000}"/>
            </a:ext>
          </a:extLst>
        </xdr:cNvPr>
        <xdr:cNvCxnSpPr/>
      </xdr:nvCxnSpPr>
      <xdr:spPr>
        <a:xfrm>
          <a:off x="2019300" y="17769839"/>
          <a:ext cx="889000" cy="86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139700</xdr:rowOff>
    </xdr:from>
    <xdr:to>
      <xdr:col>6</xdr:col>
      <xdr:colOff>38100</xdr:colOff>
      <xdr:row>103</xdr:row>
      <xdr:rowOff>69850</xdr:rowOff>
    </xdr:to>
    <xdr:sp macro="" textlink="">
      <xdr:nvSpPr>
        <xdr:cNvPr id="417" name="楕円 416">
          <a:extLst>
            <a:ext uri="{FF2B5EF4-FFF2-40B4-BE49-F238E27FC236}">
              <a16:creationId xmlns:a16="http://schemas.microsoft.com/office/drawing/2014/main" id="{00000000-0008-0000-0E00-0000A1010000}"/>
            </a:ext>
          </a:extLst>
        </xdr:cNvPr>
        <xdr:cNvSpPr/>
      </xdr:nvSpPr>
      <xdr:spPr>
        <a:xfrm>
          <a:off x="1079500" y="1762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19050</xdr:rowOff>
    </xdr:from>
    <xdr:to>
      <xdr:col>10</xdr:col>
      <xdr:colOff>114300</xdr:colOff>
      <xdr:row>103</xdr:row>
      <xdr:rowOff>110489</xdr:rowOff>
    </xdr:to>
    <xdr:cxnSp macro="">
      <xdr:nvCxnSpPr>
        <xdr:cNvPr id="418" name="直線コネクタ 417">
          <a:extLst>
            <a:ext uri="{FF2B5EF4-FFF2-40B4-BE49-F238E27FC236}">
              <a16:creationId xmlns:a16="http://schemas.microsoft.com/office/drawing/2014/main" id="{00000000-0008-0000-0E00-0000A2010000}"/>
            </a:ext>
          </a:extLst>
        </xdr:cNvPr>
        <xdr:cNvCxnSpPr/>
      </xdr:nvCxnSpPr>
      <xdr:spPr>
        <a:xfrm>
          <a:off x="1130300" y="17678400"/>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106951</xdr:rowOff>
    </xdr:from>
    <xdr:ext cx="405111" cy="259045"/>
    <xdr:sp macro="" textlink="">
      <xdr:nvSpPr>
        <xdr:cNvPr id="419" name="n_1aveValue【港湾・漁港】&#10;有形固定資産減価償却率">
          <a:extLst>
            <a:ext uri="{FF2B5EF4-FFF2-40B4-BE49-F238E27FC236}">
              <a16:creationId xmlns:a16="http://schemas.microsoft.com/office/drawing/2014/main" id="{00000000-0008-0000-0E00-0000A3010000}"/>
            </a:ext>
          </a:extLst>
        </xdr:cNvPr>
        <xdr:cNvSpPr txBox="1"/>
      </xdr:nvSpPr>
      <xdr:spPr>
        <a:xfrm>
          <a:off x="3582044" y="17594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33799</xdr:rowOff>
    </xdr:from>
    <xdr:ext cx="405111" cy="259045"/>
    <xdr:sp macro="" textlink="">
      <xdr:nvSpPr>
        <xdr:cNvPr id="420" name="n_2aveValue【港湾・漁港】&#10;有形固定資産減価償却率">
          <a:extLst>
            <a:ext uri="{FF2B5EF4-FFF2-40B4-BE49-F238E27FC236}">
              <a16:creationId xmlns:a16="http://schemas.microsoft.com/office/drawing/2014/main" id="{00000000-0008-0000-0E00-0000A4010000}"/>
            </a:ext>
          </a:extLst>
        </xdr:cNvPr>
        <xdr:cNvSpPr txBox="1"/>
      </xdr:nvSpPr>
      <xdr:spPr>
        <a:xfrm>
          <a:off x="2705744" y="17521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143273</xdr:rowOff>
    </xdr:from>
    <xdr:ext cx="405111" cy="259045"/>
    <xdr:sp macro="" textlink="">
      <xdr:nvSpPr>
        <xdr:cNvPr id="421" name="n_3aveValue【港湾・漁港】&#10;有形固定資産減価償却率">
          <a:extLst>
            <a:ext uri="{FF2B5EF4-FFF2-40B4-BE49-F238E27FC236}">
              <a16:creationId xmlns:a16="http://schemas.microsoft.com/office/drawing/2014/main" id="{00000000-0008-0000-0E00-0000A5010000}"/>
            </a:ext>
          </a:extLst>
        </xdr:cNvPr>
        <xdr:cNvSpPr txBox="1"/>
      </xdr:nvSpPr>
      <xdr:spPr>
        <a:xfrm>
          <a:off x="1816744" y="18145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115840</xdr:rowOff>
    </xdr:from>
    <xdr:ext cx="405111" cy="259045"/>
    <xdr:sp macro="" textlink="">
      <xdr:nvSpPr>
        <xdr:cNvPr id="422" name="n_4aveValue【港湾・漁港】&#10;有形固定資産減価償却率">
          <a:extLst>
            <a:ext uri="{FF2B5EF4-FFF2-40B4-BE49-F238E27FC236}">
              <a16:creationId xmlns:a16="http://schemas.microsoft.com/office/drawing/2014/main" id="{00000000-0008-0000-0E00-0000A6010000}"/>
            </a:ext>
          </a:extLst>
        </xdr:cNvPr>
        <xdr:cNvSpPr txBox="1"/>
      </xdr:nvSpPr>
      <xdr:spPr>
        <a:xfrm>
          <a:off x="927744" y="18118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159275</xdr:rowOff>
    </xdr:from>
    <xdr:ext cx="405111" cy="259045"/>
    <xdr:sp macro="" textlink="">
      <xdr:nvSpPr>
        <xdr:cNvPr id="423" name="n_1mainValue【港湾・漁港】&#10;有形固定資産減価償却率">
          <a:extLst>
            <a:ext uri="{FF2B5EF4-FFF2-40B4-BE49-F238E27FC236}">
              <a16:creationId xmlns:a16="http://schemas.microsoft.com/office/drawing/2014/main" id="{00000000-0008-0000-0E00-0000A7010000}"/>
            </a:ext>
          </a:extLst>
        </xdr:cNvPr>
        <xdr:cNvSpPr txBox="1"/>
      </xdr:nvSpPr>
      <xdr:spPr>
        <a:xfrm>
          <a:off x="3582044" y="17990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67835</xdr:rowOff>
    </xdr:from>
    <xdr:ext cx="405111" cy="259045"/>
    <xdr:sp macro="" textlink="">
      <xdr:nvSpPr>
        <xdr:cNvPr id="424" name="n_2mainValue【港湾・漁港】&#10;有形固定資産減価償却率">
          <a:extLst>
            <a:ext uri="{FF2B5EF4-FFF2-40B4-BE49-F238E27FC236}">
              <a16:creationId xmlns:a16="http://schemas.microsoft.com/office/drawing/2014/main" id="{00000000-0008-0000-0E00-0000A8010000}"/>
            </a:ext>
          </a:extLst>
        </xdr:cNvPr>
        <xdr:cNvSpPr txBox="1"/>
      </xdr:nvSpPr>
      <xdr:spPr>
        <a:xfrm>
          <a:off x="2705744" y="17898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6366</xdr:rowOff>
    </xdr:from>
    <xdr:ext cx="405111" cy="259045"/>
    <xdr:sp macro="" textlink="">
      <xdr:nvSpPr>
        <xdr:cNvPr id="425" name="n_3mainValue【港湾・漁港】&#10;有形固定資産減価償却率">
          <a:extLst>
            <a:ext uri="{FF2B5EF4-FFF2-40B4-BE49-F238E27FC236}">
              <a16:creationId xmlns:a16="http://schemas.microsoft.com/office/drawing/2014/main" id="{00000000-0008-0000-0E00-0000A9010000}"/>
            </a:ext>
          </a:extLst>
        </xdr:cNvPr>
        <xdr:cNvSpPr txBox="1"/>
      </xdr:nvSpPr>
      <xdr:spPr>
        <a:xfrm>
          <a:off x="1816744" y="1749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86377</xdr:rowOff>
    </xdr:from>
    <xdr:ext cx="405111" cy="259045"/>
    <xdr:sp macro="" textlink="">
      <xdr:nvSpPr>
        <xdr:cNvPr id="426" name="n_4mainValue【港湾・漁港】&#10;有形固定資産減価償却率">
          <a:extLst>
            <a:ext uri="{FF2B5EF4-FFF2-40B4-BE49-F238E27FC236}">
              <a16:creationId xmlns:a16="http://schemas.microsoft.com/office/drawing/2014/main" id="{00000000-0008-0000-0E00-0000AA010000}"/>
            </a:ext>
          </a:extLst>
        </xdr:cNvPr>
        <xdr:cNvSpPr txBox="1"/>
      </xdr:nvSpPr>
      <xdr:spPr>
        <a:xfrm>
          <a:off x="927744" y="1740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27" name="正方形/長方形 426">
          <a:extLst>
            <a:ext uri="{FF2B5EF4-FFF2-40B4-BE49-F238E27FC236}">
              <a16:creationId xmlns:a16="http://schemas.microsoft.com/office/drawing/2014/main" id="{00000000-0008-0000-0E00-0000AB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28" name="正方形/長方形 427">
          <a:extLst>
            <a:ext uri="{FF2B5EF4-FFF2-40B4-BE49-F238E27FC236}">
              <a16:creationId xmlns:a16="http://schemas.microsoft.com/office/drawing/2014/main" id="{00000000-0008-0000-0E00-0000AC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29" name="正方形/長方形 428">
          <a:extLst>
            <a:ext uri="{FF2B5EF4-FFF2-40B4-BE49-F238E27FC236}">
              <a16:creationId xmlns:a16="http://schemas.microsoft.com/office/drawing/2014/main" id="{00000000-0008-0000-0E00-0000AD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0" name="正方形/長方形 429">
          <a:extLst>
            <a:ext uri="{FF2B5EF4-FFF2-40B4-BE49-F238E27FC236}">
              <a16:creationId xmlns:a16="http://schemas.microsoft.com/office/drawing/2014/main" id="{00000000-0008-0000-0E00-0000AE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1" name="正方形/長方形 430">
          <a:extLst>
            <a:ext uri="{FF2B5EF4-FFF2-40B4-BE49-F238E27FC236}">
              <a16:creationId xmlns:a16="http://schemas.microsoft.com/office/drawing/2014/main" id="{00000000-0008-0000-0E00-0000AF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2" name="正方形/長方形 431">
          <a:extLst>
            <a:ext uri="{FF2B5EF4-FFF2-40B4-BE49-F238E27FC236}">
              <a16:creationId xmlns:a16="http://schemas.microsoft.com/office/drawing/2014/main" id="{00000000-0008-0000-0E00-0000B0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3" name="正方形/長方形 432">
          <a:extLst>
            <a:ext uri="{FF2B5EF4-FFF2-40B4-BE49-F238E27FC236}">
              <a16:creationId xmlns:a16="http://schemas.microsoft.com/office/drawing/2014/main" id="{00000000-0008-0000-0E00-0000B1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4" name="正方形/長方形 433">
          <a:extLst>
            <a:ext uri="{FF2B5EF4-FFF2-40B4-BE49-F238E27FC236}">
              <a16:creationId xmlns:a16="http://schemas.microsoft.com/office/drawing/2014/main" id="{00000000-0008-0000-0E00-0000B2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5" name="テキスト ボックス 434">
          <a:extLst>
            <a:ext uri="{FF2B5EF4-FFF2-40B4-BE49-F238E27FC236}">
              <a16:creationId xmlns:a16="http://schemas.microsoft.com/office/drawing/2014/main" id="{00000000-0008-0000-0E00-0000B3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6" name="直線コネクタ 435">
          <a:extLst>
            <a:ext uri="{FF2B5EF4-FFF2-40B4-BE49-F238E27FC236}">
              <a16:creationId xmlns:a16="http://schemas.microsoft.com/office/drawing/2014/main" id="{00000000-0008-0000-0E00-0000B4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110</xdr:row>
      <xdr:rowOff>48277</xdr:rowOff>
    </xdr:from>
    <xdr:ext cx="467179" cy="259045"/>
    <xdr:sp macro="" textlink="">
      <xdr:nvSpPr>
        <xdr:cNvPr id="437" name="テキスト ボックス 436">
          <a:extLst>
            <a:ext uri="{FF2B5EF4-FFF2-40B4-BE49-F238E27FC236}">
              <a16:creationId xmlns:a16="http://schemas.microsoft.com/office/drawing/2014/main" id="{00000000-0008-0000-0E00-0000B5010000}"/>
            </a:ext>
          </a:extLst>
        </xdr:cNvPr>
        <xdr:cNvSpPr txBox="1"/>
      </xdr:nvSpPr>
      <xdr:spPr>
        <a:xfrm>
          <a:off x="6136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108</xdr:row>
      <xdr:rowOff>152400</xdr:rowOff>
    </xdr:from>
    <xdr:to>
      <xdr:col>59</xdr:col>
      <xdr:colOff>50800</xdr:colOff>
      <xdr:row>108</xdr:row>
      <xdr:rowOff>152400</xdr:rowOff>
    </xdr:to>
    <xdr:cxnSp macro="">
      <xdr:nvCxnSpPr>
        <xdr:cNvPr id="438" name="直線コネクタ 437">
          <a:extLst>
            <a:ext uri="{FF2B5EF4-FFF2-40B4-BE49-F238E27FC236}">
              <a16:creationId xmlns:a16="http://schemas.microsoft.com/office/drawing/2014/main" id="{00000000-0008-0000-0E00-0000B6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108</xdr:row>
      <xdr:rowOff>10177</xdr:rowOff>
    </xdr:from>
    <xdr:ext cx="531299" cy="259045"/>
    <xdr:sp macro="" textlink="">
      <xdr:nvSpPr>
        <xdr:cNvPr id="439" name="テキスト ボックス 438">
          <a:extLst>
            <a:ext uri="{FF2B5EF4-FFF2-40B4-BE49-F238E27FC236}">
              <a16:creationId xmlns:a16="http://schemas.microsoft.com/office/drawing/2014/main" id="{00000000-0008-0000-0E00-0000B7010000}"/>
            </a:ext>
          </a:extLst>
        </xdr:cNvPr>
        <xdr:cNvSpPr txBox="1"/>
      </xdr:nvSpPr>
      <xdr:spPr>
        <a:xfrm>
          <a:off x="6072701" y="185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0" name="直線コネクタ 439">
          <a:extLst>
            <a:ext uri="{FF2B5EF4-FFF2-40B4-BE49-F238E27FC236}">
              <a16:creationId xmlns:a16="http://schemas.microsoft.com/office/drawing/2014/main" id="{00000000-0008-0000-0E00-0000B8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105</xdr:row>
      <xdr:rowOff>143527</xdr:rowOff>
    </xdr:from>
    <xdr:ext cx="531299" cy="259045"/>
    <xdr:sp macro="" textlink="">
      <xdr:nvSpPr>
        <xdr:cNvPr id="441" name="テキスト ボックス 440">
          <a:extLst>
            <a:ext uri="{FF2B5EF4-FFF2-40B4-BE49-F238E27FC236}">
              <a16:creationId xmlns:a16="http://schemas.microsoft.com/office/drawing/2014/main" id="{00000000-0008-0000-0E00-0000B9010000}"/>
            </a:ext>
          </a:extLst>
        </xdr:cNvPr>
        <xdr:cNvSpPr txBox="1"/>
      </xdr:nvSpPr>
      <xdr:spPr>
        <a:xfrm>
          <a:off x="6072701" y="181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2" name="直線コネクタ 441">
          <a:extLst>
            <a:ext uri="{FF2B5EF4-FFF2-40B4-BE49-F238E27FC236}">
              <a16:creationId xmlns:a16="http://schemas.microsoft.com/office/drawing/2014/main" id="{00000000-0008-0000-0E00-0000BA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103</xdr:row>
      <xdr:rowOff>105427</xdr:rowOff>
    </xdr:from>
    <xdr:ext cx="531299" cy="259045"/>
    <xdr:sp macro="" textlink="">
      <xdr:nvSpPr>
        <xdr:cNvPr id="443" name="テキスト ボックス 442">
          <a:extLst>
            <a:ext uri="{FF2B5EF4-FFF2-40B4-BE49-F238E27FC236}">
              <a16:creationId xmlns:a16="http://schemas.microsoft.com/office/drawing/2014/main" id="{00000000-0008-0000-0E00-0000BB010000}"/>
            </a:ext>
          </a:extLst>
        </xdr:cNvPr>
        <xdr:cNvSpPr txBox="1"/>
      </xdr:nvSpPr>
      <xdr:spPr>
        <a:xfrm>
          <a:off x="6072701" y="177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4" name="直線コネクタ 443">
          <a:extLst>
            <a:ext uri="{FF2B5EF4-FFF2-40B4-BE49-F238E27FC236}">
              <a16:creationId xmlns:a16="http://schemas.microsoft.com/office/drawing/2014/main" id="{00000000-0008-0000-0E00-0000BC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101</xdr:row>
      <xdr:rowOff>67327</xdr:rowOff>
    </xdr:from>
    <xdr:ext cx="531299" cy="259045"/>
    <xdr:sp macro="" textlink="">
      <xdr:nvSpPr>
        <xdr:cNvPr id="445" name="テキスト ボックス 444">
          <a:extLst>
            <a:ext uri="{FF2B5EF4-FFF2-40B4-BE49-F238E27FC236}">
              <a16:creationId xmlns:a16="http://schemas.microsoft.com/office/drawing/2014/main" id="{00000000-0008-0000-0E00-0000BD010000}"/>
            </a:ext>
          </a:extLst>
        </xdr:cNvPr>
        <xdr:cNvSpPr txBox="1"/>
      </xdr:nvSpPr>
      <xdr:spPr>
        <a:xfrm>
          <a:off x="6072701" y="173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6" name="直線コネクタ 445">
          <a:extLst>
            <a:ext uri="{FF2B5EF4-FFF2-40B4-BE49-F238E27FC236}">
              <a16:creationId xmlns:a16="http://schemas.microsoft.com/office/drawing/2014/main" id="{00000000-0008-0000-0E00-0000BE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99</xdr:row>
      <xdr:rowOff>29227</xdr:rowOff>
    </xdr:from>
    <xdr:ext cx="531299" cy="259045"/>
    <xdr:sp macro="" textlink="">
      <xdr:nvSpPr>
        <xdr:cNvPr id="447" name="テキスト ボックス 446">
          <a:extLst>
            <a:ext uri="{FF2B5EF4-FFF2-40B4-BE49-F238E27FC236}">
              <a16:creationId xmlns:a16="http://schemas.microsoft.com/office/drawing/2014/main" id="{00000000-0008-0000-0E00-0000BF010000}"/>
            </a:ext>
          </a:extLst>
        </xdr:cNvPr>
        <xdr:cNvSpPr txBox="1"/>
      </xdr:nvSpPr>
      <xdr:spPr>
        <a:xfrm>
          <a:off x="6072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a:extLst>
            <a:ext uri="{FF2B5EF4-FFF2-40B4-BE49-F238E27FC236}">
              <a16:creationId xmlns:a16="http://schemas.microsoft.com/office/drawing/2014/main" id="{00000000-0008-0000-0E00-0000C0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162577</xdr:rowOff>
    </xdr:from>
    <xdr:ext cx="531299" cy="259045"/>
    <xdr:sp macro="" textlink="">
      <xdr:nvSpPr>
        <xdr:cNvPr id="449" name="テキスト ボックス 448">
          <a:extLst>
            <a:ext uri="{FF2B5EF4-FFF2-40B4-BE49-F238E27FC236}">
              <a16:creationId xmlns:a16="http://schemas.microsoft.com/office/drawing/2014/main" id="{00000000-0008-0000-0E00-0000C1010000}"/>
            </a:ext>
          </a:extLst>
        </xdr:cNvPr>
        <xdr:cNvSpPr txBox="1"/>
      </xdr:nvSpPr>
      <xdr:spPr>
        <a:xfrm>
          <a:off x="6072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港湾・漁港】&#10;一人当たり有形固定資産（償却資産）額グラフ枠">
          <a:extLst>
            <a:ext uri="{FF2B5EF4-FFF2-40B4-BE49-F238E27FC236}">
              <a16:creationId xmlns:a16="http://schemas.microsoft.com/office/drawing/2014/main" id="{00000000-0008-0000-0E00-0000C2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105</xdr:row>
      <xdr:rowOff>73152</xdr:rowOff>
    </xdr:from>
    <xdr:to>
      <xdr:col>54</xdr:col>
      <xdr:colOff>189865</xdr:colOff>
      <xdr:row>107</xdr:row>
      <xdr:rowOff>79756</xdr:rowOff>
    </xdr:to>
    <xdr:cxnSp macro="">
      <xdr:nvCxnSpPr>
        <xdr:cNvPr id="451" name="直線コネクタ 450">
          <a:extLst>
            <a:ext uri="{FF2B5EF4-FFF2-40B4-BE49-F238E27FC236}">
              <a16:creationId xmlns:a16="http://schemas.microsoft.com/office/drawing/2014/main" id="{00000000-0008-0000-0E00-0000C3010000}"/>
            </a:ext>
          </a:extLst>
        </xdr:cNvPr>
        <xdr:cNvCxnSpPr/>
      </xdr:nvCxnSpPr>
      <xdr:spPr>
        <a:xfrm flipV="1">
          <a:off x="10476865" y="18075402"/>
          <a:ext cx="0" cy="3495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83583</xdr:rowOff>
    </xdr:from>
    <xdr:ext cx="534377" cy="259045"/>
    <xdr:sp macro="" textlink="">
      <xdr:nvSpPr>
        <xdr:cNvPr id="452" name="【港湾・漁港】&#10;一人当たり有形固定資産（償却資産）額最小値テキスト">
          <a:extLst>
            <a:ext uri="{FF2B5EF4-FFF2-40B4-BE49-F238E27FC236}">
              <a16:creationId xmlns:a16="http://schemas.microsoft.com/office/drawing/2014/main" id="{00000000-0008-0000-0E00-0000C4010000}"/>
            </a:ext>
          </a:extLst>
        </xdr:cNvPr>
        <xdr:cNvSpPr txBox="1"/>
      </xdr:nvSpPr>
      <xdr:spPr>
        <a:xfrm>
          <a:off x="10515600" y="18428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79756</xdr:rowOff>
    </xdr:from>
    <xdr:to>
      <xdr:col>55</xdr:col>
      <xdr:colOff>88900</xdr:colOff>
      <xdr:row>107</xdr:row>
      <xdr:rowOff>79756</xdr:rowOff>
    </xdr:to>
    <xdr:cxnSp macro="">
      <xdr:nvCxnSpPr>
        <xdr:cNvPr id="453" name="直線コネクタ 452">
          <a:extLst>
            <a:ext uri="{FF2B5EF4-FFF2-40B4-BE49-F238E27FC236}">
              <a16:creationId xmlns:a16="http://schemas.microsoft.com/office/drawing/2014/main" id="{00000000-0008-0000-0E00-0000C5010000}"/>
            </a:ext>
          </a:extLst>
        </xdr:cNvPr>
        <xdr:cNvCxnSpPr/>
      </xdr:nvCxnSpPr>
      <xdr:spPr>
        <a:xfrm>
          <a:off x="10388600" y="18424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19829</xdr:rowOff>
    </xdr:from>
    <xdr:ext cx="534377" cy="259045"/>
    <xdr:sp macro="" textlink="">
      <xdr:nvSpPr>
        <xdr:cNvPr id="454" name="【港湾・漁港】&#10;一人当たり有形固定資産（償却資産）額最大値テキスト">
          <a:extLst>
            <a:ext uri="{FF2B5EF4-FFF2-40B4-BE49-F238E27FC236}">
              <a16:creationId xmlns:a16="http://schemas.microsoft.com/office/drawing/2014/main" id="{00000000-0008-0000-0E00-0000C6010000}"/>
            </a:ext>
          </a:extLst>
        </xdr:cNvPr>
        <xdr:cNvSpPr txBox="1"/>
      </xdr:nvSpPr>
      <xdr:spPr>
        <a:xfrm>
          <a:off x="10515600" y="17850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105</xdr:row>
      <xdr:rowOff>73152</xdr:rowOff>
    </xdr:from>
    <xdr:to>
      <xdr:col>55</xdr:col>
      <xdr:colOff>88900</xdr:colOff>
      <xdr:row>105</xdr:row>
      <xdr:rowOff>73152</xdr:rowOff>
    </xdr:to>
    <xdr:cxnSp macro="">
      <xdr:nvCxnSpPr>
        <xdr:cNvPr id="455" name="直線コネクタ 454">
          <a:extLst>
            <a:ext uri="{FF2B5EF4-FFF2-40B4-BE49-F238E27FC236}">
              <a16:creationId xmlns:a16="http://schemas.microsoft.com/office/drawing/2014/main" id="{00000000-0008-0000-0E00-0000C7010000}"/>
            </a:ext>
          </a:extLst>
        </xdr:cNvPr>
        <xdr:cNvCxnSpPr/>
      </xdr:nvCxnSpPr>
      <xdr:spPr>
        <a:xfrm>
          <a:off x="10388600" y="18075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48277</xdr:rowOff>
    </xdr:from>
    <xdr:ext cx="534377" cy="259045"/>
    <xdr:sp macro="" textlink="">
      <xdr:nvSpPr>
        <xdr:cNvPr id="456" name="【港湾・漁港】&#10;一人当たり有形固定資産（償却資産）額平均値テキスト">
          <a:extLst>
            <a:ext uri="{FF2B5EF4-FFF2-40B4-BE49-F238E27FC236}">
              <a16:creationId xmlns:a16="http://schemas.microsoft.com/office/drawing/2014/main" id="{00000000-0008-0000-0E00-0000C8010000}"/>
            </a:ext>
          </a:extLst>
        </xdr:cNvPr>
        <xdr:cNvSpPr txBox="1"/>
      </xdr:nvSpPr>
      <xdr:spPr>
        <a:xfrm>
          <a:off x="10515600" y="182219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69850</xdr:rowOff>
    </xdr:from>
    <xdr:to>
      <xdr:col>55</xdr:col>
      <xdr:colOff>50800</xdr:colOff>
      <xdr:row>107</xdr:row>
      <xdr:rowOff>0</xdr:rowOff>
    </xdr:to>
    <xdr:sp macro="" textlink="">
      <xdr:nvSpPr>
        <xdr:cNvPr id="457" name="フローチャート: 判断 456">
          <a:extLst>
            <a:ext uri="{FF2B5EF4-FFF2-40B4-BE49-F238E27FC236}">
              <a16:creationId xmlns:a16="http://schemas.microsoft.com/office/drawing/2014/main" id="{00000000-0008-0000-0E00-0000C9010000}"/>
            </a:ext>
          </a:extLst>
        </xdr:cNvPr>
        <xdr:cNvSpPr/>
      </xdr:nvSpPr>
      <xdr:spPr>
        <a:xfrm>
          <a:off x="10426700" y="1824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152146</xdr:rowOff>
    </xdr:from>
    <xdr:to>
      <xdr:col>50</xdr:col>
      <xdr:colOff>165100</xdr:colOff>
      <xdr:row>107</xdr:row>
      <xdr:rowOff>82296</xdr:rowOff>
    </xdr:to>
    <xdr:sp macro="" textlink="">
      <xdr:nvSpPr>
        <xdr:cNvPr id="458" name="フローチャート: 判断 457">
          <a:extLst>
            <a:ext uri="{FF2B5EF4-FFF2-40B4-BE49-F238E27FC236}">
              <a16:creationId xmlns:a16="http://schemas.microsoft.com/office/drawing/2014/main" id="{00000000-0008-0000-0E00-0000CA010000}"/>
            </a:ext>
          </a:extLst>
        </xdr:cNvPr>
        <xdr:cNvSpPr/>
      </xdr:nvSpPr>
      <xdr:spPr>
        <a:xfrm>
          <a:off x="9588500" y="18325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27812</xdr:rowOff>
    </xdr:from>
    <xdr:to>
      <xdr:col>46</xdr:col>
      <xdr:colOff>38100</xdr:colOff>
      <xdr:row>107</xdr:row>
      <xdr:rowOff>129412</xdr:rowOff>
    </xdr:to>
    <xdr:sp macro="" textlink="">
      <xdr:nvSpPr>
        <xdr:cNvPr id="459" name="フローチャート: 判断 458">
          <a:extLst>
            <a:ext uri="{FF2B5EF4-FFF2-40B4-BE49-F238E27FC236}">
              <a16:creationId xmlns:a16="http://schemas.microsoft.com/office/drawing/2014/main" id="{00000000-0008-0000-0E00-0000CB010000}"/>
            </a:ext>
          </a:extLst>
        </xdr:cNvPr>
        <xdr:cNvSpPr/>
      </xdr:nvSpPr>
      <xdr:spPr>
        <a:xfrm>
          <a:off x="8699500" y="18372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99</xdr:row>
      <xdr:rowOff>61976</xdr:rowOff>
    </xdr:from>
    <xdr:to>
      <xdr:col>41</xdr:col>
      <xdr:colOff>101600</xdr:colOff>
      <xdr:row>99</xdr:row>
      <xdr:rowOff>163576</xdr:rowOff>
    </xdr:to>
    <xdr:sp macro="" textlink="">
      <xdr:nvSpPr>
        <xdr:cNvPr id="460" name="フローチャート: 判断 459">
          <a:extLst>
            <a:ext uri="{FF2B5EF4-FFF2-40B4-BE49-F238E27FC236}">
              <a16:creationId xmlns:a16="http://schemas.microsoft.com/office/drawing/2014/main" id="{00000000-0008-0000-0E00-0000CC010000}"/>
            </a:ext>
          </a:extLst>
        </xdr:cNvPr>
        <xdr:cNvSpPr/>
      </xdr:nvSpPr>
      <xdr:spPr>
        <a:xfrm>
          <a:off x="7810500" y="17035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100</xdr:row>
      <xdr:rowOff>51181</xdr:rowOff>
    </xdr:from>
    <xdr:to>
      <xdr:col>36</xdr:col>
      <xdr:colOff>165100</xdr:colOff>
      <xdr:row>100</xdr:row>
      <xdr:rowOff>152781</xdr:rowOff>
    </xdr:to>
    <xdr:sp macro="" textlink="">
      <xdr:nvSpPr>
        <xdr:cNvPr id="461" name="フローチャート: 判断 460">
          <a:extLst>
            <a:ext uri="{FF2B5EF4-FFF2-40B4-BE49-F238E27FC236}">
              <a16:creationId xmlns:a16="http://schemas.microsoft.com/office/drawing/2014/main" id="{00000000-0008-0000-0E00-0000CD010000}"/>
            </a:ext>
          </a:extLst>
        </xdr:cNvPr>
        <xdr:cNvSpPr/>
      </xdr:nvSpPr>
      <xdr:spPr>
        <a:xfrm>
          <a:off x="6921500" y="17196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00000000-0008-0000-0E00-0000CE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00000000-0008-0000-0E00-0000CF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00000000-0008-0000-0E00-0000D0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00000000-0008-0000-0E00-0000D1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00000000-0008-0000-0E00-0000D2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22352</xdr:rowOff>
    </xdr:from>
    <xdr:to>
      <xdr:col>55</xdr:col>
      <xdr:colOff>50800</xdr:colOff>
      <xdr:row>105</xdr:row>
      <xdr:rowOff>123952</xdr:rowOff>
    </xdr:to>
    <xdr:sp macro="" textlink="">
      <xdr:nvSpPr>
        <xdr:cNvPr id="467" name="楕円 466">
          <a:extLst>
            <a:ext uri="{FF2B5EF4-FFF2-40B4-BE49-F238E27FC236}">
              <a16:creationId xmlns:a16="http://schemas.microsoft.com/office/drawing/2014/main" id="{00000000-0008-0000-0E00-0000D3010000}"/>
            </a:ext>
          </a:extLst>
        </xdr:cNvPr>
        <xdr:cNvSpPr/>
      </xdr:nvSpPr>
      <xdr:spPr>
        <a:xfrm>
          <a:off x="10426700" y="18024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146829</xdr:rowOff>
    </xdr:from>
    <xdr:ext cx="534377" cy="259045"/>
    <xdr:sp macro="" textlink="">
      <xdr:nvSpPr>
        <xdr:cNvPr id="468" name="【港湾・漁港】&#10;一人当たり有形固定資産（償却資産）額該当値テキスト">
          <a:extLst>
            <a:ext uri="{FF2B5EF4-FFF2-40B4-BE49-F238E27FC236}">
              <a16:creationId xmlns:a16="http://schemas.microsoft.com/office/drawing/2014/main" id="{00000000-0008-0000-0E00-0000D4010000}"/>
            </a:ext>
          </a:extLst>
        </xdr:cNvPr>
        <xdr:cNvSpPr txBox="1"/>
      </xdr:nvSpPr>
      <xdr:spPr>
        <a:xfrm>
          <a:off x="10515600" y="17977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52324</xdr:rowOff>
    </xdr:from>
    <xdr:to>
      <xdr:col>50</xdr:col>
      <xdr:colOff>165100</xdr:colOff>
      <xdr:row>105</xdr:row>
      <xdr:rowOff>153924</xdr:rowOff>
    </xdr:to>
    <xdr:sp macro="" textlink="">
      <xdr:nvSpPr>
        <xdr:cNvPr id="469" name="楕円 468">
          <a:extLst>
            <a:ext uri="{FF2B5EF4-FFF2-40B4-BE49-F238E27FC236}">
              <a16:creationId xmlns:a16="http://schemas.microsoft.com/office/drawing/2014/main" id="{00000000-0008-0000-0E00-0000D5010000}"/>
            </a:ext>
          </a:extLst>
        </xdr:cNvPr>
        <xdr:cNvSpPr/>
      </xdr:nvSpPr>
      <xdr:spPr>
        <a:xfrm>
          <a:off x="9588500" y="18054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73152</xdr:rowOff>
    </xdr:from>
    <xdr:to>
      <xdr:col>55</xdr:col>
      <xdr:colOff>0</xdr:colOff>
      <xdr:row>105</xdr:row>
      <xdr:rowOff>103124</xdr:rowOff>
    </xdr:to>
    <xdr:cxnSp macro="">
      <xdr:nvCxnSpPr>
        <xdr:cNvPr id="470" name="直線コネクタ 469">
          <a:extLst>
            <a:ext uri="{FF2B5EF4-FFF2-40B4-BE49-F238E27FC236}">
              <a16:creationId xmlns:a16="http://schemas.microsoft.com/office/drawing/2014/main" id="{00000000-0008-0000-0E00-0000D6010000}"/>
            </a:ext>
          </a:extLst>
        </xdr:cNvPr>
        <xdr:cNvCxnSpPr/>
      </xdr:nvCxnSpPr>
      <xdr:spPr>
        <a:xfrm flipV="1">
          <a:off x="9639300" y="18075402"/>
          <a:ext cx="838200" cy="29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83186</xdr:rowOff>
    </xdr:from>
    <xdr:to>
      <xdr:col>46</xdr:col>
      <xdr:colOff>38100</xdr:colOff>
      <xdr:row>106</xdr:row>
      <xdr:rowOff>13336</xdr:rowOff>
    </xdr:to>
    <xdr:sp macro="" textlink="">
      <xdr:nvSpPr>
        <xdr:cNvPr id="471" name="楕円 470">
          <a:extLst>
            <a:ext uri="{FF2B5EF4-FFF2-40B4-BE49-F238E27FC236}">
              <a16:creationId xmlns:a16="http://schemas.microsoft.com/office/drawing/2014/main" id="{00000000-0008-0000-0E00-0000D7010000}"/>
            </a:ext>
          </a:extLst>
        </xdr:cNvPr>
        <xdr:cNvSpPr/>
      </xdr:nvSpPr>
      <xdr:spPr>
        <a:xfrm>
          <a:off x="8699500" y="18085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103124</xdr:rowOff>
    </xdr:from>
    <xdr:to>
      <xdr:col>50</xdr:col>
      <xdr:colOff>114300</xdr:colOff>
      <xdr:row>105</xdr:row>
      <xdr:rowOff>133986</xdr:rowOff>
    </xdr:to>
    <xdr:cxnSp macro="">
      <xdr:nvCxnSpPr>
        <xdr:cNvPr id="472" name="直線コネクタ 471">
          <a:extLst>
            <a:ext uri="{FF2B5EF4-FFF2-40B4-BE49-F238E27FC236}">
              <a16:creationId xmlns:a16="http://schemas.microsoft.com/office/drawing/2014/main" id="{00000000-0008-0000-0E00-0000D8010000}"/>
            </a:ext>
          </a:extLst>
        </xdr:cNvPr>
        <xdr:cNvCxnSpPr/>
      </xdr:nvCxnSpPr>
      <xdr:spPr>
        <a:xfrm flipV="1">
          <a:off x="8750300" y="18105374"/>
          <a:ext cx="889000" cy="30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113030</xdr:rowOff>
    </xdr:from>
    <xdr:to>
      <xdr:col>41</xdr:col>
      <xdr:colOff>101600</xdr:colOff>
      <xdr:row>106</xdr:row>
      <xdr:rowOff>43180</xdr:rowOff>
    </xdr:to>
    <xdr:sp macro="" textlink="">
      <xdr:nvSpPr>
        <xdr:cNvPr id="473" name="楕円 472">
          <a:extLst>
            <a:ext uri="{FF2B5EF4-FFF2-40B4-BE49-F238E27FC236}">
              <a16:creationId xmlns:a16="http://schemas.microsoft.com/office/drawing/2014/main" id="{00000000-0008-0000-0E00-0000D9010000}"/>
            </a:ext>
          </a:extLst>
        </xdr:cNvPr>
        <xdr:cNvSpPr/>
      </xdr:nvSpPr>
      <xdr:spPr>
        <a:xfrm>
          <a:off x="7810500" y="1811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133986</xdr:rowOff>
    </xdr:from>
    <xdr:to>
      <xdr:col>45</xdr:col>
      <xdr:colOff>177800</xdr:colOff>
      <xdr:row>105</xdr:row>
      <xdr:rowOff>163830</xdr:rowOff>
    </xdr:to>
    <xdr:cxnSp macro="">
      <xdr:nvCxnSpPr>
        <xdr:cNvPr id="474" name="直線コネクタ 473">
          <a:extLst>
            <a:ext uri="{FF2B5EF4-FFF2-40B4-BE49-F238E27FC236}">
              <a16:creationId xmlns:a16="http://schemas.microsoft.com/office/drawing/2014/main" id="{00000000-0008-0000-0E00-0000DA010000}"/>
            </a:ext>
          </a:extLst>
        </xdr:cNvPr>
        <xdr:cNvCxnSpPr/>
      </xdr:nvCxnSpPr>
      <xdr:spPr>
        <a:xfrm flipV="1">
          <a:off x="7861300" y="18136236"/>
          <a:ext cx="889000" cy="29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137161</xdr:rowOff>
    </xdr:from>
    <xdr:to>
      <xdr:col>36</xdr:col>
      <xdr:colOff>165100</xdr:colOff>
      <xdr:row>106</xdr:row>
      <xdr:rowOff>67311</xdr:rowOff>
    </xdr:to>
    <xdr:sp macro="" textlink="">
      <xdr:nvSpPr>
        <xdr:cNvPr id="475" name="楕円 474">
          <a:extLst>
            <a:ext uri="{FF2B5EF4-FFF2-40B4-BE49-F238E27FC236}">
              <a16:creationId xmlns:a16="http://schemas.microsoft.com/office/drawing/2014/main" id="{00000000-0008-0000-0E00-0000DB010000}"/>
            </a:ext>
          </a:extLst>
        </xdr:cNvPr>
        <xdr:cNvSpPr/>
      </xdr:nvSpPr>
      <xdr:spPr>
        <a:xfrm>
          <a:off x="6921500" y="18139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163830</xdr:rowOff>
    </xdr:from>
    <xdr:to>
      <xdr:col>41</xdr:col>
      <xdr:colOff>50800</xdr:colOff>
      <xdr:row>106</xdr:row>
      <xdr:rowOff>16511</xdr:rowOff>
    </xdr:to>
    <xdr:cxnSp macro="">
      <xdr:nvCxnSpPr>
        <xdr:cNvPr id="476" name="直線コネクタ 475">
          <a:extLst>
            <a:ext uri="{FF2B5EF4-FFF2-40B4-BE49-F238E27FC236}">
              <a16:creationId xmlns:a16="http://schemas.microsoft.com/office/drawing/2014/main" id="{00000000-0008-0000-0E00-0000DC010000}"/>
            </a:ext>
          </a:extLst>
        </xdr:cNvPr>
        <xdr:cNvCxnSpPr/>
      </xdr:nvCxnSpPr>
      <xdr:spPr>
        <a:xfrm flipV="1">
          <a:off x="6972300" y="18166080"/>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107</xdr:row>
      <xdr:rowOff>73423</xdr:rowOff>
    </xdr:from>
    <xdr:ext cx="534377" cy="259045"/>
    <xdr:sp macro="" textlink="">
      <xdr:nvSpPr>
        <xdr:cNvPr id="477" name="n_1aveValue【港湾・漁港】&#10;一人当たり有形固定資産（償却資産）額">
          <a:extLst>
            <a:ext uri="{FF2B5EF4-FFF2-40B4-BE49-F238E27FC236}">
              <a16:creationId xmlns:a16="http://schemas.microsoft.com/office/drawing/2014/main" id="{00000000-0008-0000-0E00-0000DD010000}"/>
            </a:ext>
          </a:extLst>
        </xdr:cNvPr>
        <xdr:cNvSpPr txBox="1"/>
      </xdr:nvSpPr>
      <xdr:spPr>
        <a:xfrm>
          <a:off x="9359411" y="18418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107</xdr:row>
      <xdr:rowOff>120539</xdr:rowOff>
    </xdr:from>
    <xdr:ext cx="534377" cy="259045"/>
    <xdr:sp macro="" textlink="">
      <xdr:nvSpPr>
        <xdr:cNvPr id="478" name="n_2aveValue【港湾・漁港】&#10;一人当たり有形固定資産（償却資産）額">
          <a:extLst>
            <a:ext uri="{FF2B5EF4-FFF2-40B4-BE49-F238E27FC236}">
              <a16:creationId xmlns:a16="http://schemas.microsoft.com/office/drawing/2014/main" id="{00000000-0008-0000-0E00-0000DE010000}"/>
            </a:ext>
          </a:extLst>
        </xdr:cNvPr>
        <xdr:cNvSpPr txBox="1"/>
      </xdr:nvSpPr>
      <xdr:spPr>
        <a:xfrm>
          <a:off x="8483111" y="18465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98</xdr:row>
      <xdr:rowOff>8653</xdr:rowOff>
    </xdr:from>
    <xdr:ext cx="534377" cy="259045"/>
    <xdr:sp macro="" textlink="">
      <xdr:nvSpPr>
        <xdr:cNvPr id="479" name="n_3aveValue【港湾・漁港】&#10;一人当たり有形固定資産（償却資産）額">
          <a:extLst>
            <a:ext uri="{FF2B5EF4-FFF2-40B4-BE49-F238E27FC236}">
              <a16:creationId xmlns:a16="http://schemas.microsoft.com/office/drawing/2014/main" id="{00000000-0008-0000-0E00-0000DF010000}"/>
            </a:ext>
          </a:extLst>
        </xdr:cNvPr>
        <xdr:cNvSpPr txBox="1"/>
      </xdr:nvSpPr>
      <xdr:spPr>
        <a:xfrm>
          <a:off x="7594111" y="16810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98</xdr:row>
      <xdr:rowOff>169308</xdr:rowOff>
    </xdr:from>
    <xdr:ext cx="534377" cy="259045"/>
    <xdr:sp macro="" textlink="">
      <xdr:nvSpPr>
        <xdr:cNvPr id="480" name="n_4aveValue【港湾・漁港】&#10;一人当たり有形固定資産（償却資産）額">
          <a:extLst>
            <a:ext uri="{FF2B5EF4-FFF2-40B4-BE49-F238E27FC236}">
              <a16:creationId xmlns:a16="http://schemas.microsoft.com/office/drawing/2014/main" id="{00000000-0008-0000-0E00-0000E0010000}"/>
            </a:ext>
          </a:extLst>
        </xdr:cNvPr>
        <xdr:cNvSpPr txBox="1"/>
      </xdr:nvSpPr>
      <xdr:spPr>
        <a:xfrm>
          <a:off x="6705111" y="16971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103</xdr:row>
      <xdr:rowOff>170451</xdr:rowOff>
    </xdr:from>
    <xdr:ext cx="534377" cy="259045"/>
    <xdr:sp macro="" textlink="">
      <xdr:nvSpPr>
        <xdr:cNvPr id="481" name="n_1mainValue【港湾・漁港】&#10;一人当たり有形固定資産（償却資産）額">
          <a:extLst>
            <a:ext uri="{FF2B5EF4-FFF2-40B4-BE49-F238E27FC236}">
              <a16:creationId xmlns:a16="http://schemas.microsoft.com/office/drawing/2014/main" id="{00000000-0008-0000-0E00-0000E1010000}"/>
            </a:ext>
          </a:extLst>
        </xdr:cNvPr>
        <xdr:cNvSpPr txBox="1"/>
      </xdr:nvSpPr>
      <xdr:spPr>
        <a:xfrm>
          <a:off x="9359411" y="17829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104</xdr:row>
      <xdr:rowOff>29863</xdr:rowOff>
    </xdr:from>
    <xdr:ext cx="534377" cy="259045"/>
    <xdr:sp macro="" textlink="">
      <xdr:nvSpPr>
        <xdr:cNvPr id="482" name="n_2mainValue【港湾・漁港】&#10;一人当たり有形固定資産（償却資産）額">
          <a:extLst>
            <a:ext uri="{FF2B5EF4-FFF2-40B4-BE49-F238E27FC236}">
              <a16:creationId xmlns:a16="http://schemas.microsoft.com/office/drawing/2014/main" id="{00000000-0008-0000-0E00-0000E2010000}"/>
            </a:ext>
          </a:extLst>
        </xdr:cNvPr>
        <xdr:cNvSpPr txBox="1"/>
      </xdr:nvSpPr>
      <xdr:spPr>
        <a:xfrm>
          <a:off x="8483111" y="17860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106</xdr:row>
      <xdr:rowOff>34307</xdr:rowOff>
    </xdr:from>
    <xdr:ext cx="534377" cy="259045"/>
    <xdr:sp macro="" textlink="">
      <xdr:nvSpPr>
        <xdr:cNvPr id="483" name="n_3mainValue【港湾・漁港】&#10;一人当たり有形固定資産（償却資産）額">
          <a:extLst>
            <a:ext uri="{FF2B5EF4-FFF2-40B4-BE49-F238E27FC236}">
              <a16:creationId xmlns:a16="http://schemas.microsoft.com/office/drawing/2014/main" id="{00000000-0008-0000-0E00-0000E3010000}"/>
            </a:ext>
          </a:extLst>
        </xdr:cNvPr>
        <xdr:cNvSpPr txBox="1"/>
      </xdr:nvSpPr>
      <xdr:spPr>
        <a:xfrm>
          <a:off x="7594111" y="18208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106</xdr:row>
      <xdr:rowOff>58438</xdr:rowOff>
    </xdr:from>
    <xdr:ext cx="534377" cy="259045"/>
    <xdr:sp macro="" textlink="">
      <xdr:nvSpPr>
        <xdr:cNvPr id="484" name="n_4mainValue【港湾・漁港】&#10;一人当たり有形固定資産（償却資産）額">
          <a:extLst>
            <a:ext uri="{FF2B5EF4-FFF2-40B4-BE49-F238E27FC236}">
              <a16:creationId xmlns:a16="http://schemas.microsoft.com/office/drawing/2014/main" id="{00000000-0008-0000-0E00-0000E4010000}"/>
            </a:ext>
          </a:extLst>
        </xdr:cNvPr>
        <xdr:cNvSpPr txBox="1"/>
      </xdr:nvSpPr>
      <xdr:spPr>
        <a:xfrm>
          <a:off x="6705111" y="18232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a:extLst>
            <a:ext uri="{FF2B5EF4-FFF2-40B4-BE49-F238E27FC236}">
              <a16:creationId xmlns:a16="http://schemas.microsoft.com/office/drawing/2014/main" id="{00000000-0008-0000-0E00-0000E5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a:extLst>
            <a:ext uri="{FF2B5EF4-FFF2-40B4-BE49-F238E27FC236}">
              <a16:creationId xmlns:a16="http://schemas.microsoft.com/office/drawing/2014/main" id="{00000000-0008-0000-0E00-0000E6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a:extLst>
            <a:ext uri="{FF2B5EF4-FFF2-40B4-BE49-F238E27FC236}">
              <a16:creationId xmlns:a16="http://schemas.microsoft.com/office/drawing/2014/main" id="{00000000-0008-0000-0E00-0000E7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a:extLst>
            <a:ext uri="{FF2B5EF4-FFF2-40B4-BE49-F238E27FC236}">
              <a16:creationId xmlns:a16="http://schemas.microsoft.com/office/drawing/2014/main" id="{00000000-0008-0000-0E00-0000E8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a:extLst>
            <a:ext uri="{FF2B5EF4-FFF2-40B4-BE49-F238E27FC236}">
              <a16:creationId xmlns:a16="http://schemas.microsoft.com/office/drawing/2014/main" id="{00000000-0008-0000-0E00-0000E9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a:extLst>
            <a:ext uri="{FF2B5EF4-FFF2-40B4-BE49-F238E27FC236}">
              <a16:creationId xmlns:a16="http://schemas.microsoft.com/office/drawing/2014/main" id="{00000000-0008-0000-0E00-0000EA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a:extLst>
            <a:ext uri="{FF2B5EF4-FFF2-40B4-BE49-F238E27FC236}">
              <a16:creationId xmlns:a16="http://schemas.microsoft.com/office/drawing/2014/main" id="{00000000-0008-0000-0E00-0000EB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a:extLst>
            <a:ext uri="{FF2B5EF4-FFF2-40B4-BE49-F238E27FC236}">
              <a16:creationId xmlns:a16="http://schemas.microsoft.com/office/drawing/2014/main" id="{00000000-0008-0000-0E00-0000EC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3" name="テキスト ボックス 492">
          <a:extLst>
            <a:ext uri="{FF2B5EF4-FFF2-40B4-BE49-F238E27FC236}">
              <a16:creationId xmlns:a16="http://schemas.microsoft.com/office/drawing/2014/main" id="{00000000-0008-0000-0E00-0000ED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a:extLst>
            <a:ext uri="{FF2B5EF4-FFF2-40B4-BE49-F238E27FC236}">
              <a16:creationId xmlns:a16="http://schemas.microsoft.com/office/drawing/2014/main" id="{00000000-0008-0000-0E00-0000EE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5" name="テキスト ボックス 494">
          <a:extLst>
            <a:ext uri="{FF2B5EF4-FFF2-40B4-BE49-F238E27FC236}">
              <a16:creationId xmlns:a16="http://schemas.microsoft.com/office/drawing/2014/main" id="{00000000-0008-0000-0E00-0000EF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96" name="直線コネクタ 495">
          <a:extLst>
            <a:ext uri="{FF2B5EF4-FFF2-40B4-BE49-F238E27FC236}">
              <a16:creationId xmlns:a16="http://schemas.microsoft.com/office/drawing/2014/main" id="{00000000-0008-0000-0E00-0000F0010000}"/>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97" name="テキスト ボックス 496">
          <a:extLst>
            <a:ext uri="{FF2B5EF4-FFF2-40B4-BE49-F238E27FC236}">
              <a16:creationId xmlns:a16="http://schemas.microsoft.com/office/drawing/2014/main" id="{00000000-0008-0000-0E00-0000F1010000}"/>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98" name="直線コネクタ 497">
          <a:extLst>
            <a:ext uri="{FF2B5EF4-FFF2-40B4-BE49-F238E27FC236}">
              <a16:creationId xmlns:a16="http://schemas.microsoft.com/office/drawing/2014/main" id="{00000000-0008-0000-0E00-0000F2010000}"/>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99" name="テキスト ボックス 498">
          <a:extLst>
            <a:ext uri="{FF2B5EF4-FFF2-40B4-BE49-F238E27FC236}">
              <a16:creationId xmlns:a16="http://schemas.microsoft.com/office/drawing/2014/main" id="{00000000-0008-0000-0E00-0000F3010000}"/>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0" name="直線コネクタ 499">
          <a:extLst>
            <a:ext uri="{FF2B5EF4-FFF2-40B4-BE49-F238E27FC236}">
              <a16:creationId xmlns:a16="http://schemas.microsoft.com/office/drawing/2014/main" id="{00000000-0008-0000-0E00-0000F4010000}"/>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01" name="テキスト ボックス 500">
          <a:extLst>
            <a:ext uri="{FF2B5EF4-FFF2-40B4-BE49-F238E27FC236}">
              <a16:creationId xmlns:a16="http://schemas.microsoft.com/office/drawing/2014/main" id="{00000000-0008-0000-0E00-0000F5010000}"/>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02" name="直線コネクタ 501">
          <a:extLst>
            <a:ext uri="{FF2B5EF4-FFF2-40B4-BE49-F238E27FC236}">
              <a16:creationId xmlns:a16="http://schemas.microsoft.com/office/drawing/2014/main" id="{00000000-0008-0000-0E00-0000F6010000}"/>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03" name="テキスト ボックス 502">
          <a:extLst>
            <a:ext uri="{FF2B5EF4-FFF2-40B4-BE49-F238E27FC236}">
              <a16:creationId xmlns:a16="http://schemas.microsoft.com/office/drawing/2014/main" id="{00000000-0008-0000-0E00-0000F7010000}"/>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4" name="直線コネクタ 503">
          <a:extLst>
            <a:ext uri="{FF2B5EF4-FFF2-40B4-BE49-F238E27FC236}">
              <a16:creationId xmlns:a16="http://schemas.microsoft.com/office/drawing/2014/main" id="{00000000-0008-0000-0E00-0000F8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05" name="テキスト ボックス 504">
          <a:extLst>
            <a:ext uri="{FF2B5EF4-FFF2-40B4-BE49-F238E27FC236}">
              <a16:creationId xmlns:a16="http://schemas.microsoft.com/office/drawing/2014/main" id="{00000000-0008-0000-0E00-0000F9010000}"/>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06" name="【認定こども園・幼稚園・保育所】&#10;有形固定資産減価償却率グラフ枠">
          <a:extLst>
            <a:ext uri="{FF2B5EF4-FFF2-40B4-BE49-F238E27FC236}">
              <a16:creationId xmlns:a16="http://schemas.microsoft.com/office/drawing/2014/main" id="{00000000-0008-0000-0E00-0000FA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94488</xdr:rowOff>
    </xdr:from>
    <xdr:to>
      <xdr:col>85</xdr:col>
      <xdr:colOff>126364</xdr:colOff>
      <xdr:row>41</xdr:row>
      <xdr:rowOff>110490</xdr:rowOff>
    </xdr:to>
    <xdr:cxnSp macro="">
      <xdr:nvCxnSpPr>
        <xdr:cNvPr id="507" name="直線コネクタ 506">
          <a:extLst>
            <a:ext uri="{FF2B5EF4-FFF2-40B4-BE49-F238E27FC236}">
              <a16:creationId xmlns:a16="http://schemas.microsoft.com/office/drawing/2014/main" id="{00000000-0008-0000-0E00-0000FB010000}"/>
            </a:ext>
          </a:extLst>
        </xdr:cNvPr>
        <xdr:cNvCxnSpPr/>
      </xdr:nvCxnSpPr>
      <xdr:spPr>
        <a:xfrm flipV="1">
          <a:off x="16318864" y="5923788"/>
          <a:ext cx="0" cy="1216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114317</xdr:rowOff>
    </xdr:from>
    <xdr:ext cx="405111" cy="259045"/>
    <xdr:sp macro="" textlink="">
      <xdr:nvSpPr>
        <xdr:cNvPr id="508" name="【認定こども園・幼稚園・保育所】&#10;有形固定資産減価償却率最小値テキスト">
          <a:extLst>
            <a:ext uri="{FF2B5EF4-FFF2-40B4-BE49-F238E27FC236}">
              <a16:creationId xmlns:a16="http://schemas.microsoft.com/office/drawing/2014/main" id="{00000000-0008-0000-0E00-0000FC010000}"/>
            </a:ext>
          </a:extLst>
        </xdr:cNvPr>
        <xdr:cNvSpPr txBox="1"/>
      </xdr:nvSpPr>
      <xdr:spPr>
        <a:xfrm>
          <a:off x="16357600" y="714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110490</xdr:rowOff>
    </xdr:from>
    <xdr:to>
      <xdr:col>86</xdr:col>
      <xdr:colOff>25400</xdr:colOff>
      <xdr:row>41</xdr:row>
      <xdr:rowOff>110490</xdr:rowOff>
    </xdr:to>
    <xdr:cxnSp macro="">
      <xdr:nvCxnSpPr>
        <xdr:cNvPr id="509" name="直線コネクタ 508">
          <a:extLst>
            <a:ext uri="{FF2B5EF4-FFF2-40B4-BE49-F238E27FC236}">
              <a16:creationId xmlns:a16="http://schemas.microsoft.com/office/drawing/2014/main" id="{00000000-0008-0000-0E00-0000FD010000}"/>
            </a:ext>
          </a:extLst>
        </xdr:cNvPr>
        <xdr:cNvCxnSpPr/>
      </xdr:nvCxnSpPr>
      <xdr:spPr>
        <a:xfrm>
          <a:off x="16230600" y="7139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41165</xdr:rowOff>
    </xdr:from>
    <xdr:ext cx="405111" cy="259045"/>
    <xdr:sp macro="" textlink="">
      <xdr:nvSpPr>
        <xdr:cNvPr id="510" name="【認定こども園・幼稚園・保育所】&#10;有形固定資産減価償却率最大値テキスト">
          <a:extLst>
            <a:ext uri="{FF2B5EF4-FFF2-40B4-BE49-F238E27FC236}">
              <a16:creationId xmlns:a16="http://schemas.microsoft.com/office/drawing/2014/main" id="{00000000-0008-0000-0E00-0000FE010000}"/>
            </a:ext>
          </a:extLst>
        </xdr:cNvPr>
        <xdr:cNvSpPr txBox="1"/>
      </xdr:nvSpPr>
      <xdr:spPr>
        <a:xfrm>
          <a:off x="16357600" y="5699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94488</xdr:rowOff>
    </xdr:from>
    <xdr:to>
      <xdr:col>86</xdr:col>
      <xdr:colOff>25400</xdr:colOff>
      <xdr:row>34</xdr:row>
      <xdr:rowOff>94488</xdr:rowOff>
    </xdr:to>
    <xdr:cxnSp macro="">
      <xdr:nvCxnSpPr>
        <xdr:cNvPr id="511" name="直線コネクタ 510">
          <a:extLst>
            <a:ext uri="{FF2B5EF4-FFF2-40B4-BE49-F238E27FC236}">
              <a16:creationId xmlns:a16="http://schemas.microsoft.com/office/drawing/2014/main" id="{00000000-0008-0000-0E00-0000FF010000}"/>
            </a:ext>
          </a:extLst>
        </xdr:cNvPr>
        <xdr:cNvCxnSpPr/>
      </xdr:nvCxnSpPr>
      <xdr:spPr>
        <a:xfrm>
          <a:off x="16230600" y="5923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132859</xdr:rowOff>
    </xdr:from>
    <xdr:ext cx="405111" cy="259045"/>
    <xdr:sp macro="" textlink="">
      <xdr:nvSpPr>
        <xdr:cNvPr id="512" name="【認定こども園・幼稚園・保育所】&#10;有形固定資産減価償却率平均値テキスト">
          <a:extLst>
            <a:ext uri="{FF2B5EF4-FFF2-40B4-BE49-F238E27FC236}">
              <a16:creationId xmlns:a16="http://schemas.microsoft.com/office/drawing/2014/main" id="{00000000-0008-0000-0E00-000000020000}"/>
            </a:ext>
          </a:extLst>
        </xdr:cNvPr>
        <xdr:cNvSpPr txBox="1"/>
      </xdr:nvSpPr>
      <xdr:spPr>
        <a:xfrm>
          <a:off x="16357600" y="61336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109982</xdr:rowOff>
    </xdr:from>
    <xdr:to>
      <xdr:col>85</xdr:col>
      <xdr:colOff>177800</xdr:colOff>
      <xdr:row>37</xdr:row>
      <xdr:rowOff>40132</xdr:rowOff>
    </xdr:to>
    <xdr:sp macro="" textlink="">
      <xdr:nvSpPr>
        <xdr:cNvPr id="513" name="フローチャート: 判断 512">
          <a:extLst>
            <a:ext uri="{FF2B5EF4-FFF2-40B4-BE49-F238E27FC236}">
              <a16:creationId xmlns:a16="http://schemas.microsoft.com/office/drawing/2014/main" id="{00000000-0008-0000-0E00-000001020000}"/>
            </a:ext>
          </a:extLst>
        </xdr:cNvPr>
        <xdr:cNvSpPr/>
      </xdr:nvSpPr>
      <xdr:spPr>
        <a:xfrm>
          <a:off x="16268700" y="628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50546</xdr:rowOff>
    </xdr:from>
    <xdr:to>
      <xdr:col>81</xdr:col>
      <xdr:colOff>101600</xdr:colOff>
      <xdr:row>36</xdr:row>
      <xdr:rowOff>152146</xdr:rowOff>
    </xdr:to>
    <xdr:sp macro="" textlink="">
      <xdr:nvSpPr>
        <xdr:cNvPr id="514" name="フローチャート: 判断 513">
          <a:extLst>
            <a:ext uri="{FF2B5EF4-FFF2-40B4-BE49-F238E27FC236}">
              <a16:creationId xmlns:a16="http://schemas.microsoft.com/office/drawing/2014/main" id="{00000000-0008-0000-0E00-000002020000}"/>
            </a:ext>
          </a:extLst>
        </xdr:cNvPr>
        <xdr:cNvSpPr/>
      </xdr:nvSpPr>
      <xdr:spPr>
        <a:xfrm>
          <a:off x="15430500" y="6222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151130</xdr:rowOff>
    </xdr:from>
    <xdr:to>
      <xdr:col>76</xdr:col>
      <xdr:colOff>165100</xdr:colOff>
      <xdr:row>36</xdr:row>
      <xdr:rowOff>81280</xdr:rowOff>
    </xdr:to>
    <xdr:sp macro="" textlink="">
      <xdr:nvSpPr>
        <xdr:cNvPr id="515" name="フローチャート: 判断 514">
          <a:extLst>
            <a:ext uri="{FF2B5EF4-FFF2-40B4-BE49-F238E27FC236}">
              <a16:creationId xmlns:a16="http://schemas.microsoft.com/office/drawing/2014/main" id="{00000000-0008-0000-0E00-000003020000}"/>
            </a:ext>
          </a:extLst>
        </xdr:cNvPr>
        <xdr:cNvSpPr/>
      </xdr:nvSpPr>
      <xdr:spPr>
        <a:xfrm>
          <a:off x="14541500" y="615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254</xdr:rowOff>
    </xdr:from>
    <xdr:to>
      <xdr:col>72</xdr:col>
      <xdr:colOff>38100</xdr:colOff>
      <xdr:row>35</xdr:row>
      <xdr:rowOff>101854</xdr:rowOff>
    </xdr:to>
    <xdr:sp macro="" textlink="">
      <xdr:nvSpPr>
        <xdr:cNvPr id="516" name="フローチャート: 判断 515">
          <a:extLst>
            <a:ext uri="{FF2B5EF4-FFF2-40B4-BE49-F238E27FC236}">
              <a16:creationId xmlns:a16="http://schemas.microsoft.com/office/drawing/2014/main" id="{00000000-0008-0000-0E00-000004020000}"/>
            </a:ext>
          </a:extLst>
        </xdr:cNvPr>
        <xdr:cNvSpPr/>
      </xdr:nvSpPr>
      <xdr:spPr>
        <a:xfrm>
          <a:off x="13652500" y="6001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11684</xdr:rowOff>
    </xdr:from>
    <xdr:to>
      <xdr:col>67</xdr:col>
      <xdr:colOff>101600</xdr:colOff>
      <xdr:row>35</xdr:row>
      <xdr:rowOff>113284</xdr:rowOff>
    </xdr:to>
    <xdr:sp macro="" textlink="">
      <xdr:nvSpPr>
        <xdr:cNvPr id="517" name="フローチャート: 判断 516">
          <a:extLst>
            <a:ext uri="{FF2B5EF4-FFF2-40B4-BE49-F238E27FC236}">
              <a16:creationId xmlns:a16="http://schemas.microsoft.com/office/drawing/2014/main" id="{00000000-0008-0000-0E00-000005020000}"/>
            </a:ext>
          </a:extLst>
        </xdr:cNvPr>
        <xdr:cNvSpPr/>
      </xdr:nvSpPr>
      <xdr:spPr>
        <a:xfrm>
          <a:off x="12763500" y="6012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18" name="テキスト ボックス 517">
          <a:extLst>
            <a:ext uri="{FF2B5EF4-FFF2-40B4-BE49-F238E27FC236}">
              <a16:creationId xmlns:a16="http://schemas.microsoft.com/office/drawing/2014/main" id="{00000000-0008-0000-0E00-000006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19" name="テキスト ボックス 518">
          <a:extLst>
            <a:ext uri="{FF2B5EF4-FFF2-40B4-BE49-F238E27FC236}">
              <a16:creationId xmlns:a16="http://schemas.microsoft.com/office/drawing/2014/main" id="{00000000-0008-0000-0E00-000007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0" name="テキスト ボックス 519">
          <a:extLst>
            <a:ext uri="{FF2B5EF4-FFF2-40B4-BE49-F238E27FC236}">
              <a16:creationId xmlns:a16="http://schemas.microsoft.com/office/drawing/2014/main" id="{00000000-0008-0000-0E00-000008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00000000-0008-0000-0E00-000009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00000000-0008-0000-0E00-00000A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11684</xdr:rowOff>
    </xdr:from>
    <xdr:to>
      <xdr:col>85</xdr:col>
      <xdr:colOff>177800</xdr:colOff>
      <xdr:row>37</xdr:row>
      <xdr:rowOff>113284</xdr:rowOff>
    </xdr:to>
    <xdr:sp macro="" textlink="">
      <xdr:nvSpPr>
        <xdr:cNvPr id="523" name="楕円 522">
          <a:extLst>
            <a:ext uri="{FF2B5EF4-FFF2-40B4-BE49-F238E27FC236}">
              <a16:creationId xmlns:a16="http://schemas.microsoft.com/office/drawing/2014/main" id="{00000000-0008-0000-0E00-00000B020000}"/>
            </a:ext>
          </a:extLst>
        </xdr:cNvPr>
        <xdr:cNvSpPr/>
      </xdr:nvSpPr>
      <xdr:spPr>
        <a:xfrm>
          <a:off x="16268700" y="6355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161561</xdr:rowOff>
    </xdr:from>
    <xdr:ext cx="405111" cy="259045"/>
    <xdr:sp macro="" textlink="">
      <xdr:nvSpPr>
        <xdr:cNvPr id="524" name="【認定こども園・幼稚園・保育所】&#10;有形固定資産減価償却率該当値テキスト">
          <a:extLst>
            <a:ext uri="{FF2B5EF4-FFF2-40B4-BE49-F238E27FC236}">
              <a16:creationId xmlns:a16="http://schemas.microsoft.com/office/drawing/2014/main" id="{00000000-0008-0000-0E00-00000C020000}"/>
            </a:ext>
          </a:extLst>
        </xdr:cNvPr>
        <xdr:cNvSpPr txBox="1"/>
      </xdr:nvSpPr>
      <xdr:spPr>
        <a:xfrm>
          <a:off x="16357600" y="6333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121412</xdr:rowOff>
    </xdr:from>
    <xdr:to>
      <xdr:col>81</xdr:col>
      <xdr:colOff>101600</xdr:colOff>
      <xdr:row>37</xdr:row>
      <xdr:rowOff>51562</xdr:rowOff>
    </xdr:to>
    <xdr:sp macro="" textlink="">
      <xdr:nvSpPr>
        <xdr:cNvPr id="525" name="楕円 524">
          <a:extLst>
            <a:ext uri="{FF2B5EF4-FFF2-40B4-BE49-F238E27FC236}">
              <a16:creationId xmlns:a16="http://schemas.microsoft.com/office/drawing/2014/main" id="{00000000-0008-0000-0E00-00000D020000}"/>
            </a:ext>
          </a:extLst>
        </xdr:cNvPr>
        <xdr:cNvSpPr/>
      </xdr:nvSpPr>
      <xdr:spPr>
        <a:xfrm>
          <a:off x="15430500" y="629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762</xdr:rowOff>
    </xdr:from>
    <xdr:to>
      <xdr:col>85</xdr:col>
      <xdr:colOff>127000</xdr:colOff>
      <xdr:row>37</xdr:row>
      <xdr:rowOff>62484</xdr:rowOff>
    </xdr:to>
    <xdr:cxnSp macro="">
      <xdr:nvCxnSpPr>
        <xdr:cNvPr id="526" name="直線コネクタ 525">
          <a:extLst>
            <a:ext uri="{FF2B5EF4-FFF2-40B4-BE49-F238E27FC236}">
              <a16:creationId xmlns:a16="http://schemas.microsoft.com/office/drawing/2014/main" id="{00000000-0008-0000-0E00-00000E020000}"/>
            </a:ext>
          </a:extLst>
        </xdr:cNvPr>
        <xdr:cNvCxnSpPr/>
      </xdr:nvCxnSpPr>
      <xdr:spPr>
        <a:xfrm>
          <a:off x="15481300" y="6344412"/>
          <a:ext cx="8382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162560</xdr:rowOff>
    </xdr:from>
    <xdr:to>
      <xdr:col>76</xdr:col>
      <xdr:colOff>165100</xdr:colOff>
      <xdr:row>36</xdr:row>
      <xdr:rowOff>92710</xdr:rowOff>
    </xdr:to>
    <xdr:sp macro="" textlink="">
      <xdr:nvSpPr>
        <xdr:cNvPr id="527" name="楕円 526">
          <a:extLst>
            <a:ext uri="{FF2B5EF4-FFF2-40B4-BE49-F238E27FC236}">
              <a16:creationId xmlns:a16="http://schemas.microsoft.com/office/drawing/2014/main" id="{00000000-0008-0000-0E00-00000F020000}"/>
            </a:ext>
          </a:extLst>
        </xdr:cNvPr>
        <xdr:cNvSpPr/>
      </xdr:nvSpPr>
      <xdr:spPr>
        <a:xfrm>
          <a:off x="14541500" y="616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41910</xdr:rowOff>
    </xdr:from>
    <xdr:to>
      <xdr:col>81</xdr:col>
      <xdr:colOff>50800</xdr:colOff>
      <xdr:row>37</xdr:row>
      <xdr:rowOff>762</xdr:rowOff>
    </xdr:to>
    <xdr:cxnSp macro="">
      <xdr:nvCxnSpPr>
        <xdr:cNvPr id="528" name="直線コネクタ 527">
          <a:extLst>
            <a:ext uri="{FF2B5EF4-FFF2-40B4-BE49-F238E27FC236}">
              <a16:creationId xmlns:a16="http://schemas.microsoft.com/office/drawing/2014/main" id="{00000000-0008-0000-0E00-000010020000}"/>
            </a:ext>
          </a:extLst>
        </xdr:cNvPr>
        <xdr:cNvCxnSpPr/>
      </xdr:nvCxnSpPr>
      <xdr:spPr>
        <a:xfrm>
          <a:off x="14592300" y="6214110"/>
          <a:ext cx="889000" cy="130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75692</xdr:rowOff>
    </xdr:from>
    <xdr:to>
      <xdr:col>72</xdr:col>
      <xdr:colOff>38100</xdr:colOff>
      <xdr:row>36</xdr:row>
      <xdr:rowOff>5842</xdr:rowOff>
    </xdr:to>
    <xdr:sp macro="" textlink="">
      <xdr:nvSpPr>
        <xdr:cNvPr id="529" name="楕円 528">
          <a:extLst>
            <a:ext uri="{FF2B5EF4-FFF2-40B4-BE49-F238E27FC236}">
              <a16:creationId xmlns:a16="http://schemas.microsoft.com/office/drawing/2014/main" id="{00000000-0008-0000-0E00-000011020000}"/>
            </a:ext>
          </a:extLst>
        </xdr:cNvPr>
        <xdr:cNvSpPr/>
      </xdr:nvSpPr>
      <xdr:spPr>
        <a:xfrm>
          <a:off x="13652500" y="6076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126492</xdr:rowOff>
    </xdr:from>
    <xdr:to>
      <xdr:col>76</xdr:col>
      <xdr:colOff>114300</xdr:colOff>
      <xdr:row>36</xdr:row>
      <xdr:rowOff>41910</xdr:rowOff>
    </xdr:to>
    <xdr:cxnSp macro="">
      <xdr:nvCxnSpPr>
        <xdr:cNvPr id="530" name="直線コネクタ 529">
          <a:extLst>
            <a:ext uri="{FF2B5EF4-FFF2-40B4-BE49-F238E27FC236}">
              <a16:creationId xmlns:a16="http://schemas.microsoft.com/office/drawing/2014/main" id="{00000000-0008-0000-0E00-000012020000}"/>
            </a:ext>
          </a:extLst>
        </xdr:cNvPr>
        <xdr:cNvCxnSpPr/>
      </xdr:nvCxnSpPr>
      <xdr:spPr>
        <a:xfrm>
          <a:off x="13703300" y="612724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34544</xdr:rowOff>
    </xdr:from>
    <xdr:to>
      <xdr:col>67</xdr:col>
      <xdr:colOff>101600</xdr:colOff>
      <xdr:row>35</xdr:row>
      <xdr:rowOff>136144</xdr:rowOff>
    </xdr:to>
    <xdr:sp macro="" textlink="">
      <xdr:nvSpPr>
        <xdr:cNvPr id="531" name="楕円 530">
          <a:extLst>
            <a:ext uri="{FF2B5EF4-FFF2-40B4-BE49-F238E27FC236}">
              <a16:creationId xmlns:a16="http://schemas.microsoft.com/office/drawing/2014/main" id="{00000000-0008-0000-0E00-000013020000}"/>
            </a:ext>
          </a:extLst>
        </xdr:cNvPr>
        <xdr:cNvSpPr/>
      </xdr:nvSpPr>
      <xdr:spPr>
        <a:xfrm>
          <a:off x="12763500" y="6035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85344</xdr:rowOff>
    </xdr:from>
    <xdr:to>
      <xdr:col>71</xdr:col>
      <xdr:colOff>177800</xdr:colOff>
      <xdr:row>35</xdr:row>
      <xdr:rowOff>126492</xdr:rowOff>
    </xdr:to>
    <xdr:cxnSp macro="">
      <xdr:nvCxnSpPr>
        <xdr:cNvPr id="532" name="直線コネクタ 531">
          <a:extLst>
            <a:ext uri="{FF2B5EF4-FFF2-40B4-BE49-F238E27FC236}">
              <a16:creationId xmlns:a16="http://schemas.microsoft.com/office/drawing/2014/main" id="{00000000-0008-0000-0E00-000014020000}"/>
            </a:ext>
          </a:extLst>
        </xdr:cNvPr>
        <xdr:cNvCxnSpPr/>
      </xdr:nvCxnSpPr>
      <xdr:spPr>
        <a:xfrm>
          <a:off x="12814300" y="608609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168673</xdr:rowOff>
    </xdr:from>
    <xdr:ext cx="405111" cy="259045"/>
    <xdr:sp macro="" textlink="">
      <xdr:nvSpPr>
        <xdr:cNvPr id="533" name="n_1aveValue【認定こども園・幼稚園・保育所】&#10;有形固定資産減価償却率">
          <a:extLst>
            <a:ext uri="{FF2B5EF4-FFF2-40B4-BE49-F238E27FC236}">
              <a16:creationId xmlns:a16="http://schemas.microsoft.com/office/drawing/2014/main" id="{00000000-0008-0000-0E00-000015020000}"/>
            </a:ext>
          </a:extLst>
        </xdr:cNvPr>
        <xdr:cNvSpPr txBox="1"/>
      </xdr:nvSpPr>
      <xdr:spPr>
        <a:xfrm>
          <a:off x="15266044" y="5997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97807</xdr:rowOff>
    </xdr:from>
    <xdr:ext cx="405111" cy="259045"/>
    <xdr:sp macro="" textlink="">
      <xdr:nvSpPr>
        <xdr:cNvPr id="534" name="n_2aveValue【認定こども園・幼稚園・保育所】&#10;有形固定資産減価償却率">
          <a:extLst>
            <a:ext uri="{FF2B5EF4-FFF2-40B4-BE49-F238E27FC236}">
              <a16:creationId xmlns:a16="http://schemas.microsoft.com/office/drawing/2014/main" id="{00000000-0008-0000-0E00-000016020000}"/>
            </a:ext>
          </a:extLst>
        </xdr:cNvPr>
        <xdr:cNvSpPr txBox="1"/>
      </xdr:nvSpPr>
      <xdr:spPr>
        <a:xfrm>
          <a:off x="14389744" y="592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118381</xdr:rowOff>
    </xdr:from>
    <xdr:ext cx="405111" cy="259045"/>
    <xdr:sp macro="" textlink="">
      <xdr:nvSpPr>
        <xdr:cNvPr id="535" name="n_3aveValue【認定こども園・幼稚園・保育所】&#10;有形固定資産減価償却率">
          <a:extLst>
            <a:ext uri="{FF2B5EF4-FFF2-40B4-BE49-F238E27FC236}">
              <a16:creationId xmlns:a16="http://schemas.microsoft.com/office/drawing/2014/main" id="{00000000-0008-0000-0E00-000017020000}"/>
            </a:ext>
          </a:extLst>
        </xdr:cNvPr>
        <xdr:cNvSpPr txBox="1"/>
      </xdr:nvSpPr>
      <xdr:spPr>
        <a:xfrm>
          <a:off x="13500744" y="577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129811</xdr:rowOff>
    </xdr:from>
    <xdr:ext cx="405111" cy="259045"/>
    <xdr:sp macro="" textlink="">
      <xdr:nvSpPr>
        <xdr:cNvPr id="536" name="n_4aveValue【認定こども園・幼稚園・保育所】&#10;有形固定資産減価償却率">
          <a:extLst>
            <a:ext uri="{FF2B5EF4-FFF2-40B4-BE49-F238E27FC236}">
              <a16:creationId xmlns:a16="http://schemas.microsoft.com/office/drawing/2014/main" id="{00000000-0008-0000-0E00-000018020000}"/>
            </a:ext>
          </a:extLst>
        </xdr:cNvPr>
        <xdr:cNvSpPr txBox="1"/>
      </xdr:nvSpPr>
      <xdr:spPr>
        <a:xfrm>
          <a:off x="12611744" y="5787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42689</xdr:rowOff>
    </xdr:from>
    <xdr:ext cx="405111" cy="259045"/>
    <xdr:sp macro="" textlink="">
      <xdr:nvSpPr>
        <xdr:cNvPr id="537" name="n_1mainValue【認定こども園・幼稚園・保育所】&#10;有形固定資産減価償却率">
          <a:extLst>
            <a:ext uri="{FF2B5EF4-FFF2-40B4-BE49-F238E27FC236}">
              <a16:creationId xmlns:a16="http://schemas.microsoft.com/office/drawing/2014/main" id="{00000000-0008-0000-0E00-000019020000}"/>
            </a:ext>
          </a:extLst>
        </xdr:cNvPr>
        <xdr:cNvSpPr txBox="1"/>
      </xdr:nvSpPr>
      <xdr:spPr>
        <a:xfrm>
          <a:off x="15266044" y="6386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83837</xdr:rowOff>
    </xdr:from>
    <xdr:ext cx="405111" cy="259045"/>
    <xdr:sp macro="" textlink="">
      <xdr:nvSpPr>
        <xdr:cNvPr id="538" name="n_2mainValue【認定こども園・幼稚園・保育所】&#10;有形固定資産減価償却率">
          <a:extLst>
            <a:ext uri="{FF2B5EF4-FFF2-40B4-BE49-F238E27FC236}">
              <a16:creationId xmlns:a16="http://schemas.microsoft.com/office/drawing/2014/main" id="{00000000-0008-0000-0E00-00001A020000}"/>
            </a:ext>
          </a:extLst>
        </xdr:cNvPr>
        <xdr:cNvSpPr txBox="1"/>
      </xdr:nvSpPr>
      <xdr:spPr>
        <a:xfrm>
          <a:off x="14389744" y="6256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168419</xdr:rowOff>
    </xdr:from>
    <xdr:ext cx="405111" cy="259045"/>
    <xdr:sp macro="" textlink="">
      <xdr:nvSpPr>
        <xdr:cNvPr id="539" name="n_3mainValue【認定こども園・幼稚園・保育所】&#10;有形固定資産減価償却率">
          <a:extLst>
            <a:ext uri="{FF2B5EF4-FFF2-40B4-BE49-F238E27FC236}">
              <a16:creationId xmlns:a16="http://schemas.microsoft.com/office/drawing/2014/main" id="{00000000-0008-0000-0E00-00001B020000}"/>
            </a:ext>
          </a:extLst>
        </xdr:cNvPr>
        <xdr:cNvSpPr txBox="1"/>
      </xdr:nvSpPr>
      <xdr:spPr>
        <a:xfrm>
          <a:off x="13500744" y="6169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127271</xdr:rowOff>
    </xdr:from>
    <xdr:ext cx="405111" cy="259045"/>
    <xdr:sp macro="" textlink="">
      <xdr:nvSpPr>
        <xdr:cNvPr id="540" name="n_4mainValue【認定こども園・幼稚園・保育所】&#10;有形固定資産減価償却率">
          <a:extLst>
            <a:ext uri="{FF2B5EF4-FFF2-40B4-BE49-F238E27FC236}">
              <a16:creationId xmlns:a16="http://schemas.microsoft.com/office/drawing/2014/main" id="{00000000-0008-0000-0E00-00001C020000}"/>
            </a:ext>
          </a:extLst>
        </xdr:cNvPr>
        <xdr:cNvSpPr txBox="1"/>
      </xdr:nvSpPr>
      <xdr:spPr>
        <a:xfrm>
          <a:off x="12611744" y="6128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1" name="正方形/長方形 540">
          <a:extLst>
            <a:ext uri="{FF2B5EF4-FFF2-40B4-BE49-F238E27FC236}">
              <a16:creationId xmlns:a16="http://schemas.microsoft.com/office/drawing/2014/main" id="{00000000-0008-0000-0E00-00001D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2" name="正方形/長方形 541">
          <a:extLst>
            <a:ext uri="{FF2B5EF4-FFF2-40B4-BE49-F238E27FC236}">
              <a16:creationId xmlns:a16="http://schemas.microsoft.com/office/drawing/2014/main" id="{00000000-0008-0000-0E00-00001E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3" name="正方形/長方形 542">
          <a:extLst>
            <a:ext uri="{FF2B5EF4-FFF2-40B4-BE49-F238E27FC236}">
              <a16:creationId xmlns:a16="http://schemas.microsoft.com/office/drawing/2014/main" id="{00000000-0008-0000-0E00-00001F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4" name="正方形/長方形 543">
          <a:extLst>
            <a:ext uri="{FF2B5EF4-FFF2-40B4-BE49-F238E27FC236}">
              <a16:creationId xmlns:a16="http://schemas.microsoft.com/office/drawing/2014/main" id="{00000000-0008-0000-0E00-000020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5" name="正方形/長方形 544">
          <a:extLst>
            <a:ext uri="{FF2B5EF4-FFF2-40B4-BE49-F238E27FC236}">
              <a16:creationId xmlns:a16="http://schemas.microsoft.com/office/drawing/2014/main" id="{00000000-0008-0000-0E00-000021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6" name="正方形/長方形 545">
          <a:extLst>
            <a:ext uri="{FF2B5EF4-FFF2-40B4-BE49-F238E27FC236}">
              <a16:creationId xmlns:a16="http://schemas.microsoft.com/office/drawing/2014/main" id="{00000000-0008-0000-0E00-000022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47" name="正方形/長方形 546">
          <a:extLst>
            <a:ext uri="{FF2B5EF4-FFF2-40B4-BE49-F238E27FC236}">
              <a16:creationId xmlns:a16="http://schemas.microsoft.com/office/drawing/2014/main" id="{00000000-0008-0000-0E00-000023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48" name="正方形/長方形 547">
          <a:extLst>
            <a:ext uri="{FF2B5EF4-FFF2-40B4-BE49-F238E27FC236}">
              <a16:creationId xmlns:a16="http://schemas.microsoft.com/office/drawing/2014/main" id="{00000000-0008-0000-0E00-000024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49" name="テキスト ボックス 548">
          <a:extLst>
            <a:ext uri="{FF2B5EF4-FFF2-40B4-BE49-F238E27FC236}">
              <a16:creationId xmlns:a16="http://schemas.microsoft.com/office/drawing/2014/main" id="{00000000-0008-0000-0E00-000025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0" name="直線コネクタ 549">
          <a:extLst>
            <a:ext uri="{FF2B5EF4-FFF2-40B4-BE49-F238E27FC236}">
              <a16:creationId xmlns:a16="http://schemas.microsoft.com/office/drawing/2014/main" id="{00000000-0008-0000-0E00-000026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1" name="直線コネクタ 550">
          <a:extLst>
            <a:ext uri="{FF2B5EF4-FFF2-40B4-BE49-F238E27FC236}">
              <a16:creationId xmlns:a16="http://schemas.microsoft.com/office/drawing/2014/main" id="{00000000-0008-0000-0E00-00002702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52" name="テキスト ボックス 551">
          <a:extLst>
            <a:ext uri="{FF2B5EF4-FFF2-40B4-BE49-F238E27FC236}">
              <a16:creationId xmlns:a16="http://schemas.microsoft.com/office/drawing/2014/main" id="{00000000-0008-0000-0E00-00002802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53" name="直線コネクタ 552">
          <a:extLst>
            <a:ext uri="{FF2B5EF4-FFF2-40B4-BE49-F238E27FC236}">
              <a16:creationId xmlns:a16="http://schemas.microsoft.com/office/drawing/2014/main" id="{00000000-0008-0000-0E00-00002902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54" name="テキスト ボックス 553">
          <a:extLst>
            <a:ext uri="{FF2B5EF4-FFF2-40B4-BE49-F238E27FC236}">
              <a16:creationId xmlns:a16="http://schemas.microsoft.com/office/drawing/2014/main" id="{00000000-0008-0000-0E00-00002A02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5" name="直線コネクタ 554">
          <a:extLst>
            <a:ext uri="{FF2B5EF4-FFF2-40B4-BE49-F238E27FC236}">
              <a16:creationId xmlns:a16="http://schemas.microsoft.com/office/drawing/2014/main" id="{00000000-0008-0000-0E00-00002B02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56" name="テキスト ボックス 555">
          <a:extLst>
            <a:ext uri="{FF2B5EF4-FFF2-40B4-BE49-F238E27FC236}">
              <a16:creationId xmlns:a16="http://schemas.microsoft.com/office/drawing/2014/main" id="{00000000-0008-0000-0E00-00002C02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57" name="直線コネクタ 556">
          <a:extLst>
            <a:ext uri="{FF2B5EF4-FFF2-40B4-BE49-F238E27FC236}">
              <a16:creationId xmlns:a16="http://schemas.microsoft.com/office/drawing/2014/main" id="{00000000-0008-0000-0E00-00002D02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58" name="テキスト ボックス 557">
          <a:extLst>
            <a:ext uri="{FF2B5EF4-FFF2-40B4-BE49-F238E27FC236}">
              <a16:creationId xmlns:a16="http://schemas.microsoft.com/office/drawing/2014/main" id="{00000000-0008-0000-0E00-00002E02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59" name="直線コネクタ 558">
          <a:extLst>
            <a:ext uri="{FF2B5EF4-FFF2-40B4-BE49-F238E27FC236}">
              <a16:creationId xmlns:a16="http://schemas.microsoft.com/office/drawing/2014/main" id="{00000000-0008-0000-0E00-00002F02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0" name="テキスト ボックス 559">
          <a:extLst>
            <a:ext uri="{FF2B5EF4-FFF2-40B4-BE49-F238E27FC236}">
              <a16:creationId xmlns:a16="http://schemas.microsoft.com/office/drawing/2014/main" id="{00000000-0008-0000-0E00-00003002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1" name="直線コネクタ 560">
          <a:extLst>
            <a:ext uri="{FF2B5EF4-FFF2-40B4-BE49-F238E27FC236}">
              <a16:creationId xmlns:a16="http://schemas.microsoft.com/office/drawing/2014/main" id="{00000000-0008-0000-0E00-000031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2" name="テキスト ボックス 561">
          <a:extLst>
            <a:ext uri="{FF2B5EF4-FFF2-40B4-BE49-F238E27FC236}">
              <a16:creationId xmlns:a16="http://schemas.microsoft.com/office/drawing/2014/main" id="{00000000-0008-0000-0E00-00003202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3" name="【認定こども園・幼稚園・保育所】&#10;一人当たり面積グラフ枠">
          <a:extLst>
            <a:ext uri="{FF2B5EF4-FFF2-40B4-BE49-F238E27FC236}">
              <a16:creationId xmlns:a16="http://schemas.microsoft.com/office/drawing/2014/main" id="{00000000-0008-0000-0E00-000033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156210</xdr:rowOff>
    </xdr:from>
    <xdr:to>
      <xdr:col>116</xdr:col>
      <xdr:colOff>62864</xdr:colOff>
      <xdr:row>41</xdr:row>
      <xdr:rowOff>87630</xdr:rowOff>
    </xdr:to>
    <xdr:cxnSp macro="">
      <xdr:nvCxnSpPr>
        <xdr:cNvPr id="564" name="直線コネクタ 563">
          <a:extLst>
            <a:ext uri="{FF2B5EF4-FFF2-40B4-BE49-F238E27FC236}">
              <a16:creationId xmlns:a16="http://schemas.microsoft.com/office/drawing/2014/main" id="{00000000-0008-0000-0E00-000034020000}"/>
            </a:ext>
          </a:extLst>
        </xdr:cNvPr>
        <xdr:cNvCxnSpPr/>
      </xdr:nvCxnSpPr>
      <xdr:spPr>
        <a:xfrm flipV="1">
          <a:off x="22160864" y="581406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91457</xdr:rowOff>
    </xdr:from>
    <xdr:ext cx="469744" cy="259045"/>
    <xdr:sp macro="" textlink="">
      <xdr:nvSpPr>
        <xdr:cNvPr id="565" name="【認定こども園・幼稚園・保育所】&#10;一人当たり面積最小値テキスト">
          <a:extLst>
            <a:ext uri="{FF2B5EF4-FFF2-40B4-BE49-F238E27FC236}">
              <a16:creationId xmlns:a16="http://schemas.microsoft.com/office/drawing/2014/main" id="{00000000-0008-0000-0E00-000035020000}"/>
            </a:ext>
          </a:extLst>
        </xdr:cNvPr>
        <xdr:cNvSpPr txBox="1"/>
      </xdr:nvSpPr>
      <xdr:spPr>
        <a:xfrm>
          <a:off x="22199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87630</xdr:rowOff>
    </xdr:from>
    <xdr:to>
      <xdr:col>116</xdr:col>
      <xdr:colOff>152400</xdr:colOff>
      <xdr:row>41</xdr:row>
      <xdr:rowOff>87630</xdr:rowOff>
    </xdr:to>
    <xdr:cxnSp macro="">
      <xdr:nvCxnSpPr>
        <xdr:cNvPr id="566" name="直線コネクタ 565">
          <a:extLst>
            <a:ext uri="{FF2B5EF4-FFF2-40B4-BE49-F238E27FC236}">
              <a16:creationId xmlns:a16="http://schemas.microsoft.com/office/drawing/2014/main" id="{00000000-0008-0000-0E00-000036020000}"/>
            </a:ext>
          </a:extLst>
        </xdr:cNvPr>
        <xdr:cNvCxnSpPr/>
      </xdr:nvCxnSpPr>
      <xdr:spPr>
        <a:xfrm>
          <a:off x="22072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102887</xdr:rowOff>
    </xdr:from>
    <xdr:ext cx="469744" cy="259045"/>
    <xdr:sp macro="" textlink="">
      <xdr:nvSpPr>
        <xdr:cNvPr id="567" name="【認定こども園・幼稚園・保育所】&#10;一人当たり面積最大値テキスト">
          <a:extLst>
            <a:ext uri="{FF2B5EF4-FFF2-40B4-BE49-F238E27FC236}">
              <a16:creationId xmlns:a16="http://schemas.microsoft.com/office/drawing/2014/main" id="{00000000-0008-0000-0E00-000037020000}"/>
            </a:ext>
          </a:extLst>
        </xdr:cNvPr>
        <xdr:cNvSpPr txBox="1"/>
      </xdr:nvSpPr>
      <xdr:spPr>
        <a:xfrm>
          <a:off x="22199600" y="5589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156210</xdr:rowOff>
    </xdr:from>
    <xdr:to>
      <xdr:col>116</xdr:col>
      <xdr:colOff>152400</xdr:colOff>
      <xdr:row>33</xdr:row>
      <xdr:rowOff>156210</xdr:rowOff>
    </xdr:to>
    <xdr:cxnSp macro="">
      <xdr:nvCxnSpPr>
        <xdr:cNvPr id="568" name="直線コネクタ 567">
          <a:extLst>
            <a:ext uri="{FF2B5EF4-FFF2-40B4-BE49-F238E27FC236}">
              <a16:creationId xmlns:a16="http://schemas.microsoft.com/office/drawing/2014/main" id="{00000000-0008-0000-0E00-000038020000}"/>
            </a:ext>
          </a:extLst>
        </xdr:cNvPr>
        <xdr:cNvCxnSpPr/>
      </xdr:nvCxnSpPr>
      <xdr:spPr>
        <a:xfrm>
          <a:off x="22072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68597</xdr:rowOff>
    </xdr:from>
    <xdr:ext cx="469744" cy="259045"/>
    <xdr:sp macro="" textlink="">
      <xdr:nvSpPr>
        <xdr:cNvPr id="569" name="【認定こども園・幼稚園・保育所】&#10;一人当たり面積平均値テキスト">
          <a:extLst>
            <a:ext uri="{FF2B5EF4-FFF2-40B4-BE49-F238E27FC236}">
              <a16:creationId xmlns:a16="http://schemas.microsoft.com/office/drawing/2014/main" id="{00000000-0008-0000-0E00-000039020000}"/>
            </a:ext>
          </a:extLst>
        </xdr:cNvPr>
        <xdr:cNvSpPr txBox="1"/>
      </xdr:nvSpPr>
      <xdr:spPr>
        <a:xfrm>
          <a:off x="22199600" y="64122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90170</xdr:rowOff>
    </xdr:from>
    <xdr:to>
      <xdr:col>116</xdr:col>
      <xdr:colOff>114300</xdr:colOff>
      <xdr:row>38</xdr:row>
      <xdr:rowOff>20320</xdr:rowOff>
    </xdr:to>
    <xdr:sp macro="" textlink="">
      <xdr:nvSpPr>
        <xdr:cNvPr id="570" name="フローチャート: 判断 569">
          <a:extLst>
            <a:ext uri="{FF2B5EF4-FFF2-40B4-BE49-F238E27FC236}">
              <a16:creationId xmlns:a16="http://schemas.microsoft.com/office/drawing/2014/main" id="{00000000-0008-0000-0E00-00003A020000}"/>
            </a:ext>
          </a:extLst>
        </xdr:cNvPr>
        <xdr:cNvSpPr/>
      </xdr:nvSpPr>
      <xdr:spPr>
        <a:xfrm>
          <a:off x="22110700" y="643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36830</xdr:rowOff>
    </xdr:from>
    <xdr:to>
      <xdr:col>112</xdr:col>
      <xdr:colOff>38100</xdr:colOff>
      <xdr:row>37</xdr:row>
      <xdr:rowOff>138430</xdr:rowOff>
    </xdr:to>
    <xdr:sp macro="" textlink="">
      <xdr:nvSpPr>
        <xdr:cNvPr id="571" name="フローチャート: 判断 570">
          <a:extLst>
            <a:ext uri="{FF2B5EF4-FFF2-40B4-BE49-F238E27FC236}">
              <a16:creationId xmlns:a16="http://schemas.microsoft.com/office/drawing/2014/main" id="{00000000-0008-0000-0E00-00003B020000}"/>
            </a:ext>
          </a:extLst>
        </xdr:cNvPr>
        <xdr:cNvSpPr/>
      </xdr:nvSpPr>
      <xdr:spPr>
        <a:xfrm>
          <a:off x="21272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52070</xdr:rowOff>
    </xdr:from>
    <xdr:to>
      <xdr:col>107</xdr:col>
      <xdr:colOff>101600</xdr:colOff>
      <xdr:row>37</xdr:row>
      <xdr:rowOff>153670</xdr:rowOff>
    </xdr:to>
    <xdr:sp macro="" textlink="">
      <xdr:nvSpPr>
        <xdr:cNvPr id="572" name="フローチャート: 判断 571">
          <a:extLst>
            <a:ext uri="{FF2B5EF4-FFF2-40B4-BE49-F238E27FC236}">
              <a16:creationId xmlns:a16="http://schemas.microsoft.com/office/drawing/2014/main" id="{00000000-0008-0000-0E00-00003C020000}"/>
            </a:ext>
          </a:extLst>
        </xdr:cNvPr>
        <xdr:cNvSpPr/>
      </xdr:nvSpPr>
      <xdr:spPr>
        <a:xfrm>
          <a:off x="20383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113030</xdr:rowOff>
    </xdr:from>
    <xdr:to>
      <xdr:col>102</xdr:col>
      <xdr:colOff>165100</xdr:colOff>
      <xdr:row>38</xdr:row>
      <xdr:rowOff>43180</xdr:rowOff>
    </xdr:to>
    <xdr:sp macro="" textlink="">
      <xdr:nvSpPr>
        <xdr:cNvPr id="573" name="フローチャート: 判断 572">
          <a:extLst>
            <a:ext uri="{FF2B5EF4-FFF2-40B4-BE49-F238E27FC236}">
              <a16:creationId xmlns:a16="http://schemas.microsoft.com/office/drawing/2014/main" id="{00000000-0008-0000-0E00-00003D020000}"/>
            </a:ext>
          </a:extLst>
        </xdr:cNvPr>
        <xdr:cNvSpPr/>
      </xdr:nvSpPr>
      <xdr:spPr>
        <a:xfrm>
          <a:off x="19494500" y="645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135890</xdr:rowOff>
    </xdr:from>
    <xdr:to>
      <xdr:col>98</xdr:col>
      <xdr:colOff>38100</xdr:colOff>
      <xdr:row>38</xdr:row>
      <xdr:rowOff>66040</xdr:rowOff>
    </xdr:to>
    <xdr:sp macro="" textlink="">
      <xdr:nvSpPr>
        <xdr:cNvPr id="574" name="フローチャート: 判断 573">
          <a:extLst>
            <a:ext uri="{FF2B5EF4-FFF2-40B4-BE49-F238E27FC236}">
              <a16:creationId xmlns:a16="http://schemas.microsoft.com/office/drawing/2014/main" id="{00000000-0008-0000-0E00-00003E020000}"/>
            </a:ext>
          </a:extLst>
        </xdr:cNvPr>
        <xdr:cNvSpPr/>
      </xdr:nvSpPr>
      <xdr:spPr>
        <a:xfrm>
          <a:off x="18605500" y="647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00000000-0008-0000-0E00-00003F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00000000-0008-0000-0E00-000040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00000000-0008-0000-0E00-000041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00000000-0008-0000-0E00-000042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00000000-0008-0000-0E00-000043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78740</xdr:rowOff>
    </xdr:from>
    <xdr:to>
      <xdr:col>116</xdr:col>
      <xdr:colOff>114300</xdr:colOff>
      <xdr:row>35</xdr:row>
      <xdr:rowOff>8890</xdr:rowOff>
    </xdr:to>
    <xdr:sp macro="" textlink="">
      <xdr:nvSpPr>
        <xdr:cNvPr id="580" name="楕円 579">
          <a:extLst>
            <a:ext uri="{FF2B5EF4-FFF2-40B4-BE49-F238E27FC236}">
              <a16:creationId xmlns:a16="http://schemas.microsoft.com/office/drawing/2014/main" id="{00000000-0008-0000-0E00-000044020000}"/>
            </a:ext>
          </a:extLst>
        </xdr:cNvPr>
        <xdr:cNvSpPr/>
      </xdr:nvSpPr>
      <xdr:spPr>
        <a:xfrm>
          <a:off x="22110700" y="5908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33</xdr:row>
      <xdr:rowOff>101617</xdr:rowOff>
    </xdr:from>
    <xdr:ext cx="469744" cy="259045"/>
    <xdr:sp macro="" textlink="">
      <xdr:nvSpPr>
        <xdr:cNvPr id="581" name="【認定こども園・幼稚園・保育所】&#10;一人当たり面積該当値テキスト">
          <a:extLst>
            <a:ext uri="{FF2B5EF4-FFF2-40B4-BE49-F238E27FC236}">
              <a16:creationId xmlns:a16="http://schemas.microsoft.com/office/drawing/2014/main" id="{00000000-0008-0000-0E00-000045020000}"/>
            </a:ext>
          </a:extLst>
        </xdr:cNvPr>
        <xdr:cNvSpPr txBox="1"/>
      </xdr:nvSpPr>
      <xdr:spPr>
        <a:xfrm>
          <a:off x="22199600" y="575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101600</xdr:rowOff>
    </xdr:from>
    <xdr:to>
      <xdr:col>112</xdr:col>
      <xdr:colOff>38100</xdr:colOff>
      <xdr:row>35</xdr:row>
      <xdr:rowOff>31750</xdr:rowOff>
    </xdr:to>
    <xdr:sp macro="" textlink="">
      <xdr:nvSpPr>
        <xdr:cNvPr id="582" name="楕円 581">
          <a:extLst>
            <a:ext uri="{FF2B5EF4-FFF2-40B4-BE49-F238E27FC236}">
              <a16:creationId xmlns:a16="http://schemas.microsoft.com/office/drawing/2014/main" id="{00000000-0008-0000-0E00-000046020000}"/>
            </a:ext>
          </a:extLst>
        </xdr:cNvPr>
        <xdr:cNvSpPr/>
      </xdr:nvSpPr>
      <xdr:spPr>
        <a:xfrm>
          <a:off x="21272500" y="593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34</xdr:row>
      <xdr:rowOff>129540</xdr:rowOff>
    </xdr:from>
    <xdr:to>
      <xdr:col>116</xdr:col>
      <xdr:colOff>63500</xdr:colOff>
      <xdr:row>34</xdr:row>
      <xdr:rowOff>152400</xdr:rowOff>
    </xdr:to>
    <xdr:cxnSp macro="">
      <xdr:nvCxnSpPr>
        <xdr:cNvPr id="583" name="直線コネクタ 582">
          <a:extLst>
            <a:ext uri="{FF2B5EF4-FFF2-40B4-BE49-F238E27FC236}">
              <a16:creationId xmlns:a16="http://schemas.microsoft.com/office/drawing/2014/main" id="{00000000-0008-0000-0E00-000047020000}"/>
            </a:ext>
          </a:extLst>
        </xdr:cNvPr>
        <xdr:cNvCxnSpPr/>
      </xdr:nvCxnSpPr>
      <xdr:spPr>
        <a:xfrm flipV="1">
          <a:off x="21323300" y="595884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34</xdr:row>
      <xdr:rowOff>116840</xdr:rowOff>
    </xdr:from>
    <xdr:to>
      <xdr:col>107</xdr:col>
      <xdr:colOff>101600</xdr:colOff>
      <xdr:row>35</xdr:row>
      <xdr:rowOff>46990</xdr:rowOff>
    </xdr:to>
    <xdr:sp macro="" textlink="">
      <xdr:nvSpPr>
        <xdr:cNvPr id="584" name="楕円 583">
          <a:extLst>
            <a:ext uri="{FF2B5EF4-FFF2-40B4-BE49-F238E27FC236}">
              <a16:creationId xmlns:a16="http://schemas.microsoft.com/office/drawing/2014/main" id="{00000000-0008-0000-0E00-000048020000}"/>
            </a:ext>
          </a:extLst>
        </xdr:cNvPr>
        <xdr:cNvSpPr/>
      </xdr:nvSpPr>
      <xdr:spPr>
        <a:xfrm>
          <a:off x="20383500" y="594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152400</xdr:rowOff>
    </xdr:from>
    <xdr:to>
      <xdr:col>111</xdr:col>
      <xdr:colOff>177800</xdr:colOff>
      <xdr:row>34</xdr:row>
      <xdr:rowOff>167640</xdr:rowOff>
    </xdr:to>
    <xdr:cxnSp macro="">
      <xdr:nvCxnSpPr>
        <xdr:cNvPr id="585" name="直線コネクタ 584">
          <a:extLst>
            <a:ext uri="{FF2B5EF4-FFF2-40B4-BE49-F238E27FC236}">
              <a16:creationId xmlns:a16="http://schemas.microsoft.com/office/drawing/2014/main" id="{00000000-0008-0000-0E00-000049020000}"/>
            </a:ext>
          </a:extLst>
        </xdr:cNvPr>
        <xdr:cNvCxnSpPr/>
      </xdr:nvCxnSpPr>
      <xdr:spPr>
        <a:xfrm flipV="1">
          <a:off x="20434300" y="59817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34</xdr:row>
      <xdr:rowOff>162560</xdr:rowOff>
    </xdr:from>
    <xdr:to>
      <xdr:col>102</xdr:col>
      <xdr:colOff>165100</xdr:colOff>
      <xdr:row>35</xdr:row>
      <xdr:rowOff>92710</xdr:rowOff>
    </xdr:to>
    <xdr:sp macro="" textlink="">
      <xdr:nvSpPr>
        <xdr:cNvPr id="586" name="楕円 585">
          <a:extLst>
            <a:ext uri="{FF2B5EF4-FFF2-40B4-BE49-F238E27FC236}">
              <a16:creationId xmlns:a16="http://schemas.microsoft.com/office/drawing/2014/main" id="{00000000-0008-0000-0E00-00004A020000}"/>
            </a:ext>
          </a:extLst>
        </xdr:cNvPr>
        <xdr:cNvSpPr/>
      </xdr:nvSpPr>
      <xdr:spPr>
        <a:xfrm>
          <a:off x="19494500" y="599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34</xdr:row>
      <xdr:rowOff>167640</xdr:rowOff>
    </xdr:from>
    <xdr:to>
      <xdr:col>107</xdr:col>
      <xdr:colOff>50800</xdr:colOff>
      <xdr:row>35</xdr:row>
      <xdr:rowOff>41910</xdr:rowOff>
    </xdr:to>
    <xdr:cxnSp macro="">
      <xdr:nvCxnSpPr>
        <xdr:cNvPr id="587" name="直線コネクタ 586">
          <a:extLst>
            <a:ext uri="{FF2B5EF4-FFF2-40B4-BE49-F238E27FC236}">
              <a16:creationId xmlns:a16="http://schemas.microsoft.com/office/drawing/2014/main" id="{00000000-0008-0000-0E00-00004B020000}"/>
            </a:ext>
          </a:extLst>
        </xdr:cNvPr>
        <xdr:cNvCxnSpPr/>
      </xdr:nvCxnSpPr>
      <xdr:spPr>
        <a:xfrm flipV="1">
          <a:off x="19545300" y="59969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63500</xdr:rowOff>
    </xdr:from>
    <xdr:to>
      <xdr:col>98</xdr:col>
      <xdr:colOff>38100</xdr:colOff>
      <xdr:row>36</xdr:row>
      <xdr:rowOff>165100</xdr:rowOff>
    </xdr:to>
    <xdr:sp macro="" textlink="">
      <xdr:nvSpPr>
        <xdr:cNvPr id="588" name="楕円 587">
          <a:extLst>
            <a:ext uri="{FF2B5EF4-FFF2-40B4-BE49-F238E27FC236}">
              <a16:creationId xmlns:a16="http://schemas.microsoft.com/office/drawing/2014/main" id="{00000000-0008-0000-0E00-00004C020000}"/>
            </a:ext>
          </a:extLst>
        </xdr:cNvPr>
        <xdr:cNvSpPr/>
      </xdr:nvSpPr>
      <xdr:spPr>
        <a:xfrm>
          <a:off x="18605500" y="623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35</xdr:row>
      <xdr:rowOff>41910</xdr:rowOff>
    </xdr:from>
    <xdr:to>
      <xdr:col>102</xdr:col>
      <xdr:colOff>114300</xdr:colOff>
      <xdr:row>36</xdr:row>
      <xdr:rowOff>114300</xdr:rowOff>
    </xdr:to>
    <xdr:cxnSp macro="">
      <xdr:nvCxnSpPr>
        <xdr:cNvPr id="589" name="直線コネクタ 588">
          <a:extLst>
            <a:ext uri="{FF2B5EF4-FFF2-40B4-BE49-F238E27FC236}">
              <a16:creationId xmlns:a16="http://schemas.microsoft.com/office/drawing/2014/main" id="{00000000-0008-0000-0E00-00004D020000}"/>
            </a:ext>
          </a:extLst>
        </xdr:cNvPr>
        <xdr:cNvCxnSpPr/>
      </xdr:nvCxnSpPr>
      <xdr:spPr>
        <a:xfrm flipV="1">
          <a:off x="18656300" y="6042660"/>
          <a:ext cx="889000" cy="24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129557</xdr:rowOff>
    </xdr:from>
    <xdr:ext cx="469744" cy="259045"/>
    <xdr:sp macro="" textlink="">
      <xdr:nvSpPr>
        <xdr:cNvPr id="590" name="n_1aveValue【認定こども園・幼稚園・保育所】&#10;一人当たり面積">
          <a:extLst>
            <a:ext uri="{FF2B5EF4-FFF2-40B4-BE49-F238E27FC236}">
              <a16:creationId xmlns:a16="http://schemas.microsoft.com/office/drawing/2014/main" id="{00000000-0008-0000-0E00-00004E020000}"/>
            </a:ext>
          </a:extLst>
        </xdr:cNvPr>
        <xdr:cNvSpPr txBox="1"/>
      </xdr:nvSpPr>
      <xdr:spPr>
        <a:xfrm>
          <a:off x="21075727" y="647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144797</xdr:rowOff>
    </xdr:from>
    <xdr:ext cx="469744" cy="259045"/>
    <xdr:sp macro="" textlink="">
      <xdr:nvSpPr>
        <xdr:cNvPr id="591" name="n_2aveValue【認定こども園・幼稚園・保育所】&#10;一人当たり面積">
          <a:extLst>
            <a:ext uri="{FF2B5EF4-FFF2-40B4-BE49-F238E27FC236}">
              <a16:creationId xmlns:a16="http://schemas.microsoft.com/office/drawing/2014/main" id="{00000000-0008-0000-0E00-00004F020000}"/>
            </a:ext>
          </a:extLst>
        </xdr:cNvPr>
        <xdr:cNvSpPr txBox="1"/>
      </xdr:nvSpPr>
      <xdr:spPr>
        <a:xfrm>
          <a:off x="20199427" y="6488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34307</xdr:rowOff>
    </xdr:from>
    <xdr:ext cx="469744" cy="259045"/>
    <xdr:sp macro="" textlink="">
      <xdr:nvSpPr>
        <xdr:cNvPr id="592" name="n_3aveValue【認定こども園・幼稚園・保育所】&#10;一人当たり面積">
          <a:extLst>
            <a:ext uri="{FF2B5EF4-FFF2-40B4-BE49-F238E27FC236}">
              <a16:creationId xmlns:a16="http://schemas.microsoft.com/office/drawing/2014/main" id="{00000000-0008-0000-0E00-000050020000}"/>
            </a:ext>
          </a:extLst>
        </xdr:cNvPr>
        <xdr:cNvSpPr txBox="1"/>
      </xdr:nvSpPr>
      <xdr:spPr>
        <a:xfrm>
          <a:off x="19310427" y="6549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57167</xdr:rowOff>
    </xdr:from>
    <xdr:ext cx="469744" cy="259045"/>
    <xdr:sp macro="" textlink="">
      <xdr:nvSpPr>
        <xdr:cNvPr id="593" name="n_4aveValue【認定こども園・幼稚園・保育所】&#10;一人当たり面積">
          <a:extLst>
            <a:ext uri="{FF2B5EF4-FFF2-40B4-BE49-F238E27FC236}">
              <a16:creationId xmlns:a16="http://schemas.microsoft.com/office/drawing/2014/main" id="{00000000-0008-0000-0E00-000051020000}"/>
            </a:ext>
          </a:extLst>
        </xdr:cNvPr>
        <xdr:cNvSpPr txBox="1"/>
      </xdr:nvSpPr>
      <xdr:spPr>
        <a:xfrm>
          <a:off x="18421427" y="657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33</xdr:row>
      <xdr:rowOff>48277</xdr:rowOff>
    </xdr:from>
    <xdr:ext cx="469744" cy="259045"/>
    <xdr:sp macro="" textlink="">
      <xdr:nvSpPr>
        <xdr:cNvPr id="594" name="n_1mainValue【認定こども園・幼稚園・保育所】&#10;一人当たり面積">
          <a:extLst>
            <a:ext uri="{FF2B5EF4-FFF2-40B4-BE49-F238E27FC236}">
              <a16:creationId xmlns:a16="http://schemas.microsoft.com/office/drawing/2014/main" id="{00000000-0008-0000-0E00-000052020000}"/>
            </a:ext>
          </a:extLst>
        </xdr:cNvPr>
        <xdr:cNvSpPr txBox="1"/>
      </xdr:nvSpPr>
      <xdr:spPr>
        <a:xfrm>
          <a:off x="21075727" y="570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33</xdr:row>
      <xdr:rowOff>63517</xdr:rowOff>
    </xdr:from>
    <xdr:ext cx="469744" cy="259045"/>
    <xdr:sp macro="" textlink="">
      <xdr:nvSpPr>
        <xdr:cNvPr id="595" name="n_2mainValue【認定こども園・幼稚園・保育所】&#10;一人当たり面積">
          <a:extLst>
            <a:ext uri="{FF2B5EF4-FFF2-40B4-BE49-F238E27FC236}">
              <a16:creationId xmlns:a16="http://schemas.microsoft.com/office/drawing/2014/main" id="{00000000-0008-0000-0E00-000053020000}"/>
            </a:ext>
          </a:extLst>
        </xdr:cNvPr>
        <xdr:cNvSpPr txBox="1"/>
      </xdr:nvSpPr>
      <xdr:spPr>
        <a:xfrm>
          <a:off x="20199427" y="572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33</xdr:row>
      <xdr:rowOff>109237</xdr:rowOff>
    </xdr:from>
    <xdr:ext cx="469744" cy="259045"/>
    <xdr:sp macro="" textlink="">
      <xdr:nvSpPr>
        <xdr:cNvPr id="596" name="n_3mainValue【認定こども園・幼稚園・保育所】&#10;一人当たり面積">
          <a:extLst>
            <a:ext uri="{FF2B5EF4-FFF2-40B4-BE49-F238E27FC236}">
              <a16:creationId xmlns:a16="http://schemas.microsoft.com/office/drawing/2014/main" id="{00000000-0008-0000-0E00-000054020000}"/>
            </a:ext>
          </a:extLst>
        </xdr:cNvPr>
        <xdr:cNvSpPr txBox="1"/>
      </xdr:nvSpPr>
      <xdr:spPr>
        <a:xfrm>
          <a:off x="19310427" y="576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10177</xdr:rowOff>
    </xdr:from>
    <xdr:ext cx="469744" cy="259045"/>
    <xdr:sp macro="" textlink="">
      <xdr:nvSpPr>
        <xdr:cNvPr id="597" name="n_4mainValue【認定こども園・幼稚園・保育所】&#10;一人当たり面積">
          <a:extLst>
            <a:ext uri="{FF2B5EF4-FFF2-40B4-BE49-F238E27FC236}">
              <a16:creationId xmlns:a16="http://schemas.microsoft.com/office/drawing/2014/main" id="{00000000-0008-0000-0E00-000055020000}"/>
            </a:ext>
          </a:extLst>
        </xdr:cNvPr>
        <xdr:cNvSpPr txBox="1"/>
      </xdr:nvSpPr>
      <xdr:spPr>
        <a:xfrm>
          <a:off x="18421427" y="60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8" name="正方形/長方形 597">
          <a:extLst>
            <a:ext uri="{FF2B5EF4-FFF2-40B4-BE49-F238E27FC236}">
              <a16:creationId xmlns:a16="http://schemas.microsoft.com/office/drawing/2014/main" id="{00000000-0008-0000-0E00-000056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9" name="正方形/長方形 598">
          <a:extLst>
            <a:ext uri="{FF2B5EF4-FFF2-40B4-BE49-F238E27FC236}">
              <a16:creationId xmlns:a16="http://schemas.microsoft.com/office/drawing/2014/main" id="{00000000-0008-0000-0E00-000057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0" name="正方形/長方形 599">
          <a:extLst>
            <a:ext uri="{FF2B5EF4-FFF2-40B4-BE49-F238E27FC236}">
              <a16:creationId xmlns:a16="http://schemas.microsoft.com/office/drawing/2014/main" id="{00000000-0008-0000-0E00-000058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1" name="正方形/長方形 600">
          <a:extLst>
            <a:ext uri="{FF2B5EF4-FFF2-40B4-BE49-F238E27FC236}">
              <a16:creationId xmlns:a16="http://schemas.microsoft.com/office/drawing/2014/main" id="{00000000-0008-0000-0E00-000059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2" name="正方形/長方形 601">
          <a:extLst>
            <a:ext uri="{FF2B5EF4-FFF2-40B4-BE49-F238E27FC236}">
              <a16:creationId xmlns:a16="http://schemas.microsoft.com/office/drawing/2014/main" id="{00000000-0008-0000-0E00-00005A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3" name="正方形/長方形 602">
          <a:extLst>
            <a:ext uri="{FF2B5EF4-FFF2-40B4-BE49-F238E27FC236}">
              <a16:creationId xmlns:a16="http://schemas.microsoft.com/office/drawing/2014/main" id="{00000000-0008-0000-0E00-00005B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4" name="正方形/長方形 603">
          <a:extLst>
            <a:ext uri="{FF2B5EF4-FFF2-40B4-BE49-F238E27FC236}">
              <a16:creationId xmlns:a16="http://schemas.microsoft.com/office/drawing/2014/main" id="{00000000-0008-0000-0E00-00005C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5" name="正方形/長方形 604">
          <a:extLst>
            <a:ext uri="{FF2B5EF4-FFF2-40B4-BE49-F238E27FC236}">
              <a16:creationId xmlns:a16="http://schemas.microsoft.com/office/drawing/2014/main" id="{00000000-0008-0000-0E00-00005D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6" name="テキスト ボックス 605">
          <a:extLst>
            <a:ext uri="{FF2B5EF4-FFF2-40B4-BE49-F238E27FC236}">
              <a16:creationId xmlns:a16="http://schemas.microsoft.com/office/drawing/2014/main" id="{00000000-0008-0000-0E00-00005E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7" name="直線コネクタ 606">
          <a:extLst>
            <a:ext uri="{FF2B5EF4-FFF2-40B4-BE49-F238E27FC236}">
              <a16:creationId xmlns:a16="http://schemas.microsoft.com/office/drawing/2014/main" id="{00000000-0008-0000-0E00-00005F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08" name="テキスト ボックス 607">
          <a:extLst>
            <a:ext uri="{FF2B5EF4-FFF2-40B4-BE49-F238E27FC236}">
              <a16:creationId xmlns:a16="http://schemas.microsoft.com/office/drawing/2014/main" id="{00000000-0008-0000-0E00-000060020000}"/>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09" name="直線コネクタ 608">
          <a:extLst>
            <a:ext uri="{FF2B5EF4-FFF2-40B4-BE49-F238E27FC236}">
              <a16:creationId xmlns:a16="http://schemas.microsoft.com/office/drawing/2014/main" id="{00000000-0008-0000-0E00-000061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610" name="テキスト ボックス 609">
          <a:extLst>
            <a:ext uri="{FF2B5EF4-FFF2-40B4-BE49-F238E27FC236}">
              <a16:creationId xmlns:a16="http://schemas.microsoft.com/office/drawing/2014/main" id="{00000000-0008-0000-0E00-000062020000}"/>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1" name="直線コネクタ 610">
          <a:extLst>
            <a:ext uri="{FF2B5EF4-FFF2-40B4-BE49-F238E27FC236}">
              <a16:creationId xmlns:a16="http://schemas.microsoft.com/office/drawing/2014/main" id="{00000000-0008-0000-0E00-000063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2" name="テキスト ボックス 611">
          <a:extLst>
            <a:ext uri="{FF2B5EF4-FFF2-40B4-BE49-F238E27FC236}">
              <a16:creationId xmlns:a16="http://schemas.microsoft.com/office/drawing/2014/main" id="{00000000-0008-0000-0E00-000064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3" name="直線コネクタ 612">
          <a:extLst>
            <a:ext uri="{FF2B5EF4-FFF2-40B4-BE49-F238E27FC236}">
              <a16:creationId xmlns:a16="http://schemas.microsoft.com/office/drawing/2014/main" id="{00000000-0008-0000-0E00-000065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4" name="テキスト ボックス 613">
          <a:extLst>
            <a:ext uri="{FF2B5EF4-FFF2-40B4-BE49-F238E27FC236}">
              <a16:creationId xmlns:a16="http://schemas.microsoft.com/office/drawing/2014/main" id="{00000000-0008-0000-0E00-000066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5" name="直線コネクタ 614">
          <a:extLst>
            <a:ext uri="{FF2B5EF4-FFF2-40B4-BE49-F238E27FC236}">
              <a16:creationId xmlns:a16="http://schemas.microsoft.com/office/drawing/2014/main" id="{00000000-0008-0000-0E00-000067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6" name="テキスト ボックス 615">
          <a:extLst>
            <a:ext uri="{FF2B5EF4-FFF2-40B4-BE49-F238E27FC236}">
              <a16:creationId xmlns:a16="http://schemas.microsoft.com/office/drawing/2014/main" id="{00000000-0008-0000-0E00-000068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17" name="直線コネクタ 616">
          <a:extLst>
            <a:ext uri="{FF2B5EF4-FFF2-40B4-BE49-F238E27FC236}">
              <a16:creationId xmlns:a16="http://schemas.microsoft.com/office/drawing/2014/main" id="{00000000-0008-0000-0E00-000069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18" name="テキスト ボックス 617">
          <a:extLst>
            <a:ext uri="{FF2B5EF4-FFF2-40B4-BE49-F238E27FC236}">
              <a16:creationId xmlns:a16="http://schemas.microsoft.com/office/drawing/2014/main" id="{00000000-0008-0000-0E00-00006A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9" name="直線コネクタ 618">
          <a:extLst>
            <a:ext uri="{FF2B5EF4-FFF2-40B4-BE49-F238E27FC236}">
              <a16:creationId xmlns:a16="http://schemas.microsoft.com/office/drawing/2014/main" id="{00000000-0008-0000-0E00-00006B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0" name="テキスト ボックス 619">
          <a:extLst>
            <a:ext uri="{FF2B5EF4-FFF2-40B4-BE49-F238E27FC236}">
              <a16:creationId xmlns:a16="http://schemas.microsoft.com/office/drawing/2014/main" id="{00000000-0008-0000-0E00-00006C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1" name="【学校施設】&#10;有形固定資産減価償却率グラフ枠">
          <a:extLst>
            <a:ext uri="{FF2B5EF4-FFF2-40B4-BE49-F238E27FC236}">
              <a16:creationId xmlns:a16="http://schemas.microsoft.com/office/drawing/2014/main" id="{00000000-0008-0000-0E00-00006D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129540</xdr:rowOff>
    </xdr:from>
    <xdr:to>
      <xdr:col>85</xdr:col>
      <xdr:colOff>126364</xdr:colOff>
      <xdr:row>64</xdr:row>
      <xdr:rowOff>144780</xdr:rowOff>
    </xdr:to>
    <xdr:cxnSp macro="">
      <xdr:nvCxnSpPr>
        <xdr:cNvPr id="622" name="直線コネクタ 621">
          <a:extLst>
            <a:ext uri="{FF2B5EF4-FFF2-40B4-BE49-F238E27FC236}">
              <a16:creationId xmlns:a16="http://schemas.microsoft.com/office/drawing/2014/main" id="{00000000-0008-0000-0E00-00006E020000}"/>
            </a:ext>
          </a:extLst>
        </xdr:cNvPr>
        <xdr:cNvCxnSpPr/>
      </xdr:nvCxnSpPr>
      <xdr:spPr>
        <a:xfrm flipV="1">
          <a:off x="16318864" y="973074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148607</xdr:rowOff>
    </xdr:from>
    <xdr:ext cx="405111" cy="259045"/>
    <xdr:sp macro="" textlink="">
      <xdr:nvSpPr>
        <xdr:cNvPr id="623" name="【学校施設】&#10;有形固定資産減価償却率最小値テキスト">
          <a:extLst>
            <a:ext uri="{FF2B5EF4-FFF2-40B4-BE49-F238E27FC236}">
              <a16:creationId xmlns:a16="http://schemas.microsoft.com/office/drawing/2014/main" id="{00000000-0008-0000-0E00-00006F020000}"/>
            </a:ext>
          </a:extLst>
        </xdr:cNvPr>
        <xdr:cNvSpPr txBox="1"/>
      </xdr:nvSpPr>
      <xdr:spPr>
        <a:xfrm>
          <a:off x="16357600" y="1112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144780</xdr:rowOff>
    </xdr:from>
    <xdr:to>
      <xdr:col>86</xdr:col>
      <xdr:colOff>25400</xdr:colOff>
      <xdr:row>64</xdr:row>
      <xdr:rowOff>144780</xdr:rowOff>
    </xdr:to>
    <xdr:cxnSp macro="">
      <xdr:nvCxnSpPr>
        <xdr:cNvPr id="624" name="直線コネクタ 623">
          <a:extLst>
            <a:ext uri="{FF2B5EF4-FFF2-40B4-BE49-F238E27FC236}">
              <a16:creationId xmlns:a16="http://schemas.microsoft.com/office/drawing/2014/main" id="{00000000-0008-0000-0E00-000070020000}"/>
            </a:ext>
          </a:extLst>
        </xdr:cNvPr>
        <xdr:cNvCxnSpPr/>
      </xdr:nvCxnSpPr>
      <xdr:spPr>
        <a:xfrm>
          <a:off x="16230600" y="11117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76217</xdr:rowOff>
    </xdr:from>
    <xdr:ext cx="405111" cy="259045"/>
    <xdr:sp macro="" textlink="">
      <xdr:nvSpPr>
        <xdr:cNvPr id="625" name="【学校施設】&#10;有形固定資産減価償却率最大値テキスト">
          <a:extLst>
            <a:ext uri="{FF2B5EF4-FFF2-40B4-BE49-F238E27FC236}">
              <a16:creationId xmlns:a16="http://schemas.microsoft.com/office/drawing/2014/main" id="{00000000-0008-0000-0E00-000071020000}"/>
            </a:ext>
          </a:extLst>
        </xdr:cNvPr>
        <xdr:cNvSpPr txBox="1"/>
      </xdr:nvSpPr>
      <xdr:spPr>
        <a:xfrm>
          <a:off x="16357600" y="9505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129540</xdr:rowOff>
    </xdr:from>
    <xdr:to>
      <xdr:col>86</xdr:col>
      <xdr:colOff>25400</xdr:colOff>
      <xdr:row>56</xdr:row>
      <xdr:rowOff>129540</xdr:rowOff>
    </xdr:to>
    <xdr:cxnSp macro="">
      <xdr:nvCxnSpPr>
        <xdr:cNvPr id="626" name="直線コネクタ 625">
          <a:extLst>
            <a:ext uri="{FF2B5EF4-FFF2-40B4-BE49-F238E27FC236}">
              <a16:creationId xmlns:a16="http://schemas.microsoft.com/office/drawing/2014/main" id="{00000000-0008-0000-0E00-000072020000}"/>
            </a:ext>
          </a:extLst>
        </xdr:cNvPr>
        <xdr:cNvCxnSpPr/>
      </xdr:nvCxnSpPr>
      <xdr:spPr>
        <a:xfrm>
          <a:off x="16230600" y="973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162577</xdr:rowOff>
    </xdr:from>
    <xdr:ext cx="405111" cy="259045"/>
    <xdr:sp macro="" textlink="">
      <xdr:nvSpPr>
        <xdr:cNvPr id="627" name="【学校施設】&#10;有形固定資産減価償却率平均値テキスト">
          <a:extLst>
            <a:ext uri="{FF2B5EF4-FFF2-40B4-BE49-F238E27FC236}">
              <a16:creationId xmlns:a16="http://schemas.microsoft.com/office/drawing/2014/main" id="{00000000-0008-0000-0E00-000073020000}"/>
            </a:ext>
          </a:extLst>
        </xdr:cNvPr>
        <xdr:cNvSpPr txBox="1"/>
      </xdr:nvSpPr>
      <xdr:spPr>
        <a:xfrm>
          <a:off x="16357600" y="102781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139700</xdr:rowOff>
    </xdr:from>
    <xdr:to>
      <xdr:col>85</xdr:col>
      <xdr:colOff>177800</xdr:colOff>
      <xdr:row>61</xdr:row>
      <xdr:rowOff>69850</xdr:rowOff>
    </xdr:to>
    <xdr:sp macro="" textlink="">
      <xdr:nvSpPr>
        <xdr:cNvPr id="628" name="フローチャート: 判断 627">
          <a:extLst>
            <a:ext uri="{FF2B5EF4-FFF2-40B4-BE49-F238E27FC236}">
              <a16:creationId xmlns:a16="http://schemas.microsoft.com/office/drawing/2014/main" id="{00000000-0008-0000-0E00-000074020000}"/>
            </a:ext>
          </a:extLst>
        </xdr:cNvPr>
        <xdr:cNvSpPr/>
      </xdr:nvSpPr>
      <xdr:spPr>
        <a:xfrm>
          <a:off x="16268700" y="1042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55880</xdr:rowOff>
    </xdr:from>
    <xdr:to>
      <xdr:col>81</xdr:col>
      <xdr:colOff>101600</xdr:colOff>
      <xdr:row>60</xdr:row>
      <xdr:rowOff>157480</xdr:rowOff>
    </xdr:to>
    <xdr:sp macro="" textlink="">
      <xdr:nvSpPr>
        <xdr:cNvPr id="629" name="フローチャート: 判断 628">
          <a:extLst>
            <a:ext uri="{FF2B5EF4-FFF2-40B4-BE49-F238E27FC236}">
              <a16:creationId xmlns:a16="http://schemas.microsoft.com/office/drawing/2014/main" id="{00000000-0008-0000-0E00-000075020000}"/>
            </a:ext>
          </a:extLst>
        </xdr:cNvPr>
        <xdr:cNvSpPr/>
      </xdr:nvSpPr>
      <xdr:spPr>
        <a:xfrm>
          <a:off x="15430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113030</xdr:rowOff>
    </xdr:from>
    <xdr:to>
      <xdr:col>76</xdr:col>
      <xdr:colOff>165100</xdr:colOff>
      <xdr:row>60</xdr:row>
      <xdr:rowOff>43180</xdr:rowOff>
    </xdr:to>
    <xdr:sp macro="" textlink="">
      <xdr:nvSpPr>
        <xdr:cNvPr id="630" name="フローチャート: 判断 629">
          <a:extLst>
            <a:ext uri="{FF2B5EF4-FFF2-40B4-BE49-F238E27FC236}">
              <a16:creationId xmlns:a16="http://schemas.microsoft.com/office/drawing/2014/main" id="{00000000-0008-0000-0E00-000076020000}"/>
            </a:ext>
          </a:extLst>
        </xdr:cNvPr>
        <xdr:cNvSpPr/>
      </xdr:nvSpPr>
      <xdr:spPr>
        <a:xfrm>
          <a:off x="14541500" y="1022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55880</xdr:rowOff>
    </xdr:from>
    <xdr:to>
      <xdr:col>72</xdr:col>
      <xdr:colOff>38100</xdr:colOff>
      <xdr:row>58</xdr:row>
      <xdr:rowOff>157480</xdr:rowOff>
    </xdr:to>
    <xdr:sp macro="" textlink="">
      <xdr:nvSpPr>
        <xdr:cNvPr id="631" name="フローチャート: 判断 630">
          <a:extLst>
            <a:ext uri="{FF2B5EF4-FFF2-40B4-BE49-F238E27FC236}">
              <a16:creationId xmlns:a16="http://schemas.microsoft.com/office/drawing/2014/main" id="{00000000-0008-0000-0E00-000077020000}"/>
            </a:ext>
          </a:extLst>
        </xdr:cNvPr>
        <xdr:cNvSpPr/>
      </xdr:nvSpPr>
      <xdr:spPr>
        <a:xfrm>
          <a:off x="13652500" y="999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71120</xdr:rowOff>
    </xdr:from>
    <xdr:to>
      <xdr:col>67</xdr:col>
      <xdr:colOff>101600</xdr:colOff>
      <xdr:row>59</xdr:row>
      <xdr:rowOff>1270</xdr:rowOff>
    </xdr:to>
    <xdr:sp macro="" textlink="">
      <xdr:nvSpPr>
        <xdr:cNvPr id="632" name="フローチャート: 判断 631">
          <a:extLst>
            <a:ext uri="{FF2B5EF4-FFF2-40B4-BE49-F238E27FC236}">
              <a16:creationId xmlns:a16="http://schemas.microsoft.com/office/drawing/2014/main" id="{00000000-0008-0000-0E00-000078020000}"/>
            </a:ext>
          </a:extLst>
        </xdr:cNvPr>
        <xdr:cNvSpPr/>
      </xdr:nvSpPr>
      <xdr:spPr>
        <a:xfrm>
          <a:off x="12763500" y="1001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00000000-0008-0000-0E00-000079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00000000-0008-0000-0E00-00007A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00000000-0008-0000-0E00-00007B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00000000-0008-0000-0E00-00007C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00000000-0008-0000-0E00-00007D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52070</xdr:rowOff>
    </xdr:from>
    <xdr:to>
      <xdr:col>85</xdr:col>
      <xdr:colOff>177800</xdr:colOff>
      <xdr:row>61</xdr:row>
      <xdr:rowOff>153670</xdr:rowOff>
    </xdr:to>
    <xdr:sp macro="" textlink="">
      <xdr:nvSpPr>
        <xdr:cNvPr id="638" name="楕円 637">
          <a:extLst>
            <a:ext uri="{FF2B5EF4-FFF2-40B4-BE49-F238E27FC236}">
              <a16:creationId xmlns:a16="http://schemas.microsoft.com/office/drawing/2014/main" id="{00000000-0008-0000-0E00-00007E020000}"/>
            </a:ext>
          </a:extLst>
        </xdr:cNvPr>
        <xdr:cNvSpPr/>
      </xdr:nvSpPr>
      <xdr:spPr>
        <a:xfrm>
          <a:off x="162687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30497</xdr:rowOff>
    </xdr:from>
    <xdr:ext cx="405111" cy="259045"/>
    <xdr:sp macro="" textlink="">
      <xdr:nvSpPr>
        <xdr:cNvPr id="639" name="【学校施設】&#10;有形固定資産減価償却率該当値テキスト">
          <a:extLst>
            <a:ext uri="{FF2B5EF4-FFF2-40B4-BE49-F238E27FC236}">
              <a16:creationId xmlns:a16="http://schemas.microsoft.com/office/drawing/2014/main" id="{00000000-0008-0000-0E00-00007F020000}"/>
            </a:ext>
          </a:extLst>
        </xdr:cNvPr>
        <xdr:cNvSpPr txBox="1"/>
      </xdr:nvSpPr>
      <xdr:spPr>
        <a:xfrm>
          <a:off x="16357600"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166370</xdr:rowOff>
    </xdr:from>
    <xdr:to>
      <xdr:col>81</xdr:col>
      <xdr:colOff>101600</xdr:colOff>
      <xdr:row>60</xdr:row>
      <xdr:rowOff>96520</xdr:rowOff>
    </xdr:to>
    <xdr:sp macro="" textlink="">
      <xdr:nvSpPr>
        <xdr:cNvPr id="640" name="楕円 639">
          <a:extLst>
            <a:ext uri="{FF2B5EF4-FFF2-40B4-BE49-F238E27FC236}">
              <a16:creationId xmlns:a16="http://schemas.microsoft.com/office/drawing/2014/main" id="{00000000-0008-0000-0E00-000080020000}"/>
            </a:ext>
          </a:extLst>
        </xdr:cNvPr>
        <xdr:cNvSpPr/>
      </xdr:nvSpPr>
      <xdr:spPr>
        <a:xfrm>
          <a:off x="154305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45720</xdr:rowOff>
    </xdr:from>
    <xdr:to>
      <xdr:col>85</xdr:col>
      <xdr:colOff>127000</xdr:colOff>
      <xdr:row>61</xdr:row>
      <xdr:rowOff>102870</xdr:rowOff>
    </xdr:to>
    <xdr:cxnSp macro="">
      <xdr:nvCxnSpPr>
        <xdr:cNvPr id="641" name="直線コネクタ 640">
          <a:extLst>
            <a:ext uri="{FF2B5EF4-FFF2-40B4-BE49-F238E27FC236}">
              <a16:creationId xmlns:a16="http://schemas.microsoft.com/office/drawing/2014/main" id="{00000000-0008-0000-0E00-000081020000}"/>
            </a:ext>
          </a:extLst>
        </xdr:cNvPr>
        <xdr:cNvCxnSpPr/>
      </xdr:nvCxnSpPr>
      <xdr:spPr>
        <a:xfrm>
          <a:off x="15481300" y="10332720"/>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52070</xdr:rowOff>
    </xdr:from>
    <xdr:to>
      <xdr:col>76</xdr:col>
      <xdr:colOff>165100</xdr:colOff>
      <xdr:row>59</xdr:row>
      <xdr:rowOff>153670</xdr:rowOff>
    </xdr:to>
    <xdr:sp macro="" textlink="">
      <xdr:nvSpPr>
        <xdr:cNvPr id="642" name="楕円 641">
          <a:extLst>
            <a:ext uri="{FF2B5EF4-FFF2-40B4-BE49-F238E27FC236}">
              <a16:creationId xmlns:a16="http://schemas.microsoft.com/office/drawing/2014/main" id="{00000000-0008-0000-0E00-000082020000}"/>
            </a:ext>
          </a:extLst>
        </xdr:cNvPr>
        <xdr:cNvSpPr/>
      </xdr:nvSpPr>
      <xdr:spPr>
        <a:xfrm>
          <a:off x="14541500" y="1016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102870</xdr:rowOff>
    </xdr:from>
    <xdr:to>
      <xdr:col>81</xdr:col>
      <xdr:colOff>50800</xdr:colOff>
      <xdr:row>60</xdr:row>
      <xdr:rowOff>45720</xdr:rowOff>
    </xdr:to>
    <xdr:cxnSp macro="">
      <xdr:nvCxnSpPr>
        <xdr:cNvPr id="643" name="直線コネクタ 642">
          <a:extLst>
            <a:ext uri="{FF2B5EF4-FFF2-40B4-BE49-F238E27FC236}">
              <a16:creationId xmlns:a16="http://schemas.microsoft.com/office/drawing/2014/main" id="{00000000-0008-0000-0E00-000083020000}"/>
            </a:ext>
          </a:extLst>
        </xdr:cNvPr>
        <xdr:cNvCxnSpPr/>
      </xdr:nvCxnSpPr>
      <xdr:spPr>
        <a:xfrm>
          <a:off x="14592300" y="1021842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97790</xdr:rowOff>
    </xdr:from>
    <xdr:to>
      <xdr:col>72</xdr:col>
      <xdr:colOff>38100</xdr:colOff>
      <xdr:row>58</xdr:row>
      <xdr:rowOff>27940</xdr:rowOff>
    </xdr:to>
    <xdr:sp macro="" textlink="">
      <xdr:nvSpPr>
        <xdr:cNvPr id="644" name="楕円 643">
          <a:extLst>
            <a:ext uri="{FF2B5EF4-FFF2-40B4-BE49-F238E27FC236}">
              <a16:creationId xmlns:a16="http://schemas.microsoft.com/office/drawing/2014/main" id="{00000000-0008-0000-0E00-000084020000}"/>
            </a:ext>
          </a:extLst>
        </xdr:cNvPr>
        <xdr:cNvSpPr/>
      </xdr:nvSpPr>
      <xdr:spPr>
        <a:xfrm>
          <a:off x="13652500" y="987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148590</xdr:rowOff>
    </xdr:from>
    <xdr:to>
      <xdr:col>76</xdr:col>
      <xdr:colOff>114300</xdr:colOff>
      <xdr:row>59</xdr:row>
      <xdr:rowOff>102870</xdr:rowOff>
    </xdr:to>
    <xdr:cxnSp macro="">
      <xdr:nvCxnSpPr>
        <xdr:cNvPr id="645" name="直線コネクタ 644">
          <a:extLst>
            <a:ext uri="{FF2B5EF4-FFF2-40B4-BE49-F238E27FC236}">
              <a16:creationId xmlns:a16="http://schemas.microsoft.com/office/drawing/2014/main" id="{00000000-0008-0000-0E00-000085020000}"/>
            </a:ext>
          </a:extLst>
        </xdr:cNvPr>
        <xdr:cNvCxnSpPr/>
      </xdr:nvCxnSpPr>
      <xdr:spPr>
        <a:xfrm>
          <a:off x="13703300" y="9921240"/>
          <a:ext cx="88900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93980</xdr:rowOff>
    </xdr:from>
    <xdr:to>
      <xdr:col>67</xdr:col>
      <xdr:colOff>101600</xdr:colOff>
      <xdr:row>57</xdr:row>
      <xdr:rowOff>24130</xdr:rowOff>
    </xdr:to>
    <xdr:sp macro="" textlink="">
      <xdr:nvSpPr>
        <xdr:cNvPr id="646" name="楕円 645">
          <a:extLst>
            <a:ext uri="{FF2B5EF4-FFF2-40B4-BE49-F238E27FC236}">
              <a16:creationId xmlns:a16="http://schemas.microsoft.com/office/drawing/2014/main" id="{00000000-0008-0000-0E00-000086020000}"/>
            </a:ext>
          </a:extLst>
        </xdr:cNvPr>
        <xdr:cNvSpPr/>
      </xdr:nvSpPr>
      <xdr:spPr>
        <a:xfrm>
          <a:off x="12763500" y="969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144780</xdr:rowOff>
    </xdr:from>
    <xdr:to>
      <xdr:col>71</xdr:col>
      <xdr:colOff>177800</xdr:colOff>
      <xdr:row>57</xdr:row>
      <xdr:rowOff>148590</xdr:rowOff>
    </xdr:to>
    <xdr:cxnSp macro="">
      <xdr:nvCxnSpPr>
        <xdr:cNvPr id="647" name="直線コネクタ 646">
          <a:extLst>
            <a:ext uri="{FF2B5EF4-FFF2-40B4-BE49-F238E27FC236}">
              <a16:creationId xmlns:a16="http://schemas.microsoft.com/office/drawing/2014/main" id="{00000000-0008-0000-0E00-000087020000}"/>
            </a:ext>
          </a:extLst>
        </xdr:cNvPr>
        <xdr:cNvCxnSpPr/>
      </xdr:nvCxnSpPr>
      <xdr:spPr>
        <a:xfrm>
          <a:off x="12814300" y="9745980"/>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148607</xdr:rowOff>
    </xdr:from>
    <xdr:ext cx="405111" cy="259045"/>
    <xdr:sp macro="" textlink="">
      <xdr:nvSpPr>
        <xdr:cNvPr id="648" name="n_1aveValue【学校施設】&#10;有形固定資産減価償却率">
          <a:extLst>
            <a:ext uri="{FF2B5EF4-FFF2-40B4-BE49-F238E27FC236}">
              <a16:creationId xmlns:a16="http://schemas.microsoft.com/office/drawing/2014/main" id="{00000000-0008-0000-0E00-000088020000}"/>
            </a:ext>
          </a:extLst>
        </xdr:cNvPr>
        <xdr:cNvSpPr txBox="1"/>
      </xdr:nvSpPr>
      <xdr:spPr>
        <a:xfrm>
          <a:off x="15266044"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34307</xdr:rowOff>
    </xdr:from>
    <xdr:ext cx="405111" cy="259045"/>
    <xdr:sp macro="" textlink="">
      <xdr:nvSpPr>
        <xdr:cNvPr id="649" name="n_2aveValue【学校施設】&#10;有形固定資産減価償却率">
          <a:extLst>
            <a:ext uri="{FF2B5EF4-FFF2-40B4-BE49-F238E27FC236}">
              <a16:creationId xmlns:a16="http://schemas.microsoft.com/office/drawing/2014/main" id="{00000000-0008-0000-0E00-000089020000}"/>
            </a:ext>
          </a:extLst>
        </xdr:cNvPr>
        <xdr:cNvSpPr txBox="1"/>
      </xdr:nvSpPr>
      <xdr:spPr>
        <a:xfrm>
          <a:off x="14389744" y="1032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148607</xdr:rowOff>
    </xdr:from>
    <xdr:ext cx="405111" cy="259045"/>
    <xdr:sp macro="" textlink="">
      <xdr:nvSpPr>
        <xdr:cNvPr id="650" name="n_3aveValue【学校施設】&#10;有形固定資産減価償却率">
          <a:extLst>
            <a:ext uri="{FF2B5EF4-FFF2-40B4-BE49-F238E27FC236}">
              <a16:creationId xmlns:a16="http://schemas.microsoft.com/office/drawing/2014/main" id="{00000000-0008-0000-0E00-00008A020000}"/>
            </a:ext>
          </a:extLst>
        </xdr:cNvPr>
        <xdr:cNvSpPr txBox="1"/>
      </xdr:nvSpPr>
      <xdr:spPr>
        <a:xfrm>
          <a:off x="13500744" y="10092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163847</xdr:rowOff>
    </xdr:from>
    <xdr:ext cx="405111" cy="259045"/>
    <xdr:sp macro="" textlink="">
      <xdr:nvSpPr>
        <xdr:cNvPr id="651" name="n_4aveValue【学校施設】&#10;有形固定資産減価償却率">
          <a:extLst>
            <a:ext uri="{FF2B5EF4-FFF2-40B4-BE49-F238E27FC236}">
              <a16:creationId xmlns:a16="http://schemas.microsoft.com/office/drawing/2014/main" id="{00000000-0008-0000-0E00-00008B020000}"/>
            </a:ext>
          </a:extLst>
        </xdr:cNvPr>
        <xdr:cNvSpPr txBox="1"/>
      </xdr:nvSpPr>
      <xdr:spPr>
        <a:xfrm>
          <a:off x="12611744" y="10107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113047</xdr:rowOff>
    </xdr:from>
    <xdr:ext cx="405111" cy="259045"/>
    <xdr:sp macro="" textlink="">
      <xdr:nvSpPr>
        <xdr:cNvPr id="652" name="n_1mainValue【学校施設】&#10;有形固定資産減価償却率">
          <a:extLst>
            <a:ext uri="{FF2B5EF4-FFF2-40B4-BE49-F238E27FC236}">
              <a16:creationId xmlns:a16="http://schemas.microsoft.com/office/drawing/2014/main" id="{00000000-0008-0000-0E00-00008C020000}"/>
            </a:ext>
          </a:extLst>
        </xdr:cNvPr>
        <xdr:cNvSpPr txBox="1"/>
      </xdr:nvSpPr>
      <xdr:spPr>
        <a:xfrm>
          <a:off x="152660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170197</xdr:rowOff>
    </xdr:from>
    <xdr:ext cx="405111" cy="259045"/>
    <xdr:sp macro="" textlink="">
      <xdr:nvSpPr>
        <xdr:cNvPr id="653" name="n_2mainValue【学校施設】&#10;有形固定資産減価償却率">
          <a:extLst>
            <a:ext uri="{FF2B5EF4-FFF2-40B4-BE49-F238E27FC236}">
              <a16:creationId xmlns:a16="http://schemas.microsoft.com/office/drawing/2014/main" id="{00000000-0008-0000-0E00-00008D020000}"/>
            </a:ext>
          </a:extLst>
        </xdr:cNvPr>
        <xdr:cNvSpPr txBox="1"/>
      </xdr:nvSpPr>
      <xdr:spPr>
        <a:xfrm>
          <a:off x="14389744" y="994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44467</xdr:rowOff>
    </xdr:from>
    <xdr:ext cx="405111" cy="259045"/>
    <xdr:sp macro="" textlink="">
      <xdr:nvSpPr>
        <xdr:cNvPr id="654" name="n_3mainValue【学校施設】&#10;有形固定資産減価償却率">
          <a:extLst>
            <a:ext uri="{FF2B5EF4-FFF2-40B4-BE49-F238E27FC236}">
              <a16:creationId xmlns:a16="http://schemas.microsoft.com/office/drawing/2014/main" id="{00000000-0008-0000-0E00-00008E020000}"/>
            </a:ext>
          </a:extLst>
        </xdr:cNvPr>
        <xdr:cNvSpPr txBox="1"/>
      </xdr:nvSpPr>
      <xdr:spPr>
        <a:xfrm>
          <a:off x="13500744" y="964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40657</xdr:rowOff>
    </xdr:from>
    <xdr:ext cx="405111" cy="259045"/>
    <xdr:sp macro="" textlink="">
      <xdr:nvSpPr>
        <xdr:cNvPr id="655" name="n_4mainValue【学校施設】&#10;有形固定資産減価償却率">
          <a:extLst>
            <a:ext uri="{FF2B5EF4-FFF2-40B4-BE49-F238E27FC236}">
              <a16:creationId xmlns:a16="http://schemas.microsoft.com/office/drawing/2014/main" id="{00000000-0008-0000-0E00-00008F020000}"/>
            </a:ext>
          </a:extLst>
        </xdr:cNvPr>
        <xdr:cNvSpPr txBox="1"/>
      </xdr:nvSpPr>
      <xdr:spPr>
        <a:xfrm>
          <a:off x="12611744" y="947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6" name="正方形/長方形 655">
          <a:extLst>
            <a:ext uri="{FF2B5EF4-FFF2-40B4-BE49-F238E27FC236}">
              <a16:creationId xmlns:a16="http://schemas.microsoft.com/office/drawing/2014/main" id="{00000000-0008-0000-0E00-000090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7" name="正方形/長方形 656">
          <a:extLst>
            <a:ext uri="{FF2B5EF4-FFF2-40B4-BE49-F238E27FC236}">
              <a16:creationId xmlns:a16="http://schemas.microsoft.com/office/drawing/2014/main" id="{00000000-0008-0000-0E00-000091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8" name="正方形/長方形 657">
          <a:extLst>
            <a:ext uri="{FF2B5EF4-FFF2-40B4-BE49-F238E27FC236}">
              <a16:creationId xmlns:a16="http://schemas.microsoft.com/office/drawing/2014/main" id="{00000000-0008-0000-0E00-000092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9" name="正方形/長方形 658">
          <a:extLst>
            <a:ext uri="{FF2B5EF4-FFF2-40B4-BE49-F238E27FC236}">
              <a16:creationId xmlns:a16="http://schemas.microsoft.com/office/drawing/2014/main" id="{00000000-0008-0000-0E00-000093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0" name="正方形/長方形 659">
          <a:extLst>
            <a:ext uri="{FF2B5EF4-FFF2-40B4-BE49-F238E27FC236}">
              <a16:creationId xmlns:a16="http://schemas.microsoft.com/office/drawing/2014/main" id="{00000000-0008-0000-0E00-000094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1" name="正方形/長方形 660">
          <a:extLst>
            <a:ext uri="{FF2B5EF4-FFF2-40B4-BE49-F238E27FC236}">
              <a16:creationId xmlns:a16="http://schemas.microsoft.com/office/drawing/2014/main" id="{00000000-0008-0000-0E00-000095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2" name="正方形/長方形 661">
          <a:extLst>
            <a:ext uri="{FF2B5EF4-FFF2-40B4-BE49-F238E27FC236}">
              <a16:creationId xmlns:a16="http://schemas.microsoft.com/office/drawing/2014/main" id="{00000000-0008-0000-0E00-000096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3" name="正方形/長方形 662">
          <a:extLst>
            <a:ext uri="{FF2B5EF4-FFF2-40B4-BE49-F238E27FC236}">
              <a16:creationId xmlns:a16="http://schemas.microsoft.com/office/drawing/2014/main" id="{00000000-0008-0000-0E00-000097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4" name="テキスト ボックス 663">
          <a:extLst>
            <a:ext uri="{FF2B5EF4-FFF2-40B4-BE49-F238E27FC236}">
              <a16:creationId xmlns:a16="http://schemas.microsoft.com/office/drawing/2014/main" id="{00000000-0008-0000-0E00-000098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5" name="直線コネクタ 664">
          <a:extLst>
            <a:ext uri="{FF2B5EF4-FFF2-40B4-BE49-F238E27FC236}">
              <a16:creationId xmlns:a16="http://schemas.microsoft.com/office/drawing/2014/main" id="{00000000-0008-0000-0E00-000099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66" name="テキスト ボックス 665">
          <a:extLst>
            <a:ext uri="{FF2B5EF4-FFF2-40B4-BE49-F238E27FC236}">
              <a16:creationId xmlns:a16="http://schemas.microsoft.com/office/drawing/2014/main" id="{00000000-0008-0000-0E00-00009A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667" name="直線コネクタ 666">
          <a:extLst>
            <a:ext uri="{FF2B5EF4-FFF2-40B4-BE49-F238E27FC236}">
              <a16:creationId xmlns:a16="http://schemas.microsoft.com/office/drawing/2014/main" id="{00000000-0008-0000-0E00-00009B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68" name="テキスト ボックス 667">
          <a:extLst>
            <a:ext uri="{FF2B5EF4-FFF2-40B4-BE49-F238E27FC236}">
              <a16:creationId xmlns:a16="http://schemas.microsoft.com/office/drawing/2014/main" id="{00000000-0008-0000-0E00-00009C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69" name="直線コネクタ 668">
          <a:extLst>
            <a:ext uri="{FF2B5EF4-FFF2-40B4-BE49-F238E27FC236}">
              <a16:creationId xmlns:a16="http://schemas.microsoft.com/office/drawing/2014/main" id="{00000000-0008-0000-0E00-00009D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0" name="テキスト ボックス 669">
          <a:extLst>
            <a:ext uri="{FF2B5EF4-FFF2-40B4-BE49-F238E27FC236}">
              <a16:creationId xmlns:a16="http://schemas.microsoft.com/office/drawing/2014/main" id="{00000000-0008-0000-0E00-00009E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1" name="直線コネクタ 670">
          <a:extLst>
            <a:ext uri="{FF2B5EF4-FFF2-40B4-BE49-F238E27FC236}">
              <a16:creationId xmlns:a16="http://schemas.microsoft.com/office/drawing/2014/main" id="{00000000-0008-0000-0E00-00009F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2" name="テキスト ボックス 671">
          <a:extLst>
            <a:ext uri="{FF2B5EF4-FFF2-40B4-BE49-F238E27FC236}">
              <a16:creationId xmlns:a16="http://schemas.microsoft.com/office/drawing/2014/main" id="{00000000-0008-0000-0E00-0000A0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73" name="直線コネクタ 672">
          <a:extLst>
            <a:ext uri="{FF2B5EF4-FFF2-40B4-BE49-F238E27FC236}">
              <a16:creationId xmlns:a16="http://schemas.microsoft.com/office/drawing/2014/main" id="{00000000-0008-0000-0E00-0000A1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74" name="テキスト ボックス 673">
          <a:extLst>
            <a:ext uri="{FF2B5EF4-FFF2-40B4-BE49-F238E27FC236}">
              <a16:creationId xmlns:a16="http://schemas.microsoft.com/office/drawing/2014/main" id="{00000000-0008-0000-0E00-0000A2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75" name="直線コネクタ 674">
          <a:extLst>
            <a:ext uri="{FF2B5EF4-FFF2-40B4-BE49-F238E27FC236}">
              <a16:creationId xmlns:a16="http://schemas.microsoft.com/office/drawing/2014/main" id="{00000000-0008-0000-0E00-0000A3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76" name="テキスト ボックス 675">
          <a:extLst>
            <a:ext uri="{FF2B5EF4-FFF2-40B4-BE49-F238E27FC236}">
              <a16:creationId xmlns:a16="http://schemas.microsoft.com/office/drawing/2014/main" id="{00000000-0008-0000-0E00-0000A4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77" name="直線コネクタ 676">
          <a:extLst>
            <a:ext uri="{FF2B5EF4-FFF2-40B4-BE49-F238E27FC236}">
              <a16:creationId xmlns:a16="http://schemas.microsoft.com/office/drawing/2014/main" id="{00000000-0008-0000-0E00-0000A5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78" name="テキスト ボックス 677">
          <a:extLst>
            <a:ext uri="{FF2B5EF4-FFF2-40B4-BE49-F238E27FC236}">
              <a16:creationId xmlns:a16="http://schemas.microsoft.com/office/drawing/2014/main" id="{00000000-0008-0000-0E00-0000A6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9" name="直線コネクタ 678">
          <a:extLst>
            <a:ext uri="{FF2B5EF4-FFF2-40B4-BE49-F238E27FC236}">
              <a16:creationId xmlns:a16="http://schemas.microsoft.com/office/drawing/2014/main" id="{00000000-0008-0000-0E00-0000A7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0" name="テキスト ボックス 679">
          <a:extLst>
            <a:ext uri="{FF2B5EF4-FFF2-40B4-BE49-F238E27FC236}">
              <a16:creationId xmlns:a16="http://schemas.microsoft.com/office/drawing/2014/main" id="{00000000-0008-0000-0E00-0000A8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1" name="【学校施設】&#10;一人当たり面積グラフ枠">
          <a:extLst>
            <a:ext uri="{FF2B5EF4-FFF2-40B4-BE49-F238E27FC236}">
              <a16:creationId xmlns:a16="http://schemas.microsoft.com/office/drawing/2014/main" id="{00000000-0008-0000-0E00-0000A9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166551</xdr:rowOff>
    </xdr:from>
    <xdr:to>
      <xdr:col>116</xdr:col>
      <xdr:colOff>62864</xdr:colOff>
      <xdr:row>64</xdr:row>
      <xdr:rowOff>124097</xdr:rowOff>
    </xdr:to>
    <xdr:cxnSp macro="">
      <xdr:nvCxnSpPr>
        <xdr:cNvPr id="682" name="直線コネクタ 681">
          <a:extLst>
            <a:ext uri="{FF2B5EF4-FFF2-40B4-BE49-F238E27FC236}">
              <a16:creationId xmlns:a16="http://schemas.microsoft.com/office/drawing/2014/main" id="{00000000-0008-0000-0E00-0000AA020000}"/>
            </a:ext>
          </a:extLst>
        </xdr:cNvPr>
        <xdr:cNvCxnSpPr/>
      </xdr:nvCxnSpPr>
      <xdr:spPr>
        <a:xfrm flipV="1">
          <a:off x="22160864" y="9596301"/>
          <a:ext cx="0" cy="1500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127924</xdr:rowOff>
    </xdr:from>
    <xdr:ext cx="469744" cy="259045"/>
    <xdr:sp macro="" textlink="">
      <xdr:nvSpPr>
        <xdr:cNvPr id="683" name="【学校施設】&#10;一人当たり面積最小値テキスト">
          <a:extLst>
            <a:ext uri="{FF2B5EF4-FFF2-40B4-BE49-F238E27FC236}">
              <a16:creationId xmlns:a16="http://schemas.microsoft.com/office/drawing/2014/main" id="{00000000-0008-0000-0E00-0000AB020000}"/>
            </a:ext>
          </a:extLst>
        </xdr:cNvPr>
        <xdr:cNvSpPr txBox="1"/>
      </xdr:nvSpPr>
      <xdr:spPr>
        <a:xfrm>
          <a:off x="22199600" y="1110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124097</xdr:rowOff>
    </xdr:from>
    <xdr:to>
      <xdr:col>116</xdr:col>
      <xdr:colOff>152400</xdr:colOff>
      <xdr:row>64</xdr:row>
      <xdr:rowOff>124097</xdr:rowOff>
    </xdr:to>
    <xdr:cxnSp macro="">
      <xdr:nvCxnSpPr>
        <xdr:cNvPr id="684" name="直線コネクタ 683">
          <a:extLst>
            <a:ext uri="{FF2B5EF4-FFF2-40B4-BE49-F238E27FC236}">
              <a16:creationId xmlns:a16="http://schemas.microsoft.com/office/drawing/2014/main" id="{00000000-0008-0000-0E00-0000AC020000}"/>
            </a:ext>
          </a:extLst>
        </xdr:cNvPr>
        <xdr:cNvCxnSpPr/>
      </xdr:nvCxnSpPr>
      <xdr:spPr>
        <a:xfrm>
          <a:off x="22072600" y="11096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113228</xdr:rowOff>
    </xdr:from>
    <xdr:ext cx="469744" cy="259045"/>
    <xdr:sp macro="" textlink="">
      <xdr:nvSpPr>
        <xdr:cNvPr id="685" name="【学校施設】&#10;一人当たり面積最大値テキスト">
          <a:extLst>
            <a:ext uri="{FF2B5EF4-FFF2-40B4-BE49-F238E27FC236}">
              <a16:creationId xmlns:a16="http://schemas.microsoft.com/office/drawing/2014/main" id="{00000000-0008-0000-0E00-0000AD020000}"/>
            </a:ext>
          </a:extLst>
        </xdr:cNvPr>
        <xdr:cNvSpPr txBox="1"/>
      </xdr:nvSpPr>
      <xdr:spPr>
        <a:xfrm>
          <a:off x="22199600" y="9371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166551</xdr:rowOff>
    </xdr:from>
    <xdr:to>
      <xdr:col>116</xdr:col>
      <xdr:colOff>152400</xdr:colOff>
      <xdr:row>55</xdr:row>
      <xdr:rowOff>166551</xdr:rowOff>
    </xdr:to>
    <xdr:cxnSp macro="">
      <xdr:nvCxnSpPr>
        <xdr:cNvPr id="686" name="直線コネクタ 685">
          <a:extLst>
            <a:ext uri="{FF2B5EF4-FFF2-40B4-BE49-F238E27FC236}">
              <a16:creationId xmlns:a16="http://schemas.microsoft.com/office/drawing/2014/main" id="{00000000-0008-0000-0E00-0000AE020000}"/>
            </a:ext>
          </a:extLst>
        </xdr:cNvPr>
        <xdr:cNvCxnSpPr/>
      </xdr:nvCxnSpPr>
      <xdr:spPr>
        <a:xfrm>
          <a:off x="22072600" y="9596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4371</xdr:rowOff>
    </xdr:from>
    <xdr:ext cx="469744" cy="259045"/>
    <xdr:sp macro="" textlink="">
      <xdr:nvSpPr>
        <xdr:cNvPr id="687" name="【学校施設】&#10;一人当たり面積平均値テキスト">
          <a:extLst>
            <a:ext uri="{FF2B5EF4-FFF2-40B4-BE49-F238E27FC236}">
              <a16:creationId xmlns:a16="http://schemas.microsoft.com/office/drawing/2014/main" id="{00000000-0008-0000-0E00-0000AF020000}"/>
            </a:ext>
          </a:extLst>
        </xdr:cNvPr>
        <xdr:cNvSpPr txBox="1"/>
      </xdr:nvSpPr>
      <xdr:spPr>
        <a:xfrm>
          <a:off x="22199600" y="102913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25944</xdr:rowOff>
    </xdr:from>
    <xdr:to>
      <xdr:col>116</xdr:col>
      <xdr:colOff>114300</xdr:colOff>
      <xdr:row>60</xdr:row>
      <xdr:rowOff>127544</xdr:rowOff>
    </xdr:to>
    <xdr:sp macro="" textlink="">
      <xdr:nvSpPr>
        <xdr:cNvPr id="688" name="フローチャート: 判断 687">
          <a:extLst>
            <a:ext uri="{FF2B5EF4-FFF2-40B4-BE49-F238E27FC236}">
              <a16:creationId xmlns:a16="http://schemas.microsoft.com/office/drawing/2014/main" id="{00000000-0008-0000-0E00-0000B0020000}"/>
            </a:ext>
          </a:extLst>
        </xdr:cNvPr>
        <xdr:cNvSpPr/>
      </xdr:nvSpPr>
      <xdr:spPr>
        <a:xfrm>
          <a:off x="221107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92891</xdr:rowOff>
    </xdr:from>
    <xdr:to>
      <xdr:col>112</xdr:col>
      <xdr:colOff>38100</xdr:colOff>
      <xdr:row>61</xdr:row>
      <xdr:rowOff>23041</xdr:rowOff>
    </xdr:to>
    <xdr:sp macro="" textlink="">
      <xdr:nvSpPr>
        <xdr:cNvPr id="689" name="フローチャート: 判断 688">
          <a:extLst>
            <a:ext uri="{FF2B5EF4-FFF2-40B4-BE49-F238E27FC236}">
              <a16:creationId xmlns:a16="http://schemas.microsoft.com/office/drawing/2014/main" id="{00000000-0008-0000-0E00-0000B1020000}"/>
            </a:ext>
          </a:extLst>
        </xdr:cNvPr>
        <xdr:cNvSpPr/>
      </xdr:nvSpPr>
      <xdr:spPr>
        <a:xfrm>
          <a:off x="21272500" y="1037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159838</xdr:rowOff>
    </xdr:from>
    <xdr:to>
      <xdr:col>107</xdr:col>
      <xdr:colOff>101600</xdr:colOff>
      <xdr:row>61</xdr:row>
      <xdr:rowOff>89988</xdr:rowOff>
    </xdr:to>
    <xdr:sp macro="" textlink="">
      <xdr:nvSpPr>
        <xdr:cNvPr id="690" name="フローチャート: 判断 689">
          <a:extLst>
            <a:ext uri="{FF2B5EF4-FFF2-40B4-BE49-F238E27FC236}">
              <a16:creationId xmlns:a16="http://schemas.microsoft.com/office/drawing/2014/main" id="{00000000-0008-0000-0E00-0000B2020000}"/>
            </a:ext>
          </a:extLst>
        </xdr:cNvPr>
        <xdr:cNvSpPr/>
      </xdr:nvSpPr>
      <xdr:spPr>
        <a:xfrm>
          <a:off x="20383500" y="104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6350</xdr:rowOff>
    </xdr:from>
    <xdr:to>
      <xdr:col>102</xdr:col>
      <xdr:colOff>165100</xdr:colOff>
      <xdr:row>63</xdr:row>
      <xdr:rowOff>107950</xdr:rowOff>
    </xdr:to>
    <xdr:sp macro="" textlink="">
      <xdr:nvSpPr>
        <xdr:cNvPr id="691" name="フローチャート: 判断 690">
          <a:extLst>
            <a:ext uri="{FF2B5EF4-FFF2-40B4-BE49-F238E27FC236}">
              <a16:creationId xmlns:a16="http://schemas.microsoft.com/office/drawing/2014/main" id="{00000000-0008-0000-0E00-0000B3020000}"/>
            </a:ext>
          </a:extLst>
        </xdr:cNvPr>
        <xdr:cNvSpPr/>
      </xdr:nvSpPr>
      <xdr:spPr>
        <a:xfrm>
          <a:off x="19494500" y="10807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99423</xdr:rowOff>
    </xdr:from>
    <xdr:to>
      <xdr:col>98</xdr:col>
      <xdr:colOff>38100</xdr:colOff>
      <xdr:row>63</xdr:row>
      <xdr:rowOff>29573</xdr:rowOff>
    </xdr:to>
    <xdr:sp macro="" textlink="">
      <xdr:nvSpPr>
        <xdr:cNvPr id="692" name="フローチャート: 判断 691">
          <a:extLst>
            <a:ext uri="{FF2B5EF4-FFF2-40B4-BE49-F238E27FC236}">
              <a16:creationId xmlns:a16="http://schemas.microsoft.com/office/drawing/2014/main" id="{00000000-0008-0000-0E00-0000B4020000}"/>
            </a:ext>
          </a:extLst>
        </xdr:cNvPr>
        <xdr:cNvSpPr/>
      </xdr:nvSpPr>
      <xdr:spPr>
        <a:xfrm>
          <a:off x="18605500" y="10729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00000000-0008-0000-0E00-0000B5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00000000-0008-0000-0E00-0000B6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00000000-0008-0000-0E00-0000B7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00000000-0008-0000-0E00-0000B8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00000000-0008-0000-0E00-0000B9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78196</xdr:rowOff>
    </xdr:from>
    <xdr:to>
      <xdr:col>116</xdr:col>
      <xdr:colOff>114300</xdr:colOff>
      <xdr:row>58</xdr:row>
      <xdr:rowOff>8346</xdr:rowOff>
    </xdr:to>
    <xdr:sp macro="" textlink="">
      <xdr:nvSpPr>
        <xdr:cNvPr id="698" name="楕円 697">
          <a:extLst>
            <a:ext uri="{FF2B5EF4-FFF2-40B4-BE49-F238E27FC236}">
              <a16:creationId xmlns:a16="http://schemas.microsoft.com/office/drawing/2014/main" id="{00000000-0008-0000-0E00-0000BA020000}"/>
            </a:ext>
          </a:extLst>
        </xdr:cNvPr>
        <xdr:cNvSpPr/>
      </xdr:nvSpPr>
      <xdr:spPr>
        <a:xfrm>
          <a:off x="22110700" y="9850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101073</xdr:rowOff>
    </xdr:from>
    <xdr:ext cx="469744" cy="259045"/>
    <xdr:sp macro="" textlink="">
      <xdr:nvSpPr>
        <xdr:cNvPr id="699" name="【学校施設】&#10;一人当たり面積該当値テキスト">
          <a:extLst>
            <a:ext uri="{FF2B5EF4-FFF2-40B4-BE49-F238E27FC236}">
              <a16:creationId xmlns:a16="http://schemas.microsoft.com/office/drawing/2014/main" id="{00000000-0008-0000-0E00-0000BB020000}"/>
            </a:ext>
          </a:extLst>
        </xdr:cNvPr>
        <xdr:cNvSpPr txBox="1"/>
      </xdr:nvSpPr>
      <xdr:spPr>
        <a:xfrm>
          <a:off x="22199600" y="9702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171269</xdr:rowOff>
    </xdr:from>
    <xdr:to>
      <xdr:col>112</xdr:col>
      <xdr:colOff>38100</xdr:colOff>
      <xdr:row>59</xdr:row>
      <xdr:rowOff>101419</xdr:rowOff>
    </xdr:to>
    <xdr:sp macro="" textlink="">
      <xdr:nvSpPr>
        <xdr:cNvPr id="700" name="楕円 699">
          <a:extLst>
            <a:ext uri="{FF2B5EF4-FFF2-40B4-BE49-F238E27FC236}">
              <a16:creationId xmlns:a16="http://schemas.microsoft.com/office/drawing/2014/main" id="{00000000-0008-0000-0E00-0000BC020000}"/>
            </a:ext>
          </a:extLst>
        </xdr:cNvPr>
        <xdr:cNvSpPr/>
      </xdr:nvSpPr>
      <xdr:spPr>
        <a:xfrm>
          <a:off x="21272500" y="1011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128996</xdr:rowOff>
    </xdr:from>
    <xdr:to>
      <xdr:col>116</xdr:col>
      <xdr:colOff>63500</xdr:colOff>
      <xdr:row>59</xdr:row>
      <xdr:rowOff>50619</xdr:rowOff>
    </xdr:to>
    <xdr:cxnSp macro="">
      <xdr:nvCxnSpPr>
        <xdr:cNvPr id="701" name="直線コネクタ 700">
          <a:extLst>
            <a:ext uri="{FF2B5EF4-FFF2-40B4-BE49-F238E27FC236}">
              <a16:creationId xmlns:a16="http://schemas.microsoft.com/office/drawing/2014/main" id="{00000000-0008-0000-0E00-0000BD020000}"/>
            </a:ext>
          </a:extLst>
        </xdr:cNvPr>
        <xdr:cNvCxnSpPr/>
      </xdr:nvCxnSpPr>
      <xdr:spPr>
        <a:xfrm flipV="1">
          <a:off x="21323300" y="9901646"/>
          <a:ext cx="838200" cy="264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123916</xdr:rowOff>
    </xdr:from>
    <xdr:to>
      <xdr:col>107</xdr:col>
      <xdr:colOff>101600</xdr:colOff>
      <xdr:row>59</xdr:row>
      <xdr:rowOff>54066</xdr:rowOff>
    </xdr:to>
    <xdr:sp macro="" textlink="">
      <xdr:nvSpPr>
        <xdr:cNvPr id="702" name="楕円 701">
          <a:extLst>
            <a:ext uri="{FF2B5EF4-FFF2-40B4-BE49-F238E27FC236}">
              <a16:creationId xmlns:a16="http://schemas.microsoft.com/office/drawing/2014/main" id="{00000000-0008-0000-0E00-0000BE020000}"/>
            </a:ext>
          </a:extLst>
        </xdr:cNvPr>
        <xdr:cNvSpPr/>
      </xdr:nvSpPr>
      <xdr:spPr>
        <a:xfrm>
          <a:off x="20383500" y="10068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3266</xdr:rowOff>
    </xdr:from>
    <xdr:to>
      <xdr:col>111</xdr:col>
      <xdr:colOff>177800</xdr:colOff>
      <xdr:row>59</xdr:row>
      <xdr:rowOff>50619</xdr:rowOff>
    </xdr:to>
    <xdr:cxnSp macro="">
      <xdr:nvCxnSpPr>
        <xdr:cNvPr id="703" name="直線コネクタ 702">
          <a:extLst>
            <a:ext uri="{FF2B5EF4-FFF2-40B4-BE49-F238E27FC236}">
              <a16:creationId xmlns:a16="http://schemas.microsoft.com/office/drawing/2014/main" id="{00000000-0008-0000-0E00-0000BF020000}"/>
            </a:ext>
          </a:extLst>
        </xdr:cNvPr>
        <xdr:cNvCxnSpPr/>
      </xdr:nvCxnSpPr>
      <xdr:spPr>
        <a:xfrm>
          <a:off x="20434300" y="10118816"/>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153307</xdr:rowOff>
    </xdr:from>
    <xdr:to>
      <xdr:col>102</xdr:col>
      <xdr:colOff>165100</xdr:colOff>
      <xdr:row>60</xdr:row>
      <xdr:rowOff>83457</xdr:rowOff>
    </xdr:to>
    <xdr:sp macro="" textlink="">
      <xdr:nvSpPr>
        <xdr:cNvPr id="704" name="楕円 703">
          <a:extLst>
            <a:ext uri="{FF2B5EF4-FFF2-40B4-BE49-F238E27FC236}">
              <a16:creationId xmlns:a16="http://schemas.microsoft.com/office/drawing/2014/main" id="{00000000-0008-0000-0E00-0000C0020000}"/>
            </a:ext>
          </a:extLst>
        </xdr:cNvPr>
        <xdr:cNvSpPr/>
      </xdr:nvSpPr>
      <xdr:spPr>
        <a:xfrm>
          <a:off x="19494500" y="1026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3266</xdr:rowOff>
    </xdr:from>
    <xdr:to>
      <xdr:col>107</xdr:col>
      <xdr:colOff>50800</xdr:colOff>
      <xdr:row>60</xdr:row>
      <xdr:rowOff>32657</xdr:rowOff>
    </xdr:to>
    <xdr:cxnSp macro="">
      <xdr:nvCxnSpPr>
        <xdr:cNvPr id="705" name="直線コネクタ 704">
          <a:extLst>
            <a:ext uri="{FF2B5EF4-FFF2-40B4-BE49-F238E27FC236}">
              <a16:creationId xmlns:a16="http://schemas.microsoft.com/office/drawing/2014/main" id="{00000000-0008-0000-0E00-0000C1020000}"/>
            </a:ext>
          </a:extLst>
        </xdr:cNvPr>
        <xdr:cNvCxnSpPr/>
      </xdr:nvCxnSpPr>
      <xdr:spPr>
        <a:xfrm flipV="1">
          <a:off x="19545300" y="10118816"/>
          <a:ext cx="889000" cy="200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112485</xdr:rowOff>
    </xdr:from>
    <xdr:to>
      <xdr:col>98</xdr:col>
      <xdr:colOff>38100</xdr:colOff>
      <xdr:row>61</xdr:row>
      <xdr:rowOff>42635</xdr:rowOff>
    </xdr:to>
    <xdr:sp macro="" textlink="">
      <xdr:nvSpPr>
        <xdr:cNvPr id="706" name="楕円 705">
          <a:extLst>
            <a:ext uri="{FF2B5EF4-FFF2-40B4-BE49-F238E27FC236}">
              <a16:creationId xmlns:a16="http://schemas.microsoft.com/office/drawing/2014/main" id="{00000000-0008-0000-0E00-0000C2020000}"/>
            </a:ext>
          </a:extLst>
        </xdr:cNvPr>
        <xdr:cNvSpPr/>
      </xdr:nvSpPr>
      <xdr:spPr>
        <a:xfrm>
          <a:off x="18605500" y="1039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32657</xdr:rowOff>
    </xdr:from>
    <xdr:to>
      <xdr:col>102</xdr:col>
      <xdr:colOff>114300</xdr:colOff>
      <xdr:row>60</xdr:row>
      <xdr:rowOff>163285</xdr:rowOff>
    </xdr:to>
    <xdr:cxnSp macro="">
      <xdr:nvCxnSpPr>
        <xdr:cNvPr id="707" name="直線コネクタ 706">
          <a:extLst>
            <a:ext uri="{FF2B5EF4-FFF2-40B4-BE49-F238E27FC236}">
              <a16:creationId xmlns:a16="http://schemas.microsoft.com/office/drawing/2014/main" id="{00000000-0008-0000-0E00-0000C3020000}"/>
            </a:ext>
          </a:extLst>
        </xdr:cNvPr>
        <xdr:cNvCxnSpPr/>
      </xdr:nvCxnSpPr>
      <xdr:spPr>
        <a:xfrm flipV="1">
          <a:off x="18656300" y="10319657"/>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14168</xdr:rowOff>
    </xdr:from>
    <xdr:ext cx="469744" cy="259045"/>
    <xdr:sp macro="" textlink="">
      <xdr:nvSpPr>
        <xdr:cNvPr id="708" name="n_1aveValue【学校施設】&#10;一人当たり面積">
          <a:extLst>
            <a:ext uri="{FF2B5EF4-FFF2-40B4-BE49-F238E27FC236}">
              <a16:creationId xmlns:a16="http://schemas.microsoft.com/office/drawing/2014/main" id="{00000000-0008-0000-0E00-0000C4020000}"/>
            </a:ext>
          </a:extLst>
        </xdr:cNvPr>
        <xdr:cNvSpPr txBox="1"/>
      </xdr:nvSpPr>
      <xdr:spPr>
        <a:xfrm>
          <a:off x="21075727" y="10472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81115</xdr:rowOff>
    </xdr:from>
    <xdr:ext cx="469744" cy="259045"/>
    <xdr:sp macro="" textlink="">
      <xdr:nvSpPr>
        <xdr:cNvPr id="709" name="n_2aveValue【学校施設】&#10;一人当たり面積">
          <a:extLst>
            <a:ext uri="{FF2B5EF4-FFF2-40B4-BE49-F238E27FC236}">
              <a16:creationId xmlns:a16="http://schemas.microsoft.com/office/drawing/2014/main" id="{00000000-0008-0000-0E00-0000C5020000}"/>
            </a:ext>
          </a:extLst>
        </xdr:cNvPr>
        <xdr:cNvSpPr txBox="1"/>
      </xdr:nvSpPr>
      <xdr:spPr>
        <a:xfrm>
          <a:off x="20199427" y="10539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99077</xdr:rowOff>
    </xdr:from>
    <xdr:ext cx="469744" cy="259045"/>
    <xdr:sp macro="" textlink="">
      <xdr:nvSpPr>
        <xdr:cNvPr id="710" name="n_3aveValue【学校施設】&#10;一人当たり面積">
          <a:extLst>
            <a:ext uri="{FF2B5EF4-FFF2-40B4-BE49-F238E27FC236}">
              <a16:creationId xmlns:a16="http://schemas.microsoft.com/office/drawing/2014/main" id="{00000000-0008-0000-0E00-0000C6020000}"/>
            </a:ext>
          </a:extLst>
        </xdr:cNvPr>
        <xdr:cNvSpPr txBox="1"/>
      </xdr:nvSpPr>
      <xdr:spPr>
        <a:xfrm>
          <a:off x="19310427" y="1090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20700</xdr:rowOff>
    </xdr:from>
    <xdr:ext cx="469744" cy="259045"/>
    <xdr:sp macro="" textlink="">
      <xdr:nvSpPr>
        <xdr:cNvPr id="711" name="n_4aveValue【学校施設】&#10;一人当たり面積">
          <a:extLst>
            <a:ext uri="{FF2B5EF4-FFF2-40B4-BE49-F238E27FC236}">
              <a16:creationId xmlns:a16="http://schemas.microsoft.com/office/drawing/2014/main" id="{00000000-0008-0000-0E00-0000C7020000}"/>
            </a:ext>
          </a:extLst>
        </xdr:cNvPr>
        <xdr:cNvSpPr txBox="1"/>
      </xdr:nvSpPr>
      <xdr:spPr>
        <a:xfrm>
          <a:off x="18421427" y="10822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117946</xdr:rowOff>
    </xdr:from>
    <xdr:ext cx="469744" cy="259045"/>
    <xdr:sp macro="" textlink="">
      <xdr:nvSpPr>
        <xdr:cNvPr id="712" name="n_1mainValue【学校施設】&#10;一人当たり面積">
          <a:extLst>
            <a:ext uri="{FF2B5EF4-FFF2-40B4-BE49-F238E27FC236}">
              <a16:creationId xmlns:a16="http://schemas.microsoft.com/office/drawing/2014/main" id="{00000000-0008-0000-0E00-0000C8020000}"/>
            </a:ext>
          </a:extLst>
        </xdr:cNvPr>
        <xdr:cNvSpPr txBox="1"/>
      </xdr:nvSpPr>
      <xdr:spPr>
        <a:xfrm>
          <a:off x="21075727" y="9890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70593</xdr:rowOff>
    </xdr:from>
    <xdr:ext cx="469744" cy="259045"/>
    <xdr:sp macro="" textlink="">
      <xdr:nvSpPr>
        <xdr:cNvPr id="713" name="n_2mainValue【学校施設】&#10;一人当たり面積">
          <a:extLst>
            <a:ext uri="{FF2B5EF4-FFF2-40B4-BE49-F238E27FC236}">
              <a16:creationId xmlns:a16="http://schemas.microsoft.com/office/drawing/2014/main" id="{00000000-0008-0000-0E00-0000C9020000}"/>
            </a:ext>
          </a:extLst>
        </xdr:cNvPr>
        <xdr:cNvSpPr txBox="1"/>
      </xdr:nvSpPr>
      <xdr:spPr>
        <a:xfrm>
          <a:off x="20199427" y="9843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99984</xdr:rowOff>
    </xdr:from>
    <xdr:ext cx="469744" cy="259045"/>
    <xdr:sp macro="" textlink="">
      <xdr:nvSpPr>
        <xdr:cNvPr id="714" name="n_3mainValue【学校施設】&#10;一人当たり面積">
          <a:extLst>
            <a:ext uri="{FF2B5EF4-FFF2-40B4-BE49-F238E27FC236}">
              <a16:creationId xmlns:a16="http://schemas.microsoft.com/office/drawing/2014/main" id="{00000000-0008-0000-0E00-0000CA020000}"/>
            </a:ext>
          </a:extLst>
        </xdr:cNvPr>
        <xdr:cNvSpPr txBox="1"/>
      </xdr:nvSpPr>
      <xdr:spPr>
        <a:xfrm>
          <a:off x="19310427" y="1004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59162</xdr:rowOff>
    </xdr:from>
    <xdr:ext cx="469744" cy="259045"/>
    <xdr:sp macro="" textlink="">
      <xdr:nvSpPr>
        <xdr:cNvPr id="715" name="n_4mainValue【学校施設】&#10;一人当たり面積">
          <a:extLst>
            <a:ext uri="{FF2B5EF4-FFF2-40B4-BE49-F238E27FC236}">
              <a16:creationId xmlns:a16="http://schemas.microsoft.com/office/drawing/2014/main" id="{00000000-0008-0000-0E00-0000CB020000}"/>
            </a:ext>
          </a:extLst>
        </xdr:cNvPr>
        <xdr:cNvSpPr txBox="1"/>
      </xdr:nvSpPr>
      <xdr:spPr>
        <a:xfrm>
          <a:off x="18421427" y="10174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6" name="正方形/長方形 715">
          <a:extLst>
            <a:ext uri="{FF2B5EF4-FFF2-40B4-BE49-F238E27FC236}">
              <a16:creationId xmlns:a16="http://schemas.microsoft.com/office/drawing/2014/main" id="{00000000-0008-0000-0E00-0000CC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7" name="正方形/長方形 716">
          <a:extLst>
            <a:ext uri="{FF2B5EF4-FFF2-40B4-BE49-F238E27FC236}">
              <a16:creationId xmlns:a16="http://schemas.microsoft.com/office/drawing/2014/main" id="{00000000-0008-0000-0E00-0000CD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8" name="正方形/長方形 717">
          <a:extLst>
            <a:ext uri="{FF2B5EF4-FFF2-40B4-BE49-F238E27FC236}">
              <a16:creationId xmlns:a16="http://schemas.microsoft.com/office/drawing/2014/main" id="{00000000-0008-0000-0E00-0000CE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9" name="正方形/長方形 718">
          <a:extLst>
            <a:ext uri="{FF2B5EF4-FFF2-40B4-BE49-F238E27FC236}">
              <a16:creationId xmlns:a16="http://schemas.microsoft.com/office/drawing/2014/main" id="{00000000-0008-0000-0E00-0000CF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0" name="正方形/長方形 719">
          <a:extLst>
            <a:ext uri="{FF2B5EF4-FFF2-40B4-BE49-F238E27FC236}">
              <a16:creationId xmlns:a16="http://schemas.microsoft.com/office/drawing/2014/main" id="{00000000-0008-0000-0E00-0000D0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1" name="正方形/長方形 720">
          <a:extLst>
            <a:ext uri="{FF2B5EF4-FFF2-40B4-BE49-F238E27FC236}">
              <a16:creationId xmlns:a16="http://schemas.microsoft.com/office/drawing/2014/main" id="{00000000-0008-0000-0E00-0000D1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2" name="正方形/長方形 721">
          <a:extLst>
            <a:ext uri="{FF2B5EF4-FFF2-40B4-BE49-F238E27FC236}">
              <a16:creationId xmlns:a16="http://schemas.microsoft.com/office/drawing/2014/main" id="{00000000-0008-0000-0E00-0000D2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3" name="正方形/長方形 722">
          <a:extLst>
            <a:ext uri="{FF2B5EF4-FFF2-40B4-BE49-F238E27FC236}">
              <a16:creationId xmlns:a16="http://schemas.microsoft.com/office/drawing/2014/main" id="{00000000-0008-0000-0E00-0000D3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4" name="テキスト ボックス 723">
          <a:extLst>
            <a:ext uri="{FF2B5EF4-FFF2-40B4-BE49-F238E27FC236}">
              <a16:creationId xmlns:a16="http://schemas.microsoft.com/office/drawing/2014/main" id="{00000000-0008-0000-0E00-0000D4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5" name="直線コネクタ 724">
          <a:extLst>
            <a:ext uri="{FF2B5EF4-FFF2-40B4-BE49-F238E27FC236}">
              <a16:creationId xmlns:a16="http://schemas.microsoft.com/office/drawing/2014/main" id="{00000000-0008-0000-0E00-0000D5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6" name="テキスト ボックス 725">
          <a:extLst>
            <a:ext uri="{FF2B5EF4-FFF2-40B4-BE49-F238E27FC236}">
              <a16:creationId xmlns:a16="http://schemas.microsoft.com/office/drawing/2014/main" id="{00000000-0008-0000-0E00-0000D6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27" name="直線コネクタ 726">
          <a:extLst>
            <a:ext uri="{FF2B5EF4-FFF2-40B4-BE49-F238E27FC236}">
              <a16:creationId xmlns:a16="http://schemas.microsoft.com/office/drawing/2014/main" id="{00000000-0008-0000-0E00-0000D7020000}"/>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728" name="テキスト ボックス 727">
          <a:extLst>
            <a:ext uri="{FF2B5EF4-FFF2-40B4-BE49-F238E27FC236}">
              <a16:creationId xmlns:a16="http://schemas.microsoft.com/office/drawing/2014/main" id="{00000000-0008-0000-0E00-0000D8020000}"/>
            </a:ext>
          </a:extLst>
        </xdr:cNvPr>
        <xdr:cNvSpPr txBox="1"/>
      </xdr:nvSpPr>
      <xdr:spPr>
        <a:xfrm>
          <a:off x="11978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29" name="直線コネクタ 728">
          <a:extLst>
            <a:ext uri="{FF2B5EF4-FFF2-40B4-BE49-F238E27FC236}">
              <a16:creationId xmlns:a16="http://schemas.microsoft.com/office/drawing/2014/main" id="{00000000-0008-0000-0E00-0000D9020000}"/>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30" name="テキスト ボックス 729">
          <a:extLst>
            <a:ext uri="{FF2B5EF4-FFF2-40B4-BE49-F238E27FC236}">
              <a16:creationId xmlns:a16="http://schemas.microsoft.com/office/drawing/2014/main" id="{00000000-0008-0000-0E00-0000DA020000}"/>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31" name="直線コネクタ 730">
          <a:extLst>
            <a:ext uri="{FF2B5EF4-FFF2-40B4-BE49-F238E27FC236}">
              <a16:creationId xmlns:a16="http://schemas.microsoft.com/office/drawing/2014/main" id="{00000000-0008-0000-0E00-0000DB020000}"/>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32" name="テキスト ボックス 731">
          <a:extLst>
            <a:ext uri="{FF2B5EF4-FFF2-40B4-BE49-F238E27FC236}">
              <a16:creationId xmlns:a16="http://schemas.microsoft.com/office/drawing/2014/main" id="{00000000-0008-0000-0E00-0000DC020000}"/>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33" name="直線コネクタ 732">
          <a:extLst>
            <a:ext uri="{FF2B5EF4-FFF2-40B4-BE49-F238E27FC236}">
              <a16:creationId xmlns:a16="http://schemas.microsoft.com/office/drawing/2014/main" id="{00000000-0008-0000-0E00-0000DD020000}"/>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34" name="テキスト ボックス 733">
          <a:extLst>
            <a:ext uri="{FF2B5EF4-FFF2-40B4-BE49-F238E27FC236}">
              <a16:creationId xmlns:a16="http://schemas.microsoft.com/office/drawing/2014/main" id="{00000000-0008-0000-0E00-0000DE020000}"/>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5" name="直線コネクタ 734">
          <a:extLst>
            <a:ext uri="{FF2B5EF4-FFF2-40B4-BE49-F238E27FC236}">
              <a16:creationId xmlns:a16="http://schemas.microsoft.com/office/drawing/2014/main" id="{00000000-0008-0000-0E00-0000DF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36" name="テキスト ボックス 735">
          <a:extLst>
            <a:ext uri="{FF2B5EF4-FFF2-40B4-BE49-F238E27FC236}">
              <a16:creationId xmlns:a16="http://schemas.microsoft.com/office/drawing/2014/main" id="{00000000-0008-0000-0E00-0000E0020000}"/>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7" name="【児童館】&#10;有形固定資産減価償却率グラフ枠">
          <a:extLst>
            <a:ext uri="{FF2B5EF4-FFF2-40B4-BE49-F238E27FC236}">
              <a16:creationId xmlns:a16="http://schemas.microsoft.com/office/drawing/2014/main" id="{00000000-0008-0000-0E00-0000E1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81</xdr:row>
      <xdr:rowOff>168402</xdr:rowOff>
    </xdr:from>
    <xdr:to>
      <xdr:col>85</xdr:col>
      <xdr:colOff>126364</xdr:colOff>
      <xdr:row>85</xdr:row>
      <xdr:rowOff>118111</xdr:rowOff>
    </xdr:to>
    <xdr:cxnSp macro="">
      <xdr:nvCxnSpPr>
        <xdr:cNvPr id="738" name="直線コネクタ 737">
          <a:extLst>
            <a:ext uri="{FF2B5EF4-FFF2-40B4-BE49-F238E27FC236}">
              <a16:creationId xmlns:a16="http://schemas.microsoft.com/office/drawing/2014/main" id="{00000000-0008-0000-0E00-0000E2020000}"/>
            </a:ext>
          </a:extLst>
        </xdr:cNvPr>
        <xdr:cNvCxnSpPr/>
      </xdr:nvCxnSpPr>
      <xdr:spPr>
        <a:xfrm flipV="1">
          <a:off x="16318864" y="14055852"/>
          <a:ext cx="0" cy="635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121938</xdr:rowOff>
    </xdr:from>
    <xdr:ext cx="405111" cy="259045"/>
    <xdr:sp macro="" textlink="">
      <xdr:nvSpPr>
        <xdr:cNvPr id="739" name="【児童館】&#10;有形固定資産減価償却率最小値テキスト">
          <a:extLst>
            <a:ext uri="{FF2B5EF4-FFF2-40B4-BE49-F238E27FC236}">
              <a16:creationId xmlns:a16="http://schemas.microsoft.com/office/drawing/2014/main" id="{00000000-0008-0000-0E00-0000E3020000}"/>
            </a:ext>
          </a:extLst>
        </xdr:cNvPr>
        <xdr:cNvSpPr txBox="1"/>
      </xdr:nvSpPr>
      <xdr:spPr>
        <a:xfrm>
          <a:off x="16357600" y="14695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118111</xdr:rowOff>
    </xdr:from>
    <xdr:to>
      <xdr:col>86</xdr:col>
      <xdr:colOff>25400</xdr:colOff>
      <xdr:row>85</xdr:row>
      <xdr:rowOff>118111</xdr:rowOff>
    </xdr:to>
    <xdr:cxnSp macro="">
      <xdr:nvCxnSpPr>
        <xdr:cNvPr id="740" name="直線コネクタ 739">
          <a:extLst>
            <a:ext uri="{FF2B5EF4-FFF2-40B4-BE49-F238E27FC236}">
              <a16:creationId xmlns:a16="http://schemas.microsoft.com/office/drawing/2014/main" id="{00000000-0008-0000-0E00-0000E4020000}"/>
            </a:ext>
          </a:extLst>
        </xdr:cNvPr>
        <xdr:cNvCxnSpPr/>
      </xdr:nvCxnSpPr>
      <xdr:spPr>
        <a:xfrm>
          <a:off x="16230600" y="14691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115079</xdr:rowOff>
    </xdr:from>
    <xdr:ext cx="405111" cy="259045"/>
    <xdr:sp macro="" textlink="">
      <xdr:nvSpPr>
        <xdr:cNvPr id="741" name="【児童館】&#10;有形固定資産減価償却率最大値テキスト">
          <a:extLst>
            <a:ext uri="{FF2B5EF4-FFF2-40B4-BE49-F238E27FC236}">
              <a16:creationId xmlns:a16="http://schemas.microsoft.com/office/drawing/2014/main" id="{00000000-0008-0000-0E00-0000E5020000}"/>
            </a:ext>
          </a:extLst>
        </xdr:cNvPr>
        <xdr:cNvSpPr txBox="1"/>
      </xdr:nvSpPr>
      <xdr:spPr>
        <a:xfrm>
          <a:off x="16357600" y="13831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81</xdr:row>
      <xdr:rowOff>168402</xdr:rowOff>
    </xdr:from>
    <xdr:to>
      <xdr:col>86</xdr:col>
      <xdr:colOff>25400</xdr:colOff>
      <xdr:row>81</xdr:row>
      <xdr:rowOff>168402</xdr:rowOff>
    </xdr:to>
    <xdr:cxnSp macro="">
      <xdr:nvCxnSpPr>
        <xdr:cNvPr id="742" name="直線コネクタ 741">
          <a:extLst>
            <a:ext uri="{FF2B5EF4-FFF2-40B4-BE49-F238E27FC236}">
              <a16:creationId xmlns:a16="http://schemas.microsoft.com/office/drawing/2014/main" id="{00000000-0008-0000-0E00-0000E6020000}"/>
            </a:ext>
          </a:extLst>
        </xdr:cNvPr>
        <xdr:cNvCxnSpPr/>
      </xdr:nvCxnSpPr>
      <xdr:spPr>
        <a:xfrm>
          <a:off x="16230600" y="14055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26178</xdr:rowOff>
    </xdr:from>
    <xdr:ext cx="405111" cy="259045"/>
    <xdr:sp macro="" textlink="">
      <xdr:nvSpPr>
        <xdr:cNvPr id="743" name="【児童館】&#10;有形固定資産減価償却率平均値テキスト">
          <a:extLst>
            <a:ext uri="{FF2B5EF4-FFF2-40B4-BE49-F238E27FC236}">
              <a16:creationId xmlns:a16="http://schemas.microsoft.com/office/drawing/2014/main" id="{00000000-0008-0000-0E00-0000E7020000}"/>
            </a:ext>
          </a:extLst>
        </xdr:cNvPr>
        <xdr:cNvSpPr txBox="1"/>
      </xdr:nvSpPr>
      <xdr:spPr>
        <a:xfrm>
          <a:off x="16357600" y="140850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21589</xdr:rowOff>
    </xdr:from>
    <xdr:to>
      <xdr:col>85</xdr:col>
      <xdr:colOff>177800</xdr:colOff>
      <xdr:row>82</xdr:row>
      <xdr:rowOff>123189</xdr:rowOff>
    </xdr:to>
    <xdr:sp macro="" textlink="">
      <xdr:nvSpPr>
        <xdr:cNvPr id="744" name="フローチャート: 判断 743">
          <a:extLst>
            <a:ext uri="{FF2B5EF4-FFF2-40B4-BE49-F238E27FC236}">
              <a16:creationId xmlns:a16="http://schemas.microsoft.com/office/drawing/2014/main" id="{00000000-0008-0000-0E00-0000E8020000}"/>
            </a:ext>
          </a:extLst>
        </xdr:cNvPr>
        <xdr:cNvSpPr/>
      </xdr:nvSpPr>
      <xdr:spPr>
        <a:xfrm>
          <a:off x="162687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151892</xdr:rowOff>
    </xdr:from>
    <xdr:to>
      <xdr:col>81</xdr:col>
      <xdr:colOff>101600</xdr:colOff>
      <xdr:row>82</xdr:row>
      <xdr:rowOff>82042</xdr:rowOff>
    </xdr:to>
    <xdr:sp macro="" textlink="">
      <xdr:nvSpPr>
        <xdr:cNvPr id="745" name="フローチャート: 判断 744">
          <a:extLst>
            <a:ext uri="{FF2B5EF4-FFF2-40B4-BE49-F238E27FC236}">
              <a16:creationId xmlns:a16="http://schemas.microsoft.com/office/drawing/2014/main" id="{00000000-0008-0000-0E00-0000E9020000}"/>
            </a:ext>
          </a:extLst>
        </xdr:cNvPr>
        <xdr:cNvSpPr/>
      </xdr:nvSpPr>
      <xdr:spPr>
        <a:xfrm>
          <a:off x="15430500" y="14039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147320</xdr:rowOff>
    </xdr:from>
    <xdr:to>
      <xdr:col>76</xdr:col>
      <xdr:colOff>165100</xdr:colOff>
      <xdr:row>82</xdr:row>
      <xdr:rowOff>77470</xdr:rowOff>
    </xdr:to>
    <xdr:sp macro="" textlink="">
      <xdr:nvSpPr>
        <xdr:cNvPr id="746" name="フローチャート: 判断 745">
          <a:extLst>
            <a:ext uri="{FF2B5EF4-FFF2-40B4-BE49-F238E27FC236}">
              <a16:creationId xmlns:a16="http://schemas.microsoft.com/office/drawing/2014/main" id="{00000000-0008-0000-0E00-0000EA020000}"/>
            </a:ext>
          </a:extLst>
        </xdr:cNvPr>
        <xdr:cNvSpPr/>
      </xdr:nvSpPr>
      <xdr:spPr>
        <a:xfrm>
          <a:off x="14541500" y="1403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78</xdr:row>
      <xdr:rowOff>106172</xdr:rowOff>
    </xdr:from>
    <xdr:to>
      <xdr:col>72</xdr:col>
      <xdr:colOff>38100</xdr:colOff>
      <xdr:row>79</xdr:row>
      <xdr:rowOff>36322</xdr:rowOff>
    </xdr:to>
    <xdr:sp macro="" textlink="">
      <xdr:nvSpPr>
        <xdr:cNvPr id="747" name="フローチャート: 判断 746">
          <a:extLst>
            <a:ext uri="{FF2B5EF4-FFF2-40B4-BE49-F238E27FC236}">
              <a16:creationId xmlns:a16="http://schemas.microsoft.com/office/drawing/2014/main" id="{00000000-0008-0000-0E00-0000EB020000}"/>
            </a:ext>
          </a:extLst>
        </xdr:cNvPr>
        <xdr:cNvSpPr/>
      </xdr:nvSpPr>
      <xdr:spPr>
        <a:xfrm>
          <a:off x="13652500" y="13479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78</xdr:row>
      <xdr:rowOff>140463</xdr:rowOff>
    </xdr:from>
    <xdr:to>
      <xdr:col>67</xdr:col>
      <xdr:colOff>101600</xdr:colOff>
      <xdr:row>79</xdr:row>
      <xdr:rowOff>70613</xdr:rowOff>
    </xdr:to>
    <xdr:sp macro="" textlink="">
      <xdr:nvSpPr>
        <xdr:cNvPr id="748" name="フローチャート: 判断 747">
          <a:extLst>
            <a:ext uri="{FF2B5EF4-FFF2-40B4-BE49-F238E27FC236}">
              <a16:creationId xmlns:a16="http://schemas.microsoft.com/office/drawing/2014/main" id="{00000000-0008-0000-0E00-0000EC020000}"/>
            </a:ext>
          </a:extLst>
        </xdr:cNvPr>
        <xdr:cNvSpPr/>
      </xdr:nvSpPr>
      <xdr:spPr>
        <a:xfrm>
          <a:off x="12763500" y="1351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9" name="テキスト ボックス 748">
          <a:extLst>
            <a:ext uri="{FF2B5EF4-FFF2-40B4-BE49-F238E27FC236}">
              <a16:creationId xmlns:a16="http://schemas.microsoft.com/office/drawing/2014/main" id="{00000000-0008-0000-0E00-0000ED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0" name="テキスト ボックス 749">
          <a:extLst>
            <a:ext uri="{FF2B5EF4-FFF2-40B4-BE49-F238E27FC236}">
              <a16:creationId xmlns:a16="http://schemas.microsoft.com/office/drawing/2014/main" id="{00000000-0008-0000-0E00-0000EE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00000000-0008-0000-0E00-0000EF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00000000-0008-0000-0E00-0000F0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00000000-0008-0000-0E00-0000F1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117602</xdr:rowOff>
    </xdr:from>
    <xdr:to>
      <xdr:col>85</xdr:col>
      <xdr:colOff>177800</xdr:colOff>
      <xdr:row>82</xdr:row>
      <xdr:rowOff>47752</xdr:rowOff>
    </xdr:to>
    <xdr:sp macro="" textlink="">
      <xdr:nvSpPr>
        <xdr:cNvPr id="754" name="楕円 753">
          <a:extLst>
            <a:ext uri="{FF2B5EF4-FFF2-40B4-BE49-F238E27FC236}">
              <a16:creationId xmlns:a16="http://schemas.microsoft.com/office/drawing/2014/main" id="{00000000-0008-0000-0E00-0000F2020000}"/>
            </a:ext>
          </a:extLst>
        </xdr:cNvPr>
        <xdr:cNvSpPr/>
      </xdr:nvSpPr>
      <xdr:spPr>
        <a:xfrm>
          <a:off x="16268700" y="1400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70629</xdr:rowOff>
    </xdr:from>
    <xdr:ext cx="405111" cy="259045"/>
    <xdr:sp macro="" textlink="">
      <xdr:nvSpPr>
        <xdr:cNvPr id="755" name="【児童館】&#10;有形固定資産減価償却率該当値テキスト">
          <a:extLst>
            <a:ext uri="{FF2B5EF4-FFF2-40B4-BE49-F238E27FC236}">
              <a16:creationId xmlns:a16="http://schemas.microsoft.com/office/drawing/2014/main" id="{00000000-0008-0000-0E00-0000F3020000}"/>
            </a:ext>
          </a:extLst>
        </xdr:cNvPr>
        <xdr:cNvSpPr txBox="1"/>
      </xdr:nvSpPr>
      <xdr:spPr>
        <a:xfrm>
          <a:off x="16357600" y="13958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60452</xdr:rowOff>
    </xdr:from>
    <xdr:to>
      <xdr:col>81</xdr:col>
      <xdr:colOff>101600</xdr:colOff>
      <xdr:row>81</xdr:row>
      <xdr:rowOff>162052</xdr:rowOff>
    </xdr:to>
    <xdr:sp macro="" textlink="">
      <xdr:nvSpPr>
        <xdr:cNvPr id="756" name="楕円 755">
          <a:extLst>
            <a:ext uri="{FF2B5EF4-FFF2-40B4-BE49-F238E27FC236}">
              <a16:creationId xmlns:a16="http://schemas.microsoft.com/office/drawing/2014/main" id="{00000000-0008-0000-0E00-0000F4020000}"/>
            </a:ext>
          </a:extLst>
        </xdr:cNvPr>
        <xdr:cNvSpPr/>
      </xdr:nvSpPr>
      <xdr:spPr>
        <a:xfrm>
          <a:off x="15430500" y="1394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111252</xdr:rowOff>
    </xdr:from>
    <xdr:to>
      <xdr:col>85</xdr:col>
      <xdr:colOff>127000</xdr:colOff>
      <xdr:row>81</xdr:row>
      <xdr:rowOff>168402</xdr:rowOff>
    </xdr:to>
    <xdr:cxnSp macro="">
      <xdr:nvCxnSpPr>
        <xdr:cNvPr id="757" name="直線コネクタ 756">
          <a:extLst>
            <a:ext uri="{FF2B5EF4-FFF2-40B4-BE49-F238E27FC236}">
              <a16:creationId xmlns:a16="http://schemas.microsoft.com/office/drawing/2014/main" id="{00000000-0008-0000-0E00-0000F5020000}"/>
            </a:ext>
          </a:extLst>
        </xdr:cNvPr>
        <xdr:cNvCxnSpPr/>
      </xdr:nvCxnSpPr>
      <xdr:spPr>
        <a:xfrm>
          <a:off x="15481300" y="13998702"/>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97028</xdr:rowOff>
    </xdr:from>
    <xdr:to>
      <xdr:col>76</xdr:col>
      <xdr:colOff>165100</xdr:colOff>
      <xdr:row>82</xdr:row>
      <xdr:rowOff>27178</xdr:rowOff>
    </xdr:to>
    <xdr:sp macro="" textlink="">
      <xdr:nvSpPr>
        <xdr:cNvPr id="758" name="楕円 757">
          <a:extLst>
            <a:ext uri="{FF2B5EF4-FFF2-40B4-BE49-F238E27FC236}">
              <a16:creationId xmlns:a16="http://schemas.microsoft.com/office/drawing/2014/main" id="{00000000-0008-0000-0E00-0000F6020000}"/>
            </a:ext>
          </a:extLst>
        </xdr:cNvPr>
        <xdr:cNvSpPr/>
      </xdr:nvSpPr>
      <xdr:spPr>
        <a:xfrm>
          <a:off x="14541500" y="1398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111252</xdr:rowOff>
    </xdr:from>
    <xdr:to>
      <xdr:col>81</xdr:col>
      <xdr:colOff>50800</xdr:colOff>
      <xdr:row>81</xdr:row>
      <xdr:rowOff>147828</xdr:rowOff>
    </xdr:to>
    <xdr:cxnSp macro="">
      <xdr:nvCxnSpPr>
        <xdr:cNvPr id="759" name="直線コネクタ 758">
          <a:extLst>
            <a:ext uri="{FF2B5EF4-FFF2-40B4-BE49-F238E27FC236}">
              <a16:creationId xmlns:a16="http://schemas.microsoft.com/office/drawing/2014/main" id="{00000000-0008-0000-0E00-0000F7020000}"/>
            </a:ext>
          </a:extLst>
        </xdr:cNvPr>
        <xdr:cNvCxnSpPr/>
      </xdr:nvCxnSpPr>
      <xdr:spPr>
        <a:xfrm flipV="1">
          <a:off x="14592300" y="1399870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26163</xdr:rowOff>
    </xdr:from>
    <xdr:to>
      <xdr:col>72</xdr:col>
      <xdr:colOff>38100</xdr:colOff>
      <xdr:row>81</xdr:row>
      <xdr:rowOff>127763</xdr:rowOff>
    </xdr:to>
    <xdr:sp macro="" textlink="">
      <xdr:nvSpPr>
        <xdr:cNvPr id="760" name="楕円 759">
          <a:extLst>
            <a:ext uri="{FF2B5EF4-FFF2-40B4-BE49-F238E27FC236}">
              <a16:creationId xmlns:a16="http://schemas.microsoft.com/office/drawing/2014/main" id="{00000000-0008-0000-0E00-0000F8020000}"/>
            </a:ext>
          </a:extLst>
        </xdr:cNvPr>
        <xdr:cNvSpPr/>
      </xdr:nvSpPr>
      <xdr:spPr>
        <a:xfrm>
          <a:off x="13652500" y="1391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76963</xdr:rowOff>
    </xdr:from>
    <xdr:to>
      <xdr:col>76</xdr:col>
      <xdr:colOff>114300</xdr:colOff>
      <xdr:row>81</xdr:row>
      <xdr:rowOff>147828</xdr:rowOff>
    </xdr:to>
    <xdr:cxnSp macro="">
      <xdr:nvCxnSpPr>
        <xdr:cNvPr id="761" name="直線コネクタ 760">
          <a:extLst>
            <a:ext uri="{FF2B5EF4-FFF2-40B4-BE49-F238E27FC236}">
              <a16:creationId xmlns:a16="http://schemas.microsoft.com/office/drawing/2014/main" id="{00000000-0008-0000-0E00-0000F9020000}"/>
            </a:ext>
          </a:extLst>
        </xdr:cNvPr>
        <xdr:cNvCxnSpPr/>
      </xdr:nvCxnSpPr>
      <xdr:spPr>
        <a:xfrm>
          <a:off x="13703300" y="13964413"/>
          <a:ext cx="889000" cy="70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126746</xdr:rowOff>
    </xdr:from>
    <xdr:to>
      <xdr:col>67</xdr:col>
      <xdr:colOff>101600</xdr:colOff>
      <xdr:row>81</xdr:row>
      <xdr:rowOff>56896</xdr:rowOff>
    </xdr:to>
    <xdr:sp macro="" textlink="">
      <xdr:nvSpPr>
        <xdr:cNvPr id="762" name="楕円 761">
          <a:extLst>
            <a:ext uri="{FF2B5EF4-FFF2-40B4-BE49-F238E27FC236}">
              <a16:creationId xmlns:a16="http://schemas.microsoft.com/office/drawing/2014/main" id="{00000000-0008-0000-0E00-0000FA020000}"/>
            </a:ext>
          </a:extLst>
        </xdr:cNvPr>
        <xdr:cNvSpPr/>
      </xdr:nvSpPr>
      <xdr:spPr>
        <a:xfrm>
          <a:off x="12763500" y="13842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6096</xdr:rowOff>
    </xdr:from>
    <xdr:to>
      <xdr:col>71</xdr:col>
      <xdr:colOff>177800</xdr:colOff>
      <xdr:row>81</xdr:row>
      <xdr:rowOff>76963</xdr:rowOff>
    </xdr:to>
    <xdr:cxnSp macro="">
      <xdr:nvCxnSpPr>
        <xdr:cNvPr id="763" name="直線コネクタ 762">
          <a:extLst>
            <a:ext uri="{FF2B5EF4-FFF2-40B4-BE49-F238E27FC236}">
              <a16:creationId xmlns:a16="http://schemas.microsoft.com/office/drawing/2014/main" id="{00000000-0008-0000-0E00-0000FB020000}"/>
            </a:ext>
          </a:extLst>
        </xdr:cNvPr>
        <xdr:cNvCxnSpPr/>
      </xdr:nvCxnSpPr>
      <xdr:spPr>
        <a:xfrm>
          <a:off x="12814300" y="13893546"/>
          <a:ext cx="889000" cy="7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73169</xdr:rowOff>
    </xdr:from>
    <xdr:ext cx="405111" cy="259045"/>
    <xdr:sp macro="" textlink="">
      <xdr:nvSpPr>
        <xdr:cNvPr id="764" name="n_1aveValue【児童館】&#10;有形固定資産減価償却率">
          <a:extLst>
            <a:ext uri="{FF2B5EF4-FFF2-40B4-BE49-F238E27FC236}">
              <a16:creationId xmlns:a16="http://schemas.microsoft.com/office/drawing/2014/main" id="{00000000-0008-0000-0E00-0000FC020000}"/>
            </a:ext>
          </a:extLst>
        </xdr:cNvPr>
        <xdr:cNvSpPr txBox="1"/>
      </xdr:nvSpPr>
      <xdr:spPr>
        <a:xfrm>
          <a:off x="15266044" y="14132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68597</xdr:rowOff>
    </xdr:from>
    <xdr:ext cx="405111" cy="259045"/>
    <xdr:sp macro="" textlink="">
      <xdr:nvSpPr>
        <xdr:cNvPr id="765" name="n_2aveValue【児童館】&#10;有形固定資産減価償却率">
          <a:extLst>
            <a:ext uri="{FF2B5EF4-FFF2-40B4-BE49-F238E27FC236}">
              <a16:creationId xmlns:a16="http://schemas.microsoft.com/office/drawing/2014/main" id="{00000000-0008-0000-0E00-0000FD020000}"/>
            </a:ext>
          </a:extLst>
        </xdr:cNvPr>
        <xdr:cNvSpPr txBox="1"/>
      </xdr:nvSpPr>
      <xdr:spPr>
        <a:xfrm>
          <a:off x="14389744" y="1412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52849</xdr:rowOff>
    </xdr:from>
    <xdr:ext cx="405111" cy="259045"/>
    <xdr:sp macro="" textlink="">
      <xdr:nvSpPr>
        <xdr:cNvPr id="766" name="n_3aveValue【児童館】&#10;有形固定資産減価償却率">
          <a:extLst>
            <a:ext uri="{FF2B5EF4-FFF2-40B4-BE49-F238E27FC236}">
              <a16:creationId xmlns:a16="http://schemas.microsoft.com/office/drawing/2014/main" id="{00000000-0008-0000-0E00-0000FE020000}"/>
            </a:ext>
          </a:extLst>
        </xdr:cNvPr>
        <xdr:cNvSpPr txBox="1"/>
      </xdr:nvSpPr>
      <xdr:spPr>
        <a:xfrm>
          <a:off x="13500744" y="13254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87140</xdr:rowOff>
    </xdr:from>
    <xdr:ext cx="405111" cy="259045"/>
    <xdr:sp macro="" textlink="">
      <xdr:nvSpPr>
        <xdr:cNvPr id="767" name="n_4aveValue【児童館】&#10;有形固定資産減価償却率">
          <a:extLst>
            <a:ext uri="{FF2B5EF4-FFF2-40B4-BE49-F238E27FC236}">
              <a16:creationId xmlns:a16="http://schemas.microsoft.com/office/drawing/2014/main" id="{00000000-0008-0000-0E00-0000FF020000}"/>
            </a:ext>
          </a:extLst>
        </xdr:cNvPr>
        <xdr:cNvSpPr txBox="1"/>
      </xdr:nvSpPr>
      <xdr:spPr>
        <a:xfrm>
          <a:off x="12611744" y="1328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7129</xdr:rowOff>
    </xdr:from>
    <xdr:ext cx="405111" cy="259045"/>
    <xdr:sp macro="" textlink="">
      <xdr:nvSpPr>
        <xdr:cNvPr id="768" name="n_1mainValue【児童館】&#10;有形固定資産減価償却率">
          <a:extLst>
            <a:ext uri="{FF2B5EF4-FFF2-40B4-BE49-F238E27FC236}">
              <a16:creationId xmlns:a16="http://schemas.microsoft.com/office/drawing/2014/main" id="{00000000-0008-0000-0E00-000000030000}"/>
            </a:ext>
          </a:extLst>
        </xdr:cNvPr>
        <xdr:cNvSpPr txBox="1"/>
      </xdr:nvSpPr>
      <xdr:spPr>
        <a:xfrm>
          <a:off x="15266044" y="1372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43705</xdr:rowOff>
    </xdr:from>
    <xdr:ext cx="405111" cy="259045"/>
    <xdr:sp macro="" textlink="">
      <xdr:nvSpPr>
        <xdr:cNvPr id="769" name="n_2mainValue【児童館】&#10;有形固定資産減価償却率">
          <a:extLst>
            <a:ext uri="{FF2B5EF4-FFF2-40B4-BE49-F238E27FC236}">
              <a16:creationId xmlns:a16="http://schemas.microsoft.com/office/drawing/2014/main" id="{00000000-0008-0000-0E00-000001030000}"/>
            </a:ext>
          </a:extLst>
        </xdr:cNvPr>
        <xdr:cNvSpPr txBox="1"/>
      </xdr:nvSpPr>
      <xdr:spPr>
        <a:xfrm>
          <a:off x="14389744" y="13759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118890</xdr:rowOff>
    </xdr:from>
    <xdr:ext cx="405111" cy="259045"/>
    <xdr:sp macro="" textlink="">
      <xdr:nvSpPr>
        <xdr:cNvPr id="770" name="n_3mainValue【児童館】&#10;有形固定資産減価償却率">
          <a:extLst>
            <a:ext uri="{FF2B5EF4-FFF2-40B4-BE49-F238E27FC236}">
              <a16:creationId xmlns:a16="http://schemas.microsoft.com/office/drawing/2014/main" id="{00000000-0008-0000-0E00-000002030000}"/>
            </a:ext>
          </a:extLst>
        </xdr:cNvPr>
        <xdr:cNvSpPr txBox="1"/>
      </xdr:nvSpPr>
      <xdr:spPr>
        <a:xfrm>
          <a:off x="13500744" y="14006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48023</xdr:rowOff>
    </xdr:from>
    <xdr:ext cx="405111" cy="259045"/>
    <xdr:sp macro="" textlink="">
      <xdr:nvSpPr>
        <xdr:cNvPr id="771" name="n_4mainValue【児童館】&#10;有形固定資産減価償却率">
          <a:extLst>
            <a:ext uri="{FF2B5EF4-FFF2-40B4-BE49-F238E27FC236}">
              <a16:creationId xmlns:a16="http://schemas.microsoft.com/office/drawing/2014/main" id="{00000000-0008-0000-0E00-000003030000}"/>
            </a:ext>
          </a:extLst>
        </xdr:cNvPr>
        <xdr:cNvSpPr txBox="1"/>
      </xdr:nvSpPr>
      <xdr:spPr>
        <a:xfrm>
          <a:off x="12611744" y="13935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2" name="正方形/長方形 771">
          <a:extLst>
            <a:ext uri="{FF2B5EF4-FFF2-40B4-BE49-F238E27FC236}">
              <a16:creationId xmlns:a16="http://schemas.microsoft.com/office/drawing/2014/main" id="{00000000-0008-0000-0E00-000004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3" name="正方形/長方形 772">
          <a:extLst>
            <a:ext uri="{FF2B5EF4-FFF2-40B4-BE49-F238E27FC236}">
              <a16:creationId xmlns:a16="http://schemas.microsoft.com/office/drawing/2014/main" id="{00000000-0008-0000-0E00-000005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4" name="正方形/長方形 773">
          <a:extLst>
            <a:ext uri="{FF2B5EF4-FFF2-40B4-BE49-F238E27FC236}">
              <a16:creationId xmlns:a16="http://schemas.microsoft.com/office/drawing/2014/main" id="{00000000-0008-0000-0E00-000006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5" name="正方形/長方形 774">
          <a:extLst>
            <a:ext uri="{FF2B5EF4-FFF2-40B4-BE49-F238E27FC236}">
              <a16:creationId xmlns:a16="http://schemas.microsoft.com/office/drawing/2014/main" id="{00000000-0008-0000-0E00-000007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6" name="正方形/長方形 775">
          <a:extLst>
            <a:ext uri="{FF2B5EF4-FFF2-40B4-BE49-F238E27FC236}">
              <a16:creationId xmlns:a16="http://schemas.microsoft.com/office/drawing/2014/main" id="{00000000-0008-0000-0E00-000008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7" name="正方形/長方形 776">
          <a:extLst>
            <a:ext uri="{FF2B5EF4-FFF2-40B4-BE49-F238E27FC236}">
              <a16:creationId xmlns:a16="http://schemas.microsoft.com/office/drawing/2014/main" id="{00000000-0008-0000-0E00-000009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8" name="正方形/長方形 777">
          <a:extLst>
            <a:ext uri="{FF2B5EF4-FFF2-40B4-BE49-F238E27FC236}">
              <a16:creationId xmlns:a16="http://schemas.microsoft.com/office/drawing/2014/main" id="{00000000-0008-0000-0E00-00000A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9" name="正方形/長方形 778">
          <a:extLst>
            <a:ext uri="{FF2B5EF4-FFF2-40B4-BE49-F238E27FC236}">
              <a16:creationId xmlns:a16="http://schemas.microsoft.com/office/drawing/2014/main" id="{00000000-0008-0000-0E00-00000B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0" name="テキスト ボックス 779">
          <a:extLst>
            <a:ext uri="{FF2B5EF4-FFF2-40B4-BE49-F238E27FC236}">
              <a16:creationId xmlns:a16="http://schemas.microsoft.com/office/drawing/2014/main" id="{00000000-0008-0000-0E00-00000C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1" name="直線コネクタ 780">
          <a:extLst>
            <a:ext uri="{FF2B5EF4-FFF2-40B4-BE49-F238E27FC236}">
              <a16:creationId xmlns:a16="http://schemas.microsoft.com/office/drawing/2014/main" id="{00000000-0008-0000-0E00-00000D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2" name="直線コネクタ 781">
          <a:extLst>
            <a:ext uri="{FF2B5EF4-FFF2-40B4-BE49-F238E27FC236}">
              <a16:creationId xmlns:a16="http://schemas.microsoft.com/office/drawing/2014/main" id="{00000000-0008-0000-0E00-00000E03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3" name="テキスト ボックス 782">
          <a:extLst>
            <a:ext uri="{FF2B5EF4-FFF2-40B4-BE49-F238E27FC236}">
              <a16:creationId xmlns:a16="http://schemas.microsoft.com/office/drawing/2014/main" id="{00000000-0008-0000-0E00-00000F03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4" name="直線コネクタ 783">
          <a:extLst>
            <a:ext uri="{FF2B5EF4-FFF2-40B4-BE49-F238E27FC236}">
              <a16:creationId xmlns:a16="http://schemas.microsoft.com/office/drawing/2014/main" id="{00000000-0008-0000-0E00-00001003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5" name="テキスト ボックス 784">
          <a:extLst>
            <a:ext uri="{FF2B5EF4-FFF2-40B4-BE49-F238E27FC236}">
              <a16:creationId xmlns:a16="http://schemas.microsoft.com/office/drawing/2014/main" id="{00000000-0008-0000-0E00-00001103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6" name="直線コネクタ 785">
          <a:extLst>
            <a:ext uri="{FF2B5EF4-FFF2-40B4-BE49-F238E27FC236}">
              <a16:creationId xmlns:a16="http://schemas.microsoft.com/office/drawing/2014/main" id="{00000000-0008-0000-0E00-00001203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87" name="テキスト ボックス 786">
          <a:extLst>
            <a:ext uri="{FF2B5EF4-FFF2-40B4-BE49-F238E27FC236}">
              <a16:creationId xmlns:a16="http://schemas.microsoft.com/office/drawing/2014/main" id="{00000000-0008-0000-0E00-00001303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88" name="直線コネクタ 787">
          <a:extLst>
            <a:ext uri="{FF2B5EF4-FFF2-40B4-BE49-F238E27FC236}">
              <a16:creationId xmlns:a16="http://schemas.microsoft.com/office/drawing/2014/main" id="{00000000-0008-0000-0E00-00001403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89" name="テキスト ボックス 788">
          <a:extLst>
            <a:ext uri="{FF2B5EF4-FFF2-40B4-BE49-F238E27FC236}">
              <a16:creationId xmlns:a16="http://schemas.microsoft.com/office/drawing/2014/main" id="{00000000-0008-0000-0E00-00001503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0" name="直線コネクタ 789">
          <a:extLst>
            <a:ext uri="{FF2B5EF4-FFF2-40B4-BE49-F238E27FC236}">
              <a16:creationId xmlns:a16="http://schemas.microsoft.com/office/drawing/2014/main" id="{00000000-0008-0000-0E00-000016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1" name="テキスト ボックス 790">
          <a:extLst>
            <a:ext uri="{FF2B5EF4-FFF2-40B4-BE49-F238E27FC236}">
              <a16:creationId xmlns:a16="http://schemas.microsoft.com/office/drawing/2014/main" id="{00000000-0008-0000-0E00-000017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2" name="【児童館】&#10;一人当たり面積グラフ枠">
          <a:extLst>
            <a:ext uri="{FF2B5EF4-FFF2-40B4-BE49-F238E27FC236}">
              <a16:creationId xmlns:a16="http://schemas.microsoft.com/office/drawing/2014/main" id="{00000000-0008-0000-0E00-000018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140970</xdr:rowOff>
    </xdr:from>
    <xdr:to>
      <xdr:col>116</xdr:col>
      <xdr:colOff>62864</xdr:colOff>
      <xdr:row>85</xdr:row>
      <xdr:rowOff>3811</xdr:rowOff>
    </xdr:to>
    <xdr:cxnSp macro="">
      <xdr:nvCxnSpPr>
        <xdr:cNvPr id="793" name="直線コネクタ 792">
          <a:extLst>
            <a:ext uri="{FF2B5EF4-FFF2-40B4-BE49-F238E27FC236}">
              <a16:creationId xmlns:a16="http://schemas.microsoft.com/office/drawing/2014/main" id="{00000000-0008-0000-0E00-000019030000}"/>
            </a:ext>
          </a:extLst>
        </xdr:cNvPr>
        <xdr:cNvCxnSpPr/>
      </xdr:nvCxnSpPr>
      <xdr:spPr>
        <a:xfrm flipV="1">
          <a:off x="22160864" y="13342620"/>
          <a:ext cx="0" cy="1234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7638</xdr:rowOff>
    </xdr:from>
    <xdr:ext cx="469744" cy="259045"/>
    <xdr:sp macro="" textlink="">
      <xdr:nvSpPr>
        <xdr:cNvPr id="794" name="【児童館】&#10;一人当たり面積最小値テキスト">
          <a:extLst>
            <a:ext uri="{FF2B5EF4-FFF2-40B4-BE49-F238E27FC236}">
              <a16:creationId xmlns:a16="http://schemas.microsoft.com/office/drawing/2014/main" id="{00000000-0008-0000-0E00-00001A030000}"/>
            </a:ext>
          </a:extLst>
        </xdr:cNvPr>
        <xdr:cNvSpPr txBox="1"/>
      </xdr:nvSpPr>
      <xdr:spPr>
        <a:xfrm>
          <a:off x="22199600" y="14580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3811</xdr:rowOff>
    </xdr:from>
    <xdr:to>
      <xdr:col>116</xdr:col>
      <xdr:colOff>152400</xdr:colOff>
      <xdr:row>85</xdr:row>
      <xdr:rowOff>3811</xdr:rowOff>
    </xdr:to>
    <xdr:cxnSp macro="">
      <xdr:nvCxnSpPr>
        <xdr:cNvPr id="795" name="直線コネクタ 794">
          <a:extLst>
            <a:ext uri="{FF2B5EF4-FFF2-40B4-BE49-F238E27FC236}">
              <a16:creationId xmlns:a16="http://schemas.microsoft.com/office/drawing/2014/main" id="{00000000-0008-0000-0E00-00001B030000}"/>
            </a:ext>
          </a:extLst>
        </xdr:cNvPr>
        <xdr:cNvCxnSpPr/>
      </xdr:nvCxnSpPr>
      <xdr:spPr>
        <a:xfrm>
          <a:off x="22072600" y="14577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87647</xdr:rowOff>
    </xdr:from>
    <xdr:ext cx="469744" cy="259045"/>
    <xdr:sp macro="" textlink="">
      <xdr:nvSpPr>
        <xdr:cNvPr id="796" name="【児童館】&#10;一人当たり面積最大値テキスト">
          <a:extLst>
            <a:ext uri="{FF2B5EF4-FFF2-40B4-BE49-F238E27FC236}">
              <a16:creationId xmlns:a16="http://schemas.microsoft.com/office/drawing/2014/main" id="{00000000-0008-0000-0E00-00001C030000}"/>
            </a:ext>
          </a:extLst>
        </xdr:cNvPr>
        <xdr:cNvSpPr txBox="1"/>
      </xdr:nvSpPr>
      <xdr:spPr>
        <a:xfrm>
          <a:off x="22199600" y="1311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140970</xdr:rowOff>
    </xdr:from>
    <xdr:to>
      <xdr:col>116</xdr:col>
      <xdr:colOff>152400</xdr:colOff>
      <xdr:row>77</xdr:row>
      <xdr:rowOff>140970</xdr:rowOff>
    </xdr:to>
    <xdr:cxnSp macro="">
      <xdr:nvCxnSpPr>
        <xdr:cNvPr id="797" name="直線コネクタ 796">
          <a:extLst>
            <a:ext uri="{FF2B5EF4-FFF2-40B4-BE49-F238E27FC236}">
              <a16:creationId xmlns:a16="http://schemas.microsoft.com/office/drawing/2014/main" id="{00000000-0008-0000-0E00-00001D030000}"/>
            </a:ext>
          </a:extLst>
        </xdr:cNvPr>
        <xdr:cNvCxnSpPr/>
      </xdr:nvCxnSpPr>
      <xdr:spPr>
        <a:xfrm>
          <a:off x="22072600" y="1334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80</xdr:row>
      <xdr:rowOff>148607</xdr:rowOff>
    </xdr:from>
    <xdr:ext cx="469744" cy="259045"/>
    <xdr:sp macro="" textlink="">
      <xdr:nvSpPr>
        <xdr:cNvPr id="798" name="【児童館】&#10;一人当たり面積平均値テキスト">
          <a:extLst>
            <a:ext uri="{FF2B5EF4-FFF2-40B4-BE49-F238E27FC236}">
              <a16:creationId xmlns:a16="http://schemas.microsoft.com/office/drawing/2014/main" id="{00000000-0008-0000-0E00-00001E030000}"/>
            </a:ext>
          </a:extLst>
        </xdr:cNvPr>
        <xdr:cNvSpPr txBox="1"/>
      </xdr:nvSpPr>
      <xdr:spPr>
        <a:xfrm>
          <a:off x="22199600" y="13864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170180</xdr:rowOff>
    </xdr:from>
    <xdr:to>
      <xdr:col>116</xdr:col>
      <xdr:colOff>114300</xdr:colOff>
      <xdr:row>81</xdr:row>
      <xdr:rowOff>100330</xdr:rowOff>
    </xdr:to>
    <xdr:sp macro="" textlink="">
      <xdr:nvSpPr>
        <xdr:cNvPr id="799" name="フローチャート: 判断 798">
          <a:extLst>
            <a:ext uri="{FF2B5EF4-FFF2-40B4-BE49-F238E27FC236}">
              <a16:creationId xmlns:a16="http://schemas.microsoft.com/office/drawing/2014/main" id="{00000000-0008-0000-0E00-00001F030000}"/>
            </a:ext>
          </a:extLst>
        </xdr:cNvPr>
        <xdr:cNvSpPr/>
      </xdr:nvSpPr>
      <xdr:spPr>
        <a:xfrm>
          <a:off x="22110700" y="1388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10161</xdr:rowOff>
    </xdr:from>
    <xdr:to>
      <xdr:col>112</xdr:col>
      <xdr:colOff>38100</xdr:colOff>
      <xdr:row>82</xdr:row>
      <xdr:rowOff>111761</xdr:rowOff>
    </xdr:to>
    <xdr:sp macro="" textlink="">
      <xdr:nvSpPr>
        <xdr:cNvPr id="800" name="フローチャート: 判断 799">
          <a:extLst>
            <a:ext uri="{FF2B5EF4-FFF2-40B4-BE49-F238E27FC236}">
              <a16:creationId xmlns:a16="http://schemas.microsoft.com/office/drawing/2014/main" id="{00000000-0008-0000-0E00-000020030000}"/>
            </a:ext>
          </a:extLst>
        </xdr:cNvPr>
        <xdr:cNvSpPr/>
      </xdr:nvSpPr>
      <xdr:spPr>
        <a:xfrm>
          <a:off x="212725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147320</xdr:rowOff>
    </xdr:from>
    <xdr:to>
      <xdr:col>107</xdr:col>
      <xdr:colOff>101600</xdr:colOff>
      <xdr:row>83</xdr:row>
      <xdr:rowOff>77470</xdr:rowOff>
    </xdr:to>
    <xdr:sp macro="" textlink="">
      <xdr:nvSpPr>
        <xdr:cNvPr id="801" name="フローチャート: 判断 800">
          <a:extLst>
            <a:ext uri="{FF2B5EF4-FFF2-40B4-BE49-F238E27FC236}">
              <a16:creationId xmlns:a16="http://schemas.microsoft.com/office/drawing/2014/main" id="{00000000-0008-0000-0E00-000021030000}"/>
            </a:ext>
          </a:extLst>
        </xdr:cNvPr>
        <xdr:cNvSpPr/>
      </xdr:nvSpPr>
      <xdr:spPr>
        <a:xfrm>
          <a:off x="203835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170180</xdr:rowOff>
    </xdr:from>
    <xdr:to>
      <xdr:col>102</xdr:col>
      <xdr:colOff>165100</xdr:colOff>
      <xdr:row>83</xdr:row>
      <xdr:rowOff>100330</xdr:rowOff>
    </xdr:to>
    <xdr:sp macro="" textlink="">
      <xdr:nvSpPr>
        <xdr:cNvPr id="802" name="フローチャート: 判断 801">
          <a:extLst>
            <a:ext uri="{FF2B5EF4-FFF2-40B4-BE49-F238E27FC236}">
              <a16:creationId xmlns:a16="http://schemas.microsoft.com/office/drawing/2014/main" id="{00000000-0008-0000-0E00-000022030000}"/>
            </a:ext>
          </a:extLst>
        </xdr:cNvPr>
        <xdr:cNvSpPr/>
      </xdr:nvSpPr>
      <xdr:spPr>
        <a:xfrm>
          <a:off x="19494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44450</xdr:rowOff>
    </xdr:from>
    <xdr:to>
      <xdr:col>98</xdr:col>
      <xdr:colOff>38100</xdr:colOff>
      <xdr:row>83</xdr:row>
      <xdr:rowOff>146050</xdr:rowOff>
    </xdr:to>
    <xdr:sp macro="" textlink="">
      <xdr:nvSpPr>
        <xdr:cNvPr id="803" name="フローチャート: 判断 802">
          <a:extLst>
            <a:ext uri="{FF2B5EF4-FFF2-40B4-BE49-F238E27FC236}">
              <a16:creationId xmlns:a16="http://schemas.microsoft.com/office/drawing/2014/main" id="{00000000-0008-0000-0E00-000023030000}"/>
            </a:ext>
          </a:extLst>
        </xdr:cNvPr>
        <xdr:cNvSpPr/>
      </xdr:nvSpPr>
      <xdr:spPr>
        <a:xfrm>
          <a:off x="18605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00000000-0008-0000-0E00-000024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5" name="テキスト ボックス 804">
          <a:extLst>
            <a:ext uri="{FF2B5EF4-FFF2-40B4-BE49-F238E27FC236}">
              <a16:creationId xmlns:a16="http://schemas.microsoft.com/office/drawing/2014/main" id="{00000000-0008-0000-0E00-000025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00000000-0008-0000-0E00-000026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00000000-0008-0000-0E00-000027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00000000-0008-0000-0E00-000028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124461</xdr:rowOff>
    </xdr:from>
    <xdr:to>
      <xdr:col>116</xdr:col>
      <xdr:colOff>114300</xdr:colOff>
      <xdr:row>81</xdr:row>
      <xdr:rowOff>54611</xdr:rowOff>
    </xdr:to>
    <xdr:sp macro="" textlink="">
      <xdr:nvSpPr>
        <xdr:cNvPr id="809" name="楕円 808">
          <a:extLst>
            <a:ext uri="{FF2B5EF4-FFF2-40B4-BE49-F238E27FC236}">
              <a16:creationId xmlns:a16="http://schemas.microsoft.com/office/drawing/2014/main" id="{00000000-0008-0000-0E00-000029030000}"/>
            </a:ext>
          </a:extLst>
        </xdr:cNvPr>
        <xdr:cNvSpPr/>
      </xdr:nvSpPr>
      <xdr:spPr>
        <a:xfrm>
          <a:off x="22110700" y="1384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147338</xdr:rowOff>
    </xdr:from>
    <xdr:ext cx="469744" cy="259045"/>
    <xdr:sp macro="" textlink="">
      <xdr:nvSpPr>
        <xdr:cNvPr id="810" name="【児童館】&#10;一人当たり面積該当値テキスト">
          <a:extLst>
            <a:ext uri="{FF2B5EF4-FFF2-40B4-BE49-F238E27FC236}">
              <a16:creationId xmlns:a16="http://schemas.microsoft.com/office/drawing/2014/main" id="{00000000-0008-0000-0E00-00002A030000}"/>
            </a:ext>
          </a:extLst>
        </xdr:cNvPr>
        <xdr:cNvSpPr txBox="1"/>
      </xdr:nvSpPr>
      <xdr:spPr>
        <a:xfrm>
          <a:off x="22199600" y="13691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124461</xdr:rowOff>
    </xdr:from>
    <xdr:to>
      <xdr:col>112</xdr:col>
      <xdr:colOff>38100</xdr:colOff>
      <xdr:row>81</xdr:row>
      <xdr:rowOff>54611</xdr:rowOff>
    </xdr:to>
    <xdr:sp macro="" textlink="">
      <xdr:nvSpPr>
        <xdr:cNvPr id="811" name="楕円 810">
          <a:extLst>
            <a:ext uri="{FF2B5EF4-FFF2-40B4-BE49-F238E27FC236}">
              <a16:creationId xmlns:a16="http://schemas.microsoft.com/office/drawing/2014/main" id="{00000000-0008-0000-0E00-00002B030000}"/>
            </a:ext>
          </a:extLst>
        </xdr:cNvPr>
        <xdr:cNvSpPr/>
      </xdr:nvSpPr>
      <xdr:spPr>
        <a:xfrm>
          <a:off x="21272500" y="1384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3811</xdr:rowOff>
    </xdr:from>
    <xdr:to>
      <xdr:col>116</xdr:col>
      <xdr:colOff>63500</xdr:colOff>
      <xdr:row>81</xdr:row>
      <xdr:rowOff>3811</xdr:rowOff>
    </xdr:to>
    <xdr:cxnSp macro="">
      <xdr:nvCxnSpPr>
        <xdr:cNvPr id="812" name="直線コネクタ 811">
          <a:extLst>
            <a:ext uri="{FF2B5EF4-FFF2-40B4-BE49-F238E27FC236}">
              <a16:creationId xmlns:a16="http://schemas.microsoft.com/office/drawing/2014/main" id="{00000000-0008-0000-0E00-00002C030000}"/>
            </a:ext>
          </a:extLst>
        </xdr:cNvPr>
        <xdr:cNvCxnSpPr/>
      </xdr:nvCxnSpPr>
      <xdr:spPr>
        <a:xfrm>
          <a:off x="21323300" y="138912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147320</xdr:rowOff>
    </xdr:from>
    <xdr:to>
      <xdr:col>107</xdr:col>
      <xdr:colOff>101600</xdr:colOff>
      <xdr:row>81</xdr:row>
      <xdr:rowOff>77470</xdr:rowOff>
    </xdr:to>
    <xdr:sp macro="" textlink="">
      <xdr:nvSpPr>
        <xdr:cNvPr id="813" name="楕円 812">
          <a:extLst>
            <a:ext uri="{FF2B5EF4-FFF2-40B4-BE49-F238E27FC236}">
              <a16:creationId xmlns:a16="http://schemas.microsoft.com/office/drawing/2014/main" id="{00000000-0008-0000-0E00-00002D030000}"/>
            </a:ext>
          </a:extLst>
        </xdr:cNvPr>
        <xdr:cNvSpPr/>
      </xdr:nvSpPr>
      <xdr:spPr>
        <a:xfrm>
          <a:off x="20383500" y="1386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3811</xdr:rowOff>
    </xdr:from>
    <xdr:to>
      <xdr:col>111</xdr:col>
      <xdr:colOff>177800</xdr:colOff>
      <xdr:row>81</xdr:row>
      <xdr:rowOff>26670</xdr:rowOff>
    </xdr:to>
    <xdr:cxnSp macro="">
      <xdr:nvCxnSpPr>
        <xdr:cNvPr id="814" name="直線コネクタ 813">
          <a:extLst>
            <a:ext uri="{FF2B5EF4-FFF2-40B4-BE49-F238E27FC236}">
              <a16:creationId xmlns:a16="http://schemas.microsoft.com/office/drawing/2014/main" id="{00000000-0008-0000-0E00-00002E030000}"/>
            </a:ext>
          </a:extLst>
        </xdr:cNvPr>
        <xdr:cNvCxnSpPr/>
      </xdr:nvCxnSpPr>
      <xdr:spPr>
        <a:xfrm flipV="1">
          <a:off x="20434300" y="1389126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80</xdr:row>
      <xdr:rowOff>170180</xdr:rowOff>
    </xdr:from>
    <xdr:to>
      <xdr:col>102</xdr:col>
      <xdr:colOff>165100</xdr:colOff>
      <xdr:row>81</xdr:row>
      <xdr:rowOff>100330</xdr:rowOff>
    </xdr:to>
    <xdr:sp macro="" textlink="">
      <xdr:nvSpPr>
        <xdr:cNvPr id="815" name="楕円 814">
          <a:extLst>
            <a:ext uri="{FF2B5EF4-FFF2-40B4-BE49-F238E27FC236}">
              <a16:creationId xmlns:a16="http://schemas.microsoft.com/office/drawing/2014/main" id="{00000000-0008-0000-0E00-00002F030000}"/>
            </a:ext>
          </a:extLst>
        </xdr:cNvPr>
        <xdr:cNvSpPr/>
      </xdr:nvSpPr>
      <xdr:spPr>
        <a:xfrm>
          <a:off x="19494500" y="1388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26670</xdr:rowOff>
    </xdr:from>
    <xdr:to>
      <xdr:col>107</xdr:col>
      <xdr:colOff>50800</xdr:colOff>
      <xdr:row>81</xdr:row>
      <xdr:rowOff>49530</xdr:rowOff>
    </xdr:to>
    <xdr:cxnSp macro="">
      <xdr:nvCxnSpPr>
        <xdr:cNvPr id="816" name="直線コネクタ 815">
          <a:extLst>
            <a:ext uri="{FF2B5EF4-FFF2-40B4-BE49-F238E27FC236}">
              <a16:creationId xmlns:a16="http://schemas.microsoft.com/office/drawing/2014/main" id="{00000000-0008-0000-0E00-000030030000}"/>
            </a:ext>
          </a:extLst>
        </xdr:cNvPr>
        <xdr:cNvCxnSpPr/>
      </xdr:nvCxnSpPr>
      <xdr:spPr>
        <a:xfrm flipV="1">
          <a:off x="19545300" y="139141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78739</xdr:rowOff>
    </xdr:from>
    <xdr:to>
      <xdr:col>98</xdr:col>
      <xdr:colOff>38100</xdr:colOff>
      <xdr:row>83</xdr:row>
      <xdr:rowOff>8889</xdr:rowOff>
    </xdr:to>
    <xdr:sp macro="" textlink="">
      <xdr:nvSpPr>
        <xdr:cNvPr id="817" name="楕円 816">
          <a:extLst>
            <a:ext uri="{FF2B5EF4-FFF2-40B4-BE49-F238E27FC236}">
              <a16:creationId xmlns:a16="http://schemas.microsoft.com/office/drawing/2014/main" id="{00000000-0008-0000-0E00-000031030000}"/>
            </a:ext>
          </a:extLst>
        </xdr:cNvPr>
        <xdr:cNvSpPr/>
      </xdr:nvSpPr>
      <xdr:spPr>
        <a:xfrm>
          <a:off x="18605500" y="1413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49530</xdr:rowOff>
    </xdr:from>
    <xdr:to>
      <xdr:col>102</xdr:col>
      <xdr:colOff>114300</xdr:colOff>
      <xdr:row>82</xdr:row>
      <xdr:rowOff>129539</xdr:rowOff>
    </xdr:to>
    <xdr:cxnSp macro="">
      <xdr:nvCxnSpPr>
        <xdr:cNvPr id="818" name="直線コネクタ 817">
          <a:extLst>
            <a:ext uri="{FF2B5EF4-FFF2-40B4-BE49-F238E27FC236}">
              <a16:creationId xmlns:a16="http://schemas.microsoft.com/office/drawing/2014/main" id="{00000000-0008-0000-0E00-000032030000}"/>
            </a:ext>
          </a:extLst>
        </xdr:cNvPr>
        <xdr:cNvCxnSpPr/>
      </xdr:nvCxnSpPr>
      <xdr:spPr>
        <a:xfrm flipV="1">
          <a:off x="18656300" y="13936980"/>
          <a:ext cx="889000" cy="251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102888</xdr:rowOff>
    </xdr:from>
    <xdr:ext cx="469744" cy="259045"/>
    <xdr:sp macro="" textlink="">
      <xdr:nvSpPr>
        <xdr:cNvPr id="819" name="n_1aveValue【児童館】&#10;一人当たり面積">
          <a:extLst>
            <a:ext uri="{FF2B5EF4-FFF2-40B4-BE49-F238E27FC236}">
              <a16:creationId xmlns:a16="http://schemas.microsoft.com/office/drawing/2014/main" id="{00000000-0008-0000-0E00-000033030000}"/>
            </a:ext>
          </a:extLst>
        </xdr:cNvPr>
        <xdr:cNvSpPr txBox="1"/>
      </xdr:nvSpPr>
      <xdr:spPr>
        <a:xfrm>
          <a:off x="21075727" y="14161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68597</xdr:rowOff>
    </xdr:from>
    <xdr:ext cx="469744" cy="259045"/>
    <xdr:sp macro="" textlink="">
      <xdr:nvSpPr>
        <xdr:cNvPr id="820" name="n_2aveValue【児童館】&#10;一人当たり面積">
          <a:extLst>
            <a:ext uri="{FF2B5EF4-FFF2-40B4-BE49-F238E27FC236}">
              <a16:creationId xmlns:a16="http://schemas.microsoft.com/office/drawing/2014/main" id="{00000000-0008-0000-0E00-000034030000}"/>
            </a:ext>
          </a:extLst>
        </xdr:cNvPr>
        <xdr:cNvSpPr txBox="1"/>
      </xdr:nvSpPr>
      <xdr:spPr>
        <a:xfrm>
          <a:off x="20199427" y="1429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91457</xdr:rowOff>
    </xdr:from>
    <xdr:ext cx="469744" cy="259045"/>
    <xdr:sp macro="" textlink="">
      <xdr:nvSpPr>
        <xdr:cNvPr id="821" name="n_3aveValue【児童館】&#10;一人当たり面積">
          <a:extLst>
            <a:ext uri="{FF2B5EF4-FFF2-40B4-BE49-F238E27FC236}">
              <a16:creationId xmlns:a16="http://schemas.microsoft.com/office/drawing/2014/main" id="{00000000-0008-0000-0E00-000035030000}"/>
            </a:ext>
          </a:extLst>
        </xdr:cNvPr>
        <xdr:cNvSpPr txBox="1"/>
      </xdr:nvSpPr>
      <xdr:spPr>
        <a:xfrm>
          <a:off x="19310427" y="1432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137177</xdr:rowOff>
    </xdr:from>
    <xdr:ext cx="469744" cy="259045"/>
    <xdr:sp macro="" textlink="">
      <xdr:nvSpPr>
        <xdr:cNvPr id="822" name="n_4aveValue【児童館】&#10;一人当たり面積">
          <a:extLst>
            <a:ext uri="{FF2B5EF4-FFF2-40B4-BE49-F238E27FC236}">
              <a16:creationId xmlns:a16="http://schemas.microsoft.com/office/drawing/2014/main" id="{00000000-0008-0000-0E00-000036030000}"/>
            </a:ext>
          </a:extLst>
        </xdr:cNvPr>
        <xdr:cNvSpPr txBox="1"/>
      </xdr:nvSpPr>
      <xdr:spPr>
        <a:xfrm>
          <a:off x="184214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71138</xdr:rowOff>
    </xdr:from>
    <xdr:ext cx="469744" cy="259045"/>
    <xdr:sp macro="" textlink="">
      <xdr:nvSpPr>
        <xdr:cNvPr id="823" name="n_1mainValue【児童館】&#10;一人当たり面積">
          <a:extLst>
            <a:ext uri="{FF2B5EF4-FFF2-40B4-BE49-F238E27FC236}">
              <a16:creationId xmlns:a16="http://schemas.microsoft.com/office/drawing/2014/main" id="{00000000-0008-0000-0E00-000037030000}"/>
            </a:ext>
          </a:extLst>
        </xdr:cNvPr>
        <xdr:cNvSpPr txBox="1"/>
      </xdr:nvSpPr>
      <xdr:spPr>
        <a:xfrm>
          <a:off x="21075727" y="13615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93997</xdr:rowOff>
    </xdr:from>
    <xdr:ext cx="469744" cy="259045"/>
    <xdr:sp macro="" textlink="">
      <xdr:nvSpPr>
        <xdr:cNvPr id="824" name="n_2mainValue【児童館】&#10;一人当たり面積">
          <a:extLst>
            <a:ext uri="{FF2B5EF4-FFF2-40B4-BE49-F238E27FC236}">
              <a16:creationId xmlns:a16="http://schemas.microsoft.com/office/drawing/2014/main" id="{00000000-0008-0000-0E00-000038030000}"/>
            </a:ext>
          </a:extLst>
        </xdr:cNvPr>
        <xdr:cNvSpPr txBox="1"/>
      </xdr:nvSpPr>
      <xdr:spPr>
        <a:xfrm>
          <a:off x="20199427" y="1363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116857</xdr:rowOff>
    </xdr:from>
    <xdr:ext cx="469744" cy="259045"/>
    <xdr:sp macro="" textlink="">
      <xdr:nvSpPr>
        <xdr:cNvPr id="825" name="n_3mainValue【児童館】&#10;一人当たり面積">
          <a:extLst>
            <a:ext uri="{FF2B5EF4-FFF2-40B4-BE49-F238E27FC236}">
              <a16:creationId xmlns:a16="http://schemas.microsoft.com/office/drawing/2014/main" id="{00000000-0008-0000-0E00-000039030000}"/>
            </a:ext>
          </a:extLst>
        </xdr:cNvPr>
        <xdr:cNvSpPr txBox="1"/>
      </xdr:nvSpPr>
      <xdr:spPr>
        <a:xfrm>
          <a:off x="19310427" y="1366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25416</xdr:rowOff>
    </xdr:from>
    <xdr:ext cx="469744" cy="259045"/>
    <xdr:sp macro="" textlink="">
      <xdr:nvSpPr>
        <xdr:cNvPr id="826" name="n_4mainValue【児童館】&#10;一人当たり面積">
          <a:extLst>
            <a:ext uri="{FF2B5EF4-FFF2-40B4-BE49-F238E27FC236}">
              <a16:creationId xmlns:a16="http://schemas.microsoft.com/office/drawing/2014/main" id="{00000000-0008-0000-0E00-00003A030000}"/>
            </a:ext>
          </a:extLst>
        </xdr:cNvPr>
        <xdr:cNvSpPr txBox="1"/>
      </xdr:nvSpPr>
      <xdr:spPr>
        <a:xfrm>
          <a:off x="18421427" y="1391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7" name="正方形/長方形 826">
          <a:extLst>
            <a:ext uri="{FF2B5EF4-FFF2-40B4-BE49-F238E27FC236}">
              <a16:creationId xmlns:a16="http://schemas.microsoft.com/office/drawing/2014/main" id="{00000000-0008-0000-0E00-00003B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8" name="正方形/長方形 827">
          <a:extLst>
            <a:ext uri="{FF2B5EF4-FFF2-40B4-BE49-F238E27FC236}">
              <a16:creationId xmlns:a16="http://schemas.microsoft.com/office/drawing/2014/main" id="{00000000-0008-0000-0E00-00003C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9" name="正方形/長方形 828">
          <a:extLst>
            <a:ext uri="{FF2B5EF4-FFF2-40B4-BE49-F238E27FC236}">
              <a16:creationId xmlns:a16="http://schemas.microsoft.com/office/drawing/2014/main" id="{00000000-0008-0000-0E00-00003D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0" name="正方形/長方形 829">
          <a:extLst>
            <a:ext uri="{FF2B5EF4-FFF2-40B4-BE49-F238E27FC236}">
              <a16:creationId xmlns:a16="http://schemas.microsoft.com/office/drawing/2014/main" id="{00000000-0008-0000-0E00-00003E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1" name="正方形/長方形 830">
          <a:extLst>
            <a:ext uri="{FF2B5EF4-FFF2-40B4-BE49-F238E27FC236}">
              <a16:creationId xmlns:a16="http://schemas.microsoft.com/office/drawing/2014/main" id="{00000000-0008-0000-0E00-00003F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2" name="正方形/長方形 831">
          <a:extLst>
            <a:ext uri="{FF2B5EF4-FFF2-40B4-BE49-F238E27FC236}">
              <a16:creationId xmlns:a16="http://schemas.microsoft.com/office/drawing/2014/main" id="{00000000-0008-0000-0E00-000040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3" name="正方形/長方形 832">
          <a:extLst>
            <a:ext uri="{FF2B5EF4-FFF2-40B4-BE49-F238E27FC236}">
              <a16:creationId xmlns:a16="http://schemas.microsoft.com/office/drawing/2014/main" id="{00000000-0008-0000-0E00-000041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4" name="正方形/長方形 833">
          <a:extLst>
            <a:ext uri="{FF2B5EF4-FFF2-40B4-BE49-F238E27FC236}">
              <a16:creationId xmlns:a16="http://schemas.microsoft.com/office/drawing/2014/main" id="{00000000-0008-0000-0E00-000042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5" name="テキスト ボックス 834">
          <a:extLst>
            <a:ext uri="{FF2B5EF4-FFF2-40B4-BE49-F238E27FC236}">
              <a16:creationId xmlns:a16="http://schemas.microsoft.com/office/drawing/2014/main" id="{00000000-0008-0000-0E00-000043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6" name="直線コネクタ 835">
          <a:extLst>
            <a:ext uri="{FF2B5EF4-FFF2-40B4-BE49-F238E27FC236}">
              <a16:creationId xmlns:a16="http://schemas.microsoft.com/office/drawing/2014/main" id="{00000000-0008-0000-0E00-000044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7" name="テキスト ボックス 836">
          <a:extLst>
            <a:ext uri="{FF2B5EF4-FFF2-40B4-BE49-F238E27FC236}">
              <a16:creationId xmlns:a16="http://schemas.microsoft.com/office/drawing/2014/main" id="{00000000-0008-0000-0E00-000045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38" name="直線コネクタ 837">
          <a:extLst>
            <a:ext uri="{FF2B5EF4-FFF2-40B4-BE49-F238E27FC236}">
              <a16:creationId xmlns:a16="http://schemas.microsoft.com/office/drawing/2014/main" id="{00000000-0008-0000-0E00-000046030000}"/>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839" name="テキスト ボックス 838">
          <a:extLst>
            <a:ext uri="{FF2B5EF4-FFF2-40B4-BE49-F238E27FC236}">
              <a16:creationId xmlns:a16="http://schemas.microsoft.com/office/drawing/2014/main" id="{00000000-0008-0000-0E00-000047030000}"/>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40" name="直線コネクタ 839">
          <a:extLst>
            <a:ext uri="{FF2B5EF4-FFF2-40B4-BE49-F238E27FC236}">
              <a16:creationId xmlns:a16="http://schemas.microsoft.com/office/drawing/2014/main" id="{00000000-0008-0000-0E00-000048030000}"/>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41" name="テキスト ボックス 840">
          <a:extLst>
            <a:ext uri="{FF2B5EF4-FFF2-40B4-BE49-F238E27FC236}">
              <a16:creationId xmlns:a16="http://schemas.microsoft.com/office/drawing/2014/main" id="{00000000-0008-0000-0E00-000049030000}"/>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42" name="直線コネクタ 841">
          <a:extLst>
            <a:ext uri="{FF2B5EF4-FFF2-40B4-BE49-F238E27FC236}">
              <a16:creationId xmlns:a16="http://schemas.microsoft.com/office/drawing/2014/main" id="{00000000-0008-0000-0E00-00004A030000}"/>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43" name="テキスト ボックス 842">
          <a:extLst>
            <a:ext uri="{FF2B5EF4-FFF2-40B4-BE49-F238E27FC236}">
              <a16:creationId xmlns:a16="http://schemas.microsoft.com/office/drawing/2014/main" id="{00000000-0008-0000-0E00-00004B030000}"/>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44" name="直線コネクタ 843">
          <a:extLst>
            <a:ext uri="{FF2B5EF4-FFF2-40B4-BE49-F238E27FC236}">
              <a16:creationId xmlns:a16="http://schemas.microsoft.com/office/drawing/2014/main" id="{00000000-0008-0000-0E00-00004C030000}"/>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45" name="テキスト ボックス 844">
          <a:extLst>
            <a:ext uri="{FF2B5EF4-FFF2-40B4-BE49-F238E27FC236}">
              <a16:creationId xmlns:a16="http://schemas.microsoft.com/office/drawing/2014/main" id="{00000000-0008-0000-0E00-00004D030000}"/>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6" name="直線コネクタ 845">
          <a:extLst>
            <a:ext uri="{FF2B5EF4-FFF2-40B4-BE49-F238E27FC236}">
              <a16:creationId xmlns:a16="http://schemas.microsoft.com/office/drawing/2014/main" id="{00000000-0008-0000-0E00-00004E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47" name="テキスト ボックス 846">
          <a:extLst>
            <a:ext uri="{FF2B5EF4-FFF2-40B4-BE49-F238E27FC236}">
              <a16:creationId xmlns:a16="http://schemas.microsoft.com/office/drawing/2014/main" id="{00000000-0008-0000-0E00-00004F030000}"/>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8" name="【公民館】&#10;有形固定資産減価償却率グラフ枠">
          <a:extLst>
            <a:ext uri="{FF2B5EF4-FFF2-40B4-BE49-F238E27FC236}">
              <a16:creationId xmlns:a16="http://schemas.microsoft.com/office/drawing/2014/main" id="{00000000-0008-0000-0E00-000050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165354</xdr:rowOff>
    </xdr:from>
    <xdr:to>
      <xdr:col>85</xdr:col>
      <xdr:colOff>126364</xdr:colOff>
      <xdr:row>108</xdr:row>
      <xdr:rowOff>64770</xdr:rowOff>
    </xdr:to>
    <xdr:cxnSp macro="">
      <xdr:nvCxnSpPr>
        <xdr:cNvPr id="849" name="直線コネクタ 848">
          <a:extLst>
            <a:ext uri="{FF2B5EF4-FFF2-40B4-BE49-F238E27FC236}">
              <a16:creationId xmlns:a16="http://schemas.microsoft.com/office/drawing/2014/main" id="{00000000-0008-0000-0E00-000051030000}"/>
            </a:ext>
          </a:extLst>
        </xdr:cNvPr>
        <xdr:cNvCxnSpPr/>
      </xdr:nvCxnSpPr>
      <xdr:spPr>
        <a:xfrm flipV="1">
          <a:off x="16318864" y="17138904"/>
          <a:ext cx="0" cy="1442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68597</xdr:rowOff>
    </xdr:from>
    <xdr:ext cx="405111" cy="259045"/>
    <xdr:sp macro="" textlink="">
      <xdr:nvSpPr>
        <xdr:cNvPr id="850" name="【公民館】&#10;有形固定資産減価償却率最小値テキスト">
          <a:extLst>
            <a:ext uri="{FF2B5EF4-FFF2-40B4-BE49-F238E27FC236}">
              <a16:creationId xmlns:a16="http://schemas.microsoft.com/office/drawing/2014/main" id="{00000000-0008-0000-0E00-000052030000}"/>
            </a:ext>
          </a:extLst>
        </xdr:cNvPr>
        <xdr:cNvSpPr txBox="1"/>
      </xdr:nvSpPr>
      <xdr:spPr>
        <a:xfrm>
          <a:off x="16357600" y="1858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64770</xdr:rowOff>
    </xdr:from>
    <xdr:to>
      <xdr:col>86</xdr:col>
      <xdr:colOff>25400</xdr:colOff>
      <xdr:row>108</xdr:row>
      <xdr:rowOff>64770</xdr:rowOff>
    </xdr:to>
    <xdr:cxnSp macro="">
      <xdr:nvCxnSpPr>
        <xdr:cNvPr id="851" name="直線コネクタ 850">
          <a:extLst>
            <a:ext uri="{FF2B5EF4-FFF2-40B4-BE49-F238E27FC236}">
              <a16:creationId xmlns:a16="http://schemas.microsoft.com/office/drawing/2014/main" id="{00000000-0008-0000-0E00-000053030000}"/>
            </a:ext>
          </a:extLst>
        </xdr:cNvPr>
        <xdr:cNvCxnSpPr/>
      </xdr:nvCxnSpPr>
      <xdr:spPr>
        <a:xfrm>
          <a:off x="16230600" y="1858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112031</xdr:rowOff>
    </xdr:from>
    <xdr:ext cx="405111" cy="259045"/>
    <xdr:sp macro="" textlink="">
      <xdr:nvSpPr>
        <xdr:cNvPr id="852" name="【公民館】&#10;有形固定資産減価償却率最大値テキスト">
          <a:extLst>
            <a:ext uri="{FF2B5EF4-FFF2-40B4-BE49-F238E27FC236}">
              <a16:creationId xmlns:a16="http://schemas.microsoft.com/office/drawing/2014/main" id="{00000000-0008-0000-0E00-000054030000}"/>
            </a:ext>
          </a:extLst>
        </xdr:cNvPr>
        <xdr:cNvSpPr txBox="1"/>
      </xdr:nvSpPr>
      <xdr:spPr>
        <a:xfrm>
          <a:off x="16357600" y="16914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165354</xdr:rowOff>
    </xdr:from>
    <xdr:to>
      <xdr:col>86</xdr:col>
      <xdr:colOff>25400</xdr:colOff>
      <xdr:row>99</xdr:row>
      <xdr:rowOff>165354</xdr:rowOff>
    </xdr:to>
    <xdr:cxnSp macro="">
      <xdr:nvCxnSpPr>
        <xdr:cNvPr id="853" name="直線コネクタ 852">
          <a:extLst>
            <a:ext uri="{FF2B5EF4-FFF2-40B4-BE49-F238E27FC236}">
              <a16:creationId xmlns:a16="http://schemas.microsoft.com/office/drawing/2014/main" id="{00000000-0008-0000-0E00-000055030000}"/>
            </a:ext>
          </a:extLst>
        </xdr:cNvPr>
        <xdr:cNvCxnSpPr/>
      </xdr:nvCxnSpPr>
      <xdr:spPr>
        <a:xfrm>
          <a:off x="16230600" y="17138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116857</xdr:rowOff>
    </xdr:from>
    <xdr:ext cx="405111" cy="259045"/>
    <xdr:sp macro="" textlink="">
      <xdr:nvSpPr>
        <xdr:cNvPr id="854" name="【公民館】&#10;有形固定資産減価償却率平均値テキスト">
          <a:extLst>
            <a:ext uri="{FF2B5EF4-FFF2-40B4-BE49-F238E27FC236}">
              <a16:creationId xmlns:a16="http://schemas.microsoft.com/office/drawing/2014/main" id="{00000000-0008-0000-0E00-000056030000}"/>
            </a:ext>
          </a:extLst>
        </xdr:cNvPr>
        <xdr:cNvSpPr txBox="1"/>
      </xdr:nvSpPr>
      <xdr:spPr>
        <a:xfrm>
          <a:off x="16357600" y="172618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93980</xdr:rowOff>
    </xdr:from>
    <xdr:to>
      <xdr:col>85</xdr:col>
      <xdr:colOff>177800</xdr:colOff>
      <xdr:row>102</xdr:row>
      <xdr:rowOff>24130</xdr:rowOff>
    </xdr:to>
    <xdr:sp macro="" textlink="">
      <xdr:nvSpPr>
        <xdr:cNvPr id="855" name="フローチャート: 判断 854">
          <a:extLst>
            <a:ext uri="{FF2B5EF4-FFF2-40B4-BE49-F238E27FC236}">
              <a16:creationId xmlns:a16="http://schemas.microsoft.com/office/drawing/2014/main" id="{00000000-0008-0000-0E00-000057030000}"/>
            </a:ext>
          </a:extLst>
        </xdr:cNvPr>
        <xdr:cNvSpPr/>
      </xdr:nvSpPr>
      <xdr:spPr>
        <a:xfrm>
          <a:off x="16268700" y="17410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101</xdr:row>
      <xdr:rowOff>130556</xdr:rowOff>
    </xdr:from>
    <xdr:to>
      <xdr:col>81</xdr:col>
      <xdr:colOff>101600</xdr:colOff>
      <xdr:row>102</xdr:row>
      <xdr:rowOff>60706</xdr:rowOff>
    </xdr:to>
    <xdr:sp macro="" textlink="">
      <xdr:nvSpPr>
        <xdr:cNvPr id="856" name="フローチャート: 判断 855">
          <a:extLst>
            <a:ext uri="{FF2B5EF4-FFF2-40B4-BE49-F238E27FC236}">
              <a16:creationId xmlns:a16="http://schemas.microsoft.com/office/drawing/2014/main" id="{00000000-0008-0000-0E00-000058030000}"/>
            </a:ext>
          </a:extLst>
        </xdr:cNvPr>
        <xdr:cNvSpPr/>
      </xdr:nvSpPr>
      <xdr:spPr>
        <a:xfrm>
          <a:off x="15430500" y="17447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101</xdr:row>
      <xdr:rowOff>128270</xdr:rowOff>
    </xdr:from>
    <xdr:to>
      <xdr:col>76</xdr:col>
      <xdr:colOff>165100</xdr:colOff>
      <xdr:row>102</xdr:row>
      <xdr:rowOff>58420</xdr:rowOff>
    </xdr:to>
    <xdr:sp macro="" textlink="">
      <xdr:nvSpPr>
        <xdr:cNvPr id="857" name="フローチャート: 判断 856">
          <a:extLst>
            <a:ext uri="{FF2B5EF4-FFF2-40B4-BE49-F238E27FC236}">
              <a16:creationId xmlns:a16="http://schemas.microsoft.com/office/drawing/2014/main" id="{00000000-0008-0000-0E00-000059030000}"/>
            </a:ext>
          </a:extLst>
        </xdr:cNvPr>
        <xdr:cNvSpPr/>
      </xdr:nvSpPr>
      <xdr:spPr>
        <a:xfrm>
          <a:off x="14541500" y="1744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114554</xdr:rowOff>
    </xdr:from>
    <xdr:to>
      <xdr:col>72</xdr:col>
      <xdr:colOff>38100</xdr:colOff>
      <xdr:row>103</xdr:row>
      <xdr:rowOff>44704</xdr:rowOff>
    </xdr:to>
    <xdr:sp macro="" textlink="">
      <xdr:nvSpPr>
        <xdr:cNvPr id="858" name="フローチャート: 判断 857">
          <a:extLst>
            <a:ext uri="{FF2B5EF4-FFF2-40B4-BE49-F238E27FC236}">
              <a16:creationId xmlns:a16="http://schemas.microsoft.com/office/drawing/2014/main" id="{00000000-0008-0000-0E00-00005A030000}"/>
            </a:ext>
          </a:extLst>
        </xdr:cNvPr>
        <xdr:cNvSpPr/>
      </xdr:nvSpPr>
      <xdr:spPr>
        <a:xfrm>
          <a:off x="13652500" y="1760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36830</xdr:rowOff>
    </xdr:from>
    <xdr:to>
      <xdr:col>67</xdr:col>
      <xdr:colOff>101600</xdr:colOff>
      <xdr:row>102</xdr:row>
      <xdr:rowOff>138430</xdr:rowOff>
    </xdr:to>
    <xdr:sp macro="" textlink="">
      <xdr:nvSpPr>
        <xdr:cNvPr id="859" name="フローチャート: 判断 858">
          <a:extLst>
            <a:ext uri="{FF2B5EF4-FFF2-40B4-BE49-F238E27FC236}">
              <a16:creationId xmlns:a16="http://schemas.microsoft.com/office/drawing/2014/main" id="{00000000-0008-0000-0E00-00005B030000}"/>
            </a:ext>
          </a:extLst>
        </xdr:cNvPr>
        <xdr:cNvSpPr/>
      </xdr:nvSpPr>
      <xdr:spPr>
        <a:xfrm>
          <a:off x="12763500" y="1752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00000000-0008-0000-0E00-00005C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00000000-0008-0000-0E00-00005D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00000000-0008-0000-0E00-00005E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3" name="テキスト ボックス 862">
          <a:extLst>
            <a:ext uri="{FF2B5EF4-FFF2-40B4-BE49-F238E27FC236}">
              <a16:creationId xmlns:a16="http://schemas.microsoft.com/office/drawing/2014/main" id="{00000000-0008-0000-0E00-00005F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4" name="テキスト ボックス 863">
          <a:extLst>
            <a:ext uri="{FF2B5EF4-FFF2-40B4-BE49-F238E27FC236}">
              <a16:creationId xmlns:a16="http://schemas.microsoft.com/office/drawing/2014/main" id="{00000000-0008-0000-0E00-000060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109982</xdr:rowOff>
    </xdr:from>
    <xdr:to>
      <xdr:col>85</xdr:col>
      <xdr:colOff>177800</xdr:colOff>
      <xdr:row>107</xdr:row>
      <xdr:rowOff>40132</xdr:rowOff>
    </xdr:to>
    <xdr:sp macro="" textlink="">
      <xdr:nvSpPr>
        <xdr:cNvPr id="865" name="楕円 864">
          <a:extLst>
            <a:ext uri="{FF2B5EF4-FFF2-40B4-BE49-F238E27FC236}">
              <a16:creationId xmlns:a16="http://schemas.microsoft.com/office/drawing/2014/main" id="{00000000-0008-0000-0E00-000061030000}"/>
            </a:ext>
          </a:extLst>
        </xdr:cNvPr>
        <xdr:cNvSpPr/>
      </xdr:nvSpPr>
      <xdr:spPr>
        <a:xfrm>
          <a:off x="16268700" y="18283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88409</xdr:rowOff>
    </xdr:from>
    <xdr:ext cx="405111" cy="259045"/>
    <xdr:sp macro="" textlink="">
      <xdr:nvSpPr>
        <xdr:cNvPr id="866" name="【公民館】&#10;有形固定資産減価償却率該当値テキスト">
          <a:extLst>
            <a:ext uri="{FF2B5EF4-FFF2-40B4-BE49-F238E27FC236}">
              <a16:creationId xmlns:a16="http://schemas.microsoft.com/office/drawing/2014/main" id="{00000000-0008-0000-0E00-000062030000}"/>
            </a:ext>
          </a:extLst>
        </xdr:cNvPr>
        <xdr:cNvSpPr txBox="1"/>
      </xdr:nvSpPr>
      <xdr:spPr>
        <a:xfrm>
          <a:off x="16357600" y="18262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57404</xdr:rowOff>
    </xdr:from>
    <xdr:to>
      <xdr:col>81</xdr:col>
      <xdr:colOff>101600</xdr:colOff>
      <xdr:row>106</xdr:row>
      <xdr:rowOff>159004</xdr:rowOff>
    </xdr:to>
    <xdr:sp macro="" textlink="">
      <xdr:nvSpPr>
        <xdr:cNvPr id="867" name="楕円 866">
          <a:extLst>
            <a:ext uri="{FF2B5EF4-FFF2-40B4-BE49-F238E27FC236}">
              <a16:creationId xmlns:a16="http://schemas.microsoft.com/office/drawing/2014/main" id="{00000000-0008-0000-0E00-000063030000}"/>
            </a:ext>
          </a:extLst>
        </xdr:cNvPr>
        <xdr:cNvSpPr/>
      </xdr:nvSpPr>
      <xdr:spPr>
        <a:xfrm>
          <a:off x="15430500" y="1823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108204</xdr:rowOff>
    </xdr:from>
    <xdr:to>
      <xdr:col>85</xdr:col>
      <xdr:colOff>127000</xdr:colOff>
      <xdr:row>106</xdr:row>
      <xdr:rowOff>160782</xdr:rowOff>
    </xdr:to>
    <xdr:cxnSp macro="">
      <xdr:nvCxnSpPr>
        <xdr:cNvPr id="868" name="直線コネクタ 867">
          <a:extLst>
            <a:ext uri="{FF2B5EF4-FFF2-40B4-BE49-F238E27FC236}">
              <a16:creationId xmlns:a16="http://schemas.microsoft.com/office/drawing/2014/main" id="{00000000-0008-0000-0E00-000064030000}"/>
            </a:ext>
          </a:extLst>
        </xdr:cNvPr>
        <xdr:cNvCxnSpPr/>
      </xdr:nvCxnSpPr>
      <xdr:spPr>
        <a:xfrm>
          <a:off x="15481300" y="18281904"/>
          <a:ext cx="8382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7113</xdr:rowOff>
    </xdr:from>
    <xdr:to>
      <xdr:col>76</xdr:col>
      <xdr:colOff>165100</xdr:colOff>
      <xdr:row>106</xdr:row>
      <xdr:rowOff>108713</xdr:rowOff>
    </xdr:to>
    <xdr:sp macro="" textlink="">
      <xdr:nvSpPr>
        <xdr:cNvPr id="869" name="楕円 868">
          <a:extLst>
            <a:ext uri="{FF2B5EF4-FFF2-40B4-BE49-F238E27FC236}">
              <a16:creationId xmlns:a16="http://schemas.microsoft.com/office/drawing/2014/main" id="{00000000-0008-0000-0E00-000065030000}"/>
            </a:ext>
          </a:extLst>
        </xdr:cNvPr>
        <xdr:cNvSpPr/>
      </xdr:nvSpPr>
      <xdr:spPr>
        <a:xfrm>
          <a:off x="14541500" y="18180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57913</xdr:rowOff>
    </xdr:from>
    <xdr:to>
      <xdr:col>81</xdr:col>
      <xdr:colOff>50800</xdr:colOff>
      <xdr:row>106</xdr:row>
      <xdr:rowOff>108204</xdr:rowOff>
    </xdr:to>
    <xdr:cxnSp macro="">
      <xdr:nvCxnSpPr>
        <xdr:cNvPr id="870" name="直線コネクタ 869">
          <a:extLst>
            <a:ext uri="{FF2B5EF4-FFF2-40B4-BE49-F238E27FC236}">
              <a16:creationId xmlns:a16="http://schemas.microsoft.com/office/drawing/2014/main" id="{00000000-0008-0000-0E00-000066030000}"/>
            </a:ext>
          </a:extLst>
        </xdr:cNvPr>
        <xdr:cNvCxnSpPr/>
      </xdr:nvCxnSpPr>
      <xdr:spPr>
        <a:xfrm>
          <a:off x="14592300" y="18231613"/>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128270</xdr:rowOff>
    </xdr:from>
    <xdr:to>
      <xdr:col>72</xdr:col>
      <xdr:colOff>38100</xdr:colOff>
      <xdr:row>106</xdr:row>
      <xdr:rowOff>58420</xdr:rowOff>
    </xdr:to>
    <xdr:sp macro="" textlink="">
      <xdr:nvSpPr>
        <xdr:cNvPr id="871" name="楕円 870">
          <a:extLst>
            <a:ext uri="{FF2B5EF4-FFF2-40B4-BE49-F238E27FC236}">
              <a16:creationId xmlns:a16="http://schemas.microsoft.com/office/drawing/2014/main" id="{00000000-0008-0000-0E00-000067030000}"/>
            </a:ext>
          </a:extLst>
        </xdr:cNvPr>
        <xdr:cNvSpPr/>
      </xdr:nvSpPr>
      <xdr:spPr>
        <a:xfrm>
          <a:off x="136525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7620</xdr:rowOff>
    </xdr:from>
    <xdr:to>
      <xdr:col>76</xdr:col>
      <xdr:colOff>114300</xdr:colOff>
      <xdr:row>106</xdr:row>
      <xdr:rowOff>57913</xdr:rowOff>
    </xdr:to>
    <xdr:cxnSp macro="">
      <xdr:nvCxnSpPr>
        <xdr:cNvPr id="872" name="直線コネクタ 871">
          <a:extLst>
            <a:ext uri="{FF2B5EF4-FFF2-40B4-BE49-F238E27FC236}">
              <a16:creationId xmlns:a16="http://schemas.microsoft.com/office/drawing/2014/main" id="{00000000-0008-0000-0E00-000068030000}"/>
            </a:ext>
          </a:extLst>
        </xdr:cNvPr>
        <xdr:cNvCxnSpPr/>
      </xdr:nvCxnSpPr>
      <xdr:spPr>
        <a:xfrm>
          <a:off x="13703300" y="18181320"/>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77978</xdr:rowOff>
    </xdr:from>
    <xdr:to>
      <xdr:col>67</xdr:col>
      <xdr:colOff>101600</xdr:colOff>
      <xdr:row>106</xdr:row>
      <xdr:rowOff>8128</xdr:rowOff>
    </xdr:to>
    <xdr:sp macro="" textlink="">
      <xdr:nvSpPr>
        <xdr:cNvPr id="873" name="楕円 872">
          <a:extLst>
            <a:ext uri="{FF2B5EF4-FFF2-40B4-BE49-F238E27FC236}">
              <a16:creationId xmlns:a16="http://schemas.microsoft.com/office/drawing/2014/main" id="{00000000-0008-0000-0E00-000069030000}"/>
            </a:ext>
          </a:extLst>
        </xdr:cNvPr>
        <xdr:cNvSpPr/>
      </xdr:nvSpPr>
      <xdr:spPr>
        <a:xfrm>
          <a:off x="12763500" y="1808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128778</xdr:rowOff>
    </xdr:from>
    <xdr:to>
      <xdr:col>71</xdr:col>
      <xdr:colOff>177800</xdr:colOff>
      <xdr:row>106</xdr:row>
      <xdr:rowOff>7620</xdr:rowOff>
    </xdr:to>
    <xdr:cxnSp macro="">
      <xdr:nvCxnSpPr>
        <xdr:cNvPr id="874" name="直線コネクタ 873">
          <a:extLst>
            <a:ext uri="{FF2B5EF4-FFF2-40B4-BE49-F238E27FC236}">
              <a16:creationId xmlns:a16="http://schemas.microsoft.com/office/drawing/2014/main" id="{00000000-0008-0000-0E00-00006A030000}"/>
            </a:ext>
          </a:extLst>
        </xdr:cNvPr>
        <xdr:cNvCxnSpPr/>
      </xdr:nvCxnSpPr>
      <xdr:spPr>
        <a:xfrm>
          <a:off x="12814300" y="1813102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100</xdr:row>
      <xdr:rowOff>77233</xdr:rowOff>
    </xdr:from>
    <xdr:ext cx="405111" cy="259045"/>
    <xdr:sp macro="" textlink="">
      <xdr:nvSpPr>
        <xdr:cNvPr id="875" name="n_1aveValue【公民館】&#10;有形固定資産減価償却率">
          <a:extLst>
            <a:ext uri="{FF2B5EF4-FFF2-40B4-BE49-F238E27FC236}">
              <a16:creationId xmlns:a16="http://schemas.microsoft.com/office/drawing/2014/main" id="{00000000-0008-0000-0E00-00006B030000}"/>
            </a:ext>
          </a:extLst>
        </xdr:cNvPr>
        <xdr:cNvSpPr txBox="1"/>
      </xdr:nvSpPr>
      <xdr:spPr>
        <a:xfrm>
          <a:off x="15266044" y="1722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74947</xdr:rowOff>
    </xdr:from>
    <xdr:ext cx="405111" cy="259045"/>
    <xdr:sp macro="" textlink="">
      <xdr:nvSpPr>
        <xdr:cNvPr id="876" name="n_2aveValue【公民館】&#10;有形固定資産減価償却率">
          <a:extLst>
            <a:ext uri="{FF2B5EF4-FFF2-40B4-BE49-F238E27FC236}">
              <a16:creationId xmlns:a16="http://schemas.microsoft.com/office/drawing/2014/main" id="{00000000-0008-0000-0E00-00006C030000}"/>
            </a:ext>
          </a:extLst>
        </xdr:cNvPr>
        <xdr:cNvSpPr txBox="1"/>
      </xdr:nvSpPr>
      <xdr:spPr>
        <a:xfrm>
          <a:off x="14389744" y="1721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61231</xdr:rowOff>
    </xdr:from>
    <xdr:ext cx="405111" cy="259045"/>
    <xdr:sp macro="" textlink="">
      <xdr:nvSpPr>
        <xdr:cNvPr id="877" name="n_3aveValue【公民館】&#10;有形固定資産減価償却率">
          <a:extLst>
            <a:ext uri="{FF2B5EF4-FFF2-40B4-BE49-F238E27FC236}">
              <a16:creationId xmlns:a16="http://schemas.microsoft.com/office/drawing/2014/main" id="{00000000-0008-0000-0E00-00006D030000}"/>
            </a:ext>
          </a:extLst>
        </xdr:cNvPr>
        <xdr:cNvSpPr txBox="1"/>
      </xdr:nvSpPr>
      <xdr:spPr>
        <a:xfrm>
          <a:off x="13500744" y="17377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154957</xdr:rowOff>
    </xdr:from>
    <xdr:ext cx="405111" cy="259045"/>
    <xdr:sp macro="" textlink="">
      <xdr:nvSpPr>
        <xdr:cNvPr id="878" name="n_4aveValue【公民館】&#10;有形固定資産減価償却率">
          <a:extLst>
            <a:ext uri="{FF2B5EF4-FFF2-40B4-BE49-F238E27FC236}">
              <a16:creationId xmlns:a16="http://schemas.microsoft.com/office/drawing/2014/main" id="{00000000-0008-0000-0E00-00006E030000}"/>
            </a:ext>
          </a:extLst>
        </xdr:cNvPr>
        <xdr:cNvSpPr txBox="1"/>
      </xdr:nvSpPr>
      <xdr:spPr>
        <a:xfrm>
          <a:off x="12611744" y="1729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150131</xdr:rowOff>
    </xdr:from>
    <xdr:ext cx="405111" cy="259045"/>
    <xdr:sp macro="" textlink="">
      <xdr:nvSpPr>
        <xdr:cNvPr id="879" name="n_1mainValue【公民館】&#10;有形固定資産減価償却率">
          <a:extLst>
            <a:ext uri="{FF2B5EF4-FFF2-40B4-BE49-F238E27FC236}">
              <a16:creationId xmlns:a16="http://schemas.microsoft.com/office/drawing/2014/main" id="{00000000-0008-0000-0E00-00006F030000}"/>
            </a:ext>
          </a:extLst>
        </xdr:cNvPr>
        <xdr:cNvSpPr txBox="1"/>
      </xdr:nvSpPr>
      <xdr:spPr>
        <a:xfrm>
          <a:off x="15266044" y="18323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99840</xdr:rowOff>
    </xdr:from>
    <xdr:ext cx="405111" cy="259045"/>
    <xdr:sp macro="" textlink="">
      <xdr:nvSpPr>
        <xdr:cNvPr id="880" name="n_2mainValue【公民館】&#10;有形固定資産減価償却率">
          <a:extLst>
            <a:ext uri="{FF2B5EF4-FFF2-40B4-BE49-F238E27FC236}">
              <a16:creationId xmlns:a16="http://schemas.microsoft.com/office/drawing/2014/main" id="{00000000-0008-0000-0E00-000070030000}"/>
            </a:ext>
          </a:extLst>
        </xdr:cNvPr>
        <xdr:cNvSpPr txBox="1"/>
      </xdr:nvSpPr>
      <xdr:spPr>
        <a:xfrm>
          <a:off x="14389744" y="18273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49547</xdr:rowOff>
    </xdr:from>
    <xdr:ext cx="405111" cy="259045"/>
    <xdr:sp macro="" textlink="">
      <xdr:nvSpPr>
        <xdr:cNvPr id="881" name="n_3mainValue【公民館】&#10;有形固定資産減価償却率">
          <a:extLst>
            <a:ext uri="{FF2B5EF4-FFF2-40B4-BE49-F238E27FC236}">
              <a16:creationId xmlns:a16="http://schemas.microsoft.com/office/drawing/2014/main" id="{00000000-0008-0000-0E00-000071030000}"/>
            </a:ext>
          </a:extLst>
        </xdr:cNvPr>
        <xdr:cNvSpPr txBox="1"/>
      </xdr:nvSpPr>
      <xdr:spPr>
        <a:xfrm>
          <a:off x="13500744" y="1822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170705</xdr:rowOff>
    </xdr:from>
    <xdr:ext cx="405111" cy="259045"/>
    <xdr:sp macro="" textlink="">
      <xdr:nvSpPr>
        <xdr:cNvPr id="882" name="n_4mainValue【公民館】&#10;有形固定資産減価償却率">
          <a:extLst>
            <a:ext uri="{FF2B5EF4-FFF2-40B4-BE49-F238E27FC236}">
              <a16:creationId xmlns:a16="http://schemas.microsoft.com/office/drawing/2014/main" id="{00000000-0008-0000-0E00-000072030000}"/>
            </a:ext>
          </a:extLst>
        </xdr:cNvPr>
        <xdr:cNvSpPr txBox="1"/>
      </xdr:nvSpPr>
      <xdr:spPr>
        <a:xfrm>
          <a:off x="12611744" y="1817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3" name="正方形/長方形 882">
          <a:extLst>
            <a:ext uri="{FF2B5EF4-FFF2-40B4-BE49-F238E27FC236}">
              <a16:creationId xmlns:a16="http://schemas.microsoft.com/office/drawing/2014/main" id="{00000000-0008-0000-0E00-000073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4" name="正方形/長方形 883">
          <a:extLst>
            <a:ext uri="{FF2B5EF4-FFF2-40B4-BE49-F238E27FC236}">
              <a16:creationId xmlns:a16="http://schemas.microsoft.com/office/drawing/2014/main" id="{00000000-0008-0000-0E00-000074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5" name="正方形/長方形 884">
          <a:extLst>
            <a:ext uri="{FF2B5EF4-FFF2-40B4-BE49-F238E27FC236}">
              <a16:creationId xmlns:a16="http://schemas.microsoft.com/office/drawing/2014/main" id="{00000000-0008-0000-0E00-000075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6" name="正方形/長方形 885">
          <a:extLst>
            <a:ext uri="{FF2B5EF4-FFF2-40B4-BE49-F238E27FC236}">
              <a16:creationId xmlns:a16="http://schemas.microsoft.com/office/drawing/2014/main" id="{00000000-0008-0000-0E00-000076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7" name="正方形/長方形 886">
          <a:extLst>
            <a:ext uri="{FF2B5EF4-FFF2-40B4-BE49-F238E27FC236}">
              <a16:creationId xmlns:a16="http://schemas.microsoft.com/office/drawing/2014/main" id="{00000000-0008-0000-0E00-000077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8" name="正方形/長方形 887">
          <a:extLst>
            <a:ext uri="{FF2B5EF4-FFF2-40B4-BE49-F238E27FC236}">
              <a16:creationId xmlns:a16="http://schemas.microsoft.com/office/drawing/2014/main" id="{00000000-0008-0000-0E00-000078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9" name="正方形/長方形 888">
          <a:extLst>
            <a:ext uri="{FF2B5EF4-FFF2-40B4-BE49-F238E27FC236}">
              <a16:creationId xmlns:a16="http://schemas.microsoft.com/office/drawing/2014/main" id="{00000000-0008-0000-0E00-000079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0" name="正方形/長方形 889">
          <a:extLst>
            <a:ext uri="{FF2B5EF4-FFF2-40B4-BE49-F238E27FC236}">
              <a16:creationId xmlns:a16="http://schemas.microsoft.com/office/drawing/2014/main" id="{00000000-0008-0000-0E00-00007A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1" name="テキスト ボックス 890">
          <a:extLst>
            <a:ext uri="{FF2B5EF4-FFF2-40B4-BE49-F238E27FC236}">
              <a16:creationId xmlns:a16="http://schemas.microsoft.com/office/drawing/2014/main" id="{00000000-0008-0000-0E00-00007B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2" name="直線コネクタ 891">
          <a:extLst>
            <a:ext uri="{FF2B5EF4-FFF2-40B4-BE49-F238E27FC236}">
              <a16:creationId xmlns:a16="http://schemas.microsoft.com/office/drawing/2014/main" id="{00000000-0008-0000-0E00-00007C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93" name="直線コネクタ 892">
          <a:extLst>
            <a:ext uri="{FF2B5EF4-FFF2-40B4-BE49-F238E27FC236}">
              <a16:creationId xmlns:a16="http://schemas.microsoft.com/office/drawing/2014/main" id="{00000000-0008-0000-0E00-00007D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94" name="テキスト ボックス 893">
          <a:extLst>
            <a:ext uri="{FF2B5EF4-FFF2-40B4-BE49-F238E27FC236}">
              <a16:creationId xmlns:a16="http://schemas.microsoft.com/office/drawing/2014/main" id="{00000000-0008-0000-0E00-00007E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95" name="直線コネクタ 894">
          <a:extLst>
            <a:ext uri="{FF2B5EF4-FFF2-40B4-BE49-F238E27FC236}">
              <a16:creationId xmlns:a16="http://schemas.microsoft.com/office/drawing/2014/main" id="{00000000-0008-0000-0E00-00007F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96" name="テキスト ボックス 895">
          <a:extLst>
            <a:ext uri="{FF2B5EF4-FFF2-40B4-BE49-F238E27FC236}">
              <a16:creationId xmlns:a16="http://schemas.microsoft.com/office/drawing/2014/main" id="{00000000-0008-0000-0E00-000080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97" name="直線コネクタ 896">
          <a:extLst>
            <a:ext uri="{FF2B5EF4-FFF2-40B4-BE49-F238E27FC236}">
              <a16:creationId xmlns:a16="http://schemas.microsoft.com/office/drawing/2014/main" id="{00000000-0008-0000-0E00-000081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98" name="テキスト ボックス 897">
          <a:extLst>
            <a:ext uri="{FF2B5EF4-FFF2-40B4-BE49-F238E27FC236}">
              <a16:creationId xmlns:a16="http://schemas.microsoft.com/office/drawing/2014/main" id="{00000000-0008-0000-0E00-000082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99" name="直線コネクタ 898">
          <a:extLst>
            <a:ext uri="{FF2B5EF4-FFF2-40B4-BE49-F238E27FC236}">
              <a16:creationId xmlns:a16="http://schemas.microsoft.com/office/drawing/2014/main" id="{00000000-0008-0000-0E00-000083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0" name="テキスト ボックス 899">
          <a:extLst>
            <a:ext uri="{FF2B5EF4-FFF2-40B4-BE49-F238E27FC236}">
              <a16:creationId xmlns:a16="http://schemas.microsoft.com/office/drawing/2014/main" id="{00000000-0008-0000-0E00-000084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1" name="直線コネクタ 900">
          <a:extLst>
            <a:ext uri="{FF2B5EF4-FFF2-40B4-BE49-F238E27FC236}">
              <a16:creationId xmlns:a16="http://schemas.microsoft.com/office/drawing/2014/main" id="{00000000-0008-0000-0E00-000085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2" name="テキスト ボックス 901">
          <a:extLst>
            <a:ext uri="{FF2B5EF4-FFF2-40B4-BE49-F238E27FC236}">
              <a16:creationId xmlns:a16="http://schemas.microsoft.com/office/drawing/2014/main" id="{00000000-0008-0000-0E00-000086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3" name="【公民館】&#10;一人当たり面積グラフ枠">
          <a:extLst>
            <a:ext uri="{FF2B5EF4-FFF2-40B4-BE49-F238E27FC236}">
              <a16:creationId xmlns:a16="http://schemas.microsoft.com/office/drawing/2014/main" id="{00000000-0008-0000-0E00-000087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53339</xdr:rowOff>
    </xdr:from>
    <xdr:to>
      <xdr:col>116</xdr:col>
      <xdr:colOff>62864</xdr:colOff>
      <xdr:row>108</xdr:row>
      <xdr:rowOff>25908</xdr:rowOff>
    </xdr:to>
    <xdr:cxnSp macro="">
      <xdr:nvCxnSpPr>
        <xdr:cNvPr id="904" name="直線コネクタ 903">
          <a:extLst>
            <a:ext uri="{FF2B5EF4-FFF2-40B4-BE49-F238E27FC236}">
              <a16:creationId xmlns:a16="http://schemas.microsoft.com/office/drawing/2014/main" id="{00000000-0008-0000-0E00-000088030000}"/>
            </a:ext>
          </a:extLst>
        </xdr:cNvPr>
        <xdr:cNvCxnSpPr/>
      </xdr:nvCxnSpPr>
      <xdr:spPr>
        <a:xfrm flipV="1">
          <a:off x="22160864" y="17198339"/>
          <a:ext cx="0" cy="13441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29735</xdr:rowOff>
    </xdr:from>
    <xdr:ext cx="469744" cy="259045"/>
    <xdr:sp macro="" textlink="">
      <xdr:nvSpPr>
        <xdr:cNvPr id="905" name="【公民館】&#10;一人当たり面積最小値テキスト">
          <a:extLst>
            <a:ext uri="{FF2B5EF4-FFF2-40B4-BE49-F238E27FC236}">
              <a16:creationId xmlns:a16="http://schemas.microsoft.com/office/drawing/2014/main" id="{00000000-0008-0000-0E00-000089030000}"/>
            </a:ext>
          </a:extLst>
        </xdr:cNvPr>
        <xdr:cNvSpPr txBox="1"/>
      </xdr:nvSpPr>
      <xdr:spPr>
        <a:xfrm>
          <a:off x="22199600" y="1854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25908</xdr:rowOff>
    </xdr:from>
    <xdr:to>
      <xdr:col>116</xdr:col>
      <xdr:colOff>152400</xdr:colOff>
      <xdr:row>108</xdr:row>
      <xdr:rowOff>25908</xdr:rowOff>
    </xdr:to>
    <xdr:cxnSp macro="">
      <xdr:nvCxnSpPr>
        <xdr:cNvPr id="906" name="直線コネクタ 905">
          <a:extLst>
            <a:ext uri="{FF2B5EF4-FFF2-40B4-BE49-F238E27FC236}">
              <a16:creationId xmlns:a16="http://schemas.microsoft.com/office/drawing/2014/main" id="{00000000-0008-0000-0E00-00008A030000}"/>
            </a:ext>
          </a:extLst>
        </xdr:cNvPr>
        <xdr:cNvCxnSpPr/>
      </xdr:nvCxnSpPr>
      <xdr:spPr>
        <a:xfrm>
          <a:off x="22072600" y="1854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xdr:rowOff>
    </xdr:from>
    <xdr:ext cx="469744" cy="259045"/>
    <xdr:sp macro="" textlink="">
      <xdr:nvSpPr>
        <xdr:cNvPr id="907" name="【公民館】&#10;一人当たり面積最大値テキスト">
          <a:extLst>
            <a:ext uri="{FF2B5EF4-FFF2-40B4-BE49-F238E27FC236}">
              <a16:creationId xmlns:a16="http://schemas.microsoft.com/office/drawing/2014/main" id="{00000000-0008-0000-0E00-00008B030000}"/>
            </a:ext>
          </a:extLst>
        </xdr:cNvPr>
        <xdr:cNvSpPr txBox="1"/>
      </xdr:nvSpPr>
      <xdr:spPr>
        <a:xfrm>
          <a:off x="22199600" y="1697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53339</xdr:rowOff>
    </xdr:from>
    <xdr:to>
      <xdr:col>116</xdr:col>
      <xdr:colOff>152400</xdr:colOff>
      <xdr:row>100</xdr:row>
      <xdr:rowOff>53339</xdr:rowOff>
    </xdr:to>
    <xdr:cxnSp macro="">
      <xdr:nvCxnSpPr>
        <xdr:cNvPr id="908" name="直線コネクタ 907">
          <a:extLst>
            <a:ext uri="{FF2B5EF4-FFF2-40B4-BE49-F238E27FC236}">
              <a16:creationId xmlns:a16="http://schemas.microsoft.com/office/drawing/2014/main" id="{00000000-0008-0000-0E00-00008C030000}"/>
            </a:ext>
          </a:extLst>
        </xdr:cNvPr>
        <xdr:cNvCxnSpPr/>
      </xdr:nvCxnSpPr>
      <xdr:spPr>
        <a:xfrm>
          <a:off x="22072600" y="17198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135145</xdr:rowOff>
    </xdr:from>
    <xdr:ext cx="469744" cy="259045"/>
    <xdr:sp macro="" textlink="">
      <xdr:nvSpPr>
        <xdr:cNvPr id="909" name="【公民館】&#10;一人当たり面積平均値テキスト">
          <a:extLst>
            <a:ext uri="{FF2B5EF4-FFF2-40B4-BE49-F238E27FC236}">
              <a16:creationId xmlns:a16="http://schemas.microsoft.com/office/drawing/2014/main" id="{00000000-0008-0000-0E00-00008D030000}"/>
            </a:ext>
          </a:extLst>
        </xdr:cNvPr>
        <xdr:cNvSpPr txBox="1"/>
      </xdr:nvSpPr>
      <xdr:spPr>
        <a:xfrm>
          <a:off x="22199600" y="177944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112268</xdr:rowOff>
    </xdr:from>
    <xdr:to>
      <xdr:col>116</xdr:col>
      <xdr:colOff>114300</xdr:colOff>
      <xdr:row>105</xdr:row>
      <xdr:rowOff>42418</xdr:rowOff>
    </xdr:to>
    <xdr:sp macro="" textlink="">
      <xdr:nvSpPr>
        <xdr:cNvPr id="910" name="フローチャート: 判断 909">
          <a:extLst>
            <a:ext uri="{FF2B5EF4-FFF2-40B4-BE49-F238E27FC236}">
              <a16:creationId xmlns:a16="http://schemas.microsoft.com/office/drawing/2014/main" id="{00000000-0008-0000-0E00-00008E030000}"/>
            </a:ext>
          </a:extLst>
        </xdr:cNvPr>
        <xdr:cNvSpPr/>
      </xdr:nvSpPr>
      <xdr:spPr>
        <a:xfrm>
          <a:off x="22110700" y="1794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121413</xdr:rowOff>
    </xdr:from>
    <xdr:to>
      <xdr:col>112</xdr:col>
      <xdr:colOff>38100</xdr:colOff>
      <xdr:row>105</xdr:row>
      <xdr:rowOff>51563</xdr:rowOff>
    </xdr:to>
    <xdr:sp macro="" textlink="">
      <xdr:nvSpPr>
        <xdr:cNvPr id="911" name="フローチャート: 判断 910">
          <a:extLst>
            <a:ext uri="{FF2B5EF4-FFF2-40B4-BE49-F238E27FC236}">
              <a16:creationId xmlns:a16="http://schemas.microsoft.com/office/drawing/2014/main" id="{00000000-0008-0000-0E00-00008F030000}"/>
            </a:ext>
          </a:extLst>
        </xdr:cNvPr>
        <xdr:cNvSpPr/>
      </xdr:nvSpPr>
      <xdr:spPr>
        <a:xfrm>
          <a:off x="21272500" y="17952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144272</xdr:rowOff>
    </xdr:from>
    <xdr:to>
      <xdr:col>107</xdr:col>
      <xdr:colOff>101600</xdr:colOff>
      <xdr:row>105</xdr:row>
      <xdr:rowOff>74422</xdr:rowOff>
    </xdr:to>
    <xdr:sp macro="" textlink="">
      <xdr:nvSpPr>
        <xdr:cNvPr id="912" name="フローチャート: 判断 911">
          <a:extLst>
            <a:ext uri="{FF2B5EF4-FFF2-40B4-BE49-F238E27FC236}">
              <a16:creationId xmlns:a16="http://schemas.microsoft.com/office/drawing/2014/main" id="{00000000-0008-0000-0E00-000090030000}"/>
            </a:ext>
          </a:extLst>
        </xdr:cNvPr>
        <xdr:cNvSpPr/>
      </xdr:nvSpPr>
      <xdr:spPr>
        <a:xfrm>
          <a:off x="20383500" y="17975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123698</xdr:rowOff>
    </xdr:from>
    <xdr:to>
      <xdr:col>102</xdr:col>
      <xdr:colOff>165100</xdr:colOff>
      <xdr:row>106</xdr:row>
      <xdr:rowOff>53848</xdr:rowOff>
    </xdr:to>
    <xdr:sp macro="" textlink="">
      <xdr:nvSpPr>
        <xdr:cNvPr id="913" name="フローチャート: 判断 912">
          <a:extLst>
            <a:ext uri="{FF2B5EF4-FFF2-40B4-BE49-F238E27FC236}">
              <a16:creationId xmlns:a16="http://schemas.microsoft.com/office/drawing/2014/main" id="{00000000-0008-0000-0E00-000091030000}"/>
            </a:ext>
          </a:extLst>
        </xdr:cNvPr>
        <xdr:cNvSpPr/>
      </xdr:nvSpPr>
      <xdr:spPr>
        <a:xfrm>
          <a:off x="19494500" y="1812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59689</xdr:rowOff>
    </xdr:from>
    <xdr:to>
      <xdr:col>98</xdr:col>
      <xdr:colOff>38100</xdr:colOff>
      <xdr:row>105</xdr:row>
      <xdr:rowOff>161289</xdr:rowOff>
    </xdr:to>
    <xdr:sp macro="" textlink="">
      <xdr:nvSpPr>
        <xdr:cNvPr id="914" name="フローチャート: 判断 913">
          <a:extLst>
            <a:ext uri="{FF2B5EF4-FFF2-40B4-BE49-F238E27FC236}">
              <a16:creationId xmlns:a16="http://schemas.microsoft.com/office/drawing/2014/main" id="{00000000-0008-0000-0E00-000092030000}"/>
            </a:ext>
          </a:extLst>
        </xdr:cNvPr>
        <xdr:cNvSpPr/>
      </xdr:nvSpPr>
      <xdr:spPr>
        <a:xfrm>
          <a:off x="18605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00000000-0008-0000-0E00-000093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00000000-0008-0000-0E00-000094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00000000-0008-0000-0E00-000095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00000000-0008-0000-0E00-000096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00000000-0008-0000-0E00-000097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162561</xdr:rowOff>
    </xdr:from>
    <xdr:to>
      <xdr:col>116</xdr:col>
      <xdr:colOff>114300</xdr:colOff>
      <xdr:row>107</xdr:row>
      <xdr:rowOff>92711</xdr:rowOff>
    </xdr:to>
    <xdr:sp macro="" textlink="">
      <xdr:nvSpPr>
        <xdr:cNvPr id="920" name="楕円 919">
          <a:extLst>
            <a:ext uri="{FF2B5EF4-FFF2-40B4-BE49-F238E27FC236}">
              <a16:creationId xmlns:a16="http://schemas.microsoft.com/office/drawing/2014/main" id="{00000000-0008-0000-0E00-000098030000}"/>
            </a:ext>
          </a:extLst>
        </xdr:cNvPr>
        <xdr:cNvSpPr/>
      </xdr:nvSpPr>
      <xdr:spPr>
        <a:xfrm>
          <a:off x="22110700" y="1833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140988</xdr:rowOff>
    </xdr:from>
    <xdr:ext cx="469744" cy="259045"/>
    <xdr:sp macro="" textlink="">
      <xdr:nvSpPr>
        <xdr:cNvPr id="921" name="【公民館】&#10;一人当たり面積該当値テキスト">
          <a:extLst>
            <a:ext uri="{FF2B5EF4-FFF2-40B4-BE49-F238E27FC236}">
              <a16:creationId xmlns:a16="http://schemas.microsoft.com/office/drawing/2014/main" id="{00000000-0008-0000-0E00-000099030000}"/>
            </a:ext>
          </a:extLst>
        </xdr:cNvPr>
        <xdr:cNvSpPr txBox="1"/>
      </xdr:nvSpPr>
      <xdr:spPr>
        <a:xfrm>
          <a:off x="22199600" y="1831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162561</xdr:rowOff>
    </xdr:from>
    <xdr:to>
      <xdr:col>112</xdr:col>
      <xdr:colOff>38100</xdr:colOff>
      <xdr:row>107</xdr:row>
      <xdr:rowOff>92711</xdr:rowOff>
    </xdr:to>
    <xdr:sp macro="" textlink="">
      <xdr:nvSpPr>
        <xdr:cNvPr id="922" name="楕円 921">
          <a:extLst>
            <a:ext uri="{FF2B5EF4-FFF2-40B4-BE49-F238E27FC236}">
              <a16:creationId xmlns:a16="http://schemas.microsoft.com/office/drawing/2014/main" id="{00000000-0008-0000-0E00-00009A030000}"/>
            </a:ext>
          </a:extLst>
        </xdr:cNvPr>
        <xdr:cNvSpPr/>
      </xdr:nvSpPr>
      <xdr:spPr>
        <a:xfrm>
          <a:off x="21272500" y="1833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41911</xdr:rowOff>
    </xdr:from>
    <xdr:to>
      <xdr:col>116</xdr:col>
      <xdr:colOff>63500</xdr:colOff>
      <xdr:row>107</xdr:row>
      <xdr:rowOff>41911</xdr:rowOff>
    </xdr:to>
    <xdr:cxnSp macro="">
      <xdr:nvCxnSpPr>
        <xdr:cNvPr id="923" name="直線コネクタ 922">
          <a:extLst>
            <a:ext uri="{FF2B5EF4-FFF2-40B4-BE49-F238E27FC236}">
              <a16:creationId xmlns:a16="http://schemas.microsoft.com/office/drawing/2014/main" id="{00000000-0008-0000-0E00-00009B030000}"/>
            </a:ext>
          </a:extLst>
        </xdr:cNvPr>
        <xdr:cNvCxnSpPr/>
      </xdr:nvCxnSpPr>
      <xdr:spPr>
        <a:xfrm>
          <a:off x="21323300" y="183870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167132</xdr:rowOff>
    </xdr:from>
    <xdr:to>
      <xdr:col>107</xdr:col>
      <xdr:colOff>101600</xdr:colOff>
      <xdr:row>107</xdr:row>
      <xdr:rowOff>97282</xdr:rowOff>
    </xdr:to>
    <xdr:sp macro="" textlink="">
      <xdr:nvSpPr>
        <xdr:cNvPr id="924" name="楕円 923">
          <a:extLst>
            <a:ext uri="{FF2B5EF4-FFF2-40B4-BE49-F238E27FC236}">
              <a16:creationId xmlns:a16="http://schemas.microsoft.com/office/drawing/2014/main" id="{00000000-0008-0000-0E00-00009C030000}"/>
            </a:ext>
          </a:extLst>
        </xdr:cNvPr>
        <xdr:cNvSpPr/>
      </xdr:nvSpPr>
      <xdr:spPr>
        <a:xfrm>
          <a:off x="20383500" y="1834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41911</xdr:rowOff>
    </xdr:from>
    <xdr:to>
      <xdr:col>111</xdr:col>
      <xdr:colOff>177800</xdr:colOff>
      <xdr:row>107</xdr:row>
      <xdr:rowOff>46482</xdr:rowOff>
    </xdr:to>
    <xdr:cxnSp macro="">
      <xdr:nvCxnSpPr>
        <xdr:cNvPr id="925" name="直線コネクタ 924">
          <a:extLst>
            <a:ext uri="{FF2B5EF4-FFF2-40B4-BE49-F238E27FC236}">
              <a16:creationId xmlns:a16="http://schemas.microsoft.com/office/drawing/2014/main" id="{00000000-0008-0000-0E00-00009D030000}"/>
            </a:ext>
          </a:extLst>
        </xdr:cNvPr>
        <xdr:cNvCxnSpPr/>
      </xdr:nvCxnSpPr>
      <xdr:spPr>
        <a:xfrm flipV="1">
          <a:off x="20434300" y="18387061"/>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254</xdr:rowOff>
    </xdr:from>
    <xdr:to>
      <xdr:col>102</xdr:col>
      <xdr:colOff>165100</xdr:colOff>
      <xdr:row>107</xdr:row>
      <xdr:rowOff>101854</xdr:rowOff>
    </xdr:to>
    <xdr:sp macro="" textlink="">
      <xdr:nvSpPr>
        <xdr:cNvPr id="926" name="楕円 925">
          <a:extLst>
            <a:ext uri="{FF2B5EF4-FFF2-40B4-BE49-F238E27FC236}">
              <a16:creationId xmlns:a16="http://schemas.microsoft.com/office/drawing/2014/main" id="{00000000-0008-0000-0E00-00009E030000}"/>
            </a:ext>
          </a:extLst>
        </xdr:cNvPr>
        <xdr:cNvSpPr/>
      </xdr:nvSpPr>
      <xdr:spPr>
        <a:xfrm>
          <a:off x="19494500" y="1834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46482</xdr:rowOff>
    </xdr:from>
    <xdr:to>
      <xdr:col>107</xdr:col>
      <xdr:colOff>50800</xdr:colOff>
      <xdr:row>107</xdr:row>
      <xdr:rowOff>51054</xdr:rowOff>
    </xdr:to>
    <xdr:cxnSp macro="">
      <xdr:nvCxnSpPr>
        <xdr:cNvPr id="927" name="直線コネクタ 926">
          <a:extLst>
            <a:ext uri="{FF2B5EF4-FFF2-40B4-BE49-F238E27FC236}">
              <a16:creationId xmlns:a16="http://schemas.microsoft.com/office/drawing/2014/main" id="{00000000-0008-0000-0E00-00009F030000}"/>
            </a:ext>
          </a:extLst>
        </xdr:cNvPr>
        <xdr:cNvCxnSpPr/>
      </xdr:nvCxnSpPr>
      <xdr:spPr>
        <a:xfrm flipV="1">
          <a:off x="19545300" y="183916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116839</xdr:rowOff>
    </xdr:from>
    <xdr:to>
      <xdr:col>98</xdr:col>
      <xdr:colOff>38100</xdr:colOff>
      <xdr:row>107</xdr:row>
      <xdr:rowOff>46989</xdr:rowOff>
    </xdr:to>
    <xdr:sp macro="" textlink="">
      <xdr:nvSpPr>
        <xdr:cNvPr id="928" name="楕円 927">
          <a:extLst>
            <a:ext uri="{FF2B5EF4-FFF2-40B4-BE49-F238E27FC236}">
              <a16:creationId xmlns:a16="http://schemas.microsoft.com/office/drawing/2014/main" id="{00000000-0008-0000-0E00-0000A0030000}"/>
            </a:ext>
          </a:extLst>
        </xdr:cNvPr>
        <xdr:cNvSpPr/>
      </xdr:nvSpPr>
      <xdr:spPr>
        <a:xfrm>
          <a:off x="186055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167639</xdr:rowOff>
    </xdr:from>
    <xdr:to>
      <xdr:col>102</xdr:col>
      <xdr:colOff>114300</xdr:colOff>
      <xdr:row>107</xdr:row>
      <xdr:rowOff>51054</xdr:rowOff>
    </xdr:to>
    <xdr:cxnSp macro="">
      <xdr:nvCxnSpPr>
        <xdr:cNvPr id="929" name="直線コネクタ 928">
          <a:extLst>
            <a:ext uri="{FF2B5EF4-FFF2-40B4-BE49-F238E27FC236}">
              <a16:creationId xmlns:a16="http://schemas.microsoft.com/office/drawing/2014/main" id="{00000000-0008-0000-0E00-0000A1030000}"/>
            </a:ext>
          </a:extLst>
        </xdr:cNvPr>
        <xdr:cNvCxnSpPr/>
      </xdr:nvCxnSpPr>
      <xdr:spPr>
        <a:xfrm>
          <a:off x="18656300" y="18341339"/>
          <a:ext cx="8890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68090</xdr:rowOff>
    </xdr:from>
    <xdr:ext cx="469744" cy="259045"/>
    <xdr:sp macro="" textlink="">
      <xdr:nvSpPr>
        <xdr:cNvPr id="930" name="n_1aveValue【公民館】&#10;一人当たり面積">
          <a:extLst>
            <a:ext uri="{FF2B5EF4-FFF2-40B4-BE49-F238E27FC236}">
              <a16:creationId xmlns:a16="http://schemas.microsoft.com/office/drawing/2014/main" id="{00000000-0008-0000-0E00-0000A2030000}"/>
            </a:ext>
          </a:extLst>
        </xdr:cNvPr>
        <xdr:cNvSpPr txBox="1"/>
      </xdr:nvSpPr>
      <xdr:spPr>
        <a:xfrm>
          <a:off x="21075727" y="17727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90949</xdr:rowOff>
    </xdr:from>
    <xdr:ext cx="469744" cy="259045"/>
    <xdr:sp macro="" textlink="">
      <xdr:nvSpPr>
        <xdr:cNvPr id="931" name="n_2aveValue【公民館】&#10;一人当たり面積">
          <a:extLst>
            <a:ext uri="{FF2B5EF4-FFF2-40B4-BE49-F238E27FC236}">
              <a16:creationId xmlns:a16="http://schemas.microsoft.com/office/drawing/2014/main" id="{00000000-0008-0000-0E00-0000A3030000}"/>
            </a:ext>
          </a:extLst>
        </xdr:cNvPr>
        <xdr:cNvSpPr txBox="1"/>
      </xdr:nvSpPr>
      <xdr:spPr>
        <a:xfrm>
          <a:off x="20199427" y="17750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70375</xdr:rowOff>
    </xdr:from>
    <xdr:ext cx="469744" cy="259045"/>
    <xdr:sp macro="" textlink="">
      <xdr:nvSpPr>
        <xdr:cNvPr id="932" name="n_3aveValue【公民館】&#10;一人当たり面積">
          <a:extLst>
            <a:ext uri="{FF2B5EF4-FFF2-40B4-BE49-F238E27FC236}">
              <a16:creationId xmlns:a16="http://schemas.microsoft.com/office/drawing/2014/main" id="{00000000-0008-0000-0E00-0000A4030000}"/>
            </a:ext>
          </a:extLst>
        </xdr:cNvPr>
        <xdr:cNvSpPr txBox="1"/>
      </xdr:nvSpPr>
      <xdr:spPr>
        <a:xfrm>
          <a:off x="19310427" y="1790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6366</xdr:rowOff>
    </xdr:from>
    <xdr:ext cx="469744" cy="259045"/>
    <xdr:sp macro="" textlink="">
      <xdr:nvSpPr>
        <xdr:cNvPr id="933" name="n_4aveValue【公民館】&#10;一人当たり面積">
          <a:extLst>
            <a:ext uri="{FF2B5EF4-FFF2-40B4-BE49-F238E27FC236}">
              <a16:creationId xmlns:a16="http://schemas.microsoft.com/office/drawing/2014/main" id="{00000000-0008-0000-0E00-0000A5030000}"/>
            </a:ext>
          </a:extLst>
        </xdr:cNvPr>
        <xdr:cNvSpPr txBox="1"/>
      </xdr:nvSpPr>
      <xdr:spPr>
        <a:xfrm>
          <a:off x="18421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83838</xdr:rowOff>
    </xdr:from>
    <xdr:ext cx="469744" cy="259045"/>
    <xdr:sp macro="" textlink="">
      <xdr:nvSpPr>
        <xdr:cNvPr id="934" name="n_1mainValue【公民館】&#10;一人当たり面積">
          <a:extLst>
            <a:ext uri="{FF2B5EF4-FFF2-40B4-BE49-F238E27FC236}">
              <a16:creationId xmlns:a16="http://schemas.microsoft.com/office/drawing/2014/main" id="{00000000-0008-0000-0E00-0000A6030000}"/>
            </a:ext>
          </a:extLst>
        </xdr:cNvPr>
        <xdr:cNvSpPr txBox="1"/>
      </xdr:nvSpPr>
      <xdr:spPr>
        <a:xfrm>
          <a:off x="21075727" y="1842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88409</xdr:rowOff>
    </xdr:from>
    <xdr:ext cx="469744" cy="259045"/>
    <xdr:sp macro="" textlink="">
      <xdr:nvSpPr>
        <xdr:cNvPr id="935" name="n_2mainValue【公民館】&#10;一人当たり面積">
          <a:extLst>
            <a:ext uri="{FF2B5EF4-FFF2-40B4-BE49-F238E27FC236}">
              <a16:creationId xmlns:a16="http://schemas.microsoft.com/office/drawing/2014/main" id="{00000000-0008-0000-0E00-0000A7030000}"/>
            </a:ext>
          </a:extLst>
        </xdr:cNvPr>
        <xdr:cNvSpPr txBox="1"/>
      </xdr:nvSpPr>
      <xdr:spPr>
        <a:xfrm>
          <a:off x="20199427" y="18433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92981</xdr:rowOff>
    </xdr:from>
    <xdr:ext cx="469744" cy="259045"/>
    <xdr:sp macro="" textlink="">
      <xdr:nvSpPr>
        <xdr:cNvPr id="936" name="n_3mainValue【公民館】&#10;一人当たり面積">
          <a:extLst>
            <a:ext uri="{FF2B5EF4-FFF2-40B4-BE49-F238E27FC236}">
              <a16:creationId xmlns:a16="http://schemas.microsoft.com/office/drawing/2014/main" id="{00000000-0008-0000-0E00-0000A8030000}"/>
            </a:ext>
          </a:extLst>
        </xdr:cNvPr>
        <xdr:cNvSpPr txBox="1"/>
      </xdr:nvSpPr>
      <xdr:spPr>
        <a:xfrm>
          <a:off x="19310427" y="1843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38116</xdr:rowOff>
    </xdr:from>
    <xdr:ext cx="469744" cy="259045"/>
    <xdr:sp macro="" textlink="">
      <xdr:nvSpPr>
        <xdr:cNvPr id="937" name="n_4mainValue【公民館】&#10;一人当たり面積">
          <a:extLst>
            <a:ext uri="{FF2B5EF4-FFF2-40B4-BE49-F238E27FC236}">
              <a16:creationId xmlns:a16="http://schemas.microsoft.com/office/drawing/2014/main" id="{00000000-0008-0000-0E00-0000A9030000}"/>
            </a:ext>
          </a:extLst>
        </xdr:cNvPr>
        <xdr:cNvSpPr txBox="1"/>
      </xdr:nvSpPr>
      <xdr:spPr>
        <a:xfrm>
          <a:off x="18421427" y="18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8" name="正方形/長方形 937">
          <a:extLst>
            <a:ext uri="{FF2B5EF4-FFF2-40B4-BE49-F238E27FC236}">
              <a16:creationId xmlns:a16="http://schemas.microsoft.com/office/drawing/2014/main" id="{00000000-0008-0000-0E00-0000AA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9" name="正方形/長方形 938">
          <a:extLst>
            <a:ext uri="{FF2B5EF4-FFF2-40B4-BE49-F238E27FC236}">
              <a16:creationId xmlns:a16="http://schemas.microsoft.com/office/drawing/2014/main" id="{00000000-0008-0000-0E00-0000AB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0" name="テキスト ボックス 939">
          <a:extLst>
            <a:ext uri="{FF2B5EF4-FFF2-40B4-BE49-F238E27FC236}">
              <a16:creationId xmlns:a16="http://schemas.microsoft.com/office/drawing/2014/main" id="{00000000-0008-0000-0E00-0000AC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類似団体と比較して、特に有形固定資産減価償却率が高くなっている施設等は、橋りょう・トンネル、公営住宅、公民館である。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橋りょう・トンネルについては、有形固定資産減価償却率が</a:t>
          </a:r>
          <a:r>
            <a:rPr kumimoji="1" lang="en-US" altLang="ja-JP" sz="1300">
              <a:solidFill>
                <a:schemeClr val="tx1"/>
              </a:solidFill>
              <a:latin typeface="ＭＳ Ｐゴシック" panose="020B0600070205080204" pitchFamily="50" charset="-128"/>
              <a:ea typeface="ＭＳ Ｐゴシック" panose="020B0600070205080204" pitchFamily="50" charset="-128"/>
            </a:rPr>
            <a:t>77.9</a:t>
          </a:r>
          <a:r>
            <a:rPr kumimoji="1" lang="ja-JP" altLang="en-US" sz="1300">
              <a:solidFill>
                <a:schemeClr val="tx1"/>
              </a:solidFill>
              <a:latin typeface="ＭＳ Ｐゴシック" panose="020B0600070205080204" pitchFamily="50" charset="-128"/>
              <a:ea typeface="ＭＳ Ｐゴシック" panose="020B0600070205080204" pitchFamily="50" charset="-128"/>
            </a:rPr>
            <a:t>％であり、前年度と比較し</a:t>
          </a:r>
          <a:r>
            <a:rPr kumimoji="1" lang="en-US" altLang="ja-JP" sz="1300">
              <a:solidFill>
                <a:schemeClr val="tx1"/>
              </a:solidFill>
              <a:latin typeface="ＭＳ Ｐゴシック" panose="020B0600070205080204" pitchFamily="50" charset="-128"/>
              <a:ea typeface="ＭＳ Ｐゴシック" panose="020B0600070205080204" pitchFamily="50" charset="-128"/>
            </a:rPr>
            <a:t>0.9</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ポイントの増加となった。市全体の橋りょうのうち、昭和</a:t>
          </a:r>
          <a:r>
            <a:rPr kumimoji="1" lang="en-US" altLang="ja-JP" sz="1300">
              <a:solidFill>
                <a:schemeClr val="tx1"/>
              </a:solidFill>
              <a:latin typeface="ＭＳ Ｐゴシック" panose="020B0600070205080204" pitchFamily="50" charset="-128"/>
              <a:ea typeface="ＭＳ Ｐゴシック" panose="020B0600070205080204" pitchFamily="50" charset="-128"/>
            </a:rPr>
            <a:t>30</a:t>
          </a:r>
          <a:r>
            <a:rPr kumimoji="1" lang="ja-JP" altLang="en-US" sz="1300">
              <a:solidFill>
                <a:schemeClr val="tx1"/>
              </a:solidFill>
              <a:latin typeface="ＭＳ Ｐゴシック" panose="020B0600070205080204" pitchFamily="50" charset="-128"/>
              <a:ea typeface="ＭＳ Ｐゴシック" panose="020B0600070205080204" pitchFamily="50" charset="-128"/>
            </a:rPr>
            <a:t>年代から</a:t>
          </a:r>
          <a:r>
            <a:rPr kumimoji="1" lang="en-US" altLang="ja-JP" sz="1300">
              <a:solidFill>
                <a:schemeClr val="tx1"/>
              </a:solidFill>
              <a:latin typeface="ＭＳ Ｐゴシック" panose="020B0600070205080204" pitchFamily="50" charset="-128"/>
              <a:ea typeface="ＭＳ Ｐゴシック" panose="020B0600070205080204" pitchFamily="50" charset="-128"/>
            </a:rPr>
            <a:t>50</a:t>
          </a:r>
          <a:r>
            <a:rPr kumimoji="1" lang="ja-JP" altLang="en-US" sz="1300">
              <a:solidFill>
                <a:schemeClr val="tx1"/>
              </a:solidFill>
              <a:latin typeface="ＭＳ Ｐゴシック" panose="020B0600070205080204" pitchFamily="50" charset="-128"/>
              <a:ea typeface="ＭＳ Ｐゴシック" panose="020B0600070205080204" pitchFamily="50" charset="-128"/>
            </a:rPr>
            <a:t>年代にかけて約</a:t>
          </a:r>
          <a:r>
            <a:rPr kumimoji="1" lang="en-US" altLang="ja-JP" sz="1300">
              <a:solidFill>
                <a:schemeClr val="tx1"/>
              </a:solidFill>
              <a:latin typeface="ＭＳ Ｐゴシック" panose="020B0600070205080204" pitchFamily="50" charset="-128"/>
              <a:ea typeface="ＭＳ Ｐゴシック" panose="020B0600070205080204" pitchFamily="50" charset="-128"/>
            </a:rPr>
            <a:t>7</a:t>
          </a:r>
          <a:r>
            <a:rPr kumimoji="1" lang="ja-JP" altLang="en-US" sz="1300">
              <a:solidFill>
                <a:schemeClr val="tx1"/>
              </a:solidFill>
              <a:latin typeface="ＭＳ Ｐゴシック" panose="020B0600070205080204" pitchFamily="50" charset="-128"/>
              <a:ea typeface="ＭＳ Ｐゴシック" panose="020B0600070205080204" pitchFamily="50" charset="-128"/>
            </a:rPr>
            <a:t>割が建設されており、建設後</a:t>
          </a:r>
          <a:r>
            <a:rPr kumimoji="1" lang="en-US" altLang="ja-JP" sz="1300">
              <a:solidFill>
                <a:schemeClr val="tx1"/>
              </a:solidFill>
              <a:latin typeface="ＭＳ Ｐゴシック" panose="020B0600070205080204" pitchFamily="50" charset="-128"/>
              <a:ea typeface="ＭＳ Ｐゴシック" panose="020B0600070205080204" pitchFamily="50" charset="-128"/>
            </a:rPr>
            <a:t>50</a:t>
          </a:r>
          <a:r>
            <a:rPr kumimoji="1" lang="ja-JP" altLang="en-US" sz="1300">
              <a:solidFill>
                <a:schemeClr val="tx1"/>
              </a:solidFill>
              <a:latin typeface="ＭＳ Ｐゴシック" panose="020B0600070205080204" pitchFamily="50" charset="-128"/>
              <a:ea typeface="ＭＳ Ｐゴシック" panose="020B0600070205080204" pitchFamily="50" charset="-128"/>
            </a:rPr>
            <a:t>年を経過した老朽橋りょうが増加している。橋りょうについては策定済みの橋りょう長寿命化計画を個別施設計画として位置づけ、計画に基づき架け替えや長寿命化対策に取り組んでいくこととしている。公営住宅については有形固定資産減価償却率が</a:t>
          </a:r>
          <a:r>
            <a:rPr kumimoji="1" lang="en-US" altLang="ja-JP" sz="1300">
              <a:solidFill>
                <a:schemeClr val="tx1"/>
              </a:solidFill>
              <a:latin typeface="ＭＳ Ｐゴシック" panose="020B0600070205080204" pitchFamily="50" charset="-128"/>
              <a:ea typeface="ＭＳ Ｐゴシック" panose="020B0600070205080204" pitchFamily="50" charset="-128"/>
            </a:rPr>
            <a:t>76.8</a:t>
          </a:r>
          <a:r>
            <a:rPr kumimoji="1" lang="ja-JP" altLang="en-US" sz="1300">
              <a:solidFill>
                <a:schemeClr val="tx1"/>
              </a:solidFill>
              <a:latin typeface="ＭＳ Ｐゴシック" panose="020B0600070205080204" pitchFamily="50" charset="-128"/>
              <a:ea typeface="ＭＳ Ｐゴシック" panose="020B0600070205080204" pitchFamily="50" charset="-128"/>
            </a:rPr>
            <a:t>％であり、前年度と比較し</a:t>
          </a:r>
          <a:r>
            <a:rPr kumimoji="1" lang="en-US" altLang="ja-JP" sz="1300">
              <a:solidFill>
                <a:schemeClr val="tx1"/>
              </a:solidFill>
              <a:latin typeface="ＭＳ Ｐゴシック" panose="020B0600070205080204" pitchFamily="50" charset="-128"/>
              <a:ea typeface="ＭＳ Ｐゴシック" panose="020B0600070205080204" pitchFamily="50" charset="-128"/>
            </a:rPr>
            <a:t>1.3</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の増加となった。今後も改善を必要とする公営住宅が増加することが懸念されるため、予防保全的な維持管理の推進により修繕周期の延長を図り、ライフサイクルコストの縮減に取り組むこととしている。公民館については有形固定資産減価償却率が</a:t>
          </a:r>
          <a:r>
            <a:rPr kumimoji="1" lang="en-US" altLang="ja-JP" sz="1300">
              <a:solidFill>
                <a:schemeClr val="tx1"/>
              </a:solidFill>
              <a:latin typeface="ＭＳ Ｐゴシック" panose="020B0600070205080204" pitchFamily="50" charset="-128"/>
              <a:ea typeface="ＭＳ Ｐゴシック" panose="020B0600070205080204" pitchFamily="50" charset="-128"/>
            </a:rPr>
            <a:t>88.7</a:t>
          </a:r>
          <a:r>
            <a:rPr kumimoji="1" lang="ja-JP" altLang="en-US" sz="1300">
              <a:solidFill>
                <a:schemeClr val="tx1"/>
              </a:solidFill>
              <a:latin typeface="ＭＳ Ｐゴシック" panose="020B0600070205080204" pitchFamily="50" charset="-128"/>
              <a:ea typeface="ＭＳ Ｐゴシック" panose="020B0600070205080204" pitchFamily="50" charset="-128"/>
            </a:rPr>
            <a:t>％であり、前年度と比較し</a:t>
          </a:r>
          <a:r>
            <a:rPr kumimoji="1" lang="en-US" altLang="ja-JP" sz="1300">
              <a:solidFill>
                <a:schemeClr val="tx1"/>
              </a:solidFill>
              <a:latin typeface="ＭＳ Ｐゴシック" panose="020B0600070205080204" pitchFamily="50" charset="-128"/>
              <a:ea typeface="ＭＳ Ｐゴシック" panose="020B0600070205080204" pitchFamily="50" charset="-128"/>
            </a:rPr>
            <a:t>2.3</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ポイントの増加となった。経年劣化が進んでいる公民館も多くあることから、引き続き段階的な大規模改修などを行いながら長寿命化を図っていく。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118,692
117,828
1,311.51
76,868,533
75,591,187
1,207,453
40,361,444
71,859,434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43.2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00000000-0008-0000-0F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167640</xdr:rowOff>
    </xdr:from>
    <xdr:to>
      <xdr:col>24</xdr:col>
      <xdr:colOff>62865</xdr:colOff>
      <xdr:row>41</xdr:row>
      <xdr:rowOff>104775</xdr:rowOff>
    </xdr:to>
    <xdr:cxnSp macro="">
      <xdr:nvCxnSpPr>
        <xdr:cNvPr id="57" name="直線コネクタ 56">
          <a:extLst>
            <a:ext uri="{FF2B5EF4-FFF2-40B4-BE49-F238E27FC236}">
              <a16:creationId xmlns:a16="http://schemas.microsoft.com/office/drawing/2014/main" id="{00000000-0008-0000-0F00-000039000000}"/>
            </a:ext>
          </a:extLst>
        </xdr:cNvPr>
        <xdr:cNvCxnSpPr/>
      </xdr:nvCxnSpPr>
      <xdr:spPr>
        <a:xfrm flipV="1">
          <a:off x="4634865" y="5654040"/>
          <a:ext cx="0" cy="1480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108602</xdr:rowOff>
    </xdr:from>
    <xdr:ext cx="405111" cy="259045"/>
    <xdr:sp macro="" textlink="">
      <xdr:nvSpPr>
        <xdr:cNvPr id="58" name="【図書館】&#10;有形固定資産減価償却率最小値テキスト">
          <a:extLst>
            <a:ext uri="{FF2B5EF4-FFF2-40B4-BE49-F238E27FC236}">
              <a16:creationId xmlns:a16="http://schemas.microsoft.com/office/drawing/2014/main" id="{00000000-0008-0000-0F00-00003A000000}"/>
            </a:ext>
          </a:extLst>
        </xdr:cNvPr>
        <xdr:cNvSpPr txBox="1"/>
      </xdr:nvSpPr>
      <xdr:spPr>
        <a:xfrm>
          <a:off x="4673600" y="713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104775</xdr:rowOff>
    </xdr:from>
    <xdr:to>
      <xdr:col>24</xdr:col>
      <xdr:colOff>152400</xdr:colOff>
      <xdr:row>41</xdr:row>
      <xdr:rowOff>104775</xdr:rowOff>
    </xdr:to>
    <xdr:cxnSp macro="">
      <xdr:nvCxnSpPr>
        <xdr:cNvPr id="59" name="直線コネクタ 58">
          <a:extLst>
            <a:ext uri="{FF2B5EF4-FFF2-40B4-BE49-F238E27FC236}">
              <a16:creationId xmlns:a16="http://schemas.microsoft.com/office/drawing/2014/main" id="{00000000-0008-0000-0F00-00003B000000}"/>
            </a:ext>
          </a:extLst>
        </xdr:cNvPr>
        <xdr:cNvCxnSpPr/>
      </xdr:nvCxnSpPr>
      <xdr:spPr>
        <a:xfrm>
          <a:off x="4546600" y="7134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114317</xdr:rowOff>
    </xdr:from>
    <xdr:ext cx="405111" cy="259045"/>
    <xdr:sp macro="" textlink="">
      <xdr:nvSpPr>
        <xdr:cNvPr id="60" name="【図書館】&#10;有形固定資産減価償却率最大値テキスト">
          <a:extLst>
            <a:ext uri="{FF2B5EF4-FFF2-40B4-BE49-F238E27FC236}">
              <a16:creationId xmlns:a16="http://schemas.microsoft.com/office/drawing/2014/main" id="{00000000-0008-0000-0F00-00003C000000}"/>
            </a:ext>
          </a:extLst>
        </xdr:cNvPr>
        <xdr:cNvSpPr txBox="1"/>
      </xdr:nvSpPr>
      <xdr:spPr>
        <a:xfrm>
          <a:off x="4673600" y="542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167640</xdr:rowOff>
    </xdr:from>
    <xdr:to>
      <xdr:col>24</xdr:col>
      <xdr:colOff>152400</xdr:colOff>
      <xdr:row>32</xdr:row>
      <xdr:rowOff>167640</xdr:rowOff>
    </xdr:to>
    <xdr:cxnSp macro="">
      <xdr:nvCxnSpPr>
        <xdr:cNvPr id="61" name="直線コネクタ 60">
          <a:extLst>
            <a:ext uri="{FF2B5EF4-FFF2-40B4-BE49-F238E27FC236}">
              <a16:creationId xmlns:a16="http://schemas.microsoft.com/office/drawing/2014/main" id="{00000000-0008-0000-0F00-00003D000000}"/>
            </a:ext>
          </a:extLst>
        </xdr:cNvPr>
        <xdr:cNvCxnSpPr/>
      </xdr:nvCxnSpPr>
      <xdr:spPr>
        <a:xfrm>
          <a:off x="4546600" y="565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34</xdr:row>
      <xdr:rowOff>46372</xdr:rowOff>
    </xdr:from>
    <xdr:ext cx="405111" cy="259045"/>
    <xdr:sp macro="" textlink="">
      <xdr:nvSpPr>
        <xdr:cNvPr id="62" name="【図書館】&#10;有形固定資産減価償却率平均値テキスト">
          <a:extLst>
            <a:ext uri="{FF2B5EF4-FFF2-40B4-BE49-F238E27FC236}">
              <a16:creationId xmlns:a16="http://schemas.microsoft.com/office/drawing/2014/main" id="{00000000-0008-0000-0F00-00003E000000}"/>
            </a:ext>
          </a:extLst>
        </xdr:cNvPr>
        <xdr:cNvSpPr txBox="1"/>
      </xdr:nvSpPr>
      <xdr:spPr>
        <a:xfrm>
          <a:off x="4673600" y="58756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23495</xdr:rowOff>
    </xdr:from>
    <xdr:to>
      <xdr:col>24</xdr:col>
      <xdr:colOff>114300</xdr:colOff>
      <xdr:row>35</xdr:row>
      <xdr:rowOff>125095</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4584700" y="6024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34</xdr:row>
      <xdr:rowOff>151130</xdr:rowOff>
    </xdr:from>
    <xdr:to>
      <xdr:col>20</xdr:col>
      <xdr:colOff>38100</xdr:colOff>
      <xdr:row>35</xdr:row>
      <xdr:rowOff>81280</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3746500" y="5980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34</xdr:row>
      <xdr:rowOff>105410</xdr:rowOff>
    </xdr:from>
    <xdr:to>
      <xdr:col>15</xdr:col>
      <xdr:colOff>101600</xdr:colOff>
      <xdr:row>35</xdr:row>
      <xdr:rowOff>35560</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2857500" y="5934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90170</xdr:rowOff>
    </xdr:from>
    <xdr:to>
      <xdr:col>10</xdr:col>
      <xdr:colOff>165100</xdr:colOff>
      <xdr:row>36</xdr:row>
      <xdr:rowOff>20320</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1968500" y="6090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109220</xdr:rowOff>
    </xdr:from>
    <xdr:to>
      <xdr:col>6</xdr:col>
      <xdr:colOff>38100</xdr:colOff>
      <xdr:row>36</xdr:row>
      <xdr:rowOff>39370</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079500" y="6109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53975</xdr:rowOff>
    </xdr:from>
    <xdr:to>
      <xdr:col>24</xdr:col>
      <xdr:colOff>114300</xdr:colOff>
      <xdr:row>41</xdr:row>
      <xdr:rowOff>155575</xdr:rowOff>
    </xdr:to>
    <xdr:sp macro="" textlink="">
      <xdr:nvSpPr>
        <xdr:cNvPr id="73" name="楕円 72">
          <a:extLst>
            <a:ext uri="{FF2B5EF4-FFF2-40B4-BE49-F238E27FC236}">
              <a16:creationId xmlns:a16="http://schemas.microsoft.com/office/drawing/2014/main" id="{00000000-0008-0000-0F00-000049000000}"/>
            </a:ext>
          </a:extLst>
        </xdr:cNvPr>
        <xdr:cNvSpPr/>
      </xdr:nvSpPr>
      <xdr:spPr>
        <a:xfrm>
          <a:off x="4584700" y="708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140352</xdr:rowOff>
    </xdr:from>
    <xdr:ext cx="405111" cy="259045"/>
    <xdr:sp macro="" textlink="">
      <xdr:nvSpPr>
        <xdr:cNvPr id="74" name="【図書館】&#10;有形固定資産減価償却率該当値テキスト">
          <a:extLst>
            <a:ext uri="{FF2B5EF4-FFF2-40B4-BE49-F238E27FC236}">
              <a16:creationId xmlns:a16="http://schemas.microsoft.com/office/drawing/2014/main" id="{00000000-0008-0000-0F00-00004A000000}"/>
            </a:ext>
          </a:extLst>
        </xdr:cNvPr>
        <xdr:cNvSpPr txBox="1"/>
      </xdr:nvSpPr>
      <xdr:spPr>
        <a:xfrm>
          <a:off x="4673600" y="6998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40640</xdr:rowOff>
    </xdr:from>
    <xdr:to>
      <xdr:col>20</xdr:col>
      <xdr:colOff>38100</xdr:colOff>
      <xdr:row>41</xdr:row>
      <xdr:rowOff>142240</xdr:rowOff>
    </xdr:to>
    <xdr:sp macro="" textlink="">
      <xdr:nvSpPr>
        <xdr:cNvPr id="75" name="楕円 74">
          <a:extLst>
            <a:ext uri="{FF2B5EF4-FFF2-40B4-BE49-F238E27FC236}">
              <a16:creationId xmlns:a16="http://schemas.microsoft.com/office/drawing/2014/main" id="{00000000-0008-0000-0F00-00004B000000}"/>
            </a:ext>
          </a:extLst>
        </xdr:cNvPr>
        <xdr:cNvSpPr/>
      </xdr:nvSpPr>
      <xdr:spPr>
        <a:xfrm>
          <a:off x="3746500" y="707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91440</xdr:rowOff>
    </xdr:from>
    <xdr:to>
      <xdr:col>24</xdr:col>
      <xdr:colOff>63500</xdr:colOff>
      <xdr:row>41</xdr:row>
      <xdr:rowOff>104775</xdr:rowOff>
    </xdr:to>
    <xdr:cxnSp macro="">
      <xdr:nvCxnSpPr>
        <xdr:cNvPr id="76" name="直線コネクタ 75">
          <a:extLst>
            <a:ext uri="{FF2B5EF4-FFF2-40B4-BE49-F238E27FC236}">
              <a16:creationId xmlns:a16="http://schemas.microsoft.com/office/drawing/2014/main" id="{00000000-0008-0000-0F00-00004C000000}"/>
            </a:ext>
          </a:extLst>
        </xdr:cNvPr>
        <xdr:cNvCxnSpPr/>
      </xdr:nvCxnSpPr>
      <xdr:spPr>
        <a:xfrm>
          <a:off x="3797300" y="7120890"/>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27305</xdr:rowOff>
    </xdr:from>
    <xdr:to>
      <xdr:col>15</xdr:col>
      <xdr:colOff>101600</xdr:colOff>
      <xdr:row>41</xdr:row>
      <xdr:rowOff>128905</xdr:rowOff>
    </xdr:to>
    <xdr:sp macro="" textlink="">
      <xdr:nvSpPr>
        <xdr:cNvPr id="77" name="楕円 76">
          <a:extLst>
            <a:ext uri="{FF2B5EF4-FFF2-40B4-BE49-F238E27FC236}">
              <a16:creationId xmlns:a16="http://schemas.microsoft.com/office/drawing/2014/main" id="{00000000-0008-0000-0F00-00004D000000}"/>
            </a:ext>
          </a:extLst>
        </xdr:cNvPr>
        <xdr:cNvSpPr/>
      </xdr:nvSpPr>
      <xdr:spPr>
        <a:xfrm>
          <a:off x="2857500" y="705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78105</xdr:rowOff>
    </xdr:from>
    <xdr:to>
      <xdr:col>19</xdr:col>
      <xdr:colOff>177800</xdr:colOff>
      <xdr:row>41</xdr:row>
      <xdr:rowOff>91440</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a:off x="2908300" y="710755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143510</xdr:rowOff>
    </xdr:from>
    <xdr:to>
      <xdr:col>10</xdr:col>
      <xdr:colOff>165100</xdr:colOff>
      <xdr:row>41</xdr:row>
      <xdr:rowOff>73660</xdr:rowOff>
    </xdr:to>
    <xdr:sp macro="" textlink="">
      <xdr:nvSpPr>
        <xdr:cNvPr id="79" name="楕円 78">
          <a:extLst>
            <a:ext uri="{FF2B5EF4-FFF2-40B4-BE49-F238E27FC236}">
              <a16:creationId xmlns:a16="http://schemas.microsoft.com/office/drawing/2014/main" id="{00000000-0008-0000-0F00-00004F000000}"/>
            </a:ext>
          </a:extLst>
        </xdr:cNvPr>
        <xdr:cNvSpPr/>
      </xdr:nvSpPr>
      <xdr:spPr>
        <a:xfrm>
          <a:off x="1968500" y="700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22860</xdr:rowOff>
    </xdr:from>
    <xdr:to>
      <xdr:col>15</xdr:col>
      <xdr:colOff>50800</xdr:colOff>
      <xdr:row>41</xdr:row>
      <xdr:rowOff>78105</xdr:rowOff>
    </xdr:to>
    <xdr:cxnSp macro="">
      <xdr:nvCxnSpPr>
        <xdr:cNvPr id="80" name="直線コネクタ 79">
          <a:extLst>
            <a:ext uri="{FF2B5EF4-FFF2-40B4-BE49-F238E27FC236}">
              <a16:creationId xmlns:a16="http://schemas.microsoft.com/office/drawing/2014/main" id="{00000000-0008-0000-0F00-000050000000}"/>
            </a:ext>
          </a:extLst>
        </xdr:cNvPr>
        <xdr:cNvCxnSpPr/>
      </xdr:nvCxnSpPr>
      <xdr:spPr>
        <a:xfrm>
          <a:off x="2019300" y="705231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109220</xdr:rowOff>
    </xdr:from>
    <xdr:to>
      <xdr:col>6</xdr:col>
      <xdr:colOff>38100</xdr:colOff>
      <xdr:row>41</xdr:row>
      <xdr:rowOff>39370</xdr:rowOff>
    </xdr:to>
    <xdr:sp macro="" textlink="">
      <xdr:nvSpPr>
        <xdr:cNvPr id="81" name="楕円 80">
          <a:extLst>
            <a:ext uri="{FF2B5EF4-FFF2-40B4-BE49-F238E27FC236}">
              <a16:creationId xmlns:a16="http://schemas.microsoft.com/office/drawing/2014/main" id="{00000000-0008-0000-0F00-000051000000}"/>
            </a:ext>
          </a:extLst>
        </xdr:cNvPr>
        <xdr:cNvSpPr/>
      </xdr:nvSpPr>
      <xdr:spPr>
        <a:xfrm>
          <a:off x="1079500" y="696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160020</xdr:rowOff>
    </xdr:from>
    <xdr:to>
      <xdr:col>10</xdr:col>
      <xdr:colOff>114300</xdr:colOff>
      <xdr:row>41</xdr:row>
      <xdr:rowOff>22860</xdr:rowOff>
    </xdr:to>
    <xdr:cxnSp macro="">
      <xdr:nvCxnSpPr>
        <xdr:cNvPr id="82" name="直線コネクタ 81">
          <a:extLst>
            <a:ext uri="{FF2B5EF4-FFF2-40B4-BE49-F238E27FC236}">
              <a16:creationId xmlns:a16="http://schemas.microsoft.com/office/drawing/2014/main" id="{00000000-0008-0000-0F00-000052000000}"/>
            </a:ext>
          </a:extLst>
        </xdr:cNvPr>
        <xdr:cNvCxnSpPr/>
      </xdr:nvCxnSpPr>
      <xdr:spPr>
        <a:xfrm>
          <a:off x="1130300" y="701802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33</xdr:row>
      <xdr:rowOff>97807</xdr:rowOff>
    </xdr:from>
    <xdr:ext cx="405111" cy="259045"/>
    <xdr:sp macro="" textlink="">
      <xdr:nvSpPr>
        <xdr:cNvPr id="83" name="n_1aveValue【図書館】&#10;有形固定資産減価償却率">
          <a:extLst>
            <a:ext uri="{FF2B5EF4-FFF2-40B4-BE49-F238E27FC236}">
              <a16:creationId xmlns:a16="http://schemas.microsoft.com/office/drawing/2014/main" id="{00000000-0008-0000-0F00-000053000000}"/>
            </a:ext>
          </a:extLst>
        </xdr:cNvPr>
        <xdr:cNvSpPr txBox="1"/>
      </xdr:nvSpPr>
      <xdr:spPr>
        <a:xfrm>
          <a:off x="3582044" y="575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52087</xdr:rowOff>
    </xdr:from>
    <xdr:ext cx="405111" cy="259045"/>
    <xdr:sp macro="" textlink="">
      <xdr:nvSpPr>
        <xdr:cNvPr id="84" name="n_2aveValue【図書館】&#10;有形固定資産減価償却率">
          <a:extLst>
            <a:ext uri="{FF2B5EF4-FFF2-40B4-BE49-F238E27FC236}">
              <a16:creationId xmlns:a16="http://schemas.microsoft.com/office/drawing/2014/main" id="{00000000-0008-0000-0F00-000054000000}"/>
            </a:ext>
          </a:extLst>
        </xdr:cNvPr>
        <xdr:cNvSpPr txBox="1"/>
      </xdr:nvSpPr>
      <xdr:spPr>
        <a:xfrm>
          <a:off x="2705744" y="5709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36847</xdr:rowOff>
    </xdr:from>
    <xdr:ext cx="405111" cy="259045"/>
    <xdr:sp macro="" textlink="">
      <xdr:nvSpPr>
        <xdr:cNvPr id="85" name="n_3aveValue【図書館】&#10;有形固定資産減価償却率">
          <a:extLst>
            <a:ext uri="{FF2B5EF4-FFF2-40B4-BE49-F238E27FC236}">
              <a16:creationId xmlns:a16="http://schemas.microsoft.com/office/drawing/2014/main" id="{00000000-0008-0000-0F00-000055000000}"/>
            </a:ext>
          </a:extLst>
        </xdr:cNvPr>
        <xdr:cNvSpPr txBox="1"/>
      </xdr:nvSpPr>
      <xdr:spPr>
        <a:xfrm>
          <a:off x="1816744" y="586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55897</xdr:rowOff>
    </xdr:from>
    <xdr:ext cx="405111" cy="259045"/>
    <xdr:sp macro="" textlink="">
      <xdr:nvSpPr>
        <xdr:cNvPr id="86" name="n_4aveValue【図書館】&#10;有形固定資産減価償却率">
          <a:extLst>
            <a:ext uri="{FF2B5EF4-FFF2-40B4-BE49-F238E27FC236}">
              <a16:creationId xmlns:a16="http://schemas.microsoft.com/office/drawing/2014/main" id="{00000000-0008-0000-0F00-000056000000}"/>
            </a:ext>
          </a:extLst>
        </xdr:cNvPr>
        <xdr:cNvSpPr txBox="1"/>
      </xdr:nvSpPr>
      <xdr:spPr>
        <a:xfrm>
          <a:off x="927744" y="588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133367</xdr:rowOff>
    </xdr:from>
    <xdr:ext cx="405111" cy="259045"/>
    <xdr:sp macro="" textlink="">
      <xdr:nvSpPr>
        <xdr:cNvPr id="87" name="n_1mainValue【図書館】&#10;有形固定資産減価償却率">
          <a:extLst>
            <a:ext uri="{FF2B5EF4-FFF2-40B4-BE49-F238E27FC236}">
              <a16:creationId xmlns:a16="http://schemas.microsoft.com/office/drawing/2014/main" id="{00000000-0008-0000-0F00-000057000000}"/>
            </a:ext>
          </a:extLst>
        </xdr:cNvPr>
        <xdr:cNvSpPr txBox="1"/>
      </xdr:nvSpPr>
      <xdr:spPr>
        <a:xfrm>
          <a:off x="3582044" y="716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120032</xdr:rowOff>
    </xdr:from>
    <xdr:ext cx="405111" cy="259045"/>
    <xdr:sp macro="" textlink="">
      <xdr:nvSpPr>
        <xdr:cNvPr id="88" name="n_2mainValue【図書館】&#10;有形固定資産減価償却率">
          <a:extLst>
            <a:ext uri="{FF2B5EF4-FFF2-40B4-BE49-F238E27FC236}">
              <a16:creationId xmlns:a16="http://schemas.microsoft.com/office/drawing/2014/main" id="{00000000-0008-0000-0F00-000058000000}"/>
            </a:ext>
          </a:extLst>
        </xdr:cNvPr>
        <xdr:cNvSpPr txBox="1"/>
      </xdr:nvSpPr>
      <xdr:spPr>
        <a:xfrm>
          <a:off x="2705744" y="714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64787</xdr:rowOff>
    </xdr:from>
    <xdr:ext cx="405111" cy="259045"/>
    <xdr:sp macro="" textlink="">
      <xdr:nvSpPr>
        <xdr:cNvPr id="89" name="n_3mainValue【図書館】&#10;有形固定資産減価償却率">
          <a:extLst>
            <a:ext uri="{FF2B5EF4-FFF2-40B4-BE49-F238E27FC236}">
              <a16:creationId xmlns:a16="http://schemas.microsoft.com/office/drawing/2014/main" id="{00000000-0008-0000-0F00-000059000000}"/>
            </a:ext>
          </a:extLst>
        </xdr:cNvPr>
        <xdr:cNvSpPr txBox="1"/>
      </xdr:nvSpPr>
      <xdr:spPr>
        <a:xfrm>
          <a:off x="1816744" y="7094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30497</xdr:rowOff>
    </xdr:from>
    <xdr:ext cx="405111" cy="259045"/>
    <xdr:sp macro="" textlink="">
      <xdr:nvSpPr>
        <xdr:cNvPr id="90" name="n_4mainValue【図書館】&#10;有形固定資産減価償却率">
          <a:extLst>
            <a:ext uri="{FF2B5EF4-FFF2-40B4-BE49-F238E27FC236}">
              <a16:creationId xmlns:a16="http://schemas.microsoft.com/office/drawing/2014/main" id="{00000000-0008-0000-0F00-00005A000000}"/>
            </a:ext>
          </a:extLst>
        </xdr:cNvPr>
        <xdr:cNvSpPr txBox="1"/>
      </xdr:nvSpPr>
      <xdr:spPr>
        <a:xfrm>
          <a:off x="927744" y="705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00000000-0008-0000-0F00-000063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F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1" name="テキスト ボックス 100">
          <a:extLst>
            <a:ext uri="{FF2B5EF4-FFF2-40B4-BE49-F238E27FC236}">
              <a16:creationId xmlns:a16="http://schemas.microsoft.com/office/drawing/2014/main" id="{00000000-0008-0000-0F00-000065000000}"/>
            </a:ext>
          </a:extLst>
        </xdr:cNvPr>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00000000-0008-0000-0F00-000066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00000000-0008-0000-0F00-000067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00000000-0008-0000-0F00-000068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00000000-0008-0000-0F00-000069000000}"/>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00000000-0008-0000-0F00-00006A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00000000-0008-0000-0F00-00006B000000}"/>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00000000-0008-0000-0F00-00006C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00000000-0008-0000-0F00-00006D000000}"/>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00000000-0008-0000-0F00-00006E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00000000-0008-0000-0F00-00006F000000}"/>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00000000-0008-0000-0F00-000070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00000000-0008-0000-0F00-000071000000}"/>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00000000-0008-0000-0F00-000072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00000000-0008-0000-0F00-000073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00000000-0008-0000-0F00-000074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157843</xdr:rowOff>
    </xdr:from>
    <xdr:to>
      <xdr:col>54</xdr:col>
      <xdr:colOff>189865</xdr:colOff>
      <xdr:row>42</xdr:row>
      <xdr:rowOff>59872</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flipV="1">
          <a:off x="10476865" y="5644243"/>
          <a:ext cx="0" cy="16165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63699</xdr:rowOff>
    </xdr:from>
    <xdr:ext cx="469744" cy="259045"/>
    <xdr:sp macro="" textlink="">
      <xdr:nvSpPr>
        <xdr:cNvPr id="118" name="【図書館】&#10;一人当たり面積最小値テキスト">
          <a:extLst>
            <a:ext uri="{FF2B5EF4-FFF2-40B4-BE49-F238E27FC236}">
              <a16:creationId xmlns:a16="http://schemas.microsoft.com/office/drawing/2014/main" id="{00000000-0008-0000-0F00-000076000000}"/>
            </a:ext>
          </a:extLst>
        </xdr:cNvPr>
        <xdr:cNvSpPr txBox="1"/>
      </xdr:nvSpPr>
      <xdr:spPr>
        <a:xfrm>
          <a:off x="10515600" y="7264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59872</xdr:rowOff>
    </xdr:from>
    <xdr:to>
      <xdr:col>55</xdr:col>
      <xdr:colOff>88900</xdr:colOff>
      <xdr:row>42</xdr:row>
      <xdr:rowOff>59872</xdr:rowOff>
    </xdr:to>
    <xdr:cxnSp macro="">
      <xdr:nvCxnSpPr>
        <xdr:cNvPr id="119" name="直線コネクタ 118">
          <a:extLst>
            <a:ext uri="{FF2B5EF4-FFF2-40B4-BE49-F238E27FC236}">
              <a16:creationId xmlns:a16="http://schemas.microsoft.com/office/drawing/2014/main" id="{00000000-0008-0000-0F00-000077000000}"/>
            </a:ext>
          </a:extLst>
        </xdr:cNvPr>
        <xdr:cNvCxnSpPr/>
      </xdr:nvCxnSpPr>
      <xdr:spPr>
        <a:xfrm>
          <a:off x="10388600" y="7260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104520</xdr:rowOff>
    </xdr:from>
    <xdr:ext cx="469744" cy="259045"/>
    <xdr:sp macro="" textlink="">
      <xdr:nvSpPr>
        <xdr:cNvPr id="120" name="【図書館】&#10;一人当たり面積最大値テキスト">
          <a:extLst>
            <a:ext uri="{FF2B5EF4-FFF2-40B4-BE49-F238E27FC236}">
              <a16:creationId xmlns:a16="http://schemas.microsoft.com/office/drawing/2014/main" id="{00000000-0008-0000-0F00-000078000000}"/>
            </a:ext>
          </a:extLst>
        </xdr:cNvPr>
        <xdr:cNvSpPr txBox="1"/>
      </xdr:nvSpPr>
      <xdr:spPr>
        <a:xfrm>
          <a:off x="10515600" y="5419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157843</xdr:rowOff>
    </xdr:from>
    <xdr:to>
      <xdr:col>55</xdr:col>
      <xdr:colOff>88900</xdr:colOff>
      <xdr:row>32</xdr:row>
      <xdr:rowOff>157843</xdr:rowOff>
    </xdr:to>
    <xdr:cxnSp macro="">
      <xdr:nvCxnSpPr>
        <xdr:cNvPr id="121" name="直線コネクタ 120">
          <a:extLst>
            <a:ext uri="{FF2B5EF4-FFF2-40B4-BE49-F238E27FC236}">
              <a16:creationId xmlns:a16="http://schemas.microsoft.com/office/drawing/2014/main" id="{00000000-0008-0000-0F00-000079000000}"/>
            </a:ext>
          </a:extLst>
        </xdr:cNvPr>
        <xdr:cNvCxnSpPr/>
      </xdr:nvCxnSpPr>
      <xdr:spPr>
        <a:xfrm>
          <a:off x="10388600" y="5644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40112</xdr:rowOff>
    </xdr:from>
    <xdr:ext cx="469744" cy="259045"/>
    <xdr:sp macro="" textlink="">
      <xdr:nvSpPr>
        <xdr:cNvPr id="122" name="【図書館】&#10;一人当たり面積平均値テキスト">
          <a:extLst>
            <a:ext uri="{FF2B5EF4-FFF2-40B4-BE49-F238E27FC236}">
              <a16:creationId xmlns:a16="http://schemas.microsoft.com/office/drawing/2014/main" id="{00000000-0008-0000-0F00-00007A000000}"/>
            </a:ext>
          </a:extLst>
        </xdr:cNvPr>
        <xdr:cNvSpPr txBox="1"/>
      </xdr:nvSpPr>
      <xdr:spPr>
        <a:xfrm>
          <a:off x="10515600" y="65552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17235</xdr:rowOff>
    </xdr:from>
    <xdr:to>
      <xdr:col>55</xdr:col>
      <xdr:colOff>50800</xdr:colOff>
      <xdr:row>39</xdr:row>
      <xdr:rowOff>118835</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10426700" y="670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17235</xdr:rowOff>
    </xdr:from>
    <xdr:to>
      <xdr:col>50</xdr:col>
      <xdr:colOff>165100</xdr:colOff>
      <xdr:row>39</xdr:row>
      <xdr:rowOff>118835</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9588500" y="670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17235</xdr:rowOff>
    </xdr:from>
    <xdr:to>
      <xdr:col>46</xdr:col>
      <xdr:colOff>38100</xdr:colOff>
      <xdr:row>39</xdr:row>
      <xdr:rowOff>118835</xdr:rowOff>
    </xdr:to>
    <xdr:sp macro="" textlink="">
      <xdr:nvSpPr>
        <xdr:cNvPr id="125" name="フローチャート: 判断 124">
          <a:extLst>
            <a:ext uri="{FF2B5EF4-FFF2-40B4-BE49-F238E27FC236}">
              <a16:creationId xmlns:a16="http://schemas.microsoft.com/office/drawing/2014/main" id="{00000000-0008-0000-0F00-00007D000000}"/>
            </a:ext>
          </a:extLst>
        </xdr:cNvPr>
        <xdr:cNvSpPr/>
      </xdr:nvSpPr>
      <xdr:spPr>
        <a:xfrm>
          <a:off x="8699500" y="670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66222</xdr:rowOff>
    </xdr:from>
    <xdr:to>
      <xdr:col>41</xdr:col>
      <xdr:colOff>101600</xdr:colOff>
      <xdr:row>39</xdr:row>
      <xdr:rowOff>167822</xdr:rowOff>
    </xdr:to>
    <xdr:sp macro="" textlink="">
      <xdr:nvSpPr>
        <xdr:cNvPr id="126" name="フローチャート: 判断 125">
          <a:extLst>
            <a:ext uri="{FF2B5EF4-FFF2-40B4-BE49-F238E27FC236}">
              <a16:creationId xmlns:a16="http://schemas.microsoft.com/office/drawing/2014/main" id="{00000000-0008-0000-0F00-00007E000000}"/>
            </a:ext>
          </a:extLst>
        </xdr:cNvPr>
        <xdr:cNvSpPr/>
      </xdr:nvSpPr>
      <xdr:spPr>
        <a:xfrm>
          <a:off x="7810500" y="6752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115207</xdr:rowOff>
    </xdr:from>
    <xdr:to>
      <xdr:col>36</xdr:col>
      <xdr:colOff>165100</xdr:colOff>
      <xdr:row>40</xdr:row>
      <xdr:rowOff>45357</xdr:rowOff>
    </xdr:to>
    <xdr:sp macro="" textlink="">
      <xdr:nvSpPr>
        <xdr:cNvPr id="127" name="フローチャート: 判断 126">
          <a:extLst>
            <a:ext uri="{FF2B5EF4-FFF2-40B4-BE49-F238E27FC236}">
              <a16:creationId xmlns:a16="http://schemas.microsoft.com/office/drawing/2014/main" id="{00000000-0008-0000-0F00-00007F000000}"/>
            </a:ext>
          </a:extLst>
        </xdr:cNvPr>
        <xdr:cNvSpPr/>
      </xdr:nvSpPr>
      <xdr:spPr>
        <a:xfrm>
          <a:off x="6921500" y="680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F00-000082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F00-000083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00000000-0008-0000-0F00-000084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98878</xdr:rowOff>
    </xdr:from>
    <xdr:to>
      <xdr:col>55</xdr:col>
      <xdr:colOff>50800</xdr:colOff>
      <xdr:row>42</xdr:row>
      <xdr:rowOff>29028</xdr:rowOff>
    </xdr:to>
    <xdr:sp macro="" textlink="">
      <xdr:nvSpPr>
        <xdr:cNvPr id="133" name="楕円 132">
          <a:extLst>
            <a:ext uri="{FF2B5EF4-FFF2-40B4-BE49-F238E27FC236}">
              <a16:creationId xmlns:a16="http://schemas.microsoft.com/office/drawing/2014/main" id="{00000000-0008-0000-0F00-000085000000}"/>
            </a:ext>
          </a:extLst>
        </xdr:cNvPr>
        <xdr:cNvSpPr/>
      </xdr:nvSpPr>
      <xdr:spPr>
        <a:xfrm>
          <a:off x="10426700" y="712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13805</xdr:rowOff>
    </xdr:from>
    <xdr:ext cx="469744" cy="259045"/>
    <xdr:sp macro="" textlink="">
      <xdr:nvSpPr>
        <xdr:cNvPr id="134" name="【図書館】&#10;一人当たり面積該当値テキスト">
          <a:extLst>
            <a:ext uri="{FF2B5EF4-FFF2-40B4-BE49-F238E27FC236}">
              <a16:creationId xmlns:a16="http://schemas.microsoft.com/office/drawing/2014/main" id="{00000000-0008-0000-0F00-000086000000}"/>
            </a:ext>
          </a:extLst>
        </xdr:cNvPr>
        <xdr:cNvSpPr txBox="1"/>
      </xdr:nvSpPr>
      <xdr:spPr>
        <a:xfrm>
          <a:off x="10515600" y="7043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98878</xdr:rowOff>
    </xdr:from>
    <xdr:to>
      <xdr:col>50</xdr:col>
      <xdr:colOff>165100</xdr:colOff>
      <xdr:row>42</xdr:row>
      <xdr:rowOff>29028</xdr:rowOff>
    </xdr:to>
    <xdr:sp macro="" textlink="">
      <xdr:nvSpPr>
        <xdr:cNvPr id="135" name="楕円 134">
          <a:extLst>
            <a:ext uri="{FF2B5EF4-FFF2-40B4-BE49-F238E27FC236}">
              <a16:creationId xmlns:a16="http://schemas.microsoft.com/office/drawing/2014/main" id="{00000000-0008-0000-0F00-000087000000}"/>
            </a:ext>
          </a:extLst>
        </xdr:cNvPr>
        <xdr:cNvSpPr/>
      </xdr:nvSpPr>
      <xdr:spPr>
        <a:xfrm>
          <a:off x="9588500" y="712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149678</xdr:rowOff>
    </xdr:from>
    <xdr:to>
      <xdr:col>55</xdr:col>
      <xdr:colOff>0</xdr:colOff>
      <xdr:row>41</xdr:row>
      <xdr:rowOff>149678</xdr:rowOff>
    </xdr:to>
    <xdr:cxnSp macro="">
      <xdr:nvCxnSpPr>
        <xdr:cNvPr id="136" name="直線コネクタ 135">
          <a:extLst>
            <a:ext uri="{FF2B5EF4-FFF2-40B4-BE49-F238E27FC236}">
              <a16:creationId xmlns:a16="http://schemas.microsoft.com/office/drawing/2014/main" id="{00000000-0008-0000-0F00-000088000000}"/>
            </a:ext>
          </a:extLst>
        </xdr:cNvPr>
        <xdr:cNvCxnSpPr/>
      </xdr:nvCxnSpPr>
      <xdr:spPr>
        <a:xfrm>
          <a:off x="9639300" y="71791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115207</xdr:rowOff>
    </xdr:from>
    <xdr:to>
      <xdr:col>46</xdr:col>
      <xdr:colOff>38100</xdr:colOff>
      <xdr:row>42</xdr:row>
      <xdr:rowOff>45357</xdr:rowOff>
    </xdr:to>
    <xdr:sp macro="" textlink="">
      <xdr:nvSpPr>
        <xdr:cNvPr id="137" name="楕円 136">
          <a:extLst>
            <a:ext uri="{FF2B5EF4-FFF2-40B4-BE49-F238E27FC236}">
              <a16:creationId xmlns:a16="http://schemas.microsoft.com/office/drawing/2014/main" id="{00000000-0008-0000-0F00-000089000000}"/>
            </a:ext>
          </a:extLst>
        </xdr:cNvPr>
        <xdr:cNvSpPr/>
      </xdr:nvSpPr>
      <xdr:spPr>
        <a:xfrm>
          <a:off x="8699500" y="714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149678</xdr:rowOff>
    </xdr:from>
    <xdr:to>
      <xdr:col>50</xdr:col>
      <xdr:colOff>114300</xdr:colOff>
      <xdr:row>41</xdr:row>
      <xdr:rowOff>166007</xdr:rowOff>
    </xdr:to>
    <xdr:cxnSp macro="">
      <xdr:nvCxnSpPr>
        <xdr:cNvPr id="138" name="直線コネクタ 137">
          <a:extLst>
            <a:ext uri="{FF2B5EF4-FFF2-40B4-BE49-F238E27FC236}">
              <a16:creationId xmlns:a16="http://schemas.microsoft.com/office/drawing/2014/main" id="{00000000-0008-0000-0F00-00008A000000}"/>
            </a:ext>
          </a:extLst>
        </xdr:cNvPr>
        <xdr:cNvCxnSpPr/>
      </xdr:nvCxnSpPr>
      <xdr:spPr>
        <a:xfrm flipV="1">
          <a:off x="8750300" y="7179128"/>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115207</xdr:rowOff>
    </xdr:from>
    <xdr:to>
      <xdr:col>41</xdr:col>
      <xdr:colOff>101600</xdr:colOff>
      <xdr:row>42</xdr:row>
      <xdr:rowOff>45357</xdr:rowOff>
    </xdr:to>
    <xdr:sp macro="" textlink="">
      <xdr:nvSpPr>
        <xdr:cNvPr id="139" name="楕円 138">
          <a:extLst>
            <a:ext uri="{FF2B5EF4-FFF2-40B4-BE49-F238E27FC236}">
              <a16:creationId xmlns:a16="http://schemas.microsoft.com/office/drawing/2014/main" id="{00000000-0008-0000-0F00-00008B000000}"/>
            </a:ext>
          </a:extLst>
        </xdr:cNvPr>
        <xdr:cNvSpPr/>
      </xdr:nvSpPr>
      <xdr:spPr>
        <a:xfrm>
          <a:off x="7810500" y="714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166007</xdr:rowOff>
    </xdr:from>
    <xdr:to>
      <xdr:col>45</xdr:col>
      <xdr:colOff>177800</xdr:colOff>
      <xdr:row>41</xdr:row>
      <xdr:rowOff>166007</xdr:rowOff>
    </xdr:to>
    <xdr:cxnSp macro="">
      <xdr:nvCxnSpPr>
        <xdr:cNvPr id="140" name="直線コネクタ 139">
          <a:extLst>
            <a:ext uri="{FF2B5EF4-FFF2-40B4-BE49-F238E27FC236}">
              <a16:creationId xmlns:a16="http://schemas.microsoft.com/office/drawing/2014/main" id="{00000000-0008-0000-0F00-00008C000000}"/>
            </a:ext>
          </a:extLst>
        </xdr:cNvPr>
        <xdr:cNvCxnSpPr/>
      </xdr:nvCxnSpPr>
      <xdr:spPr>
        <a:xfrm>
          <a:off x="7861300" y="71954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131535</xdr:rowOff>
    </xdr:from>
    <xdr:to>
      <xdr:col>36</xdr:col>
      <xdr:colOff>165100</xdr:colOff>
      <xdr:row>42</xdr:row>
      <xdr:rowOff>61685</xdr:rowOff>
    </xdr:to>
    <xdr:sp macro="" textlink="">
      <xdr:nvSpPr>
        <xdr:cNvPr id="141" name="楕円 140">
          <a:extLst>
            <a:ext uri="{FF2B5EF4-FFF2-40B4-BE49-F238E27FC236}">
              <a16:creationId xmlns:a16="http://schemas.microsoft.com/office/drawing/2014/main" id="{00000000-0008-0000-0F00-00008D000000}"/>
            </a:ext>
          </a:extLst>
        </xdr:cNvPr>
        <xdr:cNvSpPr/>
      </xdr:nvSpPr>
      <xdr:spPr>
        <a:xfrm>
          <a:off x="6921500" y="716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166007</xdr:rowOff>
    </xdr:from>
    <xdr:to>
      <xdr:col>41</xdr:col>
      <xdr:colOff>50800</xdr:colOff>
      <xdr:row>42</xdr:row>
      <xdr:rowOff>10885</xdr:rowOff>
    </xdr:to>
    <xdr:cxnSp macro="">
      <xdr:nvCxnSpPr>
        <xdr:cNvPr id="142" name="直線コネクタ 141">
          <a:extLst>
            <a:ext uri="{FF2B5EF4-FFF2-40B4-BE49-F238E27FC236}">
              <a16:creationId xmlns:a16="http://schemas.microsoft.com/office/drawing/2014/main" id="{00000000-0008-0000-0F00-00008E000000}"/>
            </a:ext>
          </a:extLst>
        </xdr:cNvPr>
        <xdr:cNvCxnSpPr/>
      </xdr:nvCxnSpPr>
      <xdr:spPr>
        <a:xfrm flipV="1">
          <a:off x="6972300" y="7195457"/>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135362</xdr:rowOff>
    </xdr:from>
    <xdr:ext cx="469744" cy="259045"/>
    <xdr:sp macro="" textlink="">
      <xdr:nvSpPr>
        <xdr:cNvPr id="143" name="n_1aveValue【図書館】&#10;一人当たり面積">
          <a:extLst>
            <a:ext uri="{FF2B5EF4-FFF2-40B4-BE49-F238E27FC236}">
              <a16:creationId xmlns:a16="http://schemas.microsoft.com/office/drawing/2014/main" id="{00000000-0008-0000-0F00-00008F000000}"/>
            </a:ext>
          </a:extLst>
        </xdr:cNvPr>
        <xdr:cNvSpPr txBox="1"/>
      </xdr:nvSpPr>
      <xdr:spPr>
        <a:xfrm>
          <a:off x="9391727" y="6479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135362</xdr:rowOff>
    </xdr:from>
    <xdr:ext cx="469744" cy="259045"/>
    <xdr:sp macro="" textlink="">
      <xdr:nvSpPr>
        <xdr:cNvPr id="144" name="n_2aveValue【図書館】&#10;一人当たり面積">
          <a:extLst>
            <a:ext uri="{FF2B5EF4-FFF2-40B4-BE49-F238E27FC236}">
              <a16:creationId xmlns:a16="http://schemas.microsoft.com/office/drawing/2014/main" id="{00000000-0008-0000-0F00-000090000000}"/>
            </a:ext>
          </a:extLst>
        </xdr:cNvPr>
        <xdr:cNvSpPr txBox="1"/>
      </xdr:nvSpPr>
      <xdr:spPr>
        <a:xfrm>
          <a:off x="8515427" y="6479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12899</xdr:rowOff>
    </xdr:from>
    <xdr:ext cx="469744" cy="259045"/>
    <xdr:sp macro="" textlink="">
      <xdr:nvSpPr>
        <xdr:cNvPr id="145" name="n_3aveValue【図書館】&#10;一人当たり面積">
          <a:extLst>
            <a:ext uri="{FF2B5EF4-FFF2-40B4-BE49-F238E27FC236}">
              <a16:creationId xmlns:a16="http://schemas.microsoft.com/office/drawing/2014/main" id="{00000000-0008-0000-0F00-000091000000}"/>
            </a:ext>
          </a:extLst>
        </xdr:cNvPr>
        <xdr:cNvSpPr txBox="1"/>
      </xdr:nvSpPr>
      <xdr:spPr>
        <a:xfrm>
          <a:off x="7626427" y="6527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61884</xdr:rowOff>
    </xdr:from>
    <xdr:ext cx="469744" cy="259045"/>
    <xdr:sp macro="" textlink="">
      <xdr:nvSpPr>
        <xdr:cNvPr id="146" name="n_4aveValue【図書館】&#10;一人当たり面積">
          <a:extLst>
            <a:ext uri="{FF2B5EF4-FFF2-40B4-BE49-F238E27FC236}">
              <a16:creationId xmlns:a16="http://schemas.microsoft.com/office/drawing/2014/main" id="{00000000-0008-0000-0F00-000092000000}"/>
            </a:ext>
          </a:extLst>
        </xdr:cNvPr>
        <xdr:cNvSpPr txBox="1"/>
      </xdr:nvSpPr>
      <xdr:spPr>
        <a:xfrm>
          <a:off x="6737427" y="6576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20155</xdr:rowOff>
    </xdr:from>
    <xdr:ext cx="469744" cy="259045"/>
    <xdr:sp macro="" textlink="">
      <xdr:nvSpPr>
        <xdr:cNvPr id="147" name="n_1mainValue【図書館】&#10;一人当たり面積">
          <a:extLst>
            <a:ext uri="{FF2B5EF4-FFF2-40B4-BE49-F238E27FC236}">
              <a16:creationId xmlns:a16="http://schemas.microsoft.com/office/drawing/2014/main" id="{00000000-0008-0000-0F00-000093000000}"/>
            </a:ext>
          </a:extLst>
        </xdr:cNvPr>
        <xdr:cNvSpPr txBox="1"/>
      </xdr:nvSpPr>
      <xdr:spPr>
        <a:xfrm>
          <a:off x="9391727" y="7221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36484</xdr:rowOff>
    </xdr:from>
    <xdr:ext cx="469744" cy="259045"/>
    <xdr:sp macro="" textlink="">
      <xdr:nvSpPr>
        <xdr:cNvPr id="148" name="n_2mainValue【図書館】&#10;一人当たり面積">
          <a:extLst>
            <a:ext uri="{FF2B5EF4-FFF2-40B4-BE49-F238E27FC236}">
              <a16:creationId xmlns:a16="http://schemas.microsoft.com/office/drawing/2014/main" id="{00000000-0008-0000-0F00-000094000000}"/>
            </a:ext>
          </a:extLst>
        </xdr:cNvPr>
        <xdr:cNvSpPr txBox="1"/>
      </xdr:nvSpPr>
      <xdr:spPr>
        <a:xfrm>
          <a:off x="8515427" y="723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36484</xdr:rowOff>
    </xdr:from>
    <xdr:ext cx="469744" cy="259045"/>
    <xdr:sp macro="" textlink="">
      <xdr:nvSpPr>
        <xdr:cNvPr id="149" name="n_3mainValue【図書館】&#10;一人当たり面積">
          <a:extLst>
            <a:ext uri="{FF2B5EF4-FFF2-40B4-BE49-F238E27FC236}">
              <a16:creationId xmlns:a16="http://schemas.microsoft.com/office/drawing/2014/main" id="{00000000-0008-0000-0F00-000095000000}"/>
            </a:ext>
          </a:extLst>
        </xdr:cNvPr>
        <xdr:cNvSpPr txBox="1"/>
      </xdr:nvSpPr>
      <xdr:spPr>
        <a:xfrm>
          <a:off x="7626427" y="723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52812</xdr:rowOff>
    </xdr:from>
    <xdr:ext cx="469744" cy="259045"/>
    <xdr:sp macro="" textlink="">
      <xdr:nvSpPr>
        <xdr:cNvPr id="150" name="n_4mainValue【図書館】&#10;一人当たり面積">
          <a:extLst>
            <a:ext uri="{FF2B5EF4-FFF2-40B4-BE49-F238E27FC236}">
              <a16:creationId xmlns:a16="http://schemas.microsoft.com/office/drawing/2014/main" id="{00000000-0008-0000-0F00-000096000000}"/>
            </a:ext>
          </a:extLst>
        </xdr:cNvPr>
        <xdr:cNvSpPr txBox="1"/>
      </xdr:nvSpPr>
      <xdr:spPr>
        <a:xfrm>
          <a:off x="6737427"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00000000-0008-0000-0F00-00009C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00000000-0008-0000-0F00-00009D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00000000-0008-0000-0F00-00009E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00000000-0008-0000-0F00-00009F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00000000-0008-0000-0F00-0000A0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61" name="テキスト ボックス 160">
          <a:extLst>
            <a:ext uri="{FF2B5EF4-FFF2-40B4-BE49-F238E27FC236}">
              <a16:creationId xmlns:a16="http://schemas.microsoft.com/office/drawing/2014/main" id="{00000000-0008-0000-0F00-0000A1000000}"/>
            </a:ext>
          </a:extLst>
        </xdr:cNvPr>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63</xdr:row>
      <xdr:rowOff>57150</xdr:rowOff>
    </xdr:to>
    <xdr:cxnSp macro="">
      <xdr:nvCxnSpPr>
        <xdr:cNvPr id="162" name="直線コネクタ 161">
          <a:extLst>
            <a:ext uri="{FF2B5EF4-FFF2-40B4-BE49-F238E27FC236}">
              <a16:creationId xmlns:a16="http://schemas.microsoft.com/office/drawing/2014/main" id="{00000000-0008-0000-0F00-0000A2000000}"/>
            </a:ext>
          </a:extLst>
        </xdr:cNvPr>
        <xdr:cNvCxnSpPr/>
      </xdr:nvCxnSpPr>
      <xdr:spPr>
        <a:xfrm>
          <a:off x="762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86377</xdr:rowOff>
    </xdr:from>
    <xdr:ext cx="403059" cy="259045"/>
    <xdr:sp macro="" textlink="">
      <xdr:nvSpPr>
        <xdr:cNvPr id="163" name="テキスト ボックス 162">
          <a:extLst>
            <a:ext uri="{FF2B5EF4-FFF2-40B4-BE49-F238E27FC236}">
              <a16:creationId xmlns:a16="http://schemas.microsoft.com/office/drawing/2014/main" id="{00000000-0008-0000-0F00-0000A3000000}"/>
            </a:ext>
          </a:extLst>
        </xdr:cNvPr>
        <xdr:cNvSpPr txBox="1"/>
      </xdr:nvSpPr>
      <xdr:spPr>
        <a:xfrm>
          <a:off x="358941" y="1071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0F00-0000A4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00000000-0008-0000-0F00-0000A5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114300</xdr:rowOff>
    </xdr:from>
    <xdr:to>
      <xdr:col>28</xdr:col>
      <xdr:colOff>114300</xdr:colOff>
      <xdr:row>56</xdr:row>
      <xdr:rowOff>114300</xdr:rowOff>
    </xdr:to>
    <xdr:cxnSp macro="">
      <xdr:nvCxnSpPr>
        <xdr:cNvPr id="166" name="直線コネクタ 165">
          <a:extLst>
            <a:ext uri="{FF2B5EF4-FFF2-40B4-BE49-F238E27FC236}">
              <a16:creationId xmlns:a16="http://schemas.microsoft.com/office/drawing/2014/main" id="{00000000-0008-0000-0F00-0000A6000000}"/>
            </a:ext>
          </a:extLst>
        </xdr:cNvPr>
        <xdr:cNvCxnSpPr/>
      </xdr:nvCxnSpPr>
      <xdr:spPr>
        <a:xfrm>
          <a:off x="762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143527</xdr:rowOff>
    </xdr:from>
    <xdr:ext cx="403059" cy="259045"/>
    <xdr:sp macro="" textlink="">
      <xdr:nvSpPr>
        <xdr:cNvPr id="167" name="テキスト ボックス 166">
          <a:extLst>
            <a:ext uri="{FF2B5EF4-FFF2-40B4-BE49-F238E27FC236}">
              <a16:creationId xmlns:a16="http://schemas.microsoft.com/office/drawing/2014/main" id="{00000000-0008-0000-0F00-0000A7000000}"/>
            </a:ext>
          </a:extLst>
        </xdr:cNvPr>
        <xdr:cNvSpPr txBox="1"/>
      </xdr:nvSpPr>
      <xdr:spPr>
        <a:xfrm>
          <a:off x="358941" y="957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00000000-0008-0000-0F00-0000A8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9" name="テキスト ボックス 168">
          <a:extLst>
            <a:ext uri="{FF2B5EF4-FFF2-40B4-BE49-F238E27FC236}">
              <a16:creationId xmlns:a16="http://schemas.microsoft.com/office/drawing/2014/main" id="{00000000-0008-0000-0F00-0000A9000000}"/>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00000000-0008-0000-0F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28575</xdr:rowOff>
    </xdr:from>
    <xdr:to>
      <xdr:col>24</xdr:col>
      <xdr:colOff>62865</xdr:colOff>
      <xdr:row>62</xdr:row>
      <xdr:rowOff>91440</xdr:rowOff>
    </xdr:to>
    <xdr:cxnSp macro="">
      <xdr:nvCxnSpPr>
        <xdr:cNvPr id="171" name="直線コネクタ 170">
          <a:extLst>
            <a:ext uri="{FF2B5EF4-FFF2-40B4-BE49-F238E27FC236}">
              <a16:creationId xmlns:a16="http://schemas.microsoft.com/office/drawing/2014/main" id="{00000000-0008-0000-0F00-0000AB000000}"/>
            </a:ext>
          </a:extLst>
        </xdr:cNvPr>
        <xdr:cNvCxnSpPr/>
      </xdr:nvCxnSpPr>
      <xdr:spPr>
        <a:xfrm flipV="1">
          <a:off x="4634865" y="9801225"/>
          <a:ext cx="0" cy="920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95267</xdr:rowOff>
    </xdr:from>
    <xdr:ext cx="405111" cy="259045"/>
    <xdr:sp macro="" textlink="">
      <xdr:nvSpPr>
        <xdr:cNvPr id="172" name="【体育館・プール】&#10;有形固定資産減価償却率最小値テキスト">
          <a:extLst>
            <a:ext uri="{FF2B5EF4-FFF2-40B4-BE49-F238E27FC236}">
              <a16:creationId xmlns:a16="http://schemas.microsoft.com/office/drawing/2014/main" id="{00000000-0008-0000-0F00-0000AC000000}"/>
            </a:ext>
          </a:extLst>
        </xdr:cNvPr>
        <xdr:cNvSpPr txBox="1"/>
      </xdr:nvSpPr>
      <xdr:spPr>
        <a:xfrm>
          <a:off x="4673600" y="1072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91440</xdr:rowOff>
    </xdr:from>
    <xdr:to>
      <xdr:col>24</xdr:col>
      <xdr:colOff>152400</xdr:colOff>
      <xdr:row>62</xdr:row>
      <xdr:rowOff>91440</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a:off x="4546600" y="1072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146702</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00000000-0008-0000-0F00-0000AE000000}"/>
            </a:ext>
          </a:extLst>
        </xdr:cNvPr>
        <xdr:cNvSpPr txBox="1"/>
      </xdr:nvSpPr>
      <xdr:spPr>
        <a:xfrm>
          <a:off x="4673600" y="9576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28575</xdr:rowOff>
    </xdr:from>
    <xdr:to>
      <xdr:col>24</xdr:col>
      <xdr:colOff>152400</xdr:colOff>
      <xdr:row>57</xdr:row>
      <xdr:rowOff>28575</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a:off x="4546600" y="9801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36212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00000000-0008-0000-0F00-0000B0000000}"/>
            </a:ext>
          </a:extLst>
        </xdr:cNvPr>
        <xdr:cNvSpPr txBox="1"/>
      </xdr:nvSpPr>
      <xdr:spPr>
        <a:xfrm>
          <a:off x="4673600" y="10151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57785</xdr:rowOff>
    </xdr:from>
    <xdr:to>
      <xdr:col>24</xdr:col>
      <xdr:colOff>114300</xdr:colOff>
      <xdr:row>59</xdr:row>
      <xdr:rowOff>159385</xdr:rowOff>
    </xdr:to>
    <xdr:sp macro="" textlink="">
      <xdr:nvSpPr>
        <xdr:cNvPr id="177" name="フローチャート: 判断 176">
          <a:extLst>
            <a:ext uri="{FF2B5EF4-FFF2-40B4-BE49-F238E27FC236}">
              <a16:creationId xmlns:a16="http://schemas.microsoft.com/office/drawing/2014/main" id="{00000000-0008-0000-0F00-0000B1000000}"/>
            </a:ext>
          </a:extLst>
        </xdr:cNvPr>
        <xdr:cNvSpPr/>
      </xdr:nvSpPr>
      <xdr:spPr>
        <a:xfrm>
          <a:off x="4584700" y="1017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143510</xdr:rowOff>
    </xdr:from>
    <xdr:to>
      <xdr:col>20</xdr:col>
      <xdr:colOff>38100</xdr:colOff>
      <xdr:row>59</xdr:row>
      <xdr:rowOff>73660</xdr:rowOff>
    </xdr:to>
    <xdr:sp macro="" textlink="">
      <xdr:nvSpPr>
        <xdr:cNvPr id="178" name="フローチャート: 判断 177">
          <a:extLst>
            <a:ext uri="{FF2B5EF4-FFF2-40B4-BE49-F238E27FC236}">
              <a16:creationId xmlns:a16="http://schemas.microsoft.com/office/drawing/2014/main" id="{00000000-0008-0000-0F00-0000B2000000}"/>
            </a:ext>
          </a:extLst>
        </xdr:cNvPr>
        <xdr:cNvSpPr/>
      </xdr:nvSpPr>
      <xdr:spPr>
        <a:xfrm>
          <a:off x="374650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23495</xdr:rowOff>
    </xdr:from>
    <xdr:to>
      <xdr:col>15</xdr:col>
      <xdr:colOff>101600</xdr:colOff>
      <xdr:row>58</xdr:row>
      <xdr:rowOff>125095</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2857500" y="9967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57</xdr:row>
      <xdr:rowOff>92075</xdr:rowOff>
    </xdr:from>
    <xdr:to>
      <xdr:col>10</xdr:col>
      <xdr:colOff>165100</xdr:colOff>
      <xdr:row>58</xdr:row>
      <xdr:rowOff>22225</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1968500" y="9864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57</xdr:row>
      <xdr:rowOff>52070</xdr:rowOff>
    </xdr:from>
    <xdr:to>
      <xdr:col>6</xdr:col>
      <xdr:colOff>38100</xdr:colOff>
      <xdr:row>57</xdr:row>
      <xdr:rowOff>153670</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1079500" y="982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F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F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149225</xdr:rowOff>
    </xdr:from>
    <xdr:to>
      <xdr:col>24</xdr:col>
      <xdr:colOff>114300</xdr:colOff>
      <xdr:row>57</xdr:row>
      <xdr:rowOff>79375</xdr:rowOff>
    </xdr:to>
    <xdr:sp macro="" textlink="">
      <xdr:nvSpPr>
        <xdr:cNvPr id="187" name="楕円 186">
          <a:extLst>
            <a:ext uri="{FF2B5EF4-FFF2-40B4-BE49-F238E27FC236}">
              <a16:creationId xmlns:a16="http://schemas.microsoft.com/office/drawing/2014/main" id="{00000000-0008-0000-0F00-0000BB000000}"/>
            </a:ext>
          </a:extLst>
        </xdr:cNvPr>
        <xdr:cNvSpPr/>
      </xdr:nvSpPr>
      <xdr:spPr>
        <a:xfrm>
          <a:off x="4584700" y="9750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102252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00000000-0008-0000-0F00-0000BC000000}"/>
            </a:ext>
          </a:extLst>
        </xdr:cNvPr>
        <xdr:cNvSpPr txBox="1"/>
      </xdr:nvSpPr>
      <xdr:spPr>
        <a:xfrm>
          <a:off x="4673600" y="9703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23495</xdr:rowOff>
    </xdr:from>
    <xdr:to>
      <xdr:col>20</xdr:col>
      <xdr:colOff>38100</xdr:colOff>
      <xdr:row>56</xdr:row>
      <xdr:rowOff>125095</xdr:rowOff>
    </xdr:to>
    <xdr:sp macro="" textlink="">
      <xdr:nvSpPr>
        <xdr:cNvPr id="189" name="楕円 188">
          <a:extLst>
            <a:ext uri="{FF2B5EF4-FFF2-40B4-BE49-F238E27FC236}">
              <a16:creationId xmlns:a16="http://schemas.microsoft.com/office/drawing/2014/main" id="{00000000-0008-0000-0F00-0000BD000000}"/>
            </a:ext>
          </a:extLst>
        </xdr:cNvPr>
        <xdr:cNvSpPr/>
      </xdr:nvSpPr>
      <xdr:spPr>
        <a:xfrm>
          <a:off x="3746500" y="962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74295</xdr:rowOff>
    </xdr:from>
    <xdr:to>
      <xdr:col>24</xdr:col>
      <xdr:colOff>63500</xdr:colOff>
      <xdr:row>57</xdr:row>
      <xdr:rowOff>28575</xdr:rowOff>
    </xdr:to>
    <xdr:cxnSp macro="">
      <xdr:nvCxnSpPr>
        <xdr:cNvPr id="190" name="直線コネクタ 189">
          <a:extLst>
            <a:ext uri="{FF2B5EF4-FFF2-40B4-BE49-F238E27FC236}">
              <a16:creationId xmlns:a16="http://schemas.microsoft.com/office/drawing/2014/main" id="{00000000-0008-0000-0F00-0000BE000000}"/>
            </a:ext>
          </a:extLst>
        </xdr:cNvPr>
        <xdr:cNvCxnSpPr/>
      </xdr:nvCxnSpPr>
      <xdr:spPr>
        <a:xfrm>
          <a:off x="3797300" y="9675495"/>
          <a:ext cx="8382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69215</xdr:rowOff>
    </xdr:from>
    <xdr:to>
      <xdr:col>15</xdr:col>
      <xdr:colOff>101600</xdr:colOff>
      <xdr:row>55</xdr:row>
      <xdr:rowOff>170815</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2857500" y="9498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120015</xdr:rowOff>
    </xdr:from>
    <xdr:to>
      <xdr:col>19</xdr:col>
      <xdr:colOff>177800</xdr:colOff>
      <xdr:row>56</xdr:row>
      <xdr:rowOff>74295</xdr:rowOff>
    </xdr:to>
    <xdr:cxnSp macro="">
      <xdr:nvCxnSpPr>
        <xdr:cNvPr id="192" name="直線コネクタ 191">
          <a:extLst>
            <a:ext uri="{FF2B5EF4-FFF2-40B4-BE49-F238E27FC236}">
              <a16:creationId xmlns:a16="http://schemas.microsoft.com/office/drawing/2014/main" id="{00000000-0008-0000-0F00-0000C0000000}"/>
            </a:ext>
          </a:extLst>
        </xdr:cNvPr>
        <xdr:cNvCxnSpPr/>
      </xdr:nvCxnSpPr>
      <xdr:spPr>
        <a:xfrm>
          <a:off x="2908300" y="9549765"/>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46355</xdr:rowOff>
    </xdr:from>
    <xdr:to>
      <xdr:col>10</xdr:col>
      <xdr:colOff>165100</xdr:colOff>
      <xdr:row>58</xdr:row>
      <xdr:rowOff>147955</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1968500" y="999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55</xdr:row>
      <xdr:rowOff>120015</xdr:rowOff>
    </xdr:from>
    <xdr:to>
      <xdr:col>15</xdr:col>
      <xdr:colOff>50800</xdr:colOff>
      <xdr:row>58</xdr:row>
      <xdr:rowOff>97155</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flipV="1">
          <a:off x="2019300" y="9549765"/>
          <a:ext cx="889000" cy="49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109220</xdr:rowOff>
    </xdr:from>
    <xdr:to>
      <xdr:col>6</xdr:col>
      <xdr:colOff>38100</xdr:colOff>
      <xdr:row>58</xdr:row>
      <xdr:rowOff>39370</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1079500" y="988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160020</xdr:rowOff>
    </xdr:from>
    <xdr:to>
      <xdr:col>10</xdr:col>
      <xdr:colOff>114300</xdr:colOff>
      <xdr:row>58</xdr:row>
      <xdr:rowOff>97155</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a:off x="1130300" y="9932670"/>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64787</xdr:rowOff>
    </xdr:from>
    <xdr:ext cx="405111" cy="259045"/>
    <xdr:sp macro="" textlink="">
      <xdr:nvSpPr>
        <xdr:cNvPr id="197" name="n_1aveValue【体育館・プール】&#10;有形固定資産減価償却率">
          <a:extLst>
            <a:ext uri="{FF2B5EF4-FFF2-40B4-BE49-F238E27FC236}">
              <a16:creationId xmlns:a16="http://schemas.microsoft.com/office/drawing/2014/main" id="{00000000-0008-0000-0F00-0000C5000000}"/>
            </a:ext>
          </a:extLst>
        </xdr:cNvPr>
        <xdr:cNvSpPr txBox="1"/>
      </xdr:nvSpPr>
      <xdr:spPr>
        <a:xfrm>
          <a:off x="3582044" y="10180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116222</xdr:rowOff>
    </xdr:from>
    <xdr:ext cx="405111" cy="259045"/>
    <xdr:sp macro="" textlink="">
      <xdr:nvSpPr>
        <xdr:cNvPr id="198" name="n_2aveValue【体育館・プール】&#10;有形固定資産減価償却率">
          <a:extLst>
            <a:ext uri="{FF2B5EF4-FFF2-40B4-BE49-F238E27FC236}">
              <a16:creationId xmlns:a16="http://schemas.microsoft.com/office/drawing/2014/main" id="{00000000-0008-0000-0F00-0000C6000000}"/>
            </a:ext>
          </a:extLst>
        </xdr:cNvPr>
        <xdr:cNvSpPr txBox="1"/>
      </xdr:nvSpPr>
      <xdr:spPr>
        <a:xfrm>
          <a:off x="2705744" y="10060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38752</xdr:rowOff>
    </xdr:from>
    <xdr:ext cx="405111" cy="259045"/>
    <xdr:sp macro="" textlink="">
      <xdr:nvSpPr>
        <xdr:cNvPr id="199" name="n_3aveValue【体育館・プール】&#10;有形固定資産減価償却率">
          <a:extLst>
            <a:ext uri="{FF2B5EF4-FFF2-40B4-BE49-F238E27FC236}">
              <a16:creationId xmlns:a16="http://schemas.microsoft.com/office/drawing/2014/main" id="{00000000-0008-0000-0F00-0000C7000000}"/>
            </a:ext>
          </a:extLst>
        </xdr:cNvPr>
        <xdr:cNvSpPr txBox="1"/>
      </xdr:nvSpPr>
      <xdr:spPr>
        <a:xfrm>
          <a:off x="1816744" y="963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170197</xdr:rowOff>
    </xdr:from>
    <xdr:ext cx="405111" cy="259045"/>
    <xdr:sp macro="" textlink="">
      <xdr:nvSpPr>
        <xdr:cNvPr id="200" name="n_4aveValue【体育館・プール】&#10;有形固定資産減価償却率">
          <a:extLst>
            <a:ext uri="{FF2B5EF4-FFF2-40B4-BE49-F238E27FC236}">
              <a16:creationId xmlns:a16="http://schemas.microsoft.com/office/drawing/2014/main" id="{00000000-0008-0000-0F00-0000C8000000}"/>
            </a:ext>
          </a:extLst>
        </xdr:cNvPr>
        <xdr:cNvSpPr txBox="1"/>
      </xdr:nvSpPr>
      <xdr:spPr>
        <a:xfrm>
          <a:off x="927744" y="959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54</xdr:row>
      <xdr:rowOff>141622</xdr:rowOff>
    </xdr:from>
    <xdr:ext cx="405111" cy="259045"/>
    <xdr:sp macro="" textlink="">
      <xdr:nvSpPr>
        <xdr:cNvPr id="201" name="n_1main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3582044" y="939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54</xdr:row>
      <xdr:rowOff>15892</xdr:rowOff>
    </xdr:from>
    <xdr:ext cx="405111" cy="259045"/>
    <xdr:sp macro="" textlink="">
      <xdr:nvSpPr>
        <xdr:cNvPr id="202" name="n_2main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2705744" y="9274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139082</xdr:rowOff>
    </xdr:from>
    <xdr:ext cx="405111" cy="259045"/>
    <xdr:sp macro="" textlink="">
      <xdr:nvSpPr>
        <xdr:cNvPr id="203" name="n_3main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1816744" y="10083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30497</xdr:rowOff>
    </xdr:from>
    <xdr:ext cx="405111" cy="259045"/>
    <xdr:sp macro="" textlink="">
      <xdr:nvSpPr>
        <xdr:cNvPr id="204" name="n_4mainValue【体育館・プール】&#10;有形固定資産減価償却率">
          <a:extLst>
            <a:ext uri="{FF2B5EF4-FFF2-40B4-BE49-F238E27FC236}">
              <a16:creationId xmlns:a16="http://schemas.microsoft.com/office/drawing/2014/main" id="{00000000-0008-0000-0F00-0000CC000000}"/>
            </a:ext>
          </a:extLst>
        </xdr:cNvPr>
        <xdr:cNvSpPr txBox="1"/>
      </xdr:nvSpPr>
      <xdr:spPr>
        <a:xfrm>
          <a:off x="927744" y="9974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F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F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F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F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00000000-0008-0000-0F00-0000D7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6" name="テキスト ボックス 215">
          <a:extLst>
            <a:ext uri="{FF2B5EF4-FFF2-40B4-BE49-F238E27FC236}">
              <a16:creationId xmlns:a16="http://schemas.microsoft.com/office/drawing/2014/main" id="{00000000-0008-0000-0F00-0000D8000000}"/>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00000000-0008-0000-0F00-0000D9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8" name="テキスト ボックス 217">
          <a:extLst>
            <a:ext uri="{FF2B5EF4-FFF2-40B4-BE49-F238E27FC236}">
              <a16:creationId xmlns:a16="http://schemas.microsoft.com/office/drawing/2014/main" id="{00000000-0008-0000-0F00-0000DA00000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00000000-0008-0000-0F00-0000E1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75438</xdr:rowOff>
    </xdr:from>
    <xdr:to>
      <xdr:col>54</xdr:col>
      <xdr:colOff>189865</xdr:colOff>
      <xdr:row>62</xdr:row>
      <xdr:rowOff>73152</xdr:rowOff>
    </xdr:to>
    <xdr:cxnSp macro="">
      <xdr:nvCxnSpPr>
        <xdr:cNvPr id="226" name="直線コネクタ 225">
          <a:extLst>
            <a:ext uri="{FF2B5EF4-FFF2-40B4-BE49-F238E27FC236}">
              <a16:creationId xmlns:a16="http://schemas.microsoft.com/office/drawing/2014/main" id="{00000000-0008-0000-0F00-0000E2000000}"/>
            </a:ext>
          </a:extLst>
        </xdr:cNvPr>
        <xdr:cNvCxnSpPr/>
      </xdr:nvCxnSpPr>
      <xdr:spPr>
        <a:xfrm flipV="1">
          <a:off x="10476865" y="9505188"/>
          <a:ext cx="0" cy="1197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76979</xdr:rowOff>
    </xdr:from>
    <xdr:ext cx="469744" cy="259045"/>
    <xdr:sp macro="" textlink="">
      <xdr:nvSpPr>
        <xdr:cNvPr id="227" name="【体育館・プール】&#10;一人当たり面積最小値テキスト">
          <a:extLst>
            <a:ext uri="{FF2B5EF4-FFF2-40B4-BE49-F238E27FC236}">
              <a16:creationId xmlns:a16="http://schemas.microsoft.com/office/drawing/2014/main" id="{00000000-0008-0000-0F00-0000E3000000}"/>
            </a:ext>
          </a:extLst>
        </xdr:cNvPr>
        <xdr:cNvSpPr txBox="1"/>
      </xdr:nvSpPr>
      <xdr:spPr>
        <a:xfrm>
          <a:off x="10515600" y="10706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62</xdr:row>
      <xdr:rowOff>73152</xdr:rowOff>
    </xdr:from>
    <xdr:to>
      <xdr:col>55</xdr:col>
      <xdr:colOff>88900</xdr:colOff>
      <xdr:row>62</xdr:row>
      <xdr:rowOff>73152</xdr:rowOff>
    </xdr:to>
    <xdr:cxnSp macro="">
      <xdr:nvCxnSpPr>
        <xdr:cNvPr id="228" name="直線コネクタ 227">
          <a:extLst>
            <a:ext uri="{FF2B5EF4-FFF2-40B4-BE49-F238E27FC236}">
              <a16:creationId xmlns:a16="http://schemas.microsoft.com/office/drawing/2014/main" id="{00000000-0008-0000-0F00-0000E4000000}"/>
            </a:ext>
          </a:extLst>
        </xdr:cNvPr>
        <xdr:cNvCxnSpPr/>
      </xdr:nvCxnSpPr>
      <xdr:spPr>
        <a:xfrm>
          <a:off x="10388600" y="10703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22115</xdr:rowOff>
    </xdr:from>
    <xdr:ext cx="469744" cy="259045"/>
    <xdr:sp macro="" textlink="">
      <xdr:nvSpPr>
        <xdr:cNvPr id="229" name="【体育館・プール】&#10;一人当たり面積最大値テキスト">
          <a:extLst>
            <a:ext uri="{FF2B5EF4-FFF2-40B4-BE49-F238E27FC236}">
              <a16:creationId xmlns:a16="http://schemas.microsoft.com/office/drawing/2014/main" id="{00000000-0008-0000-0F00-0000E5000000}"/>
            </a:ext>
          </a:extLst>
        </xdr:cNvPr>
        <xdr:cNvSpPr txBox="1"/>
      </xdr:nvSpPr>
      <xdr:spPr>
        <a:xfrm>
          <a:off x="10515600" y="9280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75438</xdr:rowOff>
    </xdr:from>
    <xdr:to>
      <xdr:col>55</xdr:col>
      <xdr:colOff>88900</xdr:colOff>
      <xdr:row>55</xdr:row>
      <xdr:rowOff>75438</xdr:rowOff>
    </xdr:to>
    <xdr:cxnSp macro="">
      <xdr:nvCxnSpPr>
        <xdr:cNvPr id="230" name="直線コネクタ 229">
          <a:extLst>
            <a:ext uri="{FF2B5EF4-FFF2-40B4-BE49-F238E27FC236}">
              <a16:creationId xmlns:a16="http://schemas.microsoft.com/office/drawing/2014/main" id="{00000000-0008-0000-0F00-0000E6000000}"/>
            </a:ext>
          </a:extLst>
        </xdr:cNvPr>
        <xdr:cNvCxnSpPr/>
      </xdr:nvCxnSpPr>
      <xdr:spPr>
        <a:xfrm>
          <a:off x="10388600" y="950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165371</xdr:rowOff>
    </xdr:from>
    <xdr:ext cx="469744" cy="259045"/>
    <xdr:sp macro="" textlink="">
      <xdr:nvSpPr>
        <xdr:cNvPr id="231" name="【体育館・プール】&#10;一人当たり面積平均値テキスト">
          <a:extLst>
            <a:ext uri="{FF2B5EF4-FFF2-40B4-BE49-F238E27FC236}">
              <a16:creationId xmlns:a16="http://schemas.microsoft.com/office/drawing/2014/main" id="{00000000-0008-0000-0F00-0000E7000000}"/>
            </a:ext>
          </a:extLst>
        </xdr:cNvPr>
        <xdr:cNvSpPr txBox="1"/>
      </xdr:nvSpPr>
      <xdr:spPr>
        <a:xfrm>
          <a:off x="10515600" y="102809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15494</xdr:rowOff>
    </xdr:from>
    <xdr:to>
      <xdr:col>55</xdr:col>
      <xdr:colOff>50800</xdr:colOff>
      <xdr:row>60</xdr:row>
      <xdr:rowOff>117094</xdr:rowOff>
    </xdr:to>
    <xdr:sp macro="" textlink="">
      <xdr:nvSpPr>
        <xdr:cNvPr id="232" name="フローチャート: 判断 231">
          <a:extLst>
            <a:ext uri="{FF2B5EF4-FFF2-40B4-BE49-F238E27FC236}">
              <a16:creationId xmlns:a16="http://schemas.microsoft.com/office/drawing/2014/main" id="{00000000-0008-0000-0F00-0000E8000000}"/>
            </a:ext>
          </a:extLst>
        </xdr:cNvPr>
        <xdr:cNvSpPr/>
      </xdr:nvSpPr>
      <xdr:spPr>
        <a:xfrm>
          <a:off x="10426700" y="10302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31496</xdr:rowOff>
    </xdr:from>
    <xdr:to>
      <xdr:col>50</xdr:col>
      <xdr:colOff>165100</xdr:colOff>
      <xdr:row>60</xdr:row>
      <xdr:rowOff>133096</xdr:rowOff>
    </xdr:to>
    <xdr:sp macro="" textlink="">
      <xdr:nvSpPr>
        <xdr:cNvPr id="233" name="フローチャート: 判断 232">
          <a:extLst>
            <a:ext uri="{FF2B5EF4-FFF2-40B4-BE49-F238E27FC236}">
              <a16:creationId xmlns:a16="http://schemas.microsoft.com/office/drawing/2014/main" id="{00000000-0008-0000-0F00-0000E9000000}"/>
            </a:ext>
          </a:extLst>
        </xdr:cNvPr>
        <xdr:cNvSpPr/>
      </xdr:nvSpPr>
      <xdr:spPr>
        <a:xfrm>
          <a:off x="9588500" y="1031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38354</xdr:rowOff>
    </xdr:from>
    <xdr:to>
      <xdr:col>46</xdr:col>
      <xdr:colOff>38100</xdr:colOff>
      <xdr:row>60</xdr:row>
      <xdr:rowOff>139954</xdr:rowOff>
    </xdr:to>
    <xdr:sp macro="" textlink="">
      <xdr:nvSpPr>
        <xdr:cNvPr id="234" name="フローチャート: 判断 233">
          <a:extLst>
            <a:ext uri="{FF2B5EF4-FFF2-40B4-BE49-F238E27FC236}">
              <a16:creationId xmlns:a16="http://schemas.microsoft.com/office/drawing/2014/main" id="{00000000-0008-0000-0F00-0000EA000000}"/>
            </a:ext>
          </a:extLst>
        </xdr:cNvPr>
        <xdr:cNvSpPr/>
      </xdr:nvSpPr>
      <xdr:spPr>
        <a:xfrm>
          <a:off x="8699500" y="10325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26924</xdr:rowOff>
    </xdr:from>
    <xdr:to>
      <xdr:col>41</xdr:col>
      <xdr:colOff>101600</xdr:colOff>
      <xdr:row>61</xdr:row>
      <xdr:rowOff>128524</xdr:rowOff>
    </xdr:to>
    <xdr:sp macro="" textlink="">
      <xdr:nvSpPr>
        <xdr:cNvPr id="235" name="フローチャート: 判断 234">
          <a:extLst>
            <a:ext uri="{FF2B5EF4-FFF2-40B4-BE49-F238E27FC236}">
              <a16:creationId xmlns:a16="http://schemas.microsoft.com/office/drawing/2014/main" id="{00000000-0008-0000-0F00-0000EB000000}"/>
            </a:ext>
          </a:extLst>
        </xdr:cNvPr>
        <xdr:cNvSpPr/>
      </xdr:nvSpPr>
      <xdr:spPr>
        <a:xfrm>
          <a:off x="7810500" y="1048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6350</xdr:rowOff>
    </xdr:from>
    <xdr:to>
      <xdr:col>36</xdr:col>
      <xdr:colOff>165100</xdr:colOff>
      <xdr:row>61</xdr:row>
      <xdr:rowOff>107950</xdr:rowOff>
    </xdr:to>
    <xdr:sp macro="" textlink="">
      <xdr:nvSpPr>
        <xdr:cNvPr id="236" name="フローチャート: 判断 235">
          <a:extLst>
            <a:ext uri="{FF2B5EF4-FFF2-40B4-BE49-F238E27FC236}">
              <a16:creationId xmlns:a16="http://schemas.microsoft.com/office/drawing/2014/main" id="{00000000-0008-0000-0F00-0000EC000000}"/>
            </a:ext>
          </a:extLst>
        </xdr:cNvPr>
        <xdr:cNvSpPr/>
      </xdr:nvSpPr>
      <xdr:spPr>
        <a:xfrm>
          <a:off x="6921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F00-0000ED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F00-0000EE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F00-0000EF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F00-0000F0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F00-0000F1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72644</xdr:rowOff>
    </xdr:from>
    <xdr:to>
      <xdr:col>55</xdr:col>
      <xdr:colOff>50800</xdr:colOff>
      <xdr:row>60</xdr:row>
      <xdr:rowOff>2794</xdr:rowOff>
    </xdr:to>
    <xdr:sp macro="" textlink="">
      <xdr:nvSpPr>
        <xdr:cNvPr id="242" name="楕円 241">
          <a:extLst>
            <a:ext uri="{FF2B5EF4-FFF2-40B4-BE49-F238E27FC236}">
              <a16:creationId xmlns:a16="http://schemas.microsoft.com/office/drawing/2014/main" id="{00000000-0008-0000-0F00-0000F2000000}"/>
            </a:ext>
          </a:extLst>
        </xdr:cNvPr>
        <xdr:cNvSpPr/>
      </xdr:nvSpPr>
      <xdr:spPr>
        <a:xfrm>
          <a:off x="10426700" y="10188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95521</xdr:rowOff>
    </xdr:from>
    <xdr:ext cx="469744" cy="259045"/>
    <xdr:sp macro="" textlink="">
      <xdr:nvSpPr>
        <xdr:cNvPr id="243" name="【体育館・プール】&#10;一人当たり面積該当値テキスト">
          <a:extLst>
            <a:ext uri="{FF2B5EF4-FFF2-40B4-BE49-F238E27FC236}">
              <a16:creationId xmlns:a16="http://schemas.microsoft.com/office/drawing/2014/main" id="{00000000-0008-0000-0F00-0000F3000000}"/>
            </a:ext>
          </a:extLst>
        </xdr:cNvPr>
        <xdr:cNvSpPr txBox="1"/>
      </xdr:nvSpPr>
      <xdr:spPr>
        <a:xfrm>
          <a:off x="10515600" y="1003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81788</xdr:rowOff>
    </xdr:from>
    <xdr:to>
      <xdr:col>50</xdr:col>
      <xdr:colOff>165100</xdr:colOff>
      <xdr:row>60</xdr:row>
      <xdr:rowOff>11938</xdr:rowOff>
    </xdr:to>
    <xdr:sp macro="" textlink="">
      <xdr:nvSpPr>
        <xdr:cNvPr id="244" name="楕円 243">
          <a:extLst>
            <a:ext uri="{FF2B5EF4-FFF2-40B4-BE49-F238E27FC236}">
              <a16:creationId xmlns:a16="http://schemas.microsoft.com/office/drawing/2014/main" id="{00000000-0008-0000-0F00-0000F4000000}"/>
            </a:ext>
          </a:extLst>
        </xdr:cNvPr>
        <xdr:cNvSpPr/>
      </xdr:nvSpPr>
      <xdr:spPr>
        <a:xfrm>
          <a:off x="9588500" y="10197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123444</xdr:rowOff>
    </xdr:from>
    <xdr:to>
      <xdr:col>55</xdr:col>
      <xdr:colOff>0</xdr:colOff>
      <xdr:row>59</xdr:row>
      <xdr:rowOff>132588</xdr:rowOff>
    </xdr:to>
    <xdr:cxnSp macro="">
      <xdr:nvCxnSpPr>
        <xdr:cNvPr id="245" name="直線コネクタ 244">
          <a:extLst>
            <a:ext uri="{FF2B5EF4-FFF2-40B4-BE49-F238E27FC236}">
              <a16:creationId xmlns:a16="http://schemas.microsoft.com/office/drawing/2014/main" id="{00000000-0008-0000-0F00-0000F5000000}"/>
            </a:ext>
          </a:extLst>
        </xdr:cNvPr>
        <xdr:cNvCxnSpPr/>
      </xdr:nvCxnSpPr>
      <xdr:spPr>
        <a:xfrm flipV="1">
          <a:off x="9639300" y="1023899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93218</xdr:rowOff>
    </xdr:from>
    <xdr:to>
      <xdr:col>46</xdr:col>
      <xdr:colOff>38100</xdr:colOff>
      <xdr:row>60</xdr:row>
      <xdr:rowOff>23368</xdr:rowOff>
    </xdr:to>
    <xdr:sp macro="" textlink="">
      <xdr:nvSpPr>
        <xdr:cNvPr id="246" name="楕円 245">
          <a:extLst>
            <a:ext uri="{FF2B5EF4-FFF2-40B4-BE49-F238E27FC236}">
              <a16:creationId xmlns:a16="http://schemas.microsoft.com/office/drawing/2014/main" id="{00000000-0008-0000-0F00-0000F6000000}"/>
            </a:ext>
          </a:extLst>
        </xdr:cNvPr>
        <xdr:cNvSpPr/>
      </xdr:nvSpPr>
      <xdr:spPr>
        <a:xfrm>
          <a:off x="8699500" y="1020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132588</xdr:rowOff>
    </xdr:from>
    <xdr:to>
      <xdr:col>50</xdr:col>
      <xdr:colOff>114300</xdr:colOff>
      <xdr:row>59</xdr:row>
      <xdr:rowOff>144018</xdr:rowOff>
    </xdr:to>
    <xdr:cxnSp macro="">
      <xdr:nvCxnSpPr>
        <xdr:cNvPr id="247" name="直線コネクタ 246">
          <a:extLst>
            <a:ext uri="{FF2B5EF4-FFF2-40B4-BE49-F238E27FC236}">
              <a16:creationId xmlns:a16="http://schemas.microsoft.com/office/drawing/2014/main" id="{00000000-0008-0000-0F00-0000F7000000}"/>
            </a:ext>
          </a:extLst>
        </xdr:cNvPr>
        <xdr:cNvCxnSpPr/>
      </xdr:nvCxnSpPr>
      <xdr:spPr>
        <a:xfrm flipV="1">
          <a:off x="8750300" y="10248138"/>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31496</xdr:rowOff>
    </xdr:from>
    <xdr:to>
      <xdr:col>41</xdr:col>
      <xdr:colOff>101600</xdr:colOff>
      <xdr:row>60</xdr:row>
      <xdr:rowOff>133096</xdr:rowOff>
    </xdr:to>
    <xdr:sp macro="" textlink="">
      <xdr:nvSpPr>
        <xdr:cNvPr id="248" name="楕円 247">
          <a:extLst>
            <a:ext uri="{FF2B5EF4-FFF2-40B4-BE49-F238E27FC236}">
              <a16:creationId xmlns:a16="http://schemas.microsoft.com/office/drawing/2014/main" id="{00000000-0008-0000-0F00-0000F8000000}"/>
            </a:ext>
          </a:extLst>
        </xdr:cNvPr>
        <xdr:cNvSpPr/>
      </xdr:nvSpPr>
      <xdr:spPr>
        <a:xfrm>
          <a:off x="7810500" y="1031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144018</xdr:rowOff>
    </xdr:from>
    <xdr:to>
      <xdr:col>45</xdr:col>
      <xdr:colOff>177800</xdr:colOff>
      <xdr:row>60</xdr:row>
      <xdr:rowOff>82296</xdr:rowOff>
    </xdr:to>
    <xdr:cxnSp macro="">
      <xdr:nvCxnSpPr>
        <xdr:cNvPr id="249" name="直線コネクタ 248">
          <a:extLst>
            <a:ext uri="{FF2B5EF4-FFF2-40B4-BE49-F238E27FC236}">
              <a16:creationId xmlns:a16="http://schemas.microsoft.com/office/drawing/2014/main" id="{00000000-0008-0000-0F00-0000F9000000}"/>
            </a:ext>
          </a:extLst>
        </xdr:cNvPr>
        <xdr:cNvCxnSpPr/>
      </xdr:nvCxnSpPr>
      <xdr:spPr>
        <a:xfrm flipV="1">
          <a:off x="7861300" y="10259568"/>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116078</xdr:rowOff>
    </xdr:from>
    <xdr:to>
      <xdr:col>36</xdr:col>
      <xdr:colOff>165100</xdr:colOff>
      <xdr:row>59</xdr:row>
      <xdr:rowOff>46228</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6921500" y="10060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58</xdr:row>
      <xdr:rowOff>166878</xdr:rowOff>
    </xdr:from>
    <xdr:to>
      <xdr:col>41</xdr:col>
      <xdr:colOff>50800</xdr:colOff>
      <xdr:row>60</xdr:row>
      <xdr:rowOff>82296</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a:off x="6972300" y="10110978"/>
          <a:ext cx="889000" cy="258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124223</xdr:rowOff>
    </xdr:from>
    <xdr:ext cx="469744" cy="259045"/>
    <xdr:sp macro="" textlink="">
      <xdr:nvSpPr>
        <xdr:cNvPr id="252" name="n_1aveValue【体育館・プール】&#10;一人当たり面積">
          <a:extLst>
            <a:ext uri="{FF2B5EF4-FFF2-40B4-BE49-F238E27FC236}">
              <a16:creationId xmlns:a16="http://schemas.microsoft.com/office/drawing/2014/main" id="{00000000-0008-0000-0F00-0000FC000000}"/>
            </a:ext>
          </a:extLst>
        </xdr:cNvPr>
        <xdr:cNvSpPr txBox="1"/>
      </xdr:nvSpPr>
      <xdr:spPr>
        <a:xfrm>
          <a:off x="9391727" y="10411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131081</xdr:rowOff>
    </xdr:from>
    <xdr:ext cx="469744" cy="259045"/>
    <xdr:sp macro="" textlink="">
      <xdr:nvSpPr>
        <xdr:cNvPr id="253" name="n_2aveValue【体育館・プール】&#10;一人当たり面積">
          <a:extLst>
            <a:ext uri="{FF2B5EF4-FFF2-40B4-BE49-F238E27FC236}">
              <a16:creationId xmlns:a16="http://schemas.microsoft.com/office/drawing/2014/main" id="{00000000-0008-0000-0F00-0000FD000000}"/>
            </a:ext>
          </a:extLst>
        </xdr:cNvPr>
        <xdr:cNvSpPr txBox="1"/>
      </xdr:nvSpPr>
      <xdr:spPr>
        <a:xfrm>
          <a:off x="8515427" y="10418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119651</xdr:rowOff>
    </xdr:from>
    <xdr:ext cx="469744" cy="259045"/>
    <xdr:sp macro="" textlink="">
      <xdr:nvSpPr>
        <xdr:cNvPr id="254" name="n_3aveValue【体育館・プール】&#10;一人当たり面積">
          <a:extLst>
            <a:ext uri="{FF2B5EF4-FFF2-40B4-BE49-F238E27FC236}">
              <a16:creationId xmlns:a16="http://schemas.microsoft.com/office/drawing/2014/main" id="{00000000-0008-0000-0F00-0000FE000000}"/>
            </a:ext>
          </a:extLst>
        </xdr:cNvPr>
        <xdr:cNvSpPr txBox="1"/>
      </xdr:nvSpPr>
      <xdr:spPr>
        <a:xfrm>
          <a:off x="7626427" y="10578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99077</xdr:rowOff>
    </xdr:from>
    <xdr:ext cx="469744" cy="259045"/>
    <xdr:sp macro="" textlink="">
      <xdr:nvSpPr>
        <xdr:cNvPr id="255" name="n_4aveValue【体育館・プール】&#10;一人当たり面積">
          <a:extLst>
            <a:ext uri="{FF2B5EF4-FFF2-40B4-BE49-F238E27FC236}">
              <a16:creationId xmlns:a16="http://schemas.microsoft.com/office/drawing/2014/main" id="{00000000-0008-0000-0F00-0000FF000000}"/>
            </a:ext>
          </a:extLst>
        </xdr:cNvPr>
        <xdr:cNvSpPr txBox="1"/>
      </xdr:nvSpPr>
      <xdr:spPr>
        <a:xfrm>
          <a:off x="6737427" y="1055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28465</xdr:rowOff>
    </xdr:from>
    <xdr:ext cx="469744" cy="259045"/>
    <xdr:sp macro="" textlink="">
      <xdr:nvSpPr>
        <xdr:cNvPr id="256" name="n_1mainValue【体育館・プール】&#10;一人当たり面積">
          <a:extLst>
            <a:ext uri="{FF2B5EF4-FFF2-40B4-BE49-F238E27FC236}">
              <a16:creationId xmlns:a16="http://schemas.microsoft.com/office/drawing/2014/main" id="{00000000-0008-0000-0F00-000000010000}"/>
            </a:ext>
          </a:extLst>
        </xdr:cNvPr>
        <xdr:cNvSpPr txBox="1"/>
      </xdr:nvSpPr>
      <xdr:spPr>
        <a:xfrm>
          <a:off x="9391727" y="9972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39895</xdr:rowOff>
    </xdr:from>
    <xdr:ext cx="469744" cy="259045"/>
    <xdr:sp macro="" textlink="">
      <xdr:nvSpPr>
        <xdr:cNvPr id="257" name="n_2mainValue【体育館・プール】&#10;一人当たり面積">
          <a:extLst>
            <a:ext uri="{FF2B5EF4-FFF2-40B4-BE49-F238E27FC236}">
              <a16:creationId xmlns:a16="http://schemas.microsoft.com/office/drawing/2014/main" id="{00000000-0008-0000-0F00-000001010000}"/>
            </a:ext>
          </a:extLst>
        </xdr:cNvPr>
        <xdr:cNvSpPr txBox="1"/>
      </xdr:nvSpPr>
      <xdr:spPr>
        <a:xfrm>
          <a:off x="8515427" y="998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149623</xdr:rowOff>
    </xdr:from>
    <xdr:ext cx="469744" cy="259045"/>
    <xdr:sp macro="" textlink="">
      <xdr:nvSpPr>
        <xdr:cNvPr id="258" name="n_3mainValue【体育館・プール】&#10;一人当たり面積">
          <a:extLst>
            <a:ext uri="{FF2B5EF4-FFF2-40B4-BE49-F238E27FC236}">
              <a16:creationId xmlns:a16="http://schemas.microsoft.com/office/drawing/2014/main" id="{00000000-0008-0000-0F00-000002010000}"/>
            </a:ext>
          </a:extLst>
        </xdr:cNvPr>
        <xdr:cNvSpPr txBox="1"/>
      </xdr:nvSpPr>
      <xdr:spPr>
        <a:xfrm>
          <a:off x="7626427" y="10093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57</xdr:row>
      <xdr:rowOff>62755</xdr:rowOff>
    </xdr:from>
    <xdr:ext cx="469744" cy="259045"/>
    <xdr:sp macro="" textlink="">
      <xdr:nvSpPr>
        <xdr:cNvPr id="259" name="n_4mainValue【体育館・プール】&#10;一人当たり面積">
          <a:extLst>
            <a:ext uri="{FF2B5EF4-FFF2-40B4-BE49-F238E27FC236}">
              <a16:creationId xmlns:a16="http://schemas.microsoft.com/office/drawing/2014/main" id="{00000000-0008-0000-0F00-000003010000}"/>
            </a:ext>
          </a:extLst>
        </xdr:cNvPr>
        <xdr:cNvSpPr txBox="1"/>
      </xdr:nvSpPr>
      <xdr:spPr>
        <a:xfrm>
          <a:off x="6737427" y="9835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00000000-0008-0000-0F00-000004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00000000-0008-0000-0F00-000005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00000000-0008-0000-0F00-000006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00000000-0008-0000-0F00-000007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00000000-0008-0000-0F00-00000C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00000000-0008-0000-0F00-00000D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0" name="テキスト ボックス 269">
          <a:extLst>
            <a:ext uri="{FF2B5EF4-FFF2-40B4-BE49-F238E27FC236}">
              <a16:creationId xmlns:a16="http://schemas.microsoft.com/office/drawing/2014/main" id="{00000000-0008-0000-0F00-00000E010000}"/>
            </a:ext>
          </a:extLst>
        </xdr:cNvPr>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00000000-0008-0000-0F00-00000F01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72" name="テキスト ボックス 271">
          <a:extLst>
            <a:ext uri="{FF2B5EF4-FFF2-40B4-BE49-F238E27FC236}">
              <a16:creationId xmlns:a16="http://schemas.microsoft.com/office/drawing/2014/main" id="{00000000-0008-0000-0F00-000010010000}"/>
            </a:ext>
          </a:extLst>
        </xdr:cNvPr>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00000000-0008-0000-0F00-00001101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福祉施設】&#10;有形固定資産減価償却率グラフ枠">
          <a:extLst>
            <a:ext uri="{FF2B5EF4-FFF2-40B4-BE49-F238E27FC236}">
              <a16:creationId xmlns:a16="http://schemas.microsoft.com/office/drawing/2014/main" id="{00000000-0008-0000-0F00-000019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81</xdr:row>
      <xdr:rowOff>163830</xdr:rowOff>
    </xdr:from>
    <xdr:to>
      <xdr:col>24</xdr:col>
      <xdr:colOff>62865</xdr:colOff>
      <xdr:row>85</xdr:row>
      <xdr:rowOff>136398</xdr:rowOff>
    </xdr:to>
    <xdr:cxnSp macro="">
      <xdr:nvCxnSpPr>
        <xdr:cNvPr id="282" name="直線コネクタ 281">
          <a:extLst>
            <a:ext uri="{FF2B5EF4-FFF2-40B4-BE49-F238E27FC236}">
              <a16:creationId xmlns:a16="http://schemas.microsoft.com/office/drawing/2014/main" id="{00000000-0008-0000-0F00-00001A010000}"/>
            </a:ext>
          </a:extLst>
        </xdr:cNvPr>
        <xdr:cNvCxnSpPr/>
      </xdr:nvCxnSpPr>
      <xdr:spPr>
        <a:xfrm flipV="1">
          <a:off x="4634865" y="14051280"/>
          <a:ext cx="0" cy="658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140225</xdr:rowOff>
    </xdr:from>
    <xdr:ext cx="405111" cy="259045"/>
    <xdr:sp macro="" textlink="">
      <xdr:nvSpPr>
        <xdr:cNvPr id="283" name="【福祉施設】&#10;有形固定資産減価償却率最小値テキスト">
          <a:extLst>
            <a:ext uri="{FF2B5EF4-FFF2-40B4-BE49-F238E27FC236}">
              <a16:creationId xmlns:a16="http://schemas.microsoft.com/office/drawing/2014/main" id="{00000000-0008-0000-0F00-00001B010000}"/>
            </a:ext>
          </a:extLst>
        </xdr:cNvPr>
        <xdr:cNvSpPr txBox="1"/>
      </xdr:nvSpPr>
      <xdr:spPr>
        <a:xfrm>
          <a:off x="4673600" y="14713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136398</xdr:rowOff>
    </xdr:from>
    <xdr:to>
      <xdr:col>24</xdr:col>
      <xdr:colOff>152400</xdr:colOff>
      <xdr:row>85</xdr:row>
      <xdr:rowOff>136398</xdr:rowOff>
    </xdr:to>
    <xdr:cxnSp macro="">
      <xdr:nvCxnSpPr>
        <xdr:cNvPr id="284" name="直線コネクタ 283">
          <a:extLst>
            <a:ext uri="{FF2B5EF4-FFF2-40B4-BE49-F238E27FC236}">
              <a16:creationId xmlns:a16="http://schemas.microsoft.com/office/drawing/2014/main" id="{00000000-0008-0000-0F00-00001C010000}"/>
            </a:ext>
          </a:extLst>
        </xdr:cNvPr>
        <xdr:cNvCxnSpPr/>
      </xdr:nvCxnSpPr>
      <xdr:spPr>
        <a:xfrm>
          <a:off x="4546600" y="1470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110507</xdr:rowOff>
    </xdr:from>
    <xdr:ext cx="405111" cy="259045"/>
    <xdr:sp macro="" textlink="">
      <xdr:nvSpPr>
        <xdr:cNvPr id="285" name="【福祉施設】&#10;有形固定資産減価償却率最大値テキスト">
          <a:extLst>
            <a:ext uri="{FF2B5EF4-FFF2-40B4-BE49-F238E27FC236}">
              <a16:creationId xmlns:a16="http://schemas.microsoft.com/office/drawing/2014/main" id="{00000000-0008-0000-0F00-00001D010000}"/>
            </a:ext>
          </a:extLst>
        </xdr:cNvPr>
        <xdr:cNvSpPr txBox="1"/>
      </xdr:nvSpPr>
      <xdr:spPr>
        <a:xfrm>
          <a:off x="4673600" y="13826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81</xdr:row>
      <xdr:rowOff>163830</xdr:rowOff>
    </xdr:from>
    <xdr:to>
      <xdr:col>24</xdr:col>
      <xdr:colOff>152400</xdr:colOff>
      <xdr:row>81</xdr:row>
      <xdr:rowOff>163830</xdr:rowOff>
    </xdr:to>
    <xdr:cxnSp macro="">
      <xdr:nvCxnSpPr>
        <xdr:cNvPr id="286" name="直線コネクタ 285">
          <a:extLst>
            <a:ext uri="{FF2B5EF4-FFF2-40B4-BE49-F238E27FC236}">
              <a16:creationId xmlns:a16="http://schemas.microsoft.com/office/drawing/2014/main" id="{00000000-0008-0000-0F00-00001E010000}"/>
            </a:ext>
          </a:extLst>
        </xdr:cNvPr>
        <xdr:cNvCxnSpPr/>
      </xdr:nvCxnSpPr>
      <xdr:spPr>
        <a:xfrm>
          <a:off x="4546600" y="14051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112031</xdr:rowOff>
    </xdr:from>
    <xdr:ext cx="405111" cy="259045"/>
    <xdr:sp macro="" textlink="">
      <xdr:nvSpPr>
        <xdr:cNvPr id="287" name="【福祉施設】&#10;有形固定資産減価償却率平均値テキスト">
          <a:extLst>
            <a:ext uri="{FF2B5EF4-FFF2-40B4-BE49-F238E27FC236}">
              <a16:creationId xmlns:a16="http://schemas.microsoft.com/office/drawing/2014/main" id="{00000000-0008-0000-0F00-00001F010000}"/>
            </a:ext>
          </a:extLst>
        </xdr:cNvPr>
        <xdr:cNvSpPr txBox="1"/>
      </xdr:nvSpPr>
      <xdr:spPr>
        <a:xfrm>
          <a:off x="4673600" y="141709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133604</xdr:rowOff>
    </xdr:from>
    <xdr:to>
      <xdr:col>24</xdr:col>
      <xdr:colOff>114300</xdr:colOff>
      <xdr:row>83</xdr:row>
      <xdr:rowOff>63754</xdr:rowOff>
    </xdr:to>
    <xdr:sp macro="" textlink="">
      <xdr:nvSpPr>
        <xdr:cNvPr id="288" name="フローチャート: 判断 287">
          <a:extLst>
            <a:ext uri="{FF2B5EF4-FFF2-40B4-BE49-F238E27FC236}">
              <a16:creationId xmlns:a16="http://schemas.microsoft.com/office/drawing/2014/main" id="{00000000-0008-0000-0F00-000020010000}"/>
            </a:ext>
          </a:extLst>
        </xdr:cNvPr>
        <xdr:cNvSpPr/>
      </xdr:nvSpPr>
      <xdr:spPr>
        <a:xfrm>
          <a:off x="4584700" y="14192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74168</xdr:rowOff>
    </xdr:from>
    <xdr:to>
      <xdr:col>20</xdr:col>
      <xdr:colOff>38100</xdr:colOff>
      <xdr:row>83</xdr:row>
      <xdr:rowOff>4318</xdr:rowOff>
    </xdr:to>
    <xdr:sp macro="" textlink="">
      <xdr:nvSpPr>
        <xdr:cNvPr id="289" name="フローチャート: 判断 288">
          <a:extLst>
            <a:ext uri="{FF2B5EF4-FFF2-40B4-BE49-F238E27FC236}">
              <a16:creationId xmlns:a16="http://schemas.microsoft.com/office/drawing/2014/main" id="{00000000-0008-0000-0F00-000021010000}"/>
            </a:ext>
          </a:extLst>
        </xdr:cNvPr>
        <xdr:cNvSpPr/>
      </xdr:nvSpPr>
      <xdr:spPr>
        <a:xfrm>
          <a:off x="3746500" y="1413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14732</xdr:rowOff>
    </xdr:from>
    <xdr:to>
      <xdr:col>15</xdr:col>
      <xdr:colOff>101600</xdr:colOff>
      <xdr:row>82</xdr:row>
      <xdr:rowOff>116332</xdr:rowOff>
    </xdr:to>
    <xdr:sp macro="" textlink="">
      <xdr:nvSpPr>
        <xdr:cNvPr id="290" name="フローチャート: 判断 289">
          <a:extLst>
            <a:ext uri="{FF2B5EF4-FFF2-40B4-BE49-F238E27FC236}">
              <a16:creationId xmlns:a16="http://schemas.microsoft.com/office/drawing/2014/main" id="{00000000-0008-0000-0F00-000022010000}"/>
            </a:ext>
          </a:extLst>
        </xdr:cNvPr>
        <xdr:cNvSpPr/>
      </xdr:nvSpPr>
      <xdr:spPr>
        <a:xfrm>
          <a:off x="2857500" y="14073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158750</xdr:rowOff>
    </xdr:from>
    <xdr:to>
      <xdr:col>10</xdr:col>
      <xdr:colOff>165100</xdr:colOff>
      <xdr:row>82</xdr:row>
      <xdr:rowOff>88900</xdr:rowOff>
    </xdr:to>
    <xdr:sp macro="" textlink="">
      <xdr:nvSpPr>
        <xdr:cNvPr id="291" name="フローチャート: 判断 290">
          <a:extLst>
            <a:ext uri="{FF2B5EF4-FFF2-40B4-BE49-F238E27FC236}">
              <a16:creationId xmlns:a16="http://schemas.microsoft.com/office/drawing/2014/main" id="{00000000-0008-0000-0F00-000023010000}"/>
            </a:ext>
          </a:extLst>
        </xdr:cNvPr>
        <xdr:cNvSpPr/>
      </xdr:nvSpPr>
      <xdr:spPr>
        <a:xfrm>
          <a:off x="1968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165608</xdr:rowOff>
    </xdr:from>
    <xdr:to>
      <xdr:col>6</xdr:col>
      <xdr:colOff>38100</xdr:colOff>
      <xdr:row>81</xdr:row>
      <xdr:rowOff>95758</xdr:rowOff>
    </xdr:to>
    <xdr:sp macro="" textlink="">
      <xdr:nvSpPr>
        <xdr:cNvPr id="292" name="フローチャート: 判断 291">
          <a:extLst>
            <a:ext uri="{FF2B5EF4-FFF2-40B4-BE49-F238E27FC236}">
              <a16:creationId xmlns:a16="http://schemas.microsoft.com/office/drawing/2014/main" id="{00000000-0008-0000-0F00-000024010000}"/>
            </a:ext>
          </a:extLst>
        </xdr:cNvPr>
        <xdr:cNvSpPr/>
      </xdr:nvSpPr>
      <xdr:spPr>
        <a:xfrm>
          <a:off x="1079500" y="1388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00000000-0008-0000-0F00-000025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00000000-0008-0000-0F00-000026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0000000-0008-0000-0F00-000027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F00-000028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F00-000029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113030</xdr:rowOff>
    </xdr:from>
    <xdr:to>
      <xdr:col>24</xdr:col>
      <xdr:colOff>114300</xdr:colOff>
      <xdr:row>82</xdr:row>
      <xdr:rowOff>43180</xdr:rowOff>
    </xdr:to>
    <xdr:sp macro="" textlink="">
      <xdr:nvSpPr>
        <xdr:cNvPr id="298" name="楕円 297">
          <a:extLst>
            <a:ext uri="{FF2B5EF4-FFF2-40B4-BE49-F238E27FC236}">
              <a16:creationId xmlns:a16="http://schemas.microsoft.com/office/drawing/2014/main" id="{00000000-0008-0000-0F00-00002A010000}"/>
            </a:ext>
          </a:extLst>
        </xdr:cNvPr>
        <xdr:cNvSpPr/>
      </xdr:nvSpPr>
      <xdr:spPr>
        <a:xfrm>
          <a:off x="4584700" y="1400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66057</xdr:rowOff>
    </xdr:from>
    <xdr:ext cx="405111" cy="259045"/>
    <xdr:sp macro="" textlink="">
      <xdr:nvSpPr>
        <xdr:cNvPr id="299" name="【福祉施設】&#10;有形固定資産減価償却率該当値テキスト">
          <a:extLst>
            <a:ext uri="{FF2B5EF4-FFF2-40B4-BE49-F238E27FC236}">
              <a16:creationId xmlns:a16="http://schemas.microsoft.com/office/drawing/2014/main" id="{00000000-0008-0000-0F00-00002B010000}"/>
            </a:ext>
          </a:extLst>
        </xdr:cNvPr>
        <xdr:cNvSpPr txBox="1"/>
      </xdr:nvSpPr>
      <xdr:spPr>
        <a:xfrm>
          <a:off x="4673600" y="13953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26163</xdr:rowOff>
    </xdr:from>
    <xdr:to>
      <xdr:col>20</xdr:col>
      <xdr:colOff>38100</xdr:colOff>
      <xdr:row>81</xdr:row>
      <xdr:rowOff>127763</xdr:rowOff>
    </xdr:to>
    <xdr:sp macro="" textlink="">
      <xdr:nvSpPr>
        <xdr:cNvPr id="300" name="楕円 299">
          <a:extLst>
            <a:ext uri="{FF2B5EF4-FFF2-40B4-BE49-F238E27FC236}">
              <a16:creationId xmlns:a16="http://schemas.microsoft.com/office/drawing/2014/main" id="{00000000-0008-0000-0F00-00002C010000}"/>
            </a:ext>
          </a:extLst>
        </xdr:cNvPr>
        <xdr:cNvSpPr/>
      </xdr:nvSpPr>
      <xdr:spPr>
        <a:xfrm>
          <a:off x="3746500" y="1391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76963</xdr:rowOff>
    </xdr:from>
    <xdr:to>
      <xdr:col>24</xdr:col>
      <xdr:colOff>63500</xdr:colOff>
      <xdr:row>81</xdr:row>
      <xdr:rowOff>163830</xdr:rowOff>
    </xdr:to>
    <xdr:cxnSp macro="">
      <xdr:nvCxnSpPr>
        <xdr:cNvPr id="301" name="直線コネクタ 300">
          <a:extLst>
            <a:ext uri="{FF2B5EF4-FFF2-40B4-BE49-F238E27FC236}">
              <a16:creationId xmlns:a16="http://schemas.microsoft.com/office/drawing/2014/main" id="{00000000-0008-0000-0F00-00002D010000}"/>
            </a:ext>
          </a:extLst>
        </xdr:cNvPr>
        <xdr:cNvCxnSpPr/>
      </xdr:nvCxnSpPr>
      <xdr:spPr>
        <a:xfrm>
          <a:off x="3797300" y="13964413"/>
          <a:ext cx="838200" cy="8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101600</xdr:rowOff>
    </xdr:from>
    <xdr:to>
      <xdr:col>15</xdr:col>
      <xdr:colOff>101600</xdr:colOff>
      <xdr:row>81</xdr:row>
      <xdr:rowOff>31750</xdr:rowOff>
    </xdr:to>
    <xdr:sp macro="" textlink="">
      <xdr:nvSpPr>
        <xdr:cNvPr id="302" name="楕円 301">
          <a:extLst>
            <a:ext uri="{FF2B5EF4-FFF2-40B4-BE49-F238E27FC236}">
              <a16:creationId xmlns:a16="http://schemas.microsoft.com/office/drawing/2014/main" id="{00000000-0008-0000-0F00-00002E010000}"/>
            </a:ext>
          </a:extLst>
        </xdr:cNvPr>
        <xdr:cNvSpPr/>
      </xdr:nvSpPr>
      <xdr:spPr>
        <a:xfrm>
          <a:off x="2857500" y="1381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152400</xdr:rowOff>
    </xdr:from>
    <xdr:to>
      <xdr:col>19</xdr:col>
      <xdr:colOff>177800</xdr:colOff>
      <xdr:row>81</xdr:row>
      <xdr:rowOff>76963</xdr:rowOff>
    </xdr:to>
    <xdr:cxnSp macro="">
      <xdr:nvCxnSpPr>
        <xdr:cNvPr id="303" name="直線コネクタ 302">
          <a:extLst>
            <a:ext uri="{FF2B5EF4-FFF2-40B4-BE49-F238E27FC236}">
              <a16:creationId xmlns:a16="http://schemas.microsoft.com/office/drawing/2014/main" id="{00000000-0008-0000-0F00-00002F010000}"/>
            </a:ext>
          </a:extLst>
        </xdr:cNvPr>
        <xdr:cNvCxnSpPr/>
      </xdr:nvCxnSpPr>
      <xdr:spPr>
        <a:xfrm>
          <a:off x="2908300" y="13868400"/>
          <a:ext cx="889000" cy="96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1015</xdr:rowOff>
    </xdr:from>
    <xdr:to>
      <xdr:col>10</xdr:col>
      <xdr:colOff>165100</xdr:colOff>
      <xdr:row>80</xdr:row>
      <xdr:rowOff>102615</xdr:rowOff>
    </xdr:to>
    <xdr:sp macro="" textlink="">
      <xdr:nvSpPr>
        <xdr:cNvPr id="304" name="楕円 303">
          <a:extLst>
            <a:ext uri="{FF2B5EF4-FFF2-40B4-BE49-F238E27FC236}">
              <a16:creationId xmlns:a16="http://schemas.microsoft.com/office/drawing/2014/main" id="{00000000-0008-0000-0F00-000030010000}"/>
            </a:ext>
          </a:extLst>
        </xdr:cNvPr>
        <xdr:cNvSpPr/>
      </xdr:nvSpPr>
      <xdr:spPr>
        <a:xfrm>
          <a:off x="1968500" y="1371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51815</xdr:rowOff>
    </xdr:from>
    <xdr:to>
      <xdr:col>15</xdr:col>
      <xdr:colOff>50800</xdr:colOff>
      <xdr:row>80</xdr:row>
      <xdr:rowOff>152400</xdr:rowOff>
    </xdr:to>
    <xdr:cxnSp macro="">
      <xdr:nvCxnSpPr>
        <xdr:cNvPr id="305" name="直線コネクタ 304">
          <a:extLst>
            <a:ext uri="{FF2B5EF4-FFF2-40B4-BE49-F238E27FC236}">
              <a16:creationId xmlns:a16="http://schemas.microsoft.com/office/drawing/2014/main" id="{00000000-0008-0000-0F00-000031010000}"/>
            </a:ext>
          </a:extLst>
        </xdr:cNvPr>
        <xdr:cNvCxnSpPr/>
      </xdr:nvCxnSpPr>
      <xdr:spPr>
        <a:xfrm>
          <a:off x="2019300" y="13767815"/>
          <a:ext cx="889000" cy="100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161037</xdr:rowOff>
    </xdr:from>
    <xdr:to>
      <xdr:col>6</xdr:col>
      <xdr:colOff>38100</xdr:colOff>
      <xdr:row>79</xdr:row>
      <xdr:rowOff>91187</xdr:rowOff>
    </xdr:to>
    <xdr:sp macro="" textlink="">
      <xdr:nvSpPr>
        <xdr:cNvPr id="306" name="楕円 305">
          <a:extLst>
            <a:ext uri="{FF2B5EF4-FFF2-40B4-BE49-F238E27FC236}">
              <a16:creationId xmlns:a16="http://schemas.microsoft.com/office/drawing/2014/main" id="{00000000-0008-0000-0F00-000032010000}"/>
            </a:ext>
          </a:extLst>
        </xdr:cNvPr>
        <xdr:cNvSpPr/>
      </xdr:nvSpPr>
      <xdr:spPr>
        <a:xfrm>
          <a:off x="1079500" y="13534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40387</xdr:rowOff>
    </xdr:from>
    <xdr:to>
      <xdr:col>10</xdr:col>
      <xdr:colOff>114300</xdr:colOff>
      <xdr:row>80</xdr:row>
      <xdr:rowOff>51815</xdr:rowOff>
    </xdr:to>
    <xdr:cxnSp macro="">
      <xdr:nvCxnSpPr>
        <xdr:cNvPr id="307" name="直線コネクタ 306">
          <a:extLst>
            <a:ext uri="{FF2B5EF4-FFF2-40B4-BE49-F238E27FC236}">
              <a16:creationId xmlns:a16="http://schemas.microsoft.com/office/drawing/2014/main" id="{00000000-0008-0000-0F00-000033010000}"/>
            </a:ext>
          </a:extLst>
        </xdr:cNvPr>
        <xdr:cNvCxnSpPr/>
      </xdr:nvCxnSpPr>
      <xdr:spPr>
        <a:xfrm>
          <a:off x="1130300" y="13584937"/>
          <a:ext cx="889000" cy="182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166895</xdr:rowOff>
    </xdr:from>
    <xdr:ext cx="405111" cy="259045"/>
    <xdr:sp macro="" textlink="">
      <xdr:nvSpPr>
        <xdr:cNvPr id="308" name="n_1aveValue【福祉施設】&#10;有形固定資産減価償却率">
          <a:extLst>
            <a:ext uri="{FF2B5EF4-FFF2-40B4-BE49-F238E27FC236}">
              <a16:creationId xmlns:a16="http://schemas.microsoft.com/office/drawing/2014/main" id="{00000000-0008-0000-0F00-000034010000}"/>
            </a:ext>
          </a:extLst>
        </xdr:cNvPr>
        <xdr:cNvSpPr txBox="1"/>
      </xdr:nvSpPr>
      <xdr:spPr>
        <a:xfrm>
          <a:off x="3582044" y="14225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107459</xdr:rowOff>
    </xdr:from>
    <xdr:ext cx="405111" cy="259045"/>
    <xdr:sp macro="" textlink="">
      <xdr:nvSpPr>
        <xdr:cNvPr id="309" name="n_2aveValue【福祉施設】&#10;有形固定資産減価償却率">
          <a:extLst>
            <a:ext uri="{FF2B5EF4-FFF2-40B4-BE49-F238E27FC236}">
              <a16:creationId xmlns:a16="http://schemas.microsoft.com/office/drawing/2014/main" id="{00000000-0008-0000-0F00-000035010000}"/>
            </a:ext>
          </a:extLst>
        </xdr:cNvPr>
        <xdr:cNvSpPr txBox="1"/>
      </xdr:nvSpPr>
      <xdr:spPr>
        <a:xfrm>
          <a:off x="2705744" y="14166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80027</xdr:rowOff>
    </xdr:from>
    <xdr:ext cx="405111" cy="259045"/>
    <xdr:sp macro="" textlink="">
      <xdr:nvSpPr>
        <xdr:cNvPr id="310" name="n_3aveValue【福祉施設】&#10;有形固定資産減価償却率">
          <a:extLst>
            <a:ext uri="{FF2B5EF4-FFF2-40B4-BE49-F238E27FC236}">
              <a16:creationId xmlns:a16="http://schemas.microsoft.com/office/drawing/2014/main" id="{00000000-0008-0000-0F00-000036010000}"/>
            </a:ext>
          </a:extLst>
        </xdr:cNvPr>
        <xdr:cNvSpPr txBox="1"/>
      </xdr:nvSpPr>
      <xdr:spPr>
        <a:xfrm>
          <a:off x="1816744" y="1413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86885</xdr:rowOff>
    </xdr:from>
    <xdr:ext cx="405111" cy="259045"/>
    <xdr:sp macro="" textlink="">
      <xdr:nvSpPr>
        <xdr:cNvPr id="311" name="n_4aveValue【福祉施設】&#10;有形固定資産減価償却率">
          <a:extLst>
            <a:ext uri="{FF2B5EF4-FFF2-40B4-BE49-F238E27FC236}">
              <a16:creationId xmlns:a16="http://schemas.microsoft.com/office/drawing/2014/main" id="{00000000-0008-0000-0F00-000037010000}"/>
            </a:ext>
          </a:extLst>
        </xdr:cNvPr>
        <xdr:cNvSpPr txBox="1"/>
      </xdr:nvSpPr>
      <xdr:spPr>
        <a:xfrm>
          <a:off x="927744" y="13974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144290</xdr:rowOff>
    </xdr:from>
    <xdr:ext cx="405111" cy="259045"/>
    <xdr:sp macro="" textlink="">
      <xdr:nvSpPr>
        <xdr:cNvPr id="312" name="n_1mainValue【福祉施設】&#10;有形固定資産減価償却率">
          <a:extLst>
            <a:ext uri="{FF2B5EF4-FFF2-40B4-BE49-F238E27FC236}">
              <a16:creationId xmlns:a16="http://schemas.microsoft.com/office/drawing/2014/main" id="{00000000-0008-0000-0F00-000038010000}"/>
            </a:ext>
          </a:extLst>
        </xdr:cNvPr>
        <xdr:cNvSpPr txBox="1"/>
      </xdr:nvSpPr>
      <xdr:spPr>
        <a:xfrm>
          <a:off x="3582044" y="13688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48277</xdr:rowOff>
    </xdr:from>
    <xdr:ext cx="405111" cy="259045"/>
    <xdr:sp macro="" textlink="">
      <xdr:nvSpPr>
        <xdr:cNvPr id="313" name="n_2mainValue【福祉施設】&#10;有形固定資産減価償却率">
          <a:extLst>
            <a:ext uri="{FF2B5EF4-FFF2-40B4-BE49-F238E27FC236}">
              <a16:creationId xmlns:a16="http://schemas.microsoft.com/office/drawing/2014/main" id="{00000000-0008-0000-0F00-000039010000}"/>
            </a:ext>
          </a:extLst>
        </xdr:cNvPr>
        <xdr:cNvSpPr txBox="1"/>
      </xdr:nvSpPr>
      <xdr:spPr>
        <a:xfrm>
          <a:off x="2705744" y="1359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119142</xdr:rowOff>
    </xdr:from>
    <xdr:ext cx="405111" cy="259045"/>
    <xdr:sp macro="" textlink="">
      <xdr:nvSpPr>
        <xdr:cNvPr id="314" name="n_3mainValue【福祉施設】&#10;有形固定資産減価償却率">
          <a:extLst>
            <a:ext uri="{FF2B5EF4-FFF2-40B4-BE49-F238E27FC236}">
              <a16:creationId xmlns:a16="http://schemas.microsoft.com/office/drawing/2014/main" id="{00000000-0008-0000-0F00-00003A010000}"/>
            </a:ext>
          </a:extLst>
        </xdr:cNvPr>
        <xdr:cNvSpPr txBox="1"/>
      </xdr:nvSpPr>
      <xdr:spPr>
        <a:xfrm>
          <a:off x="1816744" y="13492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107714</xdr:rowOff>
    </xdr:from>
    <xdr:ext cx="405111" cy="259045"/>
    <xdr:sp macro="" textlink="">
      <xdr:nvSpPr>
        <xdr:cNvPr id="315" name="n_4mainValue【福祉施設】&#10;有形固定資産減価償却率">
          <a:extLst>
            <a:ext uri="{FF2B5EF4-FFF2-40B4-BE49-F238E27FC236}">
              <a16:creationId xmlns:a16="http://schemas.microsoft.com/office/drawing/2014/main" id="{00000000-0008-0000-0F00-00003B010000}"/>
            </a:ext>
          </a:extLst>
        </xdr:cNvPr>
        <xdr:cNvSpPr txBox="1"/>
      </xdr:nvSpPr>
      <xdr:spPr>
        <a:xfrm>
          <a:off x="927744" y="13309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00000000-0008-0000-0F00-00003C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00000000-0008-0000-0F00-00003D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00000000-0008-0000-0F00-00003E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00000000-0008-0000-0F00-00003F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00000000-0008-0000-0F00-000040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00000000-0008-0000-0F00-000041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00000000-0008-0000-0F00-000042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00000000-0008-0000-0F00-000044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00000000-0008-0000-0F00-000045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6" name="直線コネクタ 325">
          <a:extLst>
            <a:ext uri="{FF2B5EF4-FFF2-40B4-BE49-F238E27FC236}">
              <a16:creationId xmlns:a16="http://schemas.microsoft.com/office/drawing/2014/main" id="{00000000-0008-0000-0F00-000046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7" name="テキスト ボックス 326">
          <a:extLst>
            <a:ext uri="{FF2B5EF4-FFF2-40B4-BE49-F238E27FC236}">
              <a16:creationId xmlns:a16="http://schemas.microsoft.com/office/drawing/2014/main" id="{00000000-0008-0000-0F00-000047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8" name="直線コネクタ 327">
          <a:extLst>
            <a:ext uri="{FF2B5EF4-FFF2-40B4-BE49-F238E27FC236}">
              <a16:creationId xmlns:a16="http://schemas.microsoft.com/office/drawing/2014/main" id="{00000000-0008-0000-0F00-000048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29" name="テキスト ボックス 328">
          <a:extLst>
            <a:ext uri="{FF2B5EF4-FFF2-40B4-BE49-F238E27FC236}">
              <a16:creationId xmlns:a16="http://schemas.microsoft.com/office/drawing/2014/main" id="{00000000-0008-0000-0F00-00004901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0" name="直線コネクタ 329">
          <a:extLst>
            <a:ext uri="{FF2B5EF4-FFF2-40B4-BE49-F238E27FC236}">
              <a16:creationId xmlns:a16="http://schemas.microsoft.com/office/drawing/2014/main" id="{00000000-0008-0000-0F00-00004A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1" name="テキスト ボックス 330">
          <a:extLst>
            <a:ext uri="{FF2B5EF4-FFF2-40B4-BE49-F238E27FC236}">
              <a16:creationId xmlns:a16="http://schemas.microsoft.com/office/drawing/2014/main" id="{00000000-0008-0000-0F00-00004B01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2" name="直線コネクタ 331">
          <a:extLst>
            <a:ext uri="{FF2B5EF4-FFF2-40B4-BE49-F238E27FC236}">
              <a16:creationId xmlns:a16="http://schemas.microsoft.com/office/drawing/2014/main" id="{00000000-0008-0000-0F00-00004C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3" name="テキスト ボックス 332">
          <a:extLst>
            <a:ext uri="{FF2B5EF4-FFF2-40B4-BE49-F238E27FC236}">
              <a16:creationId xmlns:a16="http://schemas.microsoft.com/office/drawing/2014/main" id="{00000000-0008-0000-0F00-00004D01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4" name="直線コネクタ 333">
          <a:extLst>
            <a:ext uri="{FF2B5EF4-FFF2-40B4-BE49-F238E27FC236}">
              <a16:creationId xmlns:a16="http://schemas.microsoft.com/office/drawing/2014/main" id="{00000000-0008-0000-0F00-00004E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5" name="テキスト ボックス 334">
          <a:extLst>
            <a:ext uri="{FF2B5EF4-FFF2-40B4-BE49-F238E27FC236}">
              <a16:creationId xmlns:a16="http://schemas.microsoft.com/office/drawing/2014/main" id="{00000000-0008-0000-0F00-00004F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6" name="【福祉施設】&#10;一人当たり面積グラフ枠">
          <a:extLst>
            <a:ext uri="{FF2B5EF4-FFF2-40B4-BE49-F238E27FC236}">
              <a16:creationId xmlns:a16="http://schemas.microsoft.com/office/drawing/2014/main" id="{00000000-0008-0000-0F00-000050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136398</xdr:rowOff>
    </xdr:from>
    <xdr:to>
      <xdr:col>54</xdr:col>
      <xdr:colOff>189865</xdr:colOff>
      <xdr:row>86</xdr:row>
      <xdr:rowOff>10668</xdr:rowOff>
    </xdr:to>
    <xdr:cxnSp macro="">
      <xdr:nvCxnSpPr>
        <xdr:cNvPr id="337" name="直線コネクタ 336">
          <a:extLst>
            <a:ext uri="{FF2B5EF4-FFF2-40B4-BE49-F238E27FC236}">
              <a16:creationId xmlns:a16="http://schemas.microsoft.com/office/drawing/2014/main" id="{00000000-0008-0000-0F00-000051010000}"/>
            </a:ext>
          </a:extLst>
        </xdr:cNvPr>
        <xdr:cNvCxnSpPr/>
      </xdr:nvCxnSpPr>
      <xdr:spPr>
        <a:xfrm flipV="1">
          <a:off x="10476865" y="13338048"/>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14495</xdr:rowOff>
    </xdr:from>
    <xdr:ext cx="469744" cy="259045"/>
    <xdr:sp macro="" textlink="">
      <xdr:nvSpPr>
        <xdr:cNvPr id="338" name="【福祉施設】&#10;一人当たり面積最小値テキスト">
          <a:extLst>
            <a:ext uri="{FF2B5EF4-FFF2-40B4-BE49-F238E27FC236}">
              <a16:creationId xmlns:a16="http://schemas.microsoft.com/office/drawing/2014/main" id="{00000000-0008-0000-0F00-000052010000}"/>
            </a:ext>
          </a:extLst>
        </xdr:cNvPr>
        <xdr:cNvSpPr txBox="1"/>
      </xdr:nvSpPr>
      <xdr:spPr>
        <a:xfrm>
          <a:off x="10515600" y="14759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10668</xdr:rowOff>
    </xdr:from>
    <xdr:to>
      <xdr:col>55</xdr:col>
      <xdr:colOff>88900</xdr:colOff>
      <xdr:row>86</xdr:row>
      <xdr:rowOff>10668</xdr:rowOff>
    </xdr:to>
    <xdr:cxnSp macro="">
      <xdr:nvCxnSpPr>
        <xdr:cNvPr id="339" name="直線コネクタ 338">
          <a:extLst>
            <a:ext uri="{FF2B5EF4-FFF2-40B4-BE49-F238E27FC236}">
              <a16:creationId xmlns:a16="http://schemas.microsoft.com/office/drawing/2014/main" id="{00000000-0008-0000-0F00-000053010000}"/>
            </a:ext>
          </a:extLst>
        </xdr:cNvPr>
        <xdr:cNvCxnSpPr/>
      </xdr:nvCxnSpPr>
      <xdr:spPr>
        <a:xfrm>
          <a:off x="10388600" y="147553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83075</xdr:rowOff>
    </xdr:from>
    <xdr:ext cx="469744" cy="259045"/>
    <xdr:sp macro="" textlink="">
      <xdr:nvSpPr>
        <xdr:cNvPr id="340" name="【福祉施設】&#10;一人当たり面積最大値テキスト">
          <a:extLst>
            <a:ext uri="{FF2B5EF4-FFF2-40B4-BE49-F238E27FC236}">
              <a16:creationId xmlns:a16="http://schemas.microsoft.com/office/drawing/2014/main" id="{00000000-0008-0000-0F00-000054010000}"/>
            </a:ext>
          </a:extLst>
        </xdr:cNvPr>
        <xdr:cNvSpPr txBox="1"/>
      </xdr:nvSpPr>
      <xdr:spPr>
        <a:xfrm>
          <a:off x="10515600" y="13113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136398</xdr:rowOff>
    </xdr:from>
    <xdr:to>
      <xdr:col>55</xdr:col>
      <xdr:colOff>88900</xdr:colOff>
      <xdr:row>77</xdr:row>
      <xdr:rowOff>136398</xdr:rowOff>
    </xdr:to>
    <xdr:cxnSp macro="">
      <xdr:nvCxnSpPr>
        <xdr:cNvPr id="341" name="直線コネクタ 340">
          <a:extLst>
            <a:ext uri="{FF2B5EF4-FFF2-40B4-BE49-F238E27FC236}">
              <a16:creationId xmlns:a16="http://schemas.microsoft.com/office/drawing/2014/main" id="{00000000-0008-0000-0F00-000055010000}"/>
            </a:ext>
          </a:extLst>
        </xdr:cNvPr>
        <xdr:cNvCxnSpPr/>
      </xdr:nvCxnSpPr>
      <xdr:spPr>
        <a:xfrm>
          <a:off x="10388600" y="1333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118890</xdr:rowOff>
    </xdr:from>
    <xdr:ext cx="469744" cy="259045"/>
    <xdr:sp macro="" textlink="">
      <xdr:nvSpPr>
        <xdr:cNvPr id="342" name="【福祉施設】&#10;一人当たり面積平均値テキスト">
          <a:extLst>
            <a:ext uri="{FF2B5EF4-FFF2-40B4-BE49-F238E27FC236}">
              <a16:creationId xmlns:a16="http://schemas.microsoft.com/office/drawing/2014/main" id="{00000000-0008-0000-0F00-000056010000}"/>
            </a:ext>
          </a:extLst>
        </xdr:cNvPr>
        <xdr:cNvSpPr txBox="1"/>
      </xdr:nvSpPr>
      <xdr:spPr>
        <a:xfrm>
          <a:off x="10515600" y="140063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140463</xdr:rowOff>
    </xdr:from>
    <xdr:to>
      <xdr:col>55</xdr:col>
      <xdr:colOff>50800</xdr:colOff>
      <xdr:row>82</xdr:row>
      <xdr:rowOff>70613</xdr:rowOff>
    </xdr:to>
    <xdr:sp macro="" textlink="">
      <xdr:nvSpPr>
        <xdr:cNvPr id="343" name="フローチャート: 判断 342">
          <a:extLst>
            <a:ext uri="{FF2B5EF4-FFF2-40B4-BE49-F238E27FC236}">
              <a16:creationId xmlns:a16="http://schemas.microsoft.com/office/drawing/2014/main" id="{00000000-0008-0000-0F00-000057010000}"/>
            </a:ext>
          </a:extLst>
        </xdr:cNvPr>
        <xdr:cNvSpPr/>
      </xdr:nvSpPr>
      <xdr:spPr>
        <a:xfrm>
          <a:off x="10426700" y="14027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81</xdr:row>
      <xdr:rowOff>113030</xdr:rowOff>
    </xdr:from>
    <xdr:to>
      <xdr:col>50</xdr:col>
      <xdr:colOff>165100</xdr:colOff>
      <xdr:row>82</xdr:row>
      <xdr:rowOff>43180</xdr:rowOff>
    </xdr:to>
    <xdr:sp macro="" textlink="">
      <xdr:nvSpPr>
        <xdr:cNvPr id="344" name="フローチャート: 判断 343">
          <a:extLst>
            <a:ext uri="{FF2B5EF4-FFF2-40B4-BE49-F238E27FC236}">
              <a16:creationId xmlns:a16="http://schemas.microsoft.com/office/drawing/2014/main" id="{00000000-0008-0000-0F00-000058010000}"/>
            </a:ext>
          </a:extLst>
        </xdr:cNvPr>
        <xdr:cNvSpPr/>
      </xdr:nvSpPr>
      <xdr:spPr>
        <a:xfrm>
          <a:off x="9588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81</xdr:row>
      <xdr:rowOff>85598</xdr:rowOff>
    </xdr:from>
    <xdr:to>
      <xdr:col>46</xdr:col>
      <xdr:colOff>38100</xdr:colOff>
      <xdr:row>82</xdr:row>
      <xdr:rowOff>15748</xdr:rowOff>
    </xdr:to>
    <xdr:sp macro="" textlink="">
      <xdr:nvSpPr>
        <xdr:cNvPr id="345" name="フローチャート: 判断 344">
          <a:extLst>
            <a:ext uri="{FF2B5EF4-FFF2-40B4-BE49-F238E27FC236}">
              <a16:creationId xmlns:a16="http://schemas.microsoft.com/office/drawing/2014/main" id="{00000000-0008-0000-0F00-000059010000}"/>
            </a:ext>
          </a:extLst>
        </xdr:cNvPr>
        <xdr:cNvSpPr/>
      </xdr:nvSpPr>
      <xdr:spPr>
        <a:xfrm>
          <a:off x="8699500" y="1397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53594</xdr:rowOff>
    </xdr:from>
    <xdr:to>
      <xdr:col>41</xdr:col>
      <xdr:colOff>101600</xdr:colOff>
      <xdr:row>83</xdr:row>
      <xdr:rowOff>155194</xdr:rowOff>
    </xdr:to>
    <xdr:sp macro="" textlink="">
      <xdr:nvSpPr>
        <xdr:cNvPr id="346" name="フローチャート: 判断 345">
          <a:extLst>
            <a:ext uri="{FF2B5EF4-FFF2-40B4-BE49-F238E27FC236}">
              <a16:creationId xmlns:a16="http://schemas.microsoft.com/office/drawing/2014/main" id="{00000000-0008-0000-0F00-00005A010000}"/>
            </a:ext>
          </a:extLst>
        </xdr:cNvPr>
        <xdr:cNvSpPr/>
      </xdr:nvSpPr>
      <xdr:spPr>
        <a:xfrm>
          <a:off x="7810500" y="1428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33020</xdr:rowOff>
    </xdr:from>
    <xdr:to>
      <xdr:col>36</xdr:col>
      <xdr:colOff>165100</xdr:colOff>
      <xdr:row>82</xdr:row>
      <xdr:rowOff>134620</xdr:rowOff>
    </xdr:to>
    <xdr:sp macro="" textlink="">
      <xdr:nvSpPr>
        <xdr:cNvPr id="347" name="フローチャート: 判断 346">
          <a:extLst>
            <a:ext uri="{FF2B5EF4-FFF2-40B4-BE49-F238E27FC236}">
              <a16:creationId xmlns:a16="http://schemas.microsoft.com/office/drawing/2014/main" id="{00000000-0008-0000-0F00-00005B010000}"/>
            </a:ext>
          </a:extLst>
        </xdr:cNvPr>
        <xdr:cNvSpPr/>
      </xdr:nvSpPr>
      <xdr:spPr>
        <a:xfrm>
          <a:off x="69215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00000000-0008-0000-0F00-00005C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00000000-0008-0000-0F00-00005D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00000000-0008-0000-0F00-00005E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0000000-0008-0000-0F00-00005F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F00-000060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87885</xdr:rowOff>
    </xdr:from>
    <xdr:to>
      <xdr:col>55</xdr:col>
      <xdr:colOff>50800</xdr:colOff>
      <xdr:row>79</xdr:row>
      <xdr:rowOff>18035</xdr:rowOff>
    </xdr:to>
    <xdr:sp macro="" textlink="">
      <xdr:nvSpPr>
        <xdr:cNvPr id="353" name="楕円 352">
          <a:extLst>
            <a:ext uri="{FF2B5EF4-FFF2-40B4-BE49-F238E27FC236}">
              <a16:creationId xmlns:a16="http://schemas.microsoft.com/office/drawing/2014/main" id="{00000000-0008-0000-0F00-000061010000}"/>
            </a:ext>
          </a:extLst>
        </xdr:cNvPr>
        <xdr:cNvSpPr/>
      </xdr:nvSpPr>
      <xdr:spPr>
        <a:xfrm>
          <a:off x="10426700" y="1346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77</xdr:row>
      <xdr:rowOff>110762</xdr:rowOff>
    </xdr:from>
    <xdr:ext cx="469744" cy="259045"/>
    <xdr:sp macro="" textlink="">
      <xdr:nvSpPr>
        <xdr:cNvPr id="354" name="【福祉施設】&#10;一人当たり面積該当値テキスト">
          <a:extLst>
            <a:ext uri="{FF2B5EF4-FFF2-40B4-BE49-F238E27FC236}">
              <a16:creationId xmlns:a16="http://schemas.microsoft.com/office/drawing/2014/main" id="{00000000-0008-0000-0F00-000062010000}"/>
            </a:ext>
          </a:extLst>
        </xdr:cNvPr>
        <xdr:cNvSpPr txBox="1"/>
      </xdr:nvSpPr>
      <xdr:spPr>
        <a:xfrm>
          <a:off x="10515600" y="1331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106172</xdr:rowOff>
    </xdr:from>
    <xdr:to>
      <xdr:col>50</xdr:col>
      <xdr:colOff>165100</xdr:colOff>
      <xdr:row>79</xdr:row>
      <xdr:rowOff>36322</xdr:rowOff>
    </xdr:to>
    <xdr:sp macro="" textlink="">
      <xdr:nvSpPr>
        <xdr:cNvPr id="355" name="楕円 354">
          <a:extLst>
            <a:ext uri="{FF2B5EF4-FFF2-40B4-BE49-F238E27FC236}">
              <a16:creationId xmlns:a16="http://schemas.microsoft.com/office/drawing/2014/main" id="{00000000-0008-0000-0F00-000063010000}"/>
            </a:ext>
          </a:extLst>
        </xdr:cNvPr>
        <xdr:cNvSpPr/>
      </xdr:nvSpPr>
      <xdr:spPr>
        <a:xfrm>
          <a:off x="9588500" y="1347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78</xdr:row>
      <xdr:rowOff>138685</xdr:rowOff>
    </xdr:from>
    <xdr:to>
      <xdr:col>55</xdr:col>
      <xdr:colOff>0</xdr:colOff>
      <xdr:row>78</xdr:row>
      <xdr:rowOff>156972</xdr:rowOff>
    </xdr:to>
    <xdr:cxnSp macro="">
      <xdr:nvCxnSpPr>
        <xdr:cNvPr id="356" name="直線コネクタ 355">
          <a:extLst>
            <a:ext uri="{FF2B5EF4-FFF2-40B4-BE49-F238E27FC236}">
              <a16:creationId xmlns:a16="http://schemas.microsoft.com/office/drawing/2014/main" id="{00000000-0008-0000-0F00-000064010000}"/>
            </a:ext>
          </a:extLst>
        </xdr:cNvPr>
        <xdr:cNvCxnSpPr/>
      </xdr:nvCxnSpPr>
      <xdr:spPr>
        <a:xfrm flipV="1">
          <a:off x="9639300" y="13511785"/>
          <a:ext cx="8382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124461</xdr:rowOff>
    </xdr:from>
    <xdr:to>
      <xdr:col>46</xdr:col>
      <xdr:colOff>38100</xdr:colOff>
      <xdr:row>79</xdr:row>
      <xdr:rowOff>54611</xdr:rowOff>
    </xdr:to>
    <xdr:sp macro="" textlink="">
      <xdr:nvSpPr>
        <xdr:cNvPr id="357" name="楕円 356">
          <a:extLst>
            <a:ext uri="{FF2B5EF4-FFF2-40B4-BE49-F238E27FC236}">
              <a16:creationId xmlns:a16="http://schemas.microsoft.com/office/drawing/2014/main" id="{00000000-0008-0000-0F00-000065010000}"/>
            </a:ext>
          </a:extLst>
        </xdr:cNvPr>
        <xdr:cNvSpPr/>
      </xdr:nvSpPr>
      <xdr:spPr>
        <a:xfrm>
          <a:off x="8699500" y="13497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156972</xdr:rowOff>
    </xdr:from>
    <xdr:to>
      <xdr:col>50</xdr:col>
      <xdr:colOff>114300</xdr:colOff>
      <xdr:row>79</xdr:row>
      <xdr:rowOff>3811</xdr:rowOff>
    </xdr:to>
    <xdr:cxnSp macro="">
      <xdr:nvCxnSpPr>
        <xdr:cNvPr id="358" name="直線コネクタ 357">
          <a:extLst>
            <a:ext uri="{FF2B5EF4-FFF2-40B4-BE49-F238E27FC236}">
              <a16:creationId xmlns:a16="http://schemas.microsoft.com/office/drawing/2014/main" id="{00000000-0008-0000-0F00-000066010000}"/>
            </a:ext>
          </a:extLst>
        </xdr:cNvPr>
        <xdr:cNvCxnSpPr/>
      </xdr:nvCxnSpPr>
      <xdr:spPr>
        <a:xfrm flipV="1">
          <a:off x="8750300" y="13530072"/>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142748</xdr:rowOff>
    </xdr:from>
    <xdr:to>
      <xdr:col>41</xdr:col>
      <xdr:colOff>101600</xdr:colOff>
      <xdr:row>79</xdr:row>
      <xdr:rowOff>72898</xdr:rowOff>
    </xdr:to>
    <xdr:sp macro="" textlink="">
      <xdr:nvSpPr>
        <xdr:cNvPr id="359" name="楕円 358">
          <a:extLst>
            <a:ext uri="{FF2B5EF4-FFF2-40B4-BE49-F238E27FC236}">
              <a16:creationId xmlns:a16="http://schemas.microsoft.com/office/drawing/2014/main" id="{00000000-0008-0000-0F00-000067010000}"/>
            </a:ext>
          </a:extLst>
        </xdr:cNvPr>
        <xdr:cNvSpPr/>
      </xdr:nvSpPr>
      <xdr:spPr>
        <a:xfrm>
          <a:off x="7810500" y="1351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79</xdr:row>
      <xdr:rowOff>3811</xdr:rowOff>
    </xdr:from>
    <xdr:to>
      <xdr:col>45</xdr:col>
      <xdr:colOff>177800</xdr:colOff>
      <xdr:row>79</xdr:row>
      <xdr:rowOff>22098</xdr:rowOff>
    </xdr:to>
    <xdr:cxnSp macro="">
      <xdr:nvCxnSpPr>
        <xdr:cNvPr id="360" name="直線コネクタ 359">
          <a:extLst>
            <a:ext uri="{FF2B5EF4-FFF2-40B4-BE49-F238E27FC236}">
              <a16:creationId xmlns:a16="http://schemas.microsoft.com/office/drawing/2014/main" id="{00000000-0008-0000-0F00-000068010000}"/>
            </a:ext>
          </a:extLst>
        </xdr:cNvPr>
        <xdr:cNvCxnSpPr/>
      </xdr:nvCxnSpPr>
      <xdr:spPr>
        <a:xfrm flipV="1">
          <a:off x="7861300" y="13548361"/>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78</xdr:row>
      <xdr:rowOff>170180</xdr:rowOff>
    </xdr:from>
    <xdr:to>
      <xdr:col>36</xdr:col>
      <xdr:colOff>165100</xdr:colOff>
      <xdr:row>79</xdr:row>
      <xdr:rowOff>100330</xdr:rowOff>
    </xdr:to>
    <xdr:sp macro="" textlink="">
      <xdr:nvSpPr>
        <xdr:cNvPr id="361" name="楕円 360">
          <a:extLst>
            <a:ext uri="{FF2B5EF4-FFF2-40B4-BE49-F238E27FC236}">
              <a16:creationId xmlns:a16="http://schemas.microsoft.com/office/drawing/2014/main" id="{00000000-0008-0000-0F00-000069010000}"/>
            </a:ext>
          </a:extLst>
        </xdr:cNvPr>
        <xdr:cNvSpPr/>
      </xdr:nvSpPr>
      <xdr:spPr>
        <a:xfrm>
          <a:off x="6921500" y="1354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79</xdr:row>
      <xdr:rowOff>22098</xdr:rowOff>
    </xdr:from>
    <xdr:to>
      <xdr:col>41</xdr:col>
      <xdr:colOff>50800</xdr:colOff>
      <xdr:row>79</xdr:row>
      <xdr:rowOff>49530</xdr:rowOff>
    </xdr:to>
    <xdr:cxnSp macro="">
      <xdr:nvCxnSpPr>
        <xdr:cNvPr id="362" name="直線コネクタ 361">
          <a:extLst>
            <a:ext uri="{FF2B5EF4-FFF2-40B4-BE49-F238E27FC236}">
              <a16:creationId xmlns:a16="http://schemas.microsoft.com/office/drawing/2014/main" id="{00000000-0008-0000-0F00-00006A010000}"/>
            </a:ext>
          </a:extLst>
        </xdr:cNvPr>
        <xdr:cNvCxnSpPr/>
      </xdr:nvCxnSpPr>
      <xdr:spPr>
        <a:xfrm flipV="1">
          <a:off x="6972300" y="1356664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34307</xdr:rowOff>
    </xdr:from>
    <xdr:ext cx="469744" cy="259045"/>
    <xdr:sp macro="" textlink="">
      <xdr:nvSpPr>
        <xdr:cNvPr id="363" name="n_1aveValue【福祉施設】&#10;一人当たり面積">
          <a:extLst>
            <a:ext uri="{FF2B5EF4-FFF2-40B4-BE49-F238E27FC236}">
              <a16:creationId xmlns:a16="http://schemas.microsoft.com/office/drawing/2014/main" id="{00000000-0008-0000-0F00-00006B010000}"/>
            </a:ext>
          </a:extLst>
        </xdr:cNvPr>
        <xdr:cNvSpPr txBox="1"/>
      </xdr:nvSpPr>
      <xdr:spPr>
        <a:xfrm>
          <a:off x="9391727" y="1409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6875</xdr:rowOff>
    </xdr:from>
    <xdr:ext cx="469744" cy="259045"/>
    <xdr:sp macro="" textlink="">
      <xdr:nvSpPr>
        <xdr:cNvPr id="364" name="n_2aveValue【福祉施設】&#10;一人当たり面積">
          <a:extLst>
            <a:ext uri="{FF2B5EF4-FFF2-40B4-BE49-F238E27FC236}">
              <a16:creationId xmlns:a16="http://schemas.microsoft.com/office/drawing/2014/main" id="{00000000-0008-0000-0F00-00006C010000}"/>
            </a:ext>
          </a:extLst>
        </xdr:cNvPr>
        <xdr:cNvSpPr txBox="1"/>
      </xdr:nvSpPr>
      <xdr:spPr>
        <a:xfrm>
          <a:off x="8515427" y="14065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146321</xdr:rowOff>
    </xdr:from>
    <xdr:ext cx="469744" cy="259045"/>
    <xdr:sp macro="" textlink="">
      <xdr:nvSpPr>
        <xdr:cNvPr id="365" name="n_3aveValue【福祉施設】&#10;一人当たり面積">
          <a:extLst>
            <a:ext uri="{FF2B5EF4-FFF2-40B4-BE49-F238E27FC236}">
              <a16:creationId xmlns:a16="http://schemas.microsoft.com/office/drawing/2014/main" id="{00000000-0008-0000-0F00-00006D010000}"/>
            </a:ext>
          </a:extLst>
        </xdr:cNvPr>
        <xdr:cNvSpPr txBox="1"/>
      </xdr:nvSpPr>
      <xdr:spPr>
        <a:xfrm>
          <a:off x="7626427" y="1437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125747</xdr:rowOff>
    </xdr:from>
    <xdr:ext cx="469744" cy="259045"/>
    <xdr:sp macro="" textlink="">
      <xdr:nvSpPr>
        <xdr:cNvPr id="366" name="n_4aveValue【福祉施設】&#10;一人当たり面積">
          <a:extLst>
            <a:ext uri="{FF2B5EF4-FFF2-40B4-BE49-F238E27FC236}">
              <a16:creationId xmlns:a16="http://schemas.microsoft.com/office/drawing/2014/main" id="{00000000-0008-0000-0F00-00006E010000}"/>
            </a:ext>
          </a:extLst>
        </xdr:cNvPr>
        <xdr:cNvSpPr txBox="1"/>
      </xdr:nvSpPr>
      <xdr:spPr>
        <a:xfrm>
          <a:off x="6737427" y="1418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77</xdr:row>
      <xdr:rowOff>52849</xdr:rowOff>
    </xdr:from>
    <xdr:ext cx="469744" cy="259045"/>
    <xdr:sp macro="" textlink="">
      <xdr:nvSpPr>
        <xdr:cNvPr id="367" name="n_1mainValue【福祉施設】&#10;一人当たり面積">
          <a:extLst>
            <a:ext uri="{FF2B5EF4-FFF2-40B4-BE49-F238E27FC236}">
              <a16:creationId xmlns:a16="http://schemas.microsoft.com/office/drawing/2014/main" id="{00000000-0008-0000-0F00-00006F010000}"/>
            </a:ext>
          </a:extLst>
        </xdr:cNvPr>
        <xdr:cNvSpPr txBox="1"/>
      </xdr:nvSpPr>
      <xdr:spPr>
        <a:xfrm>
          <a:off x="9391727" y="13254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77</xdr:row>
      <xdr:rowOff>71138</xdr:rowOff>
    </xdr:from>
    <xdr:ext cx="469744" cy="259045"/>
    <xdr:sp macro="" textlink="">
      <xdr:nvSpPr>
        <xdr:cNvPr id="368" name="n_2mainValue【福祉施設】&#10;一人当たり面積">
          <a:extLst>
            <a:ext uri="{FF2B5EF4-FFF2-40B4-BE49-F238E27FC236}">
              <a16:creationId xmlns:a16="http://schemas.microsoft.com/office/drawing/2014/main" id="{00000000-0008-0000-0F00-000070010000}"/>
            </a:ext>
          </a:extLst>
        </xdr:cNvPr>
        <xdr:cNvSpPr txBox="1"/>
      </xdr:nvSpPr>
      <xdr:spPr>
        <a:xfrm>
          <a:off x="8515427" y="1327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77</xdr:row>
      <xdr:rowOff>89425</xdr:rowOff>
    </xdr:from>
    <xdr:ext cx="469744" cy="259045"/>
    <xdr:sp macro="" textlink="">
      <xdr:nvSpPr>
        <xdr:cNvPr id="369" name="n_3mainValue【福祉施設】&#10;一人当たり面積">
          <a:extLst>
            <a:ext uri="{FF2B5EF4-FFF2-40B4-BE49-F238E27FC236}">
              <a16:creationId xmlns:a16="http://schemas.microsoft.com/office/drawing/2014/main" id="{00000000-0008-0000-0F00-000071010000}"/>
            </a:ext>
          </a:extLst>
        </xdr:cNvPr>
        <xdr:cNvSpPr txBox="1"/>
      </xdr:nvSpPr>
      <xdr:spPr>
        <a:xfrm>
          <a:off x="7626427" y="13291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77</xdr:row>
      <xdr:rowOff>116857</xdr:rowOff>
    </xdr:from>
    <xdr:ext cx="469744" cy="259045"/>
    <xdr:sp macro="" textlink="">
      <xdr:nvSpPr>
        <xdr:cNvPr id="370" name="n_4mainValue【福祉施設】&#10;一人当たり面積">
          <a:extLst>
            <a:ext uri="{FF2B5EF4-FFF2-40B4-BE49-F238E27FC236}">
              <a16:creationId xmlns:a16="http://schemas.microsoft.com/office/drawing/2014/main" id="{00000000-0008-0000-0F00-000072010000}"/>
            </a:ext>
          </a:extLst>
        </xdr:cNvPr>
        <xdr:cNvSpPr txBox="1"/>
      </xdr:nvSpPr>
      <xdr:spPr>
        <a:xfrm>
          <a:off x="6737427" y="1331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1" name="正方形/長方形 370">
          <a:extLst>
            <a:ext uri="{FF2B5EF4-FFF2-40B4-BE49-F238E27FC236}">
              <a16:creationId xmlns:a16="http://schemas.microsoft.com/office/drawing/2014/main" id="{00000000-0008-0000-0F00-000073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2" name="正方形/長方形 371">
          <a:extLst>
            <a:ext uri="{FF2B5EF4-FFF2-40B4-BE49-F238E27FC236}">
              <a16:creationId xmlns:a16="http://schemas.microsoft.com/office/drawing/2014/main" id="{00000000-0008-0000-0F00-000074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3" name="正方形/長方形 372">
          <a:extLst>
            <a:ext uri="{FF2B5EF4-FFF2-40B4-BE49-F238E27FC236}">
              <a16:creationId xmlns:a16="http://schemas.microsoft.com/office/drawing/2014/main" id="{00000000-0008-0000-0F00-000075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4" name="正方形/長方形 373">
          <a:extLst>
            <a:ext uri="{FF2B5EF4-FFF2-40B4-BE49-F238E27FC236}">
              <a16:creationId xmlns:a16="http://schemas.microsoft.com/office/drawing/2014/main" id="{00000000-0008-0000-0F00-000076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5" name="正方形/長方形 374">
          <a:extLst>
            <a:ext uri="{FF2B5EF4-FFF2-40B4-BE49-F238E27FC236}">
              <a16:creationId xmlns:a16="http://schemas.microsoft.com/office/drawing/2014/main" id="{00000000-0008-0000-0F00-000077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6" name="正方形/長方形 375">
          <a:extLst>
            <a:ext uri="{FF2B5EF4-FFF2-40B4-BE49-F238E27FC236}">
              <a16:creationId xmlns:a16="http://schemas.microsoft.com/office/drawing/2014/main" id="{00000000-0008-0000-0F00-000078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7" name="正方形/長方形 376">
          <a:extLst>
            <a:ext uri="{FF2B5EF4-FFF2-40B4-BE49-F238E27FC236}">
              <a16:creationId xmlns:a16="http://schemas.microsoft.com/office/drawing/2014/main" id="{00000000-0008-0000-0F00-000079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8" name="正方形/長方形 377">
          <a:extLst>
            <a:ext uri="{FF2B5EF4-FFF2-40B4-BE49-F238E27FC236}">
              <a16:creationId xmlns:a16="http://schemas.microsoft.com/office/drawing/2014/main" id="{00000000-0008-0000-0F00-00007A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9" name="テキスト ボックス 378">
          <a:extLst>
            <a:ext uri="{FF2B5EF4-FFF2-40B4-BE49-F238E27FC236}">
              <a16:creationId xmlns:a16="http://schemas.microsoft.com/office/drawing/2014/main" id="{00000000-0008-0000-0F00-00007B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0" name="直線コネクタ 379">
          <a:extLst>
            <a:ext uri="{FF2B5EF4-FFF2-40B4-BE49-F238E27FC236}">
              <a16:creationId xmlns:a16="http://schemas.microsoft.com/office/drawing/2014/main" id="{00000000-0008-0000-0F00-00007C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1" name="テキスト ボックス 380">
          <a:extLst>
            <a:ext uri="{FF2B5EF4-FFF2-40B4-BE49-F238E27FC236}">
              <a16:creationId xmlns:a16="http://schemas.microsoft.com/office/drawing/2014/main" id="{00000000-0008-0000-0F00-00007D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2" name="直線コネクタ 381">
          <a:extLst>
            <a:ext uri="{FF2B5EF4-FFF2-40B4-BE49-F238E27FC236}">
              <a16:creationId xmlns:a16="http://schemas.microsoft.com/office/drawing/2014/main" id="{00000000-0008-0000-0F00-00007E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83" name="テキスト ボックス 382">
          <a:extLst>
            <a:ext uri="{FF2B5EF4-FFF2-40B4-BE49-F238E27FC236}">
              <a16:creationId xmlns:a16="http://schemas.microsoft.com/office/drawing/2014/main" id="{00000000-0008-0000-0F00-00007F010000}"/>
            </a:ext>
          </a:extLst>
        </xdr:cNvPr>
        <xdr:cNvSpPr txBox="1"/>
      </xdr:nvSpPr>
      <xdr:spPr>
        <a:xfrm>
          <a:off x="358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4" name="直線コネクタ 383">
          <a:extLst>
            <a:ext uri="{FF2B5EF4-FFF2-40B4-BE49-F238E27FC236}">
              <a16:creationId xmlns:a16="http://schemas.microsoft.com/office/drawing/2014/main" id="{00000000-0008-0000-0F00-000080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5" name="テキスト ボックス 384">
          <a:extLst>
            <a:ext uri="{FF2B5EF4-FFF2-40B4-BE49-F238E27FC236}">
              <a16:creationId xmlns:a16="http://schemas.microsoft.com/office/drawing/2014/main" id="{00000000-0008-0000-0F00-000081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6" name="直線コネクタ 385">
          <a:extLst>
            <a:ext uri="{FF2B5EF4-FFF2-40B4-BE49-F238E27FC236}">
              <a16:creationId xmlns:a16="http://schemas.microsoft.com/office/drawing/2014/main" id="{00000000-0008-0000-0F00-000082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87" name="テキスト ボックス 386">
          <a:extLst>
            <a:ext uri="{FF2B5EF4-FFF2-40B4-BE49-F238E27FC236}">
              <a16:creationId xmlns:a16="http://schemas.microsoft.com/office/drawing/2014/main" id="{00000000-0008-0000-0F00-000083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88" name="直線コネクタ 387">
          <a:extLst>
            <a:ext uri="{FF2B5EF4-FFF2-40B4-BE49-F238E27FC236}">
              <a16:creationId xmlns:a16="http://schemas.microsoft.com/office/drawing/2014/main" id="{00000000-0008-0000-0F00-000084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89" name="テキスト ボックス 388">
          <a:extLst>
            <a:ext uri="{FF2B5EF4-FFF2-40B4-BE49-F238E27FC236}">
              <a16:creationId xmlns:a16="http://schemas.microsoft.com/office/drawing/2014/main" id="{00000000-0008-0000-0F00-000085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0" name="直線コネクタ 389">
          <a:extLst>
            <a:ext uri="{FF2B5EF4-FFF2-40B4-BE49-F238E27FC236}">
              <a16:creationId xmlns:a16="http://schemas.microsoft.com/office/drawing/2014/main" id="{00000000-0008-0000-0F00-000086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99</xdr:row>
      <xdr:rowOff>29227</xdr:rowOff>
    </xdr:from>
    <xdr:ext cx="338939" cy="259045"/>
    <xdr:sp macro="" textlink="">
      <xdr:nvSpPr>
        <xdr:cNvPr id="391" name="テキスト ボックス 390">
          <a:extLst>
            <a:ext uri="{FF2B5EF4-FFF2-40B4-BE49-F238E27FC236}">
              <a16:creationId xmlns:a16="http://schemas.microsoft.com/office/drawing/2014/main" id="{00000000-0008-0000-0F00-000087010000}"/>
            </a:ext>
          </a:extLst>
        </xdr:cNvPr>
        <xdr:cNvSpPr txBox="1"/>
      </xdr:nvSpPr>
      <xdr:spPr>
        <a:xfrm>
          <a:off x="423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2" name="直線コネクタ 391">
          <a:extLst>
            <a:ext uri="{FF2B5EF4-FFF2-40B4-BE49-F238E27FC236}">
              <a16:creationId xmlns:a16="http://schemas.microsoft.com/office/drawing/2014/main" id="{00000000-0008-0000-0F00-000088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3" name="【市民会館】&#10;有形固定資産減価償却率グラフ枠">
          <a:extLst>
            <a:ext uri="{FF2B5EF4-FFF2-40B4-BE49-F238E27FC236}">
              <a16:creationId xmlns:a16="http://schemas.microsoft.com/office/drawing/2014/main" id="{00000000-0008-0000-0F00-000089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102</xdr:row>
      <xdr:rowOff>36195</xdr:rowOff>
    </xdr:from>
    <xdr:to>
      <xdr:col>24</xdr:col>
      <xdr:colOff>62865</xdr:colOff>
      <xdr:row>107</xdr:row>
      <xdr:rowOff>154305</xdr:rowOff>
    </xdr:to>
    <xdr:cxnSp macro="">
      <xdr:nvCxnSpPr>
        <xdr:cNvPr id="394" name="直線コネクタ 393">
          <a:extLst>
            <a:ext uri="{FF2B5EF4-FFF2-40B4-BE49-F238E27FC236}">
              <a16:creationId xmlns:a16="http://schemas.microsoft.com/office/drawing/2014/main" id="{00000000-0008-0000-0F00-00008A010000}"/>
            </a:ext>
          </a:extLst>
        </xdr:cNvPr>
        <xdr:cNvCxnSpPr/>
      </xdr:nvCxnSpPr>
      <xdr:spPr>
        <a:xfrm flipV="1">
          <a:off x="4634865" y="17524095"/>
          <a:ext cx="0" cy="975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158132</xdr:rowOff>
    </xdr:from>
    <xdr:ext cx="405111" cy="259045"/>
    <xdr:sp macro="" textlink="">
      <xdr:nvSpPr>
        <xdr:cNvPr id="395" name="【市民会館】&#10;有形固定資産減価償却率最小値テキスト">
          <a:extLst>
            <a:ext uri="{FF2B5EF4-FFF2-40B4-BE49-F238E27FC236}">
              <a16:creationId xmlns:a16="http://schemas.microsoft.com/office/drawing/2014/main" id="{00000000-0008-0000-0F00-00008B010000}"/>
            </a:ext>
          </a:extLst>
        </xdr:cNvPr>
        <xdr:cNvSpPr txBox="1"/>
      </xdr:nvSpPr>
      <xdr:spPr>
        <a:xfrm>
          <a:off x="4673600" y="1850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154305</xdr:rowOff>
    </xdr:from>
    <xdr:to>
      <xdr:col>24</xdr:col>
      <xdr:colOff>152400</xdr:colOff>
      <xdr:row>107</xdr:row>
      <xdr:rowOff>154305</xdr:rowOff>
    </xdr:to>
    <xdr:cxnSp macro="">
      <xdr:nvCxnSpPr>
        <xdr:cNvPr id="396" name="直線コネクタ 395">
          <a:extLst>
            <a:ext uri="{FF2B5EF4-FFF2-40B4-BE49-F238E27FC236}">
              <a16:creationId xmlns:a16="http://schemas.microsoft.com/office/drawing/2014/main" id="{00000000-0008-0000-0F00-00008C010000}"/>
            </a:ext>
          </a:extLst>
        </xdr:cNvPr>
        <xdr:cNvCxnSpPr/>
      </xdr:nvCxnSpPr>
      <xdr:spPr>
        <a:xfrm>
          <a:off x="4546600" y="184994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154322</xdr:rowOff>
    </xdr:from>
    <xdr:ext cx="405111" cy="259045"/>
    <xdr:sp macro="" textlink="">
      <xdr:nvSpPr>
        <xdr:cNvPr id="397" name="【市民会館】&#10;有形固定資産減価償却率最大値テキスト">
          <a:extLst>
            <a:ext uri="{FF2B5EF4-FFF2-40B4-BE49-F238E27FC236}">
              <a16:creationId xmlns:a16="http://schemas.microsoft.com/office/drawing/2014/main" id="{00000000-0008-0000-0F00-00008D010000}"/>
            </a:ext>
          </a:extLst>
        </xdr:cNvPr>
        <xdr:cNvSpPr txBox="1"/>
      </xdr:nvSpPr>
      <xdr:spPr>
        <a:xfrm>
          <a:off x="4673600" y="17299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102</xdr:row>
      <xdr:rowOff>36195</xdr:rowOff>
    </xdr:from>
    <xdr:to>
      <xdr:col>24</xdr:col>
      <xdr:colOff>152400</xdr:colOff>
      <xdr:row>102</xdr:row>
      <xdr:rowOff>36195</xdr:rowOff>
    </xdr:to>
    <xdr:cxnSp macro="">
      <xdr:nvCxnSpPr>
        <xdr:cNvPr id="398" name="直線コネクタ 397">
          <a:extLst>
            <a:ext uri="{FF2B5EF4-FFF2-40B4-BE49-F238E27FC236}">
              <a16:creationId xmlns:a16="http://schemas.microsoft.com/office/drawing/2014/main" id="{00000000-0008-0000-0F00-00008E010000}"/>
            </a:ext>
          </a:extLst>
        </xdr:cNvPr>
        <xdr:cNvCxnSpPr/>
      </xdr:nvCxnSpPr>
      <xdr:spPr>
        <a:xfrm>
          <a:off x="4546600" y="17524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160038</xdr:rowOff>
    </xdr:from>
    <xdr:ext cx="405111" cy="259045"/>
    <xdr:sp macro="" textlink="">
      <xdr:nvSpPr>
        <xdr:cNvPr id="399" name="【市民会館】&#10;有形固定資産減価償却率平均値テキスト">
          <a:extLst>
            <a:ext uri="{FF2B5EF4-FFF2-40B4-BE49-F238E27FC236}">
              <a16:creationId xmlns:a16="http://schemas.microsoft.com/office/drawing/2014/main" id="{00000000-0008-0000-0F00-00008F010000}"/>
            </a:ext>
          </a:extLst>
        </xdr:cNvPr>
        <xdr:cNvSpPr txBox="1"/>
      </xdr:nvSpPr>
      <xdr:spPr>
        <a:xfrm>
          <a:off x="4673600" y="181622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10161</xdr:rowOff>
    </xdr:from>
    <xdr:to>
      <xdr:col>24</xdr:col>
      <xdr:colOff>114300</xdr:colOff>
      <xdr:row>106</xdr:row>
      <xdr:rowOff>111761</xdr:rowOff>
    </xdr:to>
    <xdr:sp macro="" textlink="">
      <xdr:nvSpPr>
        <xdr:cNvPr id="400" name="フローチャート: 判断 399">
          <a:extLst>
            <a:ext uri="{FF2B5EF4-FFF2-40B4-BE49-F238E27FC236}">
              <a16:creationId xmlns:a16="http://schemas.microsoft.com/office/drawing/2014/main" id="{00000000-0008-0000-0F00-000090010000}"/>
            </a:ext>
          </a:extLst>
        </xdr:cNvPr>
        <xdr:cNvSpPr/>
      </xdr:nvSpPr>
      <xdr:spPr>
        <a:xfrm>
          <a:off x="4584700" y="18183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151130</xdr:rowOff>
    </xdr:from>
    <xdr:to>
      <xdr:col>20</xdr:col>
      <xdr:colOff>38100</xdr:colOff>
      <xdr:row>106</xdr:row>
      <xdr:rowOff>81280</xdr:rowOff>
    </xdr:to>
    <xdr:sp macro="" textlink="">
      <xdr:nvSpPr>
        <xdr:cNvPr id="401" name="フローチャート: 判断 400">
          <a:extLst>
            <a:ext uri="{FF2B5EF4-FFF2-40B4-BE49-F238E27FC236}">
              <a16:creationId xmlns:a16="http://schemas.microsoft.com/office/drawing/2014/main" id="{00000000-0008-0000-0F00-000091010000}"/>
            </a:ext>
          </a:extLst>
        </xdr:cNvPr>
        <xdr:cNvSpPr/>
      </xdr:nvSpPr>
      <xdr:spPr>
        <a:xfrm>
          <a:off x="3746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109220</xdr:rowOff>
    </xdr:from>
    <xdr:to>
      <xdr:col>15</xdr:col>
      <xdr:colOff>101600</xdr:colOff>
      <xdr:row>106</xdr:row>
      <xdr:rowOff>39370</xdr:rowOff>
    </xdr:to>
    <xdr:sp macro="" textlink="">
      <xdr:nvSpPr>
        <xdr:cNvPr id="402" name="フローチャート: 判断 401">
          <a:extLst>
            <a:ext uri="{FF2B5EF4-FFF2-40B4-BE49-F238E27FC236}">
              <a16:creationId xmlns:a16="http://schemas.microsoft.com/office/drawing/2014/main" id="{00000000-0008-0000-0F00-000092010000}"/>
            </a:ext>
          </a:extLst>
        </xdr:cNvPr>
        <xdr:cNvSpPr/>
      </xdr:nvSpPr>
      <xdr:spPr>
        <a:xfrm>
          <a:off x="2857500" y="1811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86361</xdr:rowOff>
    </xdr:from>
    <xdr:to>
      <xdr:col>10</xdr:col>
      <xdr:colOff>165100</xdr:colOff>
      <xdr:row>106</xdr:row>
      <xdr:rowOff>16511</xdr:rowOff>
    </xdr:to>
    <xdr:sp macro="" textlink="">
      <xdr:nvSpPr>
        <xdr:cNvPr id="403" name="フローチャート: 判断 402">
          <a:extLst>
            <a:ext uri="{FF2B5EF4-FFF2-40B4-BE49-F238E27FC236}">
              <a16:creationId xmlns:a16="http://schemas.microsoft.com/office/drawing/2014/main" id="{00000000-0008-0000-0F00-000093010000}"/>
            </a:ext>
          </a:extLst>
        </xdr:cNvPr>
        <xdr:cNvSpPr/>
      </xdr:nvSpPr>
      <xdr:spPr>
        <a:xfrm>
          <a:off x="1968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132080</xdr:rowOff>
    </xdr:from>
    <xdr:to>
      <xdr:col>6</xdr:col>
      <xdr:colOff>38100</xdr:colOff>
      <xdr:row>106</xdr:row>
      <xdr:rowOff>62230</xdr:rowOff>
    </xdr:to>
    <xdr:sp macro="" textlink="">
      <xdr:nvSpPr>
        <xdr:cNvPr id="404" name="フローチャート: 判断 403">
          <a:extLst>
            <a:ext uri="{FF2B5EF4-FFF2-40B4-BE49-F238E27FC236}">
              <a16:creationId xmlns:a16="http://schemas.microsoft.com/office/drawing/2014/main" id="{00000000-0008-0000-0F00-000094010000}"/>
            </a:ext>
          </a:extLst>
        </xdr:cNvPr>
        <xdr:cNvSpPr/>
      </xdr:nvSpPr>
      <xdr:spPr>
        <a:xfrm>
          <a:off x="1079500" y="1813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5" name="テキスト ボックス 404">
          <a:extLst>
            <a:ext uri="{FF2B5EF4-FFF2-40B4-BE49-F238E27FC236}">
              <a16:creationId xmlns:a16="http://schemas.microsoft.com/office/drawing/2014/main" id="{00000000-0008-0000-0F00-000095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6" name="テキスト ボックス 405">
          <a:extLst>
            <a:ext uri="{FF2B5EF4-FFF2-40B4-BE49-F238E27FC236}">
              <a16:creationId xmlns:a16="http://schemas.microsoft.com/office/drawing/2014/main" id="{00000000-0008-0000-0F00-000096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7" name="テキスト ボックス 406">
          <a:extLst>
            <a:ext uri="{FF2B5EF4-FFF2-40B4-BE49-F238E27FC236}">
              <a16:creationId xmlns:a16="http://schemas.microsoft.com/office/drawing/2014/main" id="{00000000-0008-0000-0F00-000097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00000000-0008-0000-0F00-000098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00000000-0008-0000-0F00-000099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156845</xdr:rowOff>
    </xdr:from>
    <xdr:to>
      <xdr:col>24</xdr:col>
      <xdr:colOff>114300</xdr:colOff>
      <xdr:row>102</xdr:row>
      <xdr:rowOff>86995</xdr:rowOff>
    </xdr:to>
    <xdr:sp macro="" textlink="">
      <xdr:nvSpPr>
        <xdr:cNvPr id="410" name="楕円 409">
          <a:extLst>
            <a:ext uri="{FF2B5EF4-FFF2-40B4-BE49-F238E27FC236}">
              <a16:creationId xmlns:a16="http://schemas.microsoft.com/office/drawing/2014/main" id="{00000000-0008-0000-0F00-00009A010000}"/>
            </a:ext>
          </a:extLst>
        </xdr:cNvPr>
        <xdr:cNvSpPr/>
      </xdr:nvSpPr>
      <xdr:spPr>
        <a:xfrm>
          <a:off x="4584700" y="17473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109872</xdr:rowOff>
    </xdr:from>
    <xdr:ext cx="405111" cy="259045"/>
    <xdr:sp macro="" textlink="">
      <xdr:nvSpPr>
        <xdr:cNvPr id="411" name="【市民会館】&#10;有形固定資産減価償却率該当値テキスト">
          <a:extLst>
            <a:ext uri="{FF2B5EF4-FFF2-40B4-BE49-F238E27FC236}">
              <a16:creationId xmlns:a16="http://schemas.microsoft.com/office/drawing/2014/main" id="{00000000-0008-0000-0F00-00009B010000}"/>
            </a:ext>
          </a:extLst>
        </xdr:cNvPr>
        <xdr:cNvSpPr txBox="1"/>
      </xdr:nvSpPr>
      <xdr:spPr>
        <a:xfrm>
          <a:off x="4673600" y="17426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114936</xdr:rowOff>
    </xdr:from>
    <xdr:to>
      <xdr:col>20</xdr:col>
      <xdr:colOff>38100</xdr:colOff>
      <xdr:row>102</xdr:row>
      <xdr:rowOff>45086</xdr:rowOff>
    </xdr:to>
    <xdr:sp macro="" textlink="">
      <xdr:nvSpPr>
        <xdr:cNvPr id="412" name="楕円 411">
          <a:extLst>
            <a:ext uri="{FF2B5EF4-FFF2-40B4-BE49-F238E27FC236}">
              <a16:creationId xmlns:a16="http://schemas.microsoft.com/office/drawing/2014/main" id="{00000000-0008-0000-0F00-00009C010000}"/>
            </a:ext>
          </a:extLst>
        </xdr:cNvPr>
        <xdr:cNvSpPr/>
      </xdr:nvSpPr>
      <xdr:spPr>
        <a:xfrm>
          <a:off x="3746500" y="17431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165736</xdr:rowOff>
    </xdr:from>
    <xdr:to>
      <xdr:col>24</xdr:col>
      <xdr:colOff>63500</xdr:colOff>
      <xdr:row>102</xdr:row>
      <xdr:rowOff>36195</xdr:rowOff>
    </xdr:to>
    <xdr:cxnSp macro="">
      <xdr:nvCxnSpPr>
        <xdr:cNvPr id="413" name="直線コネクタ 412">
          <a:extLst>
            <a:ext uri="{FF2B5EF4-FFF2-40B4-BE49-F238E27FC236}">
              <a16:creationId xmlns:a16="http://schemas.microsoft.com/office/drawing/2014/main" id="{00000000-0008-0000-0F00-00009D010000}"/>
            </a:ext>
          </a:extLst>
        </xdr:cNvPr>
        <xdr:cNvCxnSpPr/>
      </xdr:nvCxnSpPr>
      <xdr:spPr>
        <a:xfrm>
          <a:off x="3797300" y="17482186"/>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73025</xdr:rowOff>
    </xdr:from>
    <xdr:to>
      <xdr:col>15</xdr:col>
      <xdr:colOff>101600</xdr:colOff>
      <xdr:row>102</xdr:row>
      <xdr:rowOff>3175</xdr:rowOff>
    </xdr:to>
    <xdr:sp macro="" textlink="">
      <xdr:nvSpPr>
        <xdr:cNvPr id="414" name="楕円 413">
          <a:extLst>
            <a:ext uri="{FF2B5EF4-FFF2-40B4-BE49-F238E27FC236}">
              <a16:creationId xmlns:a16="http://schemas.microsoft.com/office/drawing/2014/main" id="{00000000-0008-0000-0F00-00009E010000}"/>
            </a:ext>
          </a:extLst>
        </xdr:cNvPr>
        <xdr:cNvSpPr/>
      </xdr:nvSpPr>
      <xdr:spPr>
        <a:xfrm>
          <a:off x="2857500" y="1738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123825</xdr:rowOff>
    </xdr:from>
    <xdr:to>
      <xdr:col>19</xdr:col>
      <xdr:colOff>177800</xdr:colOff>
      <xdr:row>101</xdr:row>
      <xdr:rowOff>165736</xdr:rowOff>
    </xdr:to>
    <xdr:cxnSp macro="">
      <xdr:nvCxnSpPr>
        <xdr:cNvPr id="415" name="直線コネクタ 414">
          <a:extLst>
            <a:ext uri="{FF2B5EF4-FFF2-40B4-BE49-F238E27FC236}">
              <a16:creationId xmlns:a16="http://schemas.microsoft.com/office/drawing/2014/main" id="{00000000-0008-0000-0F00-00009F010000}"/>
            </a:ext>
          </a:extLst>
        </xdr:cNvPr>
        <xdr:cNvCxnSpPr/>
      </xdr:nvCxnSpPr>
      <xdr:spPr>
        <a:xfrm>
          <a:off x="2908300" y="17440275"/>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31114</xdr:rowOff>
    </xdr:from>
    <xdr:to>
      <xdr:col>10</xdr:col>
      <xdr:colOff>165100</xdr:colOff>
      <xdr:row>101</xdr:row>
      <xdr:rowOff>132714</xdr:rowOff>
    </xdr:to>
    <xdr:sp macro="" textlink="">
      <xdr:nvSpPr>
        <xdr:cNvPr id="416" name="楕円 415">
          <a:extLst>
            <a:ext uri="{FF2B5EF4-FFF2-40B4-BE49-F238E27FC236}">
              <a16:creationId xmlns:a16="http://schemas.microsoft.com/office/drawing/2014/main" id="{00000000-0008-0000-0F00-0000A0010000}"/>
            </a:ext>
          </a:extLst>
        </xdr:cNvPr>
        <xdr:cNvSpPr/>
      </xdr:nvSpPr>
      <xdr:spPr>
        <a:xfrm>
          <a:off x="1968500" y="1734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81914</xdr:rowOff>
    </xdr:from>
    <xdr:to>
      <xdr:col>15</xdr:col>
      <xdr:colOff>50800</xdr:colOff>
      <xdr:row>101</xdr:row>
      <xdr:rowOff>123825</xdr:rowOff>
    </xdr:to>
    <xdr:cxnSp macro="">
      <xdr:nvCxnSpPr>
        <xdr:cNvPr id="417" name="直線コネクタ 416">
          <a:extLst>
            <a:ext uri="{FF2B5EF4-FFF2-40B4-BE49-F238E27FC236}">
              <a16:creationId xmlns:a16="http://schemas.microsoft.com/office/drawing/2014/main" id="{00000000-0008-0000-0F00-0000A1010000}"/>
            </a:ext>
          </a:extLst>
        </xdr:cNvPr>
        <xdr:cNvCxnSpPr/>
      </xdr:nvCxnSpPr>
      <xdr:spPr>
        <a:xfrm>
          <a:off x="2019300" y="17398364"/>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55880</xdr:rowOff>
    </xdr:from>
    <xdr:to>
      <xdr:col>6</xdr:col>
      <xdr:colOff>38100</xdr:colOff>
      <xdr:row>106</xdr:row>
      <xdr:rowOff>157480</xdr:rowOff>
    </xdr:to>
    <xdr:sp macro="" textlink="">
      <xdr:nvSpPr>
        <xdr:cNvPr id="418" name="楕円 417">
          <a:extLst>
            <a:ext uri="{FF2B5EF4-FFF2-40B4-BE49-F238E27FC236}">
              <a16:creationId xmlns:a16="http://schemas.microsoft.com/office/drawing/2014/main" id="{00000000-0008-0000-0F00-0000A2010000}"/>
            </a:ext>
          </a:extLst>
        </xdr:cNvPr>
        <xdr:cNvSpPr/>
      </xdr:nvSpPr>
      <xdr:spPr>
        <a:xfrm>
          <a:off x="1079500" y="1822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81914</xdr:rowOff>
    </xdr:from>
    <xdr:to>
      <xdr:col>10</xdr:col>
      <xdr:colOff>114300</xdr:colOff>
      <xdr:row>106</xdr:row>
      <xdr:rowOff>106680</xdr:rowOff>
    </xdr:to>
    <xdr:cxnSp macro="">
      <xdr:nvCxnSpPr>
        <xdr:cNvPr id="419" name="直線コネクタ 418">
          <a:extLst>
            <a:ext uri="{FF2B5EF4-FFF2-40B4-BE49-F238E27FC236}">
              <a16:creationId xmlns:a16="http://schemas.microsoft.com/office/drawing/2014/main" id="{00000000-0008-0000-0F00-0000A3010000}"/>
            </a:ext>
          </a:extLst>
        </xdr:cNvPr>
        <xdr:cNvCxnSpPr/>
      </xdr:nvCxnSpPr>
      <xdr:spPr>
        <a:xfrm flipV="1">
          <a:off x="1130300" y="17398364"/>
          <a:ext cx="889000" cy="882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72407</xdr:rowOff>
    </xdr:from>
    <xdr:ext cx="405111" cy="259045"/>
    <xdr:sp macro="" textlink="">
      <xdr:nvSpPr>
        <xdr:cNvPr id="420" name="n_1aveValue【市民会館】&#10;有形固定資産減価償却率">
          <a:extLst>
            <a:ext uri="{FF2B5EF4-FFF2-40B4-BE49-F238E27FC236}">
              <a16:creationId xmlns:a16="http://schemas.microsoft.com/office/drawing/2014/main" id="{00000000-0008-0000-0F00-0000A4010000}"/>
            </a:ext>
          </a:extLst>
        </xdr:cNvPr>
        <xdr:cNvSpPr txBox="1"/>
      </xdr:nvSpPr>
      <xdr:spPr>
        <a:xfrm>
          <a:off x="3582044" y="1824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30497</xdr:rowOff>
    </xdr:from>
    <xdr:ext cx="405111" cy="259045"/>
    <xdr:sp macro="" textlink="">
      <xdr:nvSpPr>
        <xdr:cNvPr id="421" name="n_2aveValue【市民会館】&#10;有形固定資産減価償却率">
          <a:extLst>
            <a:ext uri="{FF2B5EF4-FFF2-40B4-BE49-F238E27FC236}">
              <a16:creationId xmlns:a16="http://schemas.microsoft.com/office/drawing/2014/main" id="{00000000-0008-0000-0F00-0000A5010000}"/>
            </a:ext>
          </a:extLst>
        </xdr:cNvPr>
        <xdr:cNvSpPr txBox="1"/>
      </xdr:nvSpPr>
      <xdr:spPr>
        <a:xfrm>
          <a:off x="2705744" y="1820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7638</xdr:rowOff>
    </xdr:from>
    <xdr:ext cx="405111" cy="259045"/>
    <xdr:sp macro="" textlink="">
      <xdr:nvSpPr>
        <xdr:cNvPr id="422" name="n_3aveValue【市民会館】&#10;有形固定資産減価償却率">
          <a:extLst>
            <a:ext uri="{FF2B5EF4-FFF2-40B4-BE49-F238E27FC236}">
              <a16:creationId xmlns:a16="http://schemas.microsoft.com/office/drawing/2014/main" id="{00000000-0008-0000-0F00-0000A6010000}"/>
            </a:ext>
          </a:extLst>
        </xdr:cNvPr>
        <xdr:cNvSpPr txBox="1"/>
      </xdr:nvSpPr>
      <xdr:spPr>
        <a:xfrm>
          <a:off x="1816744" y="1818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78757</xdr:rowOff>
    </xdr:from>
    <xdr:ext cx="405111" cy="259045"/>
    <xdr:sp macro="" textlink="">
      <xdr:nvSpPr>
        <xdr:cNvPr id="423" name="n_4aveValue【市民会館】&#10;有形固定資産減価償却率">
          <a:extLst>
            <a:ext uri="{FF2B5EF4-FFF2-40B4-BE49-F238E27FC236}">
              <a16:creationId xmlns:a16="http://schemas.microsoft.com/office/drawing/2014/main" id="{00000000-0008-0000-0F00-0000A7010000}"/>
            </a:ext>
          </a:extLst>
        </xdr:cNvPr>
        <xdr:cNvSpPr txBox="1"/>
      </xdr:nvSpPr>
      <xdr:spPr>
        <a:xfrm>
          <a:off x="927744" y="17909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61613</xdr:rowOff>
    </xdr:from>
    <xdr:ext cx="405111" cy="259045"/>
    <xdr:sp macro="" textlink="">
      <xdr:nvSpPr>
        <xdr:cNvPr id="424" name="n_1mainValue【市民会館】&#10;有形固定資産減価償却率">
          <a:extLst>
            <a:ext uri="{FF2B5EF4-FFF2-40B4-BE49-F238E27FC236}">
              <a16:creationId xmlns:a16="http://schemas.microsoft.com/office/drawing/2014/main" id="{00000000-0008-0000-0F00-0000A8010000}"/>
            </a:ext>
          </a:extLst>
        </xdr:cNvPr>
        <xdr:cNvSpPr txBox="1"/>
      </xdr:nvSpPr>
      <xdr:spPr>
        <a:xfrm>
          <a:off x="3582044" y="17206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19702</xdr:rowOff>
    </xdr:from>
    <xdr:ext cx="405111" cy="259045"/>
    <xdr:sp macro="" textlink="">
      <xdr:nvSpPr>
        <xdr:cNvPr id="425" name="n_2mainValue【市民会館】&#10;有形固定資産減価償却率">
          <a:extLst>
            <a:ext uri="{FF2B5EF4-FFF2-40B4-BE49-F238E27FC236}">
              <a16:creationId xmlns:a16="http://schemas.microsoft.com/office/drawing/2014/main" id="{00000000-0008-0000-0F00-0000A9010000}"/>
            </a:ext>
          </a:extLst>
        </xdr:cNvPr>
        <xdr:cNvSpPr txBox="1"/>
      </xdr:nvSpPr>
      <xdr:spPr>
        <a:xfrm>
          <a:off x="2705744" y="1716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149241</xdr:rowOff>
    </xdr:from>
    <xdr:ext cx="405111" cy="259045"/>
    <xdr:sp macro="" textlink="">
      <xdr:nvSpPr>
        <xdr:cNvPr id="426" name="n_3mainValue【市民会館】&#10;有形固定資産減価償却率">
          <a:extLst>
            <a:ext uri="{FF2B5EF4-FFF2-40B4-BE49-F238E27FC236}">
              <a16:creationId xmlns:a16="http://schemas.microsoft.com/office/drawing/2014/main" id="{00000000-0008-0000-0F00-0000AA010000}"/>
            </a:ext>
          </a:extLst>
        </xdr:cNvPr>
        <xdr:cNvSpPr txBox="1"/>
      </xdr:nvSpPr>
      <xdr:spPr>
        <a:xfrm>
          <a:off x="1816744" y="17122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148607</xdr:rowOff>
    </xdr:from>
    <xdr:ext cx="405111" cy="259045"/>
    <xdr:sp macro="" textlink="">
      <xdr:nvSpPr>
        <xdr:cNvPr id="427" name="n_4mainValue【市民会館】&#10;有形固定資産減価償却率">
          <a:extLst>
            <a:ext uri="{FF2B5EF4-FFF2-40B4-BE49-F238E27FC236}">
              <a16:creationId xmlns:a16="http://schemas.microsoft.com/office/drawing/2014/main" id="{00000000-0008-0000-0F00-0000AB010000}"/>
            </a:ext>
          </a:extLst>
        </xdr:cNvPr>
        <xdr:cNvSpPr txBox="1"/>
      </xdr:nvSpPr>
      <xdr:spPr>
        <a:xfrm>
          <a:off x="927744" y="1832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28" name="正方形/長方形 427">
          <a:extLst>
            <a:ext uri="{FF2B5EF4-FFF2-40B4-BE49-F238E27FC236}">
              <a16:creationId xmlns:a16="http://schemas.microsoft.com/office/drawing/2014/main" id="{00000000-0008-0000-0F00-0000AC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29" name="正方形/長方形 428">
          <a:extLst>
            <a:ext uri="{FF2B5EF4-FFF2-40B4-BE49-F238E27FC236}">
              <a16:creationId xmlns:a16="http://schemas.microsoft.com/office/drawing/2014/main" id="{00000000-0008-0000-0F00-0000AD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0" name="正方形/長方形 429">
          <a:extLst>
            <a:ext uri="{FF2B5EF4-FFF2-40B4-BE49-F238E27FC236}">
              <a16:creationId xmlns:a16="http://schemas.microsoft.com/office/drawing/2014/main" id="{00000000-0008-0000-0F00-0000AE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1" name="正方形/長方形 430">
          <a:extLst>
            <a:ext uri="{FF2B5EF4-FFF2-40B4-BE49-F238E27FC236}">
              <a16:creationId xmlns:a16="http://schemas.microsoft.com/office/drawing/2014/main" id="{00000000-0008-0000-0F00-0000AF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2" name="正方形/長方形 431">
          <a:extLst>
            <a:ext uri="{FF2B5EF4-FFF2-40B4-BE49-F238E27FC236}">
              <a16:creationId xmlns:a16="http://schemas.microsoft.com/office/drawing/2014/main" id="{00000000-0008-0000-0F00-0000B0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3" name="正方形/長方形 432">
          <a:extLst>
            <a:ext uri="{FF2B5EF4-FFF2-40B4-BE49-F238E27FC236}">
              <a16:creationId xmlns:a16="http://schemas.microsoft.com/office/drawing/2014/main" id="{00000000-0008-0000-0F00-0000B1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4" name="正方形/長方形 433">
          <a:extLst>
            <a:ext uri="{FF2B5EF4-FFF2-40B4-BE49-F238E27FC236}">
              <a16:creationId xmlns:a16="http://schemas.microsoft.com/office/drawing/2014/main" id="{00000000-0008-0000-0F00-0000B2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5" name="正方形/長方形 434">
          <a:extLst>
            <a:ext uri="{FF2B5EF4-FFF2-40B4-BE49-F238E27FC236}">
              <a16:creationId xmlns:a16="http://schemas.microsoft.com/office/drawing/2014/main" id="{00000000-0008-0000-0F00-0000B3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6" name="テキスト ボックス 435">
          <a:extLst>
            <a:ext uri="{FF2B5EF4-FFF2-40B4-BE49-F238E27FC236}">
              <a16:creationId xmlns:a16="http://schemas.microsoft.com/office/drawing/2014/main" id="{00000000-0008-0000-0F00-0000B4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7" name="直線コネクタ 436">
          <a:extLst>
            <a:ext uri="{FF2B5EF4-FFF2-40B4-BE49-F238E27FC236}">
              <a16:creationId xmlns:a16="http://schemas.microsoft.com/office/drawing/2014/main" id="{00000000-0008-0000-0F00-0000B5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38" name="直線コネクタ 437">
          <a:extLst>
            <a:ext uri="{FF2B5EF4-FFF2-40B4-BE49-F238E27FC236}">
              <a16:creationId xmlns:a16="http://schemas.microsoft.com/office/drawing/2014/main" id="{00000000-0008-0000-0F00-0000B6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39" name="テキスト ボックス 438">
          <a:extLst>
            <a:ext uri="{FF2B5EF4-FFF2-40B4-BE49-F238E27FC236}">
              <a16:creationId xmlns:a16="http://schemas.microsoft.com/office/drawing/2014/main" id="{00000000-0008-0000-0F00-0000B7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0" name="直線コネクタ 439">
          <a:extLst>
            <a:ext uri="{FF2B5EF4-FFF2-40B4-BE49-F238E27FC236}">
              <a16:creationId xmlns:a16="http://schemas.microsoft.com/office/drawing/2014/main" id="{00000000-0008-0000-0F00-0000B8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1" name="テキスト ボックス 440">
          <a:extLst>
            <a:ext uri="{FF2B5EF4-FFF2-40B4-BE49-F238E27FC236}">
              <a16:creationId xmlns:a16="http://schemas.microsoft.com/office/drawing/2014/main" id="{00000000-0008-0000-0F00-0000B9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2" name="直線コネクタ 441">
          <a:extLst>
            <a:ext uri="{FF2B5EF4-FFF2-40B4-BE49-F238E27FC236}">
              <a16:creationId xmlns:a16="http://schemas.microsoft.com/office/drawing/2014/main" id="{00000000-0008-0000-0F00-0000BA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3" name="テキスト ボックス 442">
          <a:extLst>
            <a:ext uri="{FF2B5EF4-FFF2-40B4-BE49-F238E27FC236}">
              <a16:creationId xmlns:a16="http://schemas.microsoft.com/office/drawing/2014/main" id="{00000000-0008-0000-0F00-0000BB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4" name="直線コネクタ 443">
          <a:extLst>
            <a:ext uri="{FF2B5EF4-FFF2-40B4-BE49-F238E27FC236}">
              <a16:creationId xmlns:a16="http://schemas.microsoft.com/office/drawing/2014/main" id="{00000000-0008-0000-0F00-0000BC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5" name="テキスト ボックス 444">
          <a:extLst>
            <a:ext uri="{FF2B5EF4-FFF2-40B4-BE49-F238E27FC236}">
              <a16:creationId xmlns:a16="http://schemas.microsoft.com/office/drawing/2014/main" id="{00000000-0008-0000-0F00-0000BD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6" name="直線コネクタ 445">
          <a:extLst>
            <a:ext uri="{FF2B5EF4-FFF2-40B4-BE49-F238E27FC236}">
              <a16:creationId xmlns:a16="http://schemas.microsoft.com/office/drawing/2014/main" id="{00000000-0008-0000-0F00-0000BE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47" name="テキスト ボックス 446">
          <a:extLst>
            <a:ext uri="{FF2B5EF4-FFF2-40B4-BE49-F238E27FC236}">
              <a16:creationId xmlns:a16="http://schemas.microsoft.com/office/drawing/2014/main" id="{00000000-0008-0000-0F00-0000BF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a:extLst>
            <a:ext uri="{FF2B5EF4-FFF2-40B4-BE49-F238E27FC236}">
              <a16:creationId xmlns:a16="http://schemas.microsoft.com/office/drawing/2014/main" id="{00000000-0008-0000-0F00-0000C0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9" name="テキスト ボックス 448">
          <a:extLst>
            <a:ext uri="{FF2B5EF4-FFF2-40B4-BE49-F238E27FC236}">
              <a16:creationId xmlns:a16="http://schemas.microsoft.com/office/drawing/2014/main" id="{00000000-0008-0000-0F00-0000C1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市民会館】&#10;一人当たり面積グラフ枠">
          <a:extLst>
            <a:ext uri="{FF2B5EF4-FFF2-40B4-BE49-F238E27FC236}">
              <a16:creationId xmlns:a16="http://schemas.microsoft.com/office/drawing/2014/main" id="{00000000-0008-0000-0F00-0000C2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102870</xdr:rowOff>
    </xdr:from>
    <xdr:to>
      <xdr:col>54</xdr:col>
      <xdr:colOff>189865</xdr:colOff>
      <xdr:row>107</xdr:row>
      <xdr:rowOff>95250</xdr:rowOff>
    </xdr:to>
    <xdr:cxnSp macro="">
      <xdr:nvCxnSpPr>
        <xdr:cNvPr id="451" name="直線コネクタ 450">
          <a:extLst>
            <a:ext uri="{FF2B5EF4-FFF2-40B4-BE49-F238E27FC236}">
              <a16:creationId xmlns:a16="http://schemas.microsoft.com/office/drawing/2014/main" id="{00000000-0008-0000-0F00-0000C3010000}"/>
            </a:ext>
          </a:extLst>
        </xdr:cNvPr>
        <xdr:cNvCxnSpPr/>
      </xdr:nvCxnSpPr>
      <xdr:spPr>
        <a:xfrm flipV="1">
          <a:off x="10476865" y="170764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99077</xdr:rowOff>
    </xdr:from>
    <xdr:ext cx="469744" cy="259045"/>
    <xdr:sp macro="" textlink="">
      <xdr:nvSpPr>
        <xdr:cNvPr id="452" name="【市民会館】&#10;一人当たり面積最小値テキスト">
          <a:extLst>
            <a:ext uri="{FF2B5EF4-FFF2-40B4-BE49-F238E27FC236}">
              <a16:creationId xmlns:a16="http://schemas.microsoft.com/office/drawing/2014/main" id="{00000000-0008-0000-0F00-0000C4010000}"/>
            </a:ext>
          </a:extLst>
        </xdr:cNvPr>
        <xdr:cNvSpPr txBox="1"/>
      </xdr:nvSpPr>
      <xdr:spPr>
        <a:xfrm>
          <a:off x="10515600" y="1844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95250</xdr:rowOff>
    </xdr:from>
    <xdr:to>
      <xdr:col>55</xdr:col>
      <xdr:colOff>88900</xdr:colOff>
      <xdr:row>107</xdr:row>
      <xdr:rowOff>95250</xdr:rowOff>
    </xdr:to>
    <xdr:cxnSp macro="">
      <xdr:nvCxnSpPr>
        <xdr:cNvPr id="453" name="直線コネクタ 452">
          <a:extLst>
            <a:ext uri="{FF2B5EF4-FFF2-40B4-BE49-F238E27FC236}">
              <a16:creationId xmlns:a16="http://schemas.microsoft.com/office/drawing/2014/main" id="{00000000-0008-0000-0F00-0000C5010000}"/>
            </a:ext>
          </a:extLst>
        </xdr:cNvPr>
        <xdr:cNvCxnSpPr/>
      </xdr:nvCxnSpPr>
      <xdr:spPr>
        <a:xfrm>
          <a:off x="10388600" y="18440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49547</xdr:rowOff>
    </xdr:from>
    <xdr:ext cx="469744" cy="259045"/>
    <xdr:sp macro="" textlink="">
      <xdr:nvSpPr>
        <xdr:cNvPr id="454" name="【市民会館】&#10;一人当たり面積最大値テキスト">
          <a:extLst>
            <a:ext uri="{FF2B5EF4-FFF2-40B4-BE49-F238E27FC236}">
              <a16:creationId xmlns:a16="http://schemas.microsoft.com/office/drawing/2014/main" id="{00000000-0008-0000-0F00-0000C6010000}"/>
            </a:ext>
          </a:extLst>
        </xdr:cNvPr>
        <xdr:cNvSpPr txBox="1"/>
      </xdr:nvSpPr>
      <xdr:spPr>
        <a:xfrm>
          <a:off x="10515600" y="1685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102870</xdr:rowOff>
    </xdr:from>
    <xdr:to>
      <xdr:col>55</xdr:col>
      <xdr:colOff>88900</xdr:colOff>
      <xdr:row>99</xdr:row>
      <xdr:rowOff>102870</xdr:rowOff>
    </xdr:to>
    <xdr:cxnSp macro="">
      <xdr:nvCxnSpPr>
        <xdr:cNvPr id="455" name="直線コネクタ 454">
          <a:extLst>
            <a:ext uri="{FF2B5EF4-FFF2-40B4-BE49-F238E27FC236}">
              <a16:creationId xmlns:a16="http://schemas.microsoft.com/office/drawing/2014/main" id="{00000000-0008-0000-0F00-0000C7010000}"/>
            </a:ext>
          </a:extLst>
        </xdr:cNvPr>
        <xdr:cNvCxnSpPr/>
      </xdr:nvCxnSpPr>
      <xdr:spPr>
        <a:xfrm>
          <a:off x="10388600" y="1707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102</xdr:row>
      <xdr:rowOff>143527</xdr:rowOff>
    </xdr:from>
    <xdr:ext cx="469744" cy="259045"/>
    <xdr:sp macro="" textlink="">
      <xdr:nvSpPr>
        <xdr:cNvPr id="456" name="【市民会館】&#10;一人当たり面積平均値テキスト">
          <a:extLst>
            <a:ext uri="{FF2B5EF4-FFF2-40B4-BE49-F238E27FC236}">
              <a16:creationId xmlns:a16="http://schemas.microsoft.com/office/drawing/2014/main" id="{00000000-0008-0000-0F00-0000C8010000}"/>
            </a:ext>
          </a:extLst>
        </xdr:cNvPr>
        <xdr:cNvSpPr txBox="1"/>
      </xdr:nvSpPr>
      <xdr:spPr>
        <a:xfrm>
          <a:off x="10515600" y="17631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120650</xdr:rowOff>
    </xdr:from>
    <xdr:to>
      <xdr:col>55</xdr:col>
      <xdr:colOff>50800</xdr:colOff>
      <xdr:row>104</xdr:row>
      <xdr:rowOff>50800</xdr:rowOff>
    </xdr:to>
    <xdr:sp macro="" textlink="">
      <xdr:nvSpPr>
        <xdr:cNvPr id="457" name="フローチャート: 判断 456">
          <a:extLst>
            <a:ext uri="{FF2B5EF4-FFF2-40B4-BE49-F238E27FC236}">
              <a16:creationId xmlns:a16="http://schemas.microsoft.com/office/drawing/2014/main" id="{00000000-0008-0000-0F00-0000C9010000}"/>
            </a:ext>
          </a:extLst>
        </xdr:cNvPr>
        <xdr:cNvSpPr/>
      </xdr:nvSpPr>
      <xdr:spPr>
        <a:xfrm>
          <a:off x="1042670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103</xdr:row>
      <xdr:rowOff>128270</xdr:rowOff>
    </xdr:from>
    <xdr:to>
      <xdr:col>50</xdr:col>
      <xdr:colOff>165100</xdr:colOff>
      <xdr:row>104</xdr:row>
      <xdr:rowOff>58420</xdr:rowOff>
    </xdr:to>
    <xdr:sp macro="" textlink="">
      <xdr:nvSpPr>
        <xdr:cNvPr id="458" name="フローチャート: 判断 457">
          <a:extLst>
            <a:ext uri="{FF2B5EF4-FFF2-40B4-BE49-F238E27FC236}">
              <a16:creationId xmlns:a16="http://schemas.microsoft.com/office/drawing/2014/main" id="{00000000-0008-0000-0F00-0000CA010000}"/>
            </a:ext>
          </a:extLst>
        </xdr:cNvPr>
        <xdr:cNvSpPr/>
      </xdr:nvSpPr>
      <xdr:spPr>
        <a:xfrm>
          <a:off x="9588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103</xdr:row>
      <xdr:rowOff>82550</xdr:rowOff>
    </xdr:from>
    <xdr:to>
      <xdr:col>46</xdr:col>
      <xdr:colOff>38100</xdr:colOff>
      <xdr:row>104</xdr:row>
      <xdr:rowOff>12700</xdr:rowOff>
    </xdr:to>
    <xdr:sp macro="" textlink="">
      <xdr:nvSpPr>
        <xdr:cNvPr id="459" name="フローチャート: 判断 458">
          <a:extLst>
            <a:ext uri="{FF2B5EF4-FFF2-40B4-BE49-F238E27FC236}">
              <a16:creationId xmlns:a16="http://schemas.microsoft.com/office/drawing/2014/main" id="{00000000-0008-0000-0F00-0000CB010000}"/>
            </a:ext>
          </a:extLst>
        </xdr:cNvPr>
        <xdr:cNvSpPr/>
      </xdr:nvSpPr>
      <xdr:spPr>
        <a:xfrm>
          <a:off x="8699500" y="1774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33020</xdr:rowOff>
    </xdr:from>
    <xdr:to>
      <xdr:col>41</xdr:col>
      <xdr:colOff>101600</xdr:colOff>
      <xdr:row>104</xdr:row>
      <xdr:rowOff>134620</xdr:rowOff>
    </xdr:to>
    <xdr:sp macro="" textlink="">
      <xdr:nvSpPr>
        <xdr:cNvPr id="460" name="フローチャート: 判断 459">
          <a:extLst>
            <a:ext uri="{FF2B5EF4-FFF2-40B4-BE49-F238E27FC236}">
              <a16:creationId xmlns:a16="http://schemas.microsoft.com/office/drawing/2014/main" id="{00000000-0008-0000-0F00-0000CC010000}"/>
            </a:ext>
          </a:extLst>
        </xdr:cNvPr>
        <xdr:cNvSpPr/>
      </xdr:nvSpPr>
      <xdr:spPr>
        <a:xfrm>
          <a:off x="7810500" y="1786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103</xdr:row>
      <xdr:rowOff>67311</xdr:rowOff>
    </xdr:from>
    <xdr:to>
      <xdr:col>36</xdr:col>
      <xdr:colOff>165100</xdr:colOff>
      <xdr:row>103</xdr:row>
      <xdr:rowOff>168911</xdr:rowOff>
    </xdr:to>
    <xdr:sp macro="" textlink="">
      <xdr:nvSpPr>
        <xdr:cNvPr id="461" name="フローチャート: 判断 460">
          <a:extLst>
            <a:ext uri="{FF2B5EF4-FFF2-40B4-BE49-F238E27FC236}">
              <a16:creationId xmlns:a16="http://schemas.microsoft.com/office/drawing/2014/main" id="{00000000-0008-0000-0F00-0000CD010000}"/>
            </a:ext>
          </a:extLst>
        </xdr:cNvPr>
        <xdr:cNvSpPr/>
      </xdr:nvSpPr>
      <xdr:spPr>
        <a:xfrm>
          <a:off x="6921500" y="1772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00000000-0008-0000-0F00-0000CE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00000000-0008-0000-0F00-0000CF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00000000-0008-0000-0F00-0000D0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00000000-0008-0000-0F00-0000D1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00000000-0008-0000-0F00-0000D2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166370</xdr:rowOff>
    </xdr:from>
    <xdr:to>
      <xdr:col>55</xdr:col>
      <xdr:colOff>50800</xdr:colOff>
      <xdr:row>104</xdr:row>
      <xdr:rowOff>96520</xdr:rowOff>
    </xdr:to>
    <xdr:sp macro="" textlink="">
      <xdr:nvSpPr>
        <xdr:cNvPr id="467" name="楕円 466">
          <a:extLst>
            <a:ext uri="{FF2B5EF4-FFF2-40B4-BE49-F238E27FC236}">
              <a16:creationId xmlns:a16="http://schemas.microsoft.com/office/drawing/2014/main" id="{00000000-0008-0000-0F00-0000D3010000}"/>
            </a:ext>
          </a:extLst>
        </xdr:cNvPr>
        <xdr:cNvSpPr/>
      </xdr:nvSpPr>
      <xdr:spPr>
        <a:xfrm>
          <a:off x="10426700" y="1782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144797</xdr:rowOff>
    </xdr:from>
    <xdr:ext cx="469744" cy="259045"/>
    <xdr:sp macro="" textlink="">
      <xdr:nvSpPr>
        <xdr:cNvPr id="468" name="【市民会館】&#10;一人当たり面積該当値テキスト">
          <a:extLst>
            <a:ext uri="{FF2B5EF4-FFF2-40B4-BE49-F238E27FC236}">
              <a16:creationId xmlns:a16="http://schemas.microsoft.com/office/drawing/2014/main" id="{00000000-0008-0000-0F00-0000D4010000}"/>
            </a:ext>
          </a:extLst>
        </xdr:cNvPr>
        <xdr:cNvSpPr txBox="1"/>
      </xdr:nvSpPr>
      <xdr:spPr>
        <a:xfrm>
          <a:off x="10515600" y="17804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10161</xdr:rowOff>
    </xdr:from>
    <xdr:to>
      <xdr:col>50</xdr:col>
      <xdr:colOff>165100</xdr:colOff>
      <xdr:row>104</xdr:row>
      <xdr:rowOff>111761</xdr:rowOff>
    </xdr:to>
    <xdr:sp macro="" textlink="">
      <xdr:nvSpPr>
        <xdr:cNvPr id="469" name="楕円 468">
          <a:extLst>
            <a:ext uri="{FF2B5EF4-FFF2-40B4-BE49-F238E27FC236}">
              <a16:creationId xmlns:a16="http://schemas.microsoft.com/office/drawing/2014/main" id="{00000000-0008-0000-0F00-0000D5010000}"/>
            </a:ext>
          </a:extLst>
        </xdr:cNvPr>
        <xdr:cNvSpPr/>
      </xdr:nvSpPr>
      <xdr:spPr>
        <a:xfrm>
          <a:off x="9588500" y="17840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45720</xdr:rowOff>
    </xdr:from>
    <xdr:to>
      <xdr:col>55</xdr:col>
      <xdr:colOff>0</xdr:colOff>
      <xdr:row>104</xdr:row>
      <xdr:rowOff>60961</xdr:rowOff>
    </xdr:to>
    <xdr:cxnSp macro="">
      <xdr:nvCxnSpPr>
        <xdr:cNvPr id="470" name="直線コネクタ 469">
          <a:extLst>
            <a:ext uri="{FF2B5EF4-FFF2-40B4-BE49-F238E27FC236}">
              <a16:creationId xmlns:a16="http://schemas.microsoft.com/office/drawing/2014/main" id="{00000000-0008-0000-0F00-0000D6010000}"/>
            </a:ext>
          </a:extLst>
        </xdr:cNvPr>
        <xdr:cNvCxnSpPr/>
      </xdr:nvCxnSpPr>
      <xdr:spPr>
        <a:xfrm flipV="1">
          <a:off x="9639300" y="17876520"/>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17780</xdr:rowOff>
    </xdr:from>
    <xdr:to>
      <xdr:col>46</xdr:col>
      <xdr:colOff>38100</xdr:colOff>
      <xdr:row>104</xdr:row>
      <xdr:rowOff>119380</xdr:rowOff>
    </xdr:to>
    <xdr:sp macro="" textlink="">
      <xdr:nvSpPr>
        <xdr:cNvPr id="471" name="楕円 470">
          <a:extLst>
            <a:ext uri="{FF2B5EF4-FFF2-40B4-BE49-F238E27FC236}">
              <a16:creationId xmlns:a16="http://schemas.microsoft.com/office/drawing/2014/main" id="{00000000-0008-0000-0F00-0000D7010000}"/>
            </a:ext>
          </a:extLst>
        </xdr:cNvPr>
        <xdr:cNvSpPr/>
      </xdr:nvSpPr>
      <xdr:spPr>
        <a:xfrm>
          <a:off x="8699500" y="1784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60961</xdr:rowOff>
    </xdr:from>
    <xdr:to>
      <xdr:col>50</xdr:col>
      <xdr:colOff>114300</xdr:colOff>
      <xdr:row>104</xdr:row>
      <xdr:rowOff>68580</xdr:rowOff>
    </xdr:to>
    <xdr:cxnSp macro="">
      <xdr:nvCxnSpPr>
        <xdr:cNvPr id="472" name="直線コネクタ 471">
          <a:extLst>
            <a:ext uri="{FF2B5EF4-FFF2-40B4-BE49-F238E27FC236}">
              <a16:creationId xmlns:a16="http://schemas.microsoft.com/office/drawing/2014/main" id="{00000000-0008-0000-0F00-0000D8010000}"/>
            </a:ext>
          </a:extLst>
        </xdr:cNvPr>
        <xdr:cNvCxnSpPr/>
      </xdr:nvCxnSpPr>
      <xdr:spPr>
        <a:xfrm flipV="1">
          <a:off x="8750300" y="178917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33020</xdr:rowOff>
    </xdr:from>
    <xdr:to>
      <xdr:col>41</xdr:col>
      <xdr:colOff>101600</xdr:colOff>
      <xdr:row>104</xdr:row>
      <xdr:rowOff>134620</xdr:rowOff>
    </xdr:to>
    <xdr:sp macro="" textlink="">
      <xdr:nvSpPr>
        <xdr:cNvPr id="473" name="楕円 472">
          <a:extLst>
            <a:ext uri="{FF2B5EF4-FFF2-40B4-BE49-F238E27FC236}">
              <a16:creationId xmlns:a16="http://schemas.microsoft.com/office/drawing/2014/main" id="{00000000-0008-0000-0F00-0000D9010000}"/>
            </a:ext>
          </a:extLst>
        </xdr:cNvPr>
        <xdr:cNvSpPr/>
      </xdr:nvSpPr>
      <xdr:spPr>
        <a:xfrm>
          <a:off x="7810500" y="1786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68580</xdr:rowOff>
    </xdr:from>
    <xdr:to>
      <xdr:col>45</xdr:col>
      <xdr:colOff>177800</xdr:colOff>
      <xdr:row>104</xdr:row>
      <xdr:rowOff>83820</xdr:rowOff>
    </xdr:to>
    <xdr:cxnSp macro="">
      <xdr:nvCxnSpPr>
        <xdr:cNvPr id="474" name="直線コネクタ 473">
          <a:extLst>
            <a:ext uri="{FF2B5EF4-FFF2-40B4-BE49-F238E27FC236}">
              <a16:creationId xmlns:a16="http://schemas.microsoft.com/office/drawing/2014/main" id="{00000000-0008-0000-0F00-0000DA010000}"/>
            </a:ext>
          </a:extLst>
        </xdr:cNvPr>
        <xdr:cNvCxnSpPr/>
      </xdr:nvCxnSpPr>
      <xdr:spPr>
        <a:xfrm flipV="1">
          <a:off x="7861300" y="178993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55880</xdr:rowOff>
    </xdr:from>
    <xdr:to>
      <xdr:col>36</xdr:col>
      <xdr:colOff>165100</xdr:colOff>
      <xdr:row>104</xdr:row>
      <xdr:rowOff>157480</xdr:rowOff>
    </xdr:to>
    <xdr:sp macro="" textlink="">
      <xdr:nvSpPr>
        <xdr:cNvPr id="475" name="楕円 474">
          <a:extLst>
            <a:ext uri="{FF2B5EF4-FFF2-40B4-BE49-F238E27FC236}">
              <a16:creationId xmlns:a16="http://schemas.microsoft.com/office/drawing/2014/main" id="{00000000-0008-0000-0F00-0000DB010000}"/>
            </a:ext>
          </a:extLst>
        </xdr:cNvPr>
        <xdr:cNvSpPr/>
      </xdr:nvSpPr>
      <xdr:spPr>
        <a:xfrm>
          <a:off x="6921500" y="1788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83820</xdr:rowOff>
    </xdr:from>
    <xdr:to>
      <xdr:col>41</xdr:col>
      <xdr:colOff>50800</xdr:colOff>
      <xdr:row>104</xdr:row>
      <xdr:rowOff>106680</xdr:rowOff>
    </xdr:to>
    <xdr:cxnSp macro="">
      <xdr:nvCxnSpPr>
        <xdr:cNvPr id="476" name="直線コネクタ 475">
          <a:extLst>
            <a:ext uri="{FF2B5EF4-FFF2-40B4-BE49-F238E27FC236}">
              <a16:creationId xmlns:a16="http://schemas.microsoft.com/office/drawing/2014/main" id="{00000000-0008-0000-0F00-0000DC010000}"/>
            </a:ext>
          </a:extLst>
        </xdr:cNvPr>
        <xdr:cNvCxnSpPr/>
      </xdr:nvCxnSpPr>
      <xdr:spPr>
        <a:xfrm flipV="1">
          <a:off x="6972300" y="179146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102</xdr:row>
      <xdr:rowOff>74947</xdr:rowOff>
    </xdr:from>
    <xdr:ext cx="469744" cy="259045"/>
    <xdr:sp macro="" textlink="">
      <xdr:nvSpPr>
        <xdr:cNvPr id="477" name="n_1aveValue【市民会館】&#10;一人当たり面積">
          <a:extLst>
            <a:ext uri="{FF2B5EF4-FFF2-40B4-BE49-F238E27FC236}">
              <a16:creationId xmlns:a16="http://schemas.microsoft.com/office/drawing/2014/main" id="{00000000-0008-0000-0F00-0000DD010000}"/>
            </a:ext>
          </a:extLst>
        </xdr:cNvPr>
        <xdr:cNvSpPr txBox="1"/>
      </xdr:nvSpPr>
      <xdr:spPr>
        <a:xfrm>
          <a:off x="9391727" y="17562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29227</xdr:rowOff>
    </xdr:from>
    <xdr:ext cx="469744" cy="259045"/>
    <xdr:sp macro="" textlink="">
      <xdr:nvSpPr>
        <xdr:cNvPr id="478" name="n_2aveValue【市民会館】&#10;一人当たり面積">
          <a:extLst>
            <a:ext uri="{FF2B5EF4-FFF2-40B4-BE49-F238E27FC236}">
              <a16:creationId xmlns:a16="http://schemas.microsoft.com/office/drawing/2014/main" id="{00000000-0008-0000-0F00-0000DE010000}"/>
            </a:ext>
          </a:extLst>
        </xdr:cNvPr>
        <xdr:cNvSpPr txBox="1"/>
      </xdr:nvSpPr>
      <xdr:spPr>
        <a:xfrm>
          <a:off x="8515427" y="1751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125747</xdr:rowOff>
    </xdr:from>
    <xdr:ext cx="469744" cy="259045"/>
    <xdr:sp macro="" textlink="">
      <xdr:nvSpPr>
        <xdr:cNvPr id="479" name="n_3aveValue【市民会館】&#10;一人当たり面積">
          <a:extLst>
            <a:ext uri="{FF2B5EF4-FFF2-40B4-BE49-F238E27FC236}">
              <a16:creationId xmlns:a16="http://schemas.microsoft.com/office/drawing/2014/main" id="{00000000-0008-0000-0F00-0000DF010000}"/>
            </a:ext>
          </a:extLst>
        </xdr:cNvPr>
        <xdr:cNvSpPr txBox="1"/>
      </xdr:nvSpPr>
      <xdr:spPr>
        <a:xfrm>
          <a:off x="7626427" y="17956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13988</xdr:rowOff>
    </xdr:from>
    <xdr:ext cx="469744" cy="259045"/>
    <xdr:sp macro="" textlink="">
      <xdr:nvSpPr>
        <xdr:cNvPr id="480" name="n_4aveValue【市民会館】&#10;一人当たり面積">
          <a:extLst>
            <a:ext uri="{FF2B5EF4-FFF2-40B4-BE49-F238E27FC236}">
              <a16:creationId xmlns:a16="http://schemas.microsoft.com/office/drawing/2014/main" id="{00000000-0008-0000-0F00-0000E0010000}"/>
            </a:ext>
          </a:extLst>
        </xdr:cNvPr>
        <xdr:cNvSpPr txBox="1"/>
      </xdr:nvSpPr>
      <xdr:spPr>
        <a:xfrm>
          <a:off x="6737427" y="17501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102888</xdr:rowOff>
    </xdr:from>
    <xdr:ext cx="469744" cy="259045"/>
    <xdr:sp macro="" textlink="">
      <xdr:nvSpPr>
        <xdr:cNvPr id="481" name="n_1mainValue【市民会館】&#10;一人当たり面積">
          <a:extLst>
            <a:ext uri="{FF2B5EF4-FFF2-40B4-BE49-F238E27FC236}">
              <a16:creationId xmlns:a16="http://schemas.microsoft.com/office/drawing/2014/main" id="{00000000-0008-0000-0F00-0000E1010000}"/>
            </a:ext>
          </a:extLst>
        </xdr:cNvPr>
        <xdr:cNvSpPr txBox="1"/>
      </xdr:nvSpPr>
      <xdr:spPr>
        <a:xfrm>
          <a:off x="9391727" y="17933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110507</xdr:rowOff>
    </xdr:from>
    <xdr:ext cx="469744" cy="259045"/>
    <xdr:sp macro="" textlink="">
      <xdr:nvSpPr>
        <xdr:cNvPr id="482" name="n_2mainValue【市民会館】&#10;一人当たり面積">
          <a:extLst>
            <a:ext uri="{FF2B5EF4-FFF2-40B4-BE49-F238E27FC236}">
              <a16:creationId xmlns:a16="http://schemas.microsoft.com/office/drawing/2014/main" id="{00000000-0008-0000-0F00-0000E2010000}"/>
            </a:ext>
          </a:extLst>
        </xdr:cNvPr>
        <xdr:cNvSpPr txBox="1"/>
      </xdr:nvSpPr>
      <xdr:spPr>
        <a:xfrm>
          <a:off x="8515427" y="17941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151147</xdr:rowOff>
    </xdr:from>
    <xdr:ext cx="469744" cy="259045"/>
    <xdr:sp macro="" textlink="">
      <xdr:nvSpPr>
        <xdr:cNvPr id="483" name="n_3mainValue【市民会館】&#10;一人当たり面積">
          <a:extLst>
            <a:ext uri="{FF2B5EF4-FFF2-40B4-BE49-F238E27FC236}">
              <a16:creationId xmlns:a16="http://schemas.microsoft.com/office/drawing/2014/main" id="{00000000-0008-0000-0F00-0000E3010000}"/>
            </a:ext>
          </a:extLst>
        </xdr:cNvPr>
        <xdr:cNvSpPr txBox="1"/>
      </xdr:nvSpPr>
      <xdr:spPr>
        <a:xfrm>
          <a:off x="7626427" y="1763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148607</xdr:rowOff>
    </xdr:from>
    <xdr:ext cx="469744" cy="259045"/>
    <xdr:sp macro="" textlink="">
      <xdr:nvSpPr>
        <xdr:cNvPr id="484" name="n_4mainValue【市民会館】&#10;一人当たり面積">
          <a:extLst>
            <a:ext uri="{FF2B5EF4-FFF2-40B4-BE49-F238E27FC236}">
              <a16:creationId xmlns:a16="http://schemas.microsoft.com/office/drawing/2014/main" id="{00000000-0008-0000-0F00-0000E4010000}"/>
            </a:ext>
          </a:extLst>
        </xdr:cNvPr>
        <xdr:cNvSpPr txBox="1"/>
      </xdr:nvSpPr>
      <xdr:spPr>
        <a:xfrm>
          <a:off x="6737427" y="17979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a:extLst>
            <a:ext uri="{FF2B5EF4-FFF2-40B4-BE49-F238E27FC236}">
              <a16:creationId xmlns:a16="http://schemas.microsoft.com/office/drawing/2014/main" id="{00000000-0008-0000-0F00-0000E5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a:extLst>
            <a:ext uri="{FF2B5EF4-FFF2-40B4-BE49-F238E27FC236}">
              <a16:creationId xmlns:a16="http://schemas.microsoft.com/office/drawing/2014/main" id="{00000000-0008-0000-0F00-0000E6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a:extLst>
            <a:ext uri="{FF2B5EF4-FFF2-40B4-BE49-F238E27FC236}">
              <a16:creationId xmlns:a16="http://schemas.microsoft.com/office/drawing/2014/main" id="{00000000-0008-0000-0F00-0000E7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a:extLst>
            <a:ext uri="{FF2B5EF4-FFF2-40B4-BE49-F238E27FC236}">
              <a16:creationId xmlns:a16="http://schemas.microsoft.com/office/drawing/2014/main" id="{00000000-0008-0000-0F00-0000E8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a:extLst>
            <a:ext uri="{FF2B5EF4-FFF2-40B4-BE49-F238E27FC236}">
              <a16:creationId xmlns:a16="http://schemas.microsoft.com/office/drawing/2014/main" id="{00000000-0008-0000-0F00-0000E9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a:extLst>
            <a:ext uri="{FF2B5EF4-FFF2-40B4-BE49-F238E27FC236}">
              <a16:creationId xmlns:a16="http://schemas.microsoft.com/office/drawing/2014/main" id="{00000000-0008-0000-0F00-0000EA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a:extLst>
            <a:ext uri="{FF2B5EF4-FFF2-40B4-BE49-F238E27FC236}">
              <a16:creationId xmlns:a16="http://schemas.microsoft.com/office/drawing/2014/main" id="{00000000-0008-0000-0F00-0000EB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a:extLst>
            <a:ext uri="{FF2B5EF4-FFF2-40B4-BE49-F238E27FC236}">
              <a16:creationId xmlns:a16="http://schemas.microsoft.com/office/drawing/2014/main" id="{00000000-0008-0000-0F00-0000EC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3" name="テキスト ボックス 492">
          <a:extLst>
            <a:ext uri="{FF2B5EF4-FFF2-40B4-BE49-F238E27FC236}">
              <a16:creationId xmlns:a16="http://schemas.microsoft.com/office/drawing/2014/main" id="{00000000-0008-0000-0F00-0000ED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a:extLst>
            <a:ext uri="{FF2B5EF4-FFF2-40B4-BE49-F238E27FC236}">
              <a16:creationId xmlns:a16="http://schemas.microsoft.com/office/drawing/2014/main" id="{00000000-0008-0000-0F00-0000EE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5" name="テキスト ボックス 494">
          <a:extLst>
            <a:ext uri="{FF2B5EF4-FFF2-40B4-BE49-F238E27FC236}">
              <a16:creationId xmlns:a16="http://schemas.microsoft.com/office/drawing/2014/main" id="{00000000-0008-0000-0F00-0000EF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6" name="直線コネクタ 495">
          <a:extLst>
            <a:ext uri="{FF2B5EF4-FFF2-40B4-BE49-F238E27FC236}">
              <a16:creationId xmlns:a16="http://schemas.microsoft.com/office/drawing/2014/main" id="{00000000-0008-0000-0F00-0000F0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97" name="テキスト ボックス 496">
          <a:extLst>
            <a:ext uri="{FF2B5EF4-FFF2-40B4-BE49-F238E27FC236}">
              <a16:creationId xmlns:a16="http://schemas.microsoft.com/office/drawing/2014/main" id="{00000000-0008-0000-0F00-0000F1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98" name="直線コネクタ 497">
          <a:extLst>
            <a:ext uri="{FF2B5EF4-FFF2-40B4-BE49-F238E27FC236}">
              <a16:creationId xmlns:a16="http://schemas.microsoft.com/office/drawing/2014/main" id="{00000000-0008-0000-0F00-0000F2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99" name="テキスト ボックス 498">
          <a:extLst>
            <a:ext uri="{FF2B5EF4-FFF2-40B4-BE49-F238E27FC236}">
              <a16:creationId xmlns:a16="http://schemas.microsoft.com/office/drawing/2014/main" id="{00000000-0008-0000-0F00-0000F3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0" name="直線コネクタ 499">
          <a:extLst>
            <a:ext uri="{FF2B5EF4-FFF2-40B4-BE49-F238E27FC236}">
              <a16:creationId xmlns:a16="http://schemas.microsoft.com/office/drawing/2014/main" id="{00000000-0008-0000-0F00-0000F4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1" name="テキスト ボックス 500">
          <a:extLst>
            <a:ext uri="{FF2B5EF4-FFF2-40B4-BE49-F238E27FC236}">
              <a16:creationId xmlns:a16="http://schemas.microsoft.com/office/drawing/2014/main" id="{00000000-0008-0000-0F00-0000F5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2" name="直線コネクタ 501">
          <a:extLst>
            <a:ext uri="{FF2B5EF4-FFF2-40B4-BE49-F238E27FC236}">
              <a16:creationId xmlns:a16="http://schemas.microsoft.com/office/drawing/2014/main" id="{00000000-0008-0000-0F00-0000F6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3" name="テキスト ボックス 502">
          <a:extLst>
            <a:ext uri="{FF2B5EF4-FFF2-40B4-BE49-F238E27FC236}">
              <a16:creationId xmlns:a16="http://schemas.microsoft.com/office/drawing/2014/main" id="{00000000-0008-0000-0F00-0000F7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4" name="直線コネクタ 503">
          <a:extLst>
            <a:ext uri="{FF2B5EF4-FFF2-40B4-BE49-F238E27FC236}">
              <a16:creationId xmlns:a16="http://schemas.microsoft.com/office/drawing/2014/main" id="{00000000-0008-0000-0F00-0000F8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5" name="テキスト ボックス 504">
          <a:extLst>
            <a:ext uri="{FF2B5EF4-FFF2-40B4-BE49-F238E27FC236}">
              <a16:creationId xmlns:a16="http://schemas.microsoft.com/office/drawing/2014/main" id="{00000000-0008-0000-0F00-0000F9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6" name="直線コネクタ 505">
          <a:extLst>
            <a:ext uri="{FF2B5EF4-FFF2-40B4-BE49-F238E27FC236}">
              <a16:creationId xmlns:a16="http://schemas.microsoft.com/office/drawing/2014/main" id="{00000000-0008-0000-0F00-0000FA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07" name="テキスト ボックス 506">
          <a:extLst>
            <a:ext uri="{FF2B5EF4-FFF2-40B4-BE49-F238E27FC236}">
              <a16:creationId xmlns:a16="http://schemas.microsoft.com/office/drawing/2014/main" id="{00000000-0008-0000-0F00-0000FB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08" name="【一般廃棄物処理施設】&#10;有形固定資産減価償却率グラフ枠">
          <a:extLst>
            <a:ext uri="{FF2B5EF4-FFF2-40B4-BE49-F238E27FC236}">
              <a16:creationId xmlns:a16="http://schemas.microsoft.com/office/drawing/2014/main" id="{00000000-0008-0000-0F00-0000FC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148590</xdr:rowOff>
    </xdr:from>
    <xdr:to>
      <xdr:col>85</xdr:col>
      <xdr:colOff>126364</xdr:colOff>
      <xdr:row>42</xdr:row>
      <xdr:rowOff>32385</xdr:rowOff>
    </xdr:to>
    <xdr:cxnSp macro="">
      <xdr:nvCxnSpPr>
        <xdr:cNvPr id="509" name="直線コネクタ 508">
          <a:extLst>
            <a:ext uri="{FF2B5EF4-FFF2-40B4-BE49-F238E27FC236}">
              <a16:creationId xmlns:a16="http://schemas.microsoft.com/office/drawing/2014/main" id="{00000000-0008-0000-0F00-0000FD010000}"/>
            </a:ext>
          </a:extLst>
        </xdr:cNvPr>
        <xdr:cNvCxnSpPr/>
      </xdr:nvCxnSpPr>
      <xdr:spPr>
        <a:xfrm flipV="1">
          <a:off x="16318864" y="5806440"/>
          <a:ext cx="0" cy="1426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36212</xdr:rowOff>
    </xdr:from>
    <xdr:ext cx="405111" cy="259045"/>
    <xdr:sp macro="" textlink="">
      <xdr:nvSpPr>
        <xdr:cNvPr id="510" name="【一般廃棄物処理施設】&#10;有形固定資産減価償却率最小値テキスト">
          <a:extLst>
            <a:ext uri="{FF2B5EF4-FFF2-40B4-BE49-F238E27FC236}">
              <a16:creationId xmlns:a16="http://schemas.microsoft.com/office/drawing/2014/main" id="{00000000-0008-0000-0F00-0000FE010000}"/>
            </a:ext>
          </a:extLst>
        </xdr:cNvPr>
        <xdr:cNvSpPr txBox="1"/>
      </xdr:nvSpPr>
      <xdr:spPr>
        <a:xfrm>
          <a:off x="16357600" y="723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32385</xdr:rowOff>
    </xdr:from>
    <xdr:to>
      <xdr:col>86</xdr:col>
      <xdr:colOff>25400</xdr:colOff>
      <xdr:row>42</xdr:row>
      <xdr:rowOff>32385</xdr:rowOff>
    </xdr:to>
    <xdr:cxnSp macro="">
      <xdr:nvCxnSpPr>
        <xdr:cNvPr id="511" name="直線コネクタ 510">
          <a:extLst>
            <a:ext uri="{FF2B5EF4-FFF2-40B4-BE49-F238E27FC236}">
              <a16:creationId xmlns:a16="http://schemas.microsoft.com/office/drawing/2014/main" id="{00000000-0008-0000-0F00-0000FF010000}"/>
            </a:ext>
          </a:extLst>
        </xdr:cNvPr>
        <xdr:cNvCxnSpPr/>
      </xdr:nvCxnSpPr>
      <xdr:spPr>
        <a:xfrm>
          <a:off x="16230600" y="7233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95267</xdr:rowOff>
    </xdr:from>
    <xdr:ext cx="405111" cy="259045"/>
    <xdr:sp macro="" textlink="">
      <xdr:nvSpPr>
        <xdr:cNvPr id="512" name="【一般廃棄物処理施設】&#10;有形固定資産減価償却率最大値テキスト">
          <a:extLst>
            <a:ext uri="{FF2B5EF4-FFF2-40B4-BE49-F238E27FC236}">
              <a16:creationId xmlns:a16="http://schemas.microsoft.com/office/drawing/2014/main" id="{00000000-0008-0000-0F00-000000020000}"/>
            </a:ext>
          </a:extLst>
        </xdr:cNvPr>
        <xdr:cNvSpPr txBox="1"/>
      </xdr:nvSpPr>
      <xdr:spPr>
        <a:xfrm>
          <a:off x="16357600" y="5581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148590</xdr:rowOff>
    </xdr:from>
    <xdr:to>
      <xdr:col>86</xdr:col>
      <xdr:colOff>25400</xdr:colOff>
      <xdr:row>33</xdr:row>
      <xdr:rowOff>148590</xdr:rowOff>
    </xdr:to>
    <xdr:cxnSp macro="">
      <xdr:nvCxnSpPr>
        <xdr:cNvPr id="513" name="直線コネクタ 512">
          <a:extLst>
            <a:ext uri="{FF2B5EF4-FFF2-40B4-BE49-F238E27FC236}">
              <a16:creationId xmlns:a16="http://schemas.microsoft.com/office/drawing/2014/main" id="{00000000-0008-0000-0F00-000001020000}"/>
            </a:ext>
          </a:extLst>
        </xdr:cNvPr>
        <xdr:cNvCxnSpPr/>
      </xdr:nvCxnSpPr>
      <xdr:spPr>
        <a:xfrm>
          <a:off x="16230600" y="580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74312</xdr:rowOff>
    </xdr:from>
    <xdr:ext cx="405111" cy="259045"/>
    <xdr:sp macro="" textlink="">
      <xdr:nvSpPr>
        <xdr:cNvPr id="514" name="【一般廃棄物処理施設】&#10;有形固定資産減価償却率平均値テキスト">
          <a:extLst>
            <a:ext uri="{FF2B5EF4-FFF2-40B4-BE49-F238E27FC236}">
              <a16:creationId xmlns:a16="http://schemas.microsoft.com/office/drawing/2014/main" id="{00000000-0008-0000-0F00-000002020000}"/>
            </a:ext>
          </a:extLst>
        </xdr:cNvPr>
        <xdr:cNvSpPr txBox="1"/>
      </xdr:nvSpPr>
      <xdr:spPr>
        <a:xfrm>
          <a:off x="16357600" y="62465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95885</xdr:rowOff>
    </xdr:from>
    <xdr:to>
      <xdr:col>85</xdr:col>
      <xdr:colOff>177800</xdr:colOff>
      <xdr:row>37</xdr:row>
      <xdr:rowOff>26035</xdr:rowOff>
    </xdr:to>
    <xdr:sp macro="" textlink="">
      <xdr:nvSpPr>
        <xdr:cNvPr id="515" name="フローチャート: 判断 514">
          <a:extLst>
            <a:ext uri="{FF2B5EF4-FFF2-40B4-BE49-F238E27FC236}">
              <a16:creationId xmlns:a16="http://schemas.microsoft.com/office/drawing/2014/main" id="{00000000-0008-0000-0F00-000003020000}"/>
            </a:ext>
          </a:extLst>
        </xdr:cNvPr>
        <xdr:cNvSpPr/>
      </xdr:nvSpPr>
      <xdr:spPr>
        <a:xfrm>
          <a:off x="16268700" y="626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44450</xdr:rowOff>
    </xdr:from>
    <xdr:to>
      <xdr:col>81</xdr:col>
      <xdr:colOff>101600</xdr:colOff>
      <xdr:row>36</xdr:row>
      <xdr:rowOff>146050</xdr:rowOff>
    </xdr:to>
    <xdr:sp macro="" textlink="">
      <xdr:nvSpPr>
        <xdr:cNvPr id="516" name="フローチャート: 判断 515">
          <a:extLst>
            <a:ext uri="{FF2B5EF4-FFF2-40B4-BE49-F238E27FC236}">
              <a16:creationId xmlns:a16="http://schemas.microsoft.com/office/drawing/2014/main" id="{00000000-0008-0000-0F00-000004020000}"/>
            </a:ext>
          </a:extLst>
        </xdr:cNvPr>
        <xdr:cNvSpPr/>
      </xdr:nvSpPr>
      <xdr:spPr>
        <a:xfrm>
          <a:off x="15430500" y="621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162560</xdr:rowOff>
    </xdr:from>
    <xdr:to>
      <xdr:col>76</xdr:col>
      <xdr:colOff>165100</xdr:colOff>
      <xdr:row>36</xdr:row>
      <xdr:rowOff>92710</xdr:rowOff>
    </xdr:to>
    <xdr:sp macro="" textlink="">
      <xdr:nvSpPr>
        <xdr:cNvPr id="517" name="フローチャート: 判断 516">
          <a:extLst>
            <a:ext uri="{FF2B5EF4-FFF2-40B4-BE49-F238E27FC236}">
              <a16:creationId xmlns:a16="http://schemas.microsoft.com/office/drawing/2014/main" id="{00000000-0008-0000-0F00-000005020000}"/>
            </a:ext>
          </a:extLst>
        </xdr:cNvPr>
        <xdr:cNvSpPr/>
      </xdr:nvSpPr>
      <xdr:spPr>
        <a:xfrm>
          <a:off x="14541500" y="616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92075</xdr:rowOff>
    </xdr:from>
    <xdr:to>
      <xdr:col>72</xdr:col>
      <xdr:colOff>38100</xdr:colOff>
      <xdr:row>37</xdr:row>
      <xdr:rowOff>22225</xdr:rowOff>
    </xdr:to>
    <xdr:sp macro="" textlink="">
      <xdr:nvSpPr>
        <xdr:cNvPr id="518" name="フローチャート: 判断 517">
          <a:extLst>
            <a:ext uri="{FF2B5EF4-FFF2-40B4-BE49-F238E27FC236}">
              <a16:creationId xmlns:a16="http://schemas.microsoft.com/office/drawing/2014/main" id="{00000000-0008-0000-0F00-000006020000}"/>
            </a:ext>
          </a:extLst>
        </xdr:cNvPr>
        <xdr:cNvSpPr/>
      </xdr:nvSpPr>
      <xdr:spPr>
        <a:xfrm>
          <a:off x="13652500" y="626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153035</xdr:rowOff>
    </xdr:from>
    <xdr:to>
      <xdr:col>67</xdr:col>
      <xdr:colOff>101600</xdr:colOff>
      <xdr:row>37</xdr:row>
      <xdr:rowOff>83185</xdr:rowOff>
    </xdr:to>
    <xdr:sp macro="" textlink="">
      <xdr:nvSpPr>
        <xdr:cNvPr id="519" name="フローチャート: 判断 518">
          <a:extLst>
            <a:ext uri="{FF2B5EF4-FFF2-40B4-BE49-F238E27FC236}">
              <a16:creationId xmlns:a16="http://schemas.microsoft.com/office/drawing/2014/main" id="{00000000-0008-0000-0F00-000007020000}"/>
            </a:ext>
          </a:extLst>
        </xdr:cNvPr>
        <xdr:cNvSpPr/>
      </xdr:nvSpPr>
      <xdr:spPr>
        <a:xfrm>
          <a:off x="12763500" y="632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0" name="テキスト ボックス 519">
          <a:extLst>
            <a:ext uri="{FF2B5EF4-FFF2-40B4-BE49-F238E27FC236}">
              <a16:creationId xmlns:a16="http://schemas.microsoft.com/office/drawing/2014/main" id="{00000000-0008-0000-0F00-000008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00000000-0008-0000-0F00-000009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00000000-0008-0000-0F00-00000A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00000000-0008-0000-0F00-00000B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00000000-0008-0000-0F00-00000C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114935</xdr:rowOff>
    </xdr:from>
    <xdr:to>
      <xdr:col>85</xdr:col>
      <xdr:colOff>177800</xdr:colOff>
      <xdr:row>35</xdr:row>
      <xdr:rowOff>45085</xdr:rowOff>
    </xdr:to>
    <xdr:sp macro="" textlink="">
      <xdr:nvSpPr>
        <xdr:cNvPr id="525" name="楕円 524">
          <a:extLst>
            <a:ext uri="{FF2B5EF4-FFF2-40B4-BE49-F238E27FC236}">
              <a16:creationId xmlns:a16="http://schemas.microsoft.com/office/drawing/2014/main" id="{00000000-0008-0000-0F00-00000D020000}"/>
            </a:ext>
          </a:extLst>
        </xdr:cNvPr>
        <xdr:cNvSpPr/>
      </xdr:nvSpPr>
      <xdr:spPr>
        <a:xfrm>
          <a:off x="16268700" y="5944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137812</xdr:rowOff>
    </xdr:from>
    <xdr:ext cx="405111" cy="259045"/>
    <xdr:sp macro="" textlink="">
      <xdr:nvSpPr>
        <xdr:cNvPr id="526" name="【一般廃棄物処理施設】&#10;有形固定資産減価償却率該当値テキスト">
          <a:extLst>
            <a:ext uri="{FF2B5EF4-FFF2-40B4-BE49-F238E27FC236}">
              <a16:creationId xmlns:a16="http://schemas.microsoft.com/office/drawing/2014/main" id="{00000000-0008-0000-0F00-00000E020000}"/>
            </a:ext>
          </a:extLst>
        </xdr:cNvPr>
        <xdr:cNvSpPr txBox="1"/>
      </xdr:nvSpPr>
      <xdr:spPr>
        <a:xfrm>
          <a:off x="16357600" y="5795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69215</xdr:rowOff>
    </xdr:from>
    <xdr:to>
      <xdr:col>81</xdr:col>
      <xdr:colOff>101600</xdr:colOff>
      <xdr:row>34</xdr:row>
      <xdr:rowOff>170815</xdr:rowOff>
    </xdr:to>
    <xdr:sp macro="" textlink="">
      <xdr:nvSpPr>
        <xdr:cNvPr id="527" name="楕円 526">
          <a:extLst>
            <a:ext uri="{FF2B5EF4-FFF2-40B4-BE49-F238E27FC236}">
              <a16:creationId xmlns:a16="http://schemas.microsoft.com/office/drawing/2014/main" id="{00000000-0008-0000-0F00-00000F020000}"/>
            </a:ext>
          </a:extLst>
        </xdr:cNvPr>
        <xdr:cNvSpPr/>
      </xdr:nvSpPr>
      <xdr:spPr>
        <a:xfrm>
          <a:off x="15430500" y="589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120015</xdr:rowOff>
    </xdr:from>
    <xdr:to>
      <xdr:col>85</xdr:col>
      <xdr:colOff>127000</xdr:colOff>
      <xdr:row>34</xdr:row>
      <xdr:rowOff>165735</xdr:rowOff>
    </xdr:to>
    <xdr:cxnSp macro="">
      <xdr:nvCxnSpPr>
        <xdr:cNvPr id="528" name="直線コネクタ 527">
          <a:extLst>
            <a:ext uri="{FF2B5EF4-FFF2-40B4-BE49-F238E27FC236}">
              <a16:creationId xmlns:a16="http://schemas.microsoft.com/office/drawing/2014/main" id="{00000000-0008-0000-0F00-000010020000}"/>
            </a:ext>
          </a:extLst>
        </xdr:cNvPr>
        <xdr:cNvCxnSpPr/>
      </xdr:nvCxnSpPr>
      <xdr:spPr>
        <a:xfrm>
          <a:off x="15481300" y="594931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17780</xdr:rowOff>
    </xdr:from>
    <xdr:to>
      <xdr:col>76</xdr:col>
      <xdr:colOff>165100</xdr:colOff>
      <xdr:row>34</xdr:row>
      <xdr:rowOff>119380</xdr:rowOff>
    </xdr:to>
    <xdr:sp macro="" textlink="">
      <xdr:nvSpPr>
        <xdr:cNvPr id="529" name="楕円 528">
          <a:extLst>
            <a:ext uri="{FF2B5EF4-FFF2-40B4-BE49-F238E27FC236}">
              <a16:creationId xmlns:a16="http://schemas.microsoft.com/office/drawing/2014/main" id="{00000000-0008-0000-0F00-000011020000}"/>
            </a:ext>
          </a:extLst>
        </xdr:cNvPr>
        <xdr:cNvSpPr/>
      </xdr:nvSpPr>
      <xdr:spPr>
        <a:xfrm>
          <a:off x="14541500" y="584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68580</xdr:rowOff>
    </xdr:from>
    <xdr:to>
      <xdr:col>81</xdr:col>
      <xdr:colOff>50800</xdr:colOff>
      <xdr:row>34</xdr:row>
      <xdr:rowOff>120015</xdr:rowOff>
    </xdr:to>
    <xdr:cxnSp macro="">
      <xdr:nvCxnSpPr>
        <xdr:cNvPr id="530" name="直線コネクタ 529">
          <a:extLst>
            <a:ext uri="{FF2B5EF4-FFF2-40B4-BE49-F238E27FC236}">
              <a16:creationId xmlns:a16="http://schemas.microsoft.com/office/drawing/2014/main" id="{00000000-0008-0000-0F00-000012020000}"/>
            </a:ext>
          </a:extLst>
        </xdr:cNvPr>
        <xdr:cNvCxnSpPr/>
      </xdr:nvCxnSpPr>
      <xdr:spPr>
        <a:xfrm>
          <a:off x="14592300" y="589788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32</xdr:row>
      <xdr:rowOff>73025</xdr:rowOff>
    </xdr:from>
    <xdr:to>
      <xdr:col>72</xdr:col>
      <xdr:colOff>38100</xdr:colOff>
      <xdr:row>33</xdr:row>
      <xdr:rowOff>3175</xdr:rowOff>
    </xdr:to>
    <xdr:sp macro="" textlink="">
      <xdr:nvSpPr>
        <xdr:cNvPr id="531" name="楕円 530">
          <a:extLst>
            <a:ext uri="{FF2B5EF4-FFF2-40B4-BE49-F238E27FC236}">
              <a16:creationId xmlns:a16="http://schemas.microsoft.com/office/drawing/2014/main" id="{00000000-0008-0000-0F00-000013020000}"/>
            </a:ext>
          </a:extLst>
        </xdr:cNvPr>
        <xdr:cNvSpPr/>
      </xdr:nvSpPr>
      <xdr:spPr>
        <a:xfrm>
          <a:off x="13652500" y="5559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32</xdr:row>
      <xdr:rowOff>123825</xdr:rowOff>
    </xdr:from>
    <xdr:to>
      <xdr:col>76</xdr:col>
      <xdr:colOff>114300</xdr:colOff>
      <xdr:row>34</xdr:row>
      <xdr:rowOff>68580</xdr:rowOff>
    </xdr:to>
    <xdr:cxnSp macro="">
      <xdr:nvCxnSpPr>
        <xdr:cNvPr id="532" name="直線コネクタ 531">
          <a:extLst>
            <a:ext uri="{FF2B5EF4-FFF2-40B4-BE49-F238E27FC236}">
              <a16:creationId xmlns:a16="http://schemas.microsoft.com/office/drawing/2014/main" id="{00000000-0008-0000-0F00-000014020000}"/>
            </a:ext>
          </a:extLst>
        </xdr:cNvPr>
        <xdr:cNvCxnSpPr/>
      </xdr:nvCxnSpPr>
      <xdr:spPr>
        <a:xfrm>
          <a:off x="13703300" y="5610225"/>
          <a:ext cx="889000" cy="287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15875</xdr:rowOff>
    </xdr:from>
    <xdr:to>
      <xdr:col>67</xdr:col>
      <xdr:colOff>101600</xdr:colOff>
      <xdr:row>38</xdr:row>
      <xdr:rowOff>117475</xdr:rowOff>
    </xdr:to>
    <xdr:sp macro="" textlink="">
      <xdr:nvSpPr>
        <xdr:cNvPr id="533" name="楕円 532">
          <a:extLst>
            <a:ext uri="{FF2B5EF4-FFF2-40B4-BE49-F238E27FC236}">
              <a16:creationId xmlns:a16="http://schemas.microsoft.com/office/drawing/2014/main" id="{00000000-0008-0000-0F00-000015020000}"/>
            </a:ext>
          </a:extLst>
        </xdr:cNvPr>
        <xdr:cNvSpPr/>
      </xdr:nvSpPr>
      <xdr:spPr>
        <a:xfrm>
          <a:off x="12763500" y="653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32</xdr:row>
      <xdr:rowOff>123825</xdr:rowOff>
    </xdr:from>
    <xdr:to>
      <xdr:col>71</xdr:col>
      <xdr:colOff>177800</xdr:colOff>
      <xdr:row>38</xdr:row>
      <xdr:rowOff>66675</xdr:rowOff>
    </xdr:to>
    <xdr:cxnSp macro="">
      <xdr:nvCxnSpPr>
        <xdr:cNvPr id="534" name="直線コネクタ 533">
          <a:extLst>
            <a:ext uri="{FF2B5EF4-FFF2-40B4-BE49-F238E27FC236}">
              <a16:creationId xmlns:a16="http://schemas.microsoft.com/office/drawing/2014/main" id="{00000000-0008-0000-0F00-000016020000}"/>
            </a:ext>
          </a:extLst>
        </xdr:cNvPr>
        <xdr:cNvCxnSpPr/>
      </xdr:nvCxnSpPr>
      <xdr:spPr>
        <a:xfrm flipV="1">
          <a:off x="12814300" y="5610225"/>
          <a:ext cx="889000" cy="971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137177</xdr:rowOff>
    </xdr:from>
    <xdr:ext cx="405111" cy="259045"/>
    <xdr:sp macro="" textlink="">
      <xdr:nvSpPr>
        <xdr:cNvPr id="535" name="n_1aveValue【一般廃棄物処理施設】&#10;有形固定資産減価償却率">
          <a:extLst>
            <a:ext uri="{FF2B5EF4-FFF2-40B4-BE49-F238E27FC236}">
              <a16:creationId xmlns:a16="http://schemas.microsoft.com/office/drawing/2014/main" id="{00000000-0008-0000-0F00-000017020000}"/>
            </a:ext>
          </a:extLst>
        </xdr:cNvPr>
        <xdr:cNvSpPr txBox="1"/>
      </xdr:nvSpPr>
      <xdr:spPr>
        <a:xfrm>
          <a:off x="15266044" y="630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83837</xdr:rowOff>
    </xdr:from>
    <xdr:ext cx="405111" cy="259045"/>
    <xdr:sp macro="" textlink="">
      <xdr:nvSpPr>
        <xdr:cNvPr id="536" name="n_2aveValue【一般廃棄物処理施設】&#10;有形固定資産減価償却率">
          <a:extLst>
            <a:ext uri="{FF2B5EF4-FFF2-40B4-BE49-F238E27FC236}">
              <a16:creationId xmlns:a16="http://schemas.microsoft.com/office/drawing/2014/main" id="{00000000-0008-0000-0F00-000018020000}"/>
            </a:ext>
          </a:extLst>
        </xdr:cNvPr>
        <xdr:cNvSpPr txBox="1"/>
      </xdr:nvSpPr>
      <xdr:spPr>
        <a:xfrm>
          <a:off x="14389744" y="6256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13352</xdr:rowOff>
    </xdr:from>
    <xdr:ext cx="405111" cy="259045"/>
    <xdr:sp macro="" textlink="">
      <xdr:nvSpPr>
        <xdr:cNvPr id="537" name="n_3aveValue【一般廃棄物処理施設】&#10;有形固定資産減価償却率">
          <a:extLst>
            <a:ext uri="{FF2B5EF4-FFF2-40B4-BE49-F238E27FC236}">
              <a16:creationId xmlns:a16="http://schemas.microsoft.com/office/drawing/2014/main" id="{00000000-0008-0000-0F00-000019020000}"/>
            </a:ext>
          </a:extLst>
        </xdr:cNvPr>
        <xdr:cNvSpPr txBox="1"/>
      </xdr:nvSpPr>
      <xdr:spPr>
        <a:xfrm>
          <a:off x="13500744" y="635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99712</xdr:rowOff>
    </xdr:from>
    <xdr:ext cx="405111" cy="259045"/>
    <xdr:sp macro="" textlink="">
      <xdr:nvSpPr>
        <xdr:cNvPr id="538" name="n_4aveValue【一般廃棄物処理施設】&#10;有形固定資産減価償却率">
          <a:extLst>
            <a:ext uri="{FF2B5EF4-FFF2-40B4-BE49-F238E27FC236}">
              <a16:creationId xmlns:a16="http://schemas.microsoft.com/office/drawing/2014/main" id="{00000000-0008-0000-0F00-00001A020000}"/>
            </a:ext>
          </a:extLst>
        </xdr:cNvPr>
        <xdr:cNvSpPr txBox="1"/>
      </xdr:nvSpPr>
      <xdr:spPr>
        <a:xfrm>
          <a:off x="12611744" y="6100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15892</xdr:rowOff>
    </xdr:from>
    <xdr:ext cx="405111" cy="259045"/>
    <xdr:sp macro="" textlink="">
      <xdr:nvSpPr>
        <xdr:cNvPr id="539" name="n_1mainValue【一般廃棄物処理施設】&#10;有形固定資産減価償却率">
          <a:extLst>
            <a:ext uri="{FF2B5EF4-FFF2-40B4-BE49-F238E27FC236}">
              <a16:creationId xmlns:a16="http://schemas.microsoft.com/office/drawing/2014/main" id="{00000000-0008-0000-0F00-00001B020000}"/>
            </a:ext>
          </a:extLst>
        </xdr:cNvPr>
        <xdr:cNvSpPr txBox="1"/>
      </xdr:nvSpPr>
      <xdr:spPr>
        <a:xfrm>
          <a:off x="15266044" y="567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135907</xdr:rowOff>
    </xdr:from>
    <xdr:ext cx="405111" cy="259045"/>
    <xdr:sp macro="" textlink="">
      <xdr:nvSpPr>
        <xdr:cNvPr id="540" name="n_2mainValue【一般廃棄物処理施設】&#10;有形固定資産減価償却率">
          <a:extLst>
            <a:ext uri="{FF2B5EF4-FFF2-40B4-BE49-F238E27FC236}">
              <a16:creationId xmlns:a16="http://schemas.microsoft.com/office/drawing/2014/main" id="{00000000-0008-0000-0F00-00001C020000}"/>
            </a:ext>
          </a:extLst>
        </xdr:cNvPr>
        <xdr:cNvSpPr txBox="1"/>
      </xdr:nvSpPr>
      <xdr:spPr>
        <a:xfrm>
          <a:off x="14389744" y="562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31</xdr:row>
      <xdr:rowOff>19702</xdr:rowOff>
    </xdr:from>
    <xdr:ext cx="405111" cy="259045"/>
    <xdr:sp macro="" textlink="">
      <xdr:nvSpPr>
        <xdr:cNvPr id="541" name="n_3mainValue【一般廃棄物処理施設】&#10;有形固定資産減価償却率">
          <a:extLst>
            <a:ext uri="{FF2B5EF4-FFF2-40B4-BE49-F238E27FC236}">
              <a16:creationId xmlns:a16="http://schemas.microsoft.com/office/drawing/2014/main" id="{00000000-0008-0000-0F00-00001D020000}"/>
            </a:ext>
          </a:extLst>
        </xdr:cNvPr>
        <xdr:cNvSpPr txBox="1"/>
      </xdr:nvSpPr>
      <xdr:spPr>
        <a:xfrm>
          <a:off x="13500744" y="533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108602</xdr:rowOff>
    </xdr:from>
    <xdr:ext cx="405111" cy="259045"/>
    <xdr:sp macro="" textlink="">
      <xdr:nvSpPr>
        <xdr:cNvPr id="542" name="n_4mainValue【一般廃棄物処理施設】&#10;有形固定資産減価償却率">
          <a:extLst>
            <a:ext uri="{FF2B5EF4-FFF2-40B4-BE49-F238E27FC236}">
              <a16:creationId xmlns:a16="http://schemas.microsoft.com/office/drawing/2014/main" id="{00000000-0008-0000-0F00-00001E020000}"/>
            </a:ext>
          </a:extLst>
        </xdr:cNvPr>
        <xdr:cNvSpPr txBox="1"/>
      </xdr:nvSpPr>
      <xdr:spPr>
        <a:xfrm>
          <a:off x="12611744" y="662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3" name="正方形/長方形 542">
          <a:extLst>
            <a:ext uri="{FF2B5EF4-FFF2-40B4-BE49-F238E27FC236}">
              <a16:creationId xmlns:a16="http://schemas.microsoft.com/office/drawing/2014/main" id="{00000000-0008-0000-0F00-00001F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4" name="正方形/長方形 543">
          <a:extLst>
            <a:ext uri="{FF2B5EF4-FFF2-40B4-BE49-F238E27FC236}">
              <a16:creationId xmlns:a16="http://schemas.microsoft.com/office/drawing/2014/main" id="{00000000-0008-0000-0F00-000020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5" name="正方形/長方形 544">
          <a:extLst>
            <a:ext uri="{FF2B5EF4-FFF2-40B4-BE49-F238E27FC236}">
              <a16:creationId xmlns:a16="http://schemas.microsoft.com/office/drawing/2014/main" id="{00000000-0008-0000-0F00-000021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6" name="正方形/長方形 545">
          <a:extLst>
            <a:ext uri="{FF2B5EF4-FFF2-40B4-BE49-F238E27FC236}">
              <a16:creationId xmlns:a16="http://schemas.microsoft.com/office/drawing/2014/main" id="{00000000-0008-0000-0F00-000022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7" name="正方形/長方形 546">
          <a:extLst>
            <a:ext uri="{FF2B5EF4-FFF2-40B4-BE49-F238E27FC236}">
              <a16:creationId xmlns:a16="http://schemas.microsoft.com/office/drawing/2014/main" id="{00000000-0008-0000-0F00-000023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8" name="正方形/長方形 547">
          <a:extLst>
            <a:ext uri="{FF2B5EF4-FFF2-40B4-BE49-F238E27FC236}">
              <a16:creationId xmlns:a16="http://schemas.microsoft.com/office/drawing/2014/main" id="{00000000-0008-0000-0F00-000024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49" name="正方形/長方形 548">
          <a:extLst>
            <a:ext uri="{FF2B5EF4-FFF2-40B4-BE49-F238E27FC236}">
              <a16:creationId xmlns:a16="http://schemas.microsoft.com/office/drawing/2014/main" id="{00000000-0008-0000-0F00-000025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0" name="正方形/長方形 549">
          <a:extLst>
            <a:ext uri="{FF2B5EF4-FFF2-40B4-BE49-F238E27FC236}">
              <a16:creationId xmlns:a16="http://schemas.microsoft.com/office/drawing/2014/main" id="{00000000-0008-0000-0F00-000026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1" name="テキスト ボックス 550">
          <a:extLst>
            <a:ext uri="{FF2B5EF4-FFF2-40B4-BE49-F238E27FC236}">
              <a16:creationId xmlns:a16="http://schemas.microsoft.com/office/drawing/2014/main" id="{00000000-0008-0000-0F00-000027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2" name="直線コネクタ 551">
          <a:extLst>
            <a:ext uri="{FF2B5EF4-FFF2-40B4-BE49-F238E27FC236}">
              <a16:creationId xmlns:a16="http://schemas.microsoft.com/office/drawing/2014/main" id="{00000000-0008-0000-0F00-000028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3" name="直線コネクタ 552">
          <a:extLst>
            <a:ext uri="{FF2B5EF4-FFF2-40B4-BE49-F238E27FC236}">
              <a16:creationId xmlns:a16="http://schemas.microsoft.com/office/drawing/2014/main" id="{00000000-0008-0000-0F00-000029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54" name="テキスト ボックス 553">
          <a:extLst>
            <a:ext uri="{FF2B5EF4-FFF2-40B4-BE49-F238E27FC236}">
              <a16:creationId xmlns:a16="http://schemas.microsoft.com/office/drawing/2014/main" id="{00000000-0008-0000-0F00-00002A02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5" name="直線コネクタ 554">
          <a:extLst>
            <a:ext uri="{FF2B5EF4-FFF2-40B4-BE49-F238E27FC236}">
              <a16:creationId xmlns:a16="http://schemas.microsoft.com/office/drawing/2014/main" id="{00000000-0008-0000-0F00-00002B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56" name="テキスト ボックス 555">
          <a:extLst>
            <a:ext uri="{FF2B5EF4-FFF2-40B4-BE49-F238E27FC236}">
              <a16:creationId xmlns:a16="http://schemas.microsoft.com/office/drawing/2014/main" id="{00000000-0008-0000-0F00-00002C02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57" name="直線コネクタ 556">
          <a:extLst>
            <a:ext uri="{FF2B5EF4-FFF2-40B4-BE49-F238E27FC236}">
              <a16:creationId xmlns:a16="http://schemas.microsoft.com/office/drawing/2014/main" id="{00000000-0008-0000-0F00-00002D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58" name="テキスト ボックス 557">
          <a:extLst>
            <a:ext uri="{FF2B5EF4-FFF2-40B4-BE49-F238E27FC236}">
              <a16:creationId xmlns:a16="http://schemas.microsoft.com/office/drawing/2014/main" id="{00000000-0008-0000-0F00-00002E02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59" name="直線コネクタ 558">
          <a:extLst>
            <a:ext uri="{FF2B5EF4-FFF2-40B4-BE49-F238E27FC236}">
              <a16:creationId xmlns:a16="http://schemas.microsoft.com/office/drawing/2014/main" id="{00000000-0008-0000-0F00-00002F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0" name="テキスト ボックス 559">
          <a:extLst>
            <a:ext uri="{FF2B5EF4-FFF2-40B4-BE49-F238E27FC236}">
              <a16:creationId xmlns:a16="http://schemas.microsoft.com/office/drawing/2014/main" id="{00000000-0008-0000-0F00-00003002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1" name="直線コネクタ 560">
          <a:extLst>
            <a:ext uri="{FF2B5EF4-FFF2-40B4-BE49-F238E27FC236}">
              <a16:creationId xmlns:a16="http://schemas.microsoft.com/office/drawing/2014/main" id="{00000000-0008-0000-0F00-000031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2" name="テキスト ボックス 561">
          <a:extLst>
            <a:ext uri="{FF2B5EF4-FFF2-40B4-BE49-F238E27FC236}">
              <a16:creationId xmlns:a16="http://schemas.microsoft.com/office/drawing/2014/main" id="{00000000-0008-0000-0F00-000032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3" name="【一般廃棄物処理施設】&#10;一人当たり有形固定資産（償却資産）額グラフ枠">
          <a:extLst>
            <a:ext uri="{FF2B5EF4-FFF2-40B4-BE49-F238E27FC236}">
              <a16:creationId xmlns:a16="http://schemas.microsoft.com/office/drawing/2014/main" id="{00000000-0008-0000-0F00-000033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111267</xdr:rowOff>
    </xdr:from>
    <xdr:to>
      <xdr:col>116</xdr:col>
      <xdr:colOff>62864</xdr:colOff>
      <xdr:row>41</xdr:row>
      <xdr:rowOff>65812</xdr:rowOff>
    </xdr:to>
    <xdr:cxnSp macro="">
      <xdr:nvCxnSpPr>
        <xdr:cNvPr id="564" name="直線コネクタ 563">
          <a:extLst>
            <a:ext uri="{FF2B5EF4-FFF2-40B4-BE49-F238E27FC236}">
              <a16:creationId xmlns:a16="http://schemas.microsoft.com/office/drawing/2014/main" id="{00000000-0008-0000-0F00-000034020000}"/>
            </a:ext>
          </a:extLst>
        </xdr:cNvPr>
        <xdr:cNvCxnSpPr/>
      </xdr:nvCxnSpPr>
      <xdr:spPr>
        <a:xfrm flipV="1">
          <a:off x="22160864" y="6112017"/>
          <a:ext cx="0" cy="9832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69639</xdr:rowOff>
    </xdr:from>
    <xdr:ext cx="534377" cy="259045"/>
    <xdr:sp macro="" textlink="">
      <xdr:nvSpPr>
        <xdr:cNvPr id="565" name="【一般廃棄物処理施設】&#10;一人当たり有形固定資産（償却資産）額最小値テキスト">
          <a:extLst>
            <a:ext uri="{FF2B5EF4-FFF2-40B4-BE49-F238E27FC236}">
              <a16:creationId xmlns:a16="http://schemas.microsoft.com/office/drawing/2014/main" id="{00000000-0008-0000-0F00-000035020000}"/>
            </a:ext>
          </a:extLst>
        </xdr:cNvPr>
        <xdr:cNvSpPr txBox="1"/>
      </xdr:nvSpPr>
      <xdr:spPr>
        <a:xfrm>
          <a:off x="22199600" y="7099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65812</xdr:rowOff>
    </xdr:from>
    <xdr:to>
      <xdr:col>116</xdr:col>
      <xdr:colOff>152400</xdr:colOff>
      <xdr:row>41</xdr:row>
      <xdr:rowOff>65812</xdr:rowOff>
    </xdr:to>
    <xdr:cxnSp macro="">
      <xdr:nvCxnSpPr>
        <xdr:cNvPr id="566" name="直線コネクタ 565">
          <a:extLst>
            <a:ext uri="{FF2B5EF4-FFF2-40B4-BE49-F238E27FC236}">
              <a16:creationId xmlns:a16="http://schemas.microsoft.com/office/drawing/2014/main" id="{00000000-0008-0000-0F00-000036020000}"/>
            </a:ext>
          </a:extLst>
        </xdr:cNvPr>
        <xdr:cNvCxnSpPr/>
      </xdr:nvCxnSpPr>
      <xdr:spPr>
        <a:xfrm>
          <a:off x="22072600" y="7095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34</xdr:row>
      <xdr:rowOff>57944</xdr:rowOff>
    </xdr:from>
    <xdr:ext cx="599010" cy="259045"/>
    <xdr:sp macro="" textlink="">
      <xdr:nvSpPr>
        <xdr:cNvPr id="567" name="【一般廃棄物処理施設】&#10;一人当たり有形固定資産（償却資産）額最大値テキスト">
          <a:extLst>
            <a:ext uri="{FF2B5EF4-FFF2-40B4-BE49-F238E27FC236}">
              <a16:creationId xmlns:a16="http://schemas.microsoft.com/office/drawing/2014/main" id="{00000000-0008-0000-0F00-000037020000}"/>
            </a:ext>
          </a:extLst>
        </xdr:cNvPr>
        <xdr:cNvSpPr txBox="1"/>
      </xdr:nvSpPr>
      <xdr:spPr>
        <a:xfrm>
          <a:off x="22199600" y="5887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111267</xdr:rowOff>
    </xdr:from>
    <xdr:to>
      <xdr:col>116</xdr:col>
      <xdr:colOff>152400</xdr:colOff>
      <xdr:row>35</xdr:row>
      <xdr:rowOff>111267</xdr:rowOff>
    </xdr:to>
    <xdr:cxnSp macro="">
      <xdr:nvCxnSpPr>
        <xdr:cNvPr id="568" name="直線コネクタ 567">
          <a:extLst>
            <a:ext uri="{FF2B5EF4-FFF2-40B4-BE49-F238E27FC236}">
              <a16:creationId xmlns:a16="http://schemas.microsoft.com/office/drawing/2014/main" id="{00000000-0008-0000-0F00-000038020000}"/>
            </a:ext>
          </a:extLst>
        </xdr:cNvPr>
        <xdr:cNvCxnSpPr/>
      </xdr:nvCxnSpPr>
      <xdr:spPr>
        <a:xfrm>
          <a:off x="22072600" y="6112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164981</xdr:rowOff>
    </xdr:from>
    <xdr:ext cx="534377" cy="259045"/>
    <xdr:sp macro="" textlink="">
      <xdr:nvSpPr>
        <xdr:cNvPr id="569" name="【一般廃棄物処理施設】&#10;一人当たり有形固定資産（償却資産）額平均値テキスト">
          <a:extLst>
            <a:ext uri="{FF2B5EF4-FFF2-40B4-BE49-F238E27FC236}">
              <a16:creationId xmlns:a16="http://schemas.microsoft.com/office/drawing/2014/main" id="{00000000-0008-0000-0F00-000039020000}"/>
            </a:ext>
          </a:extLst>
        </xdr:cNvPr>
        <xdr:cNvSpPr txBox="1"/>
      </xdr:nvSpPr>
      <xdr:spPr>
        <a:xfrm>
          <a:off x="22199600" y="6680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15104</xdr:rowOff>
    </xdr:from>
    <xdr:to>
      <xdr:col>116</xdr:col>
      <xdr:colOff>114300</xdr:colOff>
      <xdr:row>39</xdr:row>
      <xdr:rowOff>116704</xdr:rowOff>
    </xdr:to>
    <xdr:sp macro="" textlink="">
      <xdr:nvSpPr>
        <xdr:cNvPr id="570" name="フローチャート: 判断 569">
          <a:extLst>
            <a:ext uri="{FF2B5EF4-FFF2-40B4-BE49-F238E27FC236}">
              <a16:creationId xmlns:a16="http://schemas.microsoft.com/office/drawing/2014/main" id="{00000000-0008-0000-0F00-00003A020000}"/>
            </a:ext>
          </a:extLst>
        </xdr:cNvPr>
        <xdr:cNvSpPr/>
      </xdr:nvSpPr>
      <xdr:spPr>
        <a:xfrm>
          <a:off x="22110700" y="6701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14359</xdr:rowOff>
    </xdr:from>
    <xdr:to>
      <xdr:col>112</xdr:col>
      <xdr:colOff>38100</xdr:colOff>
      <xdr:row>39</xdr:row>
      <xdr:rowOff>115959</xdr:rowOff>
    </xdr:to>
    <xdr:sp macro="" textlink="">
      <xdr:nvSpPr>
        <xdr:cNvPr id="571" name="フローチャート: 判断 570">
          <a:extLst>
            <a:ext uri="{FF2B5EF4-FFF2-40B4-BE49-F238E27FC236}">
              <a16:creationId xmlns:a16="http://schemas.microsoft.com/office/drawing/2014/main" id="{00000000-0008-0000-0F00-00003B020000}"/>
            </a:ext>
          </a:extLst>
        </xdr:cNvPr>
        <xdr:cNvSpPr/>
      </xdr:nvSpPr>
      <xdr:spPr>
        <a:xfrm>
          <a:off x="21272500" y="6700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19950</xdr:rowOff>
    </xdr:from>
    <xdr:to>
      <xdr:col>107</xdr:col>
      <xdr:colOff>101600</xdr:colOff>
      <xdr:row>39</xdr:row>
      <xdr:rowOff>121550</xdr:rowOff>
    </xdr:to>
    <xdr:sp macro="" textlink="">
      <xdr:nvSpPr>
        <xdr:cNvPr id="572" name="フローチャート: 判断 571">
          <a:extLst>
            <a:ext uri="{FF2B5EF4-FFF2-40B4-BE49-F238E27FC236}">
              <a16:creationId xmlns:a16="http://schemas.microsoft.com/office/drawing/2014/main" id="{00000000-0008-0000-0F00-00003C020000}"/>
            </a:ext>
          </a:extLst>
        </xdr:cNvPr>
        <xdr:cNvSpPr/>
      </xdr:nvSpPr>
      <xdr:spPr>
        <a:xfrm>
          <a:off x="20383500" y="670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92087</xdr:rowOff>
    </xdr:from>
    <xdr:to>
      <xdr:col>102</xdr:col>
      <xdr:colOff>165100</xdr:colOff>
      <xdr:row>40</xdr:row>
      <xdr:rowOff>22237</xdr:rowOff>
    </xdr:to>
    <xdr:sp macro="" textlink="">
      <xdr:nvSpPr>
        <xdr:cNvPr id="573" name="フローチャート: 判断 572">
          <a:extLst>
            <a:ext uri="{FF2B5EF4-FFF2-40B4-BE49-F238E27FC236}">
              <a16:creationId xmlns:a16="http://schemas.microsoft.com/office/drawing/2014/main" id="{00000000-0008-0000-0F00-00003D020000}"/>
            </a:ext>
          </a:extLst>
        </xdr:cNvPr>
        <xdr:cNvSpPr/>
      </xdr:nvSpPr>
      <xdr:spPr>
        <a:xfrm>
          <a:off x="19494500" y="6778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92594</xdr:rowOff>
    </xdr:from>
    <xdr:to>
      <xdr:col>98</xdr:col>
      <xdr:colOff>38100</xdr:colOff>
      <xdr:row>40</xdr:row>
      <xdr:rowOff>22744</xdr:rowOff>
    </xdr:to>
    <xdr:sp macro="" textlink="">
      <xdr:nvSpPr>
        <xdr:cNvPr id="574" name="フローチャート: 判断 573">
          <a:extLst>
            <a:ext uri="{FF2B5EF4-FFF2-40B4-BE49-F238E27FC236}">
              <a16:creationId xmlns:a16="http://schemas.microsoft.com/office/drawing/2014/main" id="{00000000-0008-0000-0F00-00003E020000}"/>
            </a:ext>
          </a:extLst>
        </xdr:cNvPr>
        <xdr:cNvSpPr/>
      </xdr:nvSpPr>
      <xdr:spPr>
        <a:xfrm>
          <a:off x="18605500" y="6779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00000000-0008-0000-0F00-00003F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00000000-0008-0000-0F00-000040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00000000-0008-0000-0F00-000041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00000000-0008-0000-0F00-000042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00000000-0008-0000-0F00-000043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60467</xdr:rowOff>
    </xdr:from>
    <xdr:to>
      <xdr:col>116</xdr:col>
      <xdr:colOff>114300</xdr:colOff>
      <xdr:row>35</xdr:row>
      <xdr:rowOff>162067</xdr:rowOff>
    </xdr:to>
    <xdr:sp macro="" textlink="">
      <xdr:nvSpPr>
        <xdr:cNvPr id="580" name="楕円 579">
          <a:extLst>
            <a:ext uri="{FF2B5EF4-FFF2-40B4-BE49-F238E27FC236}">
              <a16:creationId xmlns:a16="http://schemas.microsoft.com/office/drawing/2014/main" id="{00000000-0008-0000-0F00-000044020000}"/>
            </a:ext>
          </a:extLst>
        </xdr:cNvPr>
        <xdr:cNvSpPr/>
      </xdr:nvSpPr>
      <xdr:spPr>
        <a:xfrm>
          <a:off x="22110700" y="6061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13494</xdr:rowOff>
    </xdr:from>
    <xdr:ext cx="599010" cy="259045"/>
    <xdr:sp macro="" textlink="">
      <xdr:nvSpPr>
        <xdr:cNvPr id="581" name="【一般廃棄物処理施設】&#10;一人当たり有形固定資産（償却資産）額該当値テキスト">
          <a:extLst>
            <a:ext uri="{FF2B5EF4-FFF2-40B4-BE49-F238E27FC236}">
              <a16:creationId xmlns:a16="http://schemas.microsoft.com/office/drawing/2014/main" id="{00000000-0008-0000-0F00-000045020000}"/>
            </a:ext>
          </a:extLst>
        </xdr:cNvPr>
        <xdr:cNvSpPr txBox="1"/>
      </xdr:nvSpPr>
      <xdr:spPr>
        <a:xfrm>
          <a:off x="22199600" y="6014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28815</xdr:rowOff>
    </xdr:from>
    <xdr:to>
      <xdr:col>112</xdr:col>
      <xdr:colOff>38100</xdr:colOff>
      <xdr:row>35</xdr:row>
      <xdr:rowOff>130415</xdr:rowOff>
    </xdr:to>
    <xdr:sp macro="" textlink="">
      <xdr:nvSpPr>
        <xdr:cNvPr id="582" name="楕円 581">
          <a:extLst>
            <a:ext uri="{FF2B5EF4-FFF2-40B4-BE49-F238E27FC236}">
              <a16:creationId xmlns:a16="http://schemas.microsoft.com/office/drawing/2014/main" id="{00000000-0008-0000-0F00-000046020000}"/>
            </a:ext>
          </a:extLst>
        </xdr:cNvPr>
        <xdr:cNvSpPr/>
      </xdr:nvSpPr>
      <xdr:spPr>
        <a:xfrm>
          <a:off x="21272500" y="602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79615</xdr:rowOff>
    </xdr:from>
    <xdr:to>
      <xdr:col>116</xdr:col>
      <xdr:colOff>63500</xdr:colOff>
      <xdr:row>35</xdr:row>
      <xdr:rowOff>111267</xdr:rowOff>
    </xdr:to>
    <xdr:cxnSp macro="">
      <xdr:nvCxnSpPr>
        <xdr:cNvPr id="583" name="直線コネクタ 582">
          <a:extLst>
            <a:ext uri="{FF2B5EF4-FFF2-40B4-BE49-F238E27FC236}">
              <a16:creationId xmlns:a16="http://schemas.microsoft.com/office/drawing/2014/main" id="{00000000-0008-0000-0F00-000047020000}"/>
            </a:ext>
          </a:extLst>
        </xdr:cNvPr>
        <xdr:cNvCxnSpPr/>
      </xdr:nvCxnSpPr>
      <xdr:spPr>
        <a:xfrm>
          <a:off x="21323300" y="6080365"/>
          <a:ext cx="838200" cy="31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51575</xdr:rowOff>
    </xdr:from>
    <xdr:to>
      <xdr:col>107</xdr:col>
      <xdr:colOff>101600</xdr:colOff>
      <xdr:row>35</xdr:row>
      <xdr:rowOff>153175</xdr:rowOff>
    </xdr:to>
    <xdr:sp macro="" textlink="">
      <xdr:nvSpPr>
        <xdr:cNvPr id="584" name="楕円 583">
          <a:extLst>
            <a:ext uri="{FF2B5EF4-FFF2-40B4-BE49-F238E27FC236}">
              <a16:creationId xmlns:a16="http://schemas.microsoft.com/office/drawing/2014/main" id="{00000000-0008-0000-0F00-000048020000}"/>
            </a:ext>
          </a:extLst>
        </xdr:cNvPr>
        <xdr:cNvSpPr/>
      </xdr:nvSpPr>
      <xdr:spPr>
        <a:xfrm>
          <a:off x="20383500" y="6052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79615</xdr:rowOff>
    </xdr:from>
    <xdr:to>
      <xdr:col>111</xdr:col>
      <xdr:colOff>177800</xdr:colOff>
      <xdr:row>35</xdr:row>
      <xdr:rowOff>102375</xdr:rowOff>
    </xdr:to>
    <xdr:cxnSp macro="">
      <xdr:nvCxnSpPr>
        <xdr:cNvPr id="585" name="直線コネクタ 584">
          <a:extLst>
            <a:ext uri="{FF2B5EF4-FFF2-40B4-BE49-F238E27FC236}">
              <a16:creationId xmlns:a16="http://schemas.microsoft.com/office/drawing/2014/main" id="{00000000-0008-0000-0F00-000049020000}"/>
            </a:ext>
          </a:extLst>
        </xdr:cNvPr>
        <xdr:cNvCxnSpPr/>
      </xdr:nvCxnSpPr>
      <xdr:spPr>
        <a:xfrm flipV="1">
          <a:off x="20434300" y="6080365"/>
          <a:ext cx="889000" cy="22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76231</xdr:rowOff>
    </xdr:from>
    <xdr:to>
      <xdr:col>102</xdr:col>
      <xdr:colOff>165100</xdr:colOff>
      <xdr:row>37</xdr:row>
      <xdr:rowOff>6381</xdr:rowOff>
    </xdr:to>
    <xdr:sp macro="" textlink="">
      <xdr:nvSpPr>
        <xdr:cNvPr id="586" name="楕円 585">
          <a:extLst>
            <a:ext uri="{FF2B5EF4-FFF2-40B4-BE49-F238E27FC236}">
              <a16:creationId xmlns:a16="http://schemas.microsoft.com/office/drawing/2014/main" id="{00000000-0008-0000-0F00-00004A020000}"/>
            </a:ext>
          </a:extLst>
        </xdr:cNvPr>
        <xdr:cNvSpPr/>
      </xdr:nvSpPr>
      <xdr:spPr>
        <a:xfrm>
          <a:off x="19494500" y="6248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35</xdr:row>
      <xdr:rowOff>102375</xdr:rowOff>
    </xdr:from>
    <xdr:to>
      <xdr:col>107</xdr:col>
      <xdr:colOff>50800</xdr:colOff>
      <xdr:row>36</xdr:row>
      <xdr:rowOff>127031</xdr:rowOff>
    </xdr:to>
    <xdr:cxnSp macro="">
      <xdr:nvCxnSpPr>
        <xdr:cNvPr id="587" name="直線コネクタ 586">
          <a:extLst>
            <a:ext uri="{FF2B5EF4-FFF2-40B4-BE49-F238E27FC236}">
              <a16:creationId xmlns:a16="http://schemas.microsoft.com/office/drawing/2014/main" id="{00000000-0008-0000-0F00-00004B020000}"/>
            </a:ext>
          </a:extLst>
        </xdr:cNvPr>
        <xdr:cNvCxnSpPr/>
      </xdr:nvCxnSpPr>
      <xdr:spPr>
        <a:xfrm flipV="1">
          <a:off x="19545300" y="6103125"/>
          <a:ext cx="889000" cy="196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40108</xdr:rowOff>
    </xdr:from>
    <xdr:to>
      <xdr:col>98</xdr:col>
      <xdr:colOff>38100</xdr:colOff>
      <xdr:row>39</xdr:row>
      <xdr:rowOff>141708</xdr:rowOff>
    </xdr:to>
    <xdr:sp macro="" textlink="">
      <xdr:nvSpPr>
        <xdr:cNvPr id="588" name="楕円 587">
          <a:extLst>
            <a:ext uri="{FF2B5EF4-FFF2-40B4-BE49-F238E27FC236}">
              <a16:creationId xmlns:a16="http://schemas.microsoft.com/office/drawing/2014/main" id="{00000000-0008-0000-0F00-00004C020000}"/>
            </a:ext>
          </a:extLst>
        </xdr:cNvPr>
        <xdr:cNvSpPr/>
      </xdr:nvSpPr>
      <xdr:spPr>
        <a:xfrm>
          <a:off x="18605500" y="6726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127031</xdr:rowOff>
    </xdr:from>
    <xdr:to>
      <xdr:col>102</xdr:col>
      <xdr:colOff>114300</xdr:colOff>
      <xdr:row>39</xdr:row>
      <xdr:rowOff>90908</xdr:rowOff>
    </xdr:to>
    <xdr:cxnSp macro="">
      <xdr:nvCxnSpPr>
        <xdr:cNvPr id="589" name="直線コネクタ 588">
          <a:extLst>
            <a:ext uri="{FF2B5EF4-FFF2-40B4-BE49-F238E27FC236}">
              <a16:creationId xmlns:a16="http://schemas.microsoft.com/office/drawing/2014/main" id="{00000000-0008-0000-0F00-00004D020000}"/>
            </a:ext>
          </a:extLst>
        </xdr:cNvPr>
        <xdr:cNvCxnSpPr/>
      </xdr:nvCxnSpPr>
      <xdr:spPr>
        <a:xfrm flipV="1">
          <a:off x="18656300" y="6299231"/>
          <a:ext cx="889000" cy="478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107086</xdr:rowOff>
    </xdr:from>
    <xdr:ext cx="534377" cy="259045"/>
    <xdr:sp macro="" textlink="">
      <xdr:nvSpPr>
        <xdr:cNvPr id="590" name="n_1aveValue【一般廃棄物処理施設】&#10;一人当たり有形固定資産（償却資産）額">
          <a:extLst>
            <a:ext uri="{FF2B5EF4-FFF2-40B4-BE49-F238E27FC236}">
              <a16:creationId xmlns:a16="http://schemas.microsoft.com/office/drawing/2014/main" id="{00000000-0008-0000-0F00-00004E020000}"/>
            </a:ext>
          </a:extLst>
        </xdr:cNvPr>
        <xdr:cNvSpPr txBox="1"/>
      </xdr:nvSpPr>
      <xdr:spPr>
        <a:xfrm>
          <a:off x="21043411" y="6793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112677</xdr:rowOff>
    </xdr:from>
    <xdr:ext cx="534377" cy="259045"/>
    <xdr:sp macro="" textlink="">
      <xdr:nvSpPr>
        <xdr:cNvPr id="591" name="n_2aveValue【一般廃棄物処理施設】&#10;一人当たり有形固定資産（償却資産）額">
          <a:extLst>
            <a:ext uri="{FF2B5EF4-FFF2-40B4-BE49-F238E27FC236}">
              <a16:creationId xmlns:a16="http://schemas.microsoft.com/office/drawing/2014/main" id="{00000000-0008-0000-0F00-00004F020000}"/>
            </a:ext>
          </a:extLst>
        </xdr:cNvPr>
        <xdr:cNvSpPr txBox="1"/>
      </xdr:nvSpPr>
      <xdr:spPr>
        <a:xfrm>
          <a:off x="20167111" y="6799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13364</xdr:rowOff>
    </xdr:from>
    <xdr:ext cx="534377" cy="259045"/>
    <xdr:sp macro="" textlink="">
      <xdr:nvSpPr>
        <xdr:cNvPr id="592" name="n_3aveValue【一般廃棄物処理施設】&#10;一人当たり有形固定資産（償却資産）額">
          <a:extLst>
            <a:ext uri="{FF2B5EF4-FFF2-40B4-BE49-F238E27FC236}">
              <a16:creationId xmlns:a16="http://schemas.microsoft.com/office/drawing/2014/main" id="{00000000-0008-0000-0F00-000050020000}"/>
            </a:ext>
          </a:extLst>
        </xdr:cNvPr>
        <xdr:cNvSpPr txBox="1"/>
      </xdr:nvSpPr>
      <xdr:spPr>
        <a:xfrm>
          <a:off x="19278111" y="6871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13871</xdr:rowOff>
    </xdr:from>
    <xdr:ext cx="534377" cy="259045"/>
    <xdr:sp macro="" textlink="">
      <xdr:nvSpPr>
        <xdr:cNvPr id="593" name="n_4aveValue【一般廃棄物処理施設】&#10;一人当たり有形固定資産（償却資産）額">
          <a:extLst>
            <a:ext uri="{FF2B5EF4-FFF2-40B4-BE49-F238E27FC236}">
              <a16:creationId xmlns:a16="http://schemas.microsoft.com/office/drawing/2014/main" id="{00000000-0008-0000-0F00-000051020000}"/>
            </a:ext>
          </a:extLst>
        </xdr:cNvPr>
        <xdr:cNvSpPr txBox="1"/>
      </xdr:nvSpPr>
      <xdr:spPr>
        <a:xfrm>
          <a:off x="18389111" y="6871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33</xdr:row>
      <xdr:rowOff>146942</xdr:rowOff>
    </xdr:from>
    <xdr:ext cx="599010" cy="259045"/>
    <xdr:sp macro="" textlink="">
      <xdr:nvSpPr>
        <xdr:cNvPr id="594" name="n_1mainValue【一般廃棄物処理施設】&#10;一人当たり有形固定資産（償却資産）額">
          <a:extLst>
            <a:ext uri="{FF2B5EF4-FFF2-40B4-BE49-F238E27FC236}">
              <a16:creationId xmlns:a16="http://schemas.microsoft.com/office/drawing/2014/main" id="{00000000-0008-0000-0F00-000052020000}"/>
            </a:ext>
          </a:extLst>
        </xdr:cNvPr>
        <xdr:cNvSpPr txBox="1"/>
      </xdr:nvSpPr>
      <xdr:spPr>
        <a:xfrm>
          <a:off x="21011095" y="5804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33</xdr:row>
      <xdr:rowOff>169702</xdr:rowOff>
    </xdr:from>
    <xdr:ext cx="599010" cy="259045"/>
    <xdr:sp macro="" textlink="">
      <xdr:nvSpPr>
        <xdr:cNvPr id="595" name="n_2mainValue【一般廃棄物処理施設】&#10;一人当たり有形固定資産（償却資産）額">
          <a:extLst>
            <a:ext uri="{FF2B5EF4-FFF2-40B4-BE49-F238E27FC236}">
              <a16:creationId xmlns:a16="http://schemas.microsoft.com/office/drawing/2014/main" id="{00000000-0008-0000-0F00-000053020000}"/>
            </a:ext>
          </a:extLst>
        </xdr:cNvPr>
        <xdr:cNvSpPr txBox="1"/>
      </xdr:nvSpPr>
      <xdr:spPr>
        <a:xfrm>
          <a:off x="20134795" y="5827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35</xdr:row>
      <xdr:rowOff>22908</xdr:rowOff>
    </xdr:from>
    <xdr:ext cx="599010" cy="259045"/>
    <xdr:sp macro="" textlink="">
      <xdr:nvSpPr>
        <xdr:cNvPr id="596" name="n_3mainValue【一般廃棄物処理施設】&#10;一人当たり有形固定資産（償却資産）額">
          <a:extLst>
            <a:ext uri="{FF2B5EF4-FFF2-40B4-BE49-F238E27FC236}">
              <a16:creationId xmlns:a16="http://schemas.microsoft.com/office/drawing/2014/main" id="{00000000-0008-0000-0F00-000054020000}"/>
            </a:ext>
          </a:extLst>
        </xdr:cNvPr>
        <xdr:cNvSpPr txBox="1"/>
      </xdr:nvSpPr>
      <xdr:spPr>
        <a:xfrm>
          <a:off x="19245795" y="6023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158235</xdr:rowOff>
    </xdr:from>
    <xdr:ext cx="534377" cy="259045"/>
    <xdr:sp macro="" textlink="">
      <xdr:nvSpPr>
        <xdr:cNvPr id="597" name="n_4mainValue【一般廃棄物処理施設】&#10;一人当たり有形固定資産（償却資産）額">
          <a:extLst>
            <a:ext uri="{FF2B5EF4-FFF2-40B4-BE49-F238E27FC236}">
              <a16:creationId xmlns:a16="http://schemas.microsoft.com/office/drawing/2014/main" id="{00000000-0008-0000-0F00-000055020000}"/>
            </a:ext>
          </a:extLst>
        </xdr:cNvPr>
        <xdr:cNvSpPr txBox="1"/>
      </xdr:nvSpPr>
      <xdr:spPr>
        <a:xfrm>
          <a:off x="18389111" y="6501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8" name="正方形/長方形 597">
          <a:extLst>
            <a:ext uri="{FF2B5EF4-FFF2-40B4-BE49-F238E27FC236}">
              <a16:creationId xmlns:a16="http://schemas.microsoft.com/office/drawing/2014/main" id="{00000000-0008-0000-0F00-000056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9" name="正方形/長方形 598">
          <a:extLst>
            <a:ext uri="{FF2B5EF4-FFF2-40B4-BE49-F238E27FC236}">
              <a16:creationId xmlns:a16="http://schemas.microsoft.com/office/drawing/2014/main" id="{00000000-0008-0000-0F00-000057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0" name="正方形/長方形 599">
          <a:extLst>
            <a:ext uri="{FF2B5EF4-FFF2-40B4-BE49-F238E27FC236}">
              <a16:creationId xmlns:a16="http://schemas.microsoft.com/office/drawing/2014/main" id="{00000000-0008-0000-0F00-000058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1" name="正方形/長方形 600">
          <a:extLst>
            <a:ext uri="{FF2B5EF4-FFF2-40B4-BE49-F238E27FC236}">
              <a16:creationId xmlns:a16="http://schemas.microsoft.com/office/drawing/2014/main" id="{00000000-0008-0000-0F00-000059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2" name="正方形/長方形 601">
          <a:extLst>
            <a:ext uri="{FF2B5EF4-FFF2-40B4-BE49-F238E27FC236}">
              <a16:creationId xmlns:a16="http://schemas.microsoft.com/office/drawing/2014/main" id="{00000000-0008-0000-0F00-00005A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3" name="正方形/長方形 602">
          <a:extLst>
            <a:ext uri="{FF2B5EF4-FFF2-40B4-BE49-F238E27FC236}">
              <a16:creationId xmlns:a16="http://schemas.microsoft.com/office/drawing/2014/main" id="{00000000-0008-0000-0F00-00005B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4" name="正方形/長方形 603">
          <a:extLst>
            <a:ext uri="{FF2B5EF4-FFF2-40B4-BE49-F238E27FC236}">
              <a16:creationId xmlns:a16="http://schemas.microsoft.com/office/drawing/2014/main" id="{00000000-0008-0000-0F00-00005C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5" name="正方形/長方形 604">
          <a:extLst>
            <a:ext uri="{FF2B5EF4-FFF2-40B4-BE49-F238E27FC236}">
              <a16:creationId xmlns:a16="http://schemas.microsoft.com/office/drawing/2014/main" id="{00000000-0008-0000-0F00-00005D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6" name="テキスト ボックス 605">
          <a:extLst>
            <a:ext uri="{FF2B5EF4-FFF2-40B4-BE49-F238E27FC236}">
              <a16:creationId xmlns:a16="http://schemas.microsoft.com/office/drawing/2014/main" id="{00000000-0008-0000-0F00-00005E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7" name="直線コネクタ 606">
          <a:extLst>
            <a:ext uri="{FF2B5EF4-FFF2-40B4-BE49-F238E27FC236}">
              <a16:creationId xmlns:a16="http://schemas.microsoft.com/office/drawing/2014/main" id="{00000000-0008-0000-0F00-00005F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8" name="テキスト ボックス 607">
          <a:extLst>
            <a:ext uri="{FF2B5EF4-FFF2-40B4-BE49-F238E27FC236}">
              <a16:creationId xmlns:a16="http://schemas.microsoft.com/office/drawing/2014/main" id="{00000000-0008-0000-0F00-000060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09" name="直線コネクタ 608">
          <a:extLst>
            <a:ext uri="{FF2B5EF4-FFF2-40B4-BE49-F238E27FC236}">
              <a16:creationId xmlns:a16="http://schemas.microsoft.com/office/drawing/2014/main" id="{00000000-0008-0000-0F00-000061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0" name="テキスト ボックス 609">
          <a:extLst>
            <a:ext uri="{FF2B5EF4-FFF2-40B4-BE49-F238E27FC236}">
              <a16:creationId xmlns:a16="http://schemas.microsoft.com/office/drawing/2014/main" id="{00000000-0008-0000-0F00-000062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1" name="直線コネクタ 610">
          <a:extLst>
            <a:ext uri="{FF2B5EF4-FFF2-40B4-BE49-F238E27FC236}">
              <a16:creationId xmlns:a16="http://schemas.microsoft.com/office/drawing/2014/main" id="{00000000-0008-0000-0F00-000063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2" name="テキスト ボックス 611">
          <a:extLst>
            <a:ext uri="{FF2B5EF4-FFF2-40B4-BE49-F238E27FC236}">
              <a16:creationId xmlns:a16="http://schemas.microsoft.com/office/drawing/2014/main" id="{00000000-0008-0000-0F00-000064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3" name="直線コネクタ 612">
          <a:extLst>
            <a:ext uri="{FF2B5EF4-FFF2-40B4-BE49-F238E27FC236}">
              <a16:creationId xmlns:a16="http://schemas.microsoft.com/office/drawing/2014/main" id="{00000000-0008-0000-0F00-000065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4" name="テキスト ボックス 613">
          <a:extLst>
            <a:ext uri="{FF2B5EF4-FFF2-40B4-BE49-F238E27FC236}">
              <a16:creationId xmlns:a16="http://schemas.microsoft.com/office/drawing/2014/main" id="{00000000-0008-0000-0F00-000066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5" name="直線コネクタ 614">
          <a:extLst>
            <a:ext uri="{FF2B5EF4-FFF2-40B4-BE49-F238E27FC236}">
              <a16:creationId xmlns:a16="http://schemas.microsoft.com/office/drawing/2014/main" id="{00000000-0008-0000-0F00-000067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6" name="テキスト ボックス 615">
          <a:extLst>
            <a:ext uri="{FF2B5EF4-FFF2-40B4-BE49-F238E27FC236}">
              <a16:creationId xmlns:a16="http://schemas.microsoft.com/office/drawing/2014/main" id="{00000000-0008-0000-0F00-000068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17" name="直線コネクタ 616">
          <a:extLst>
            <a:ext uri="{FF2B5EF4-FFF2-40B4-BE49-F238E27FC236}">
              <a16:creationId xmlns:a16="http://schemas.microsoft.com/office/drawing/2014/main" id="{00000000-0008-0000-0F00-000069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18" name="テキスト ボックス 617">
          <a:extLst>
            <a:ext uri="{FF2B5EF4-FFF2-40B4-BE49-F238E27FC236}">
              <a16:creationId xmlns:a16="http://schemas.microsoft.com/office/drawing/2014/main" id="{00000000-0008-0000-0F00-00006A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9" name="直線コネクタ 618">
          <a:extLst>
            <a:ext uri="{FF2B5EF4-FFF2-40B4-BE49-F238E27FC236}">
              <a16:creationId xmlns:a16="http://schemas.microsoft.com/office/drawing/2014/main" id="{00000000-0008-0000-0F00-00006B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0" name="テキスト ボックス 619">
          <a:extLst>
            <a:ext uri="{FF2B5EF4-FFF2-40B4-BE49-F238E27FC236}">
              <a16:creationId xmlns:a16="http://schemas.microsoft.com/office/drawing/2014/main" id="{00000000-0008-0000-0F00-00006C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1" name="【保健センター・保健所】&#10;有形固定資産減価償却率グラフ枠">
          <a:extLst>
            <a:ext uri="{FF2B5EF4-FFF2-40B4-BE49-F238E27FC236}">
              <a16:creationId xmlns:a16="http://schemas.microsoft.com/office/drawing/2014/main" id="{00000000-0008-0000-0F00-00006D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58</xdr:row>
      <xdr:rowOff>0</xdr:rowOff>
    </xdr:from>
    <xdr:to>
      <xdr:col>85</xdr:col>
      <xdr:colOff>126364</xdr:colOff>
      <xdr:row>63</xdr:row>
      <xdr:rowOff>57150</xdr:rowOff>
    </xdr:to>
    <xdr:cxnSp macro="">
      <xdr:nvCxnSpPr>
        <xdr:cNvPr id="622" name="直線コネクタ 621">
          <a:extLst>
            <a:ext uri="{FF2B5EF4-FFF2-40B4-BE49-F238E27FC236}">
              <a16:creationId xmlns:a16="http://schemas.microsoft.com/office/drawing/2014/main" id="{00000000-0008-0000-0F00-00006E020000}"/>
            </a:ext>
          </a:extLst>
        </xdr:cNvPr>
        <xdr:cNvCxnSpPr/>
      </xdr:nvCxnSpPr>
      <xdr:spPr>
        <a:xfrm flipV="1">
          <a:off x="16318864" y="9944100"/>
          <a:ext cx="0" cy="914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60977</xdr:rowOff>
    </xdr:from>
    <xdr:ext cx="405111" cy="259045"/>
    <xdr:sp macro="" textlink="">
      <xdr:nvSpPr>
        <xdr:cNvPr id="623" name="【保健センター・保健所】&#10;有形固定資産減価償却率最小値テキスト">
          <a:extLst>
            <a:ext uri="{FF2B5EF4-FFF2-40B4-BE49-F238E27FC236}">
              <a16:creationId xmlns:a16="http://schemas.microsoft.com/office/drawing/2014/main" id="{00000000-0008-0000-0F00-00006F020000}"/>
            </a:ext>
          </a:extLst>
        </xdr:cNvPr>
        <xdr:cNvSpPr txBox="1"/>
      </xdr:nvSpPr>
      <xdr:spPr>
        <a:xfrm>
          <a:off x="16357600" y="1086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57150</xdr:rowOff>
    </xdr:from>
    <xdr:to>
      <xdr:col>86</xdr:col>
      <xdr:colOff>25400</xdr:colOff>
      <xdr:row>63</xdr:row>
      <xdr:rowOff>57150</xdr:rowOff>
    </xdr:to>
    <xdr:cxnSp macro="">
      <xdr:nvCxnSpPr>
        <xdr:cNvPr id="624" name="直線コネクタ 623">
          <a:extLst>
            <a:ext uri="{FF2B5EF4-FFF2-40B4-BE49-F238E27FC236}">
              <a16:creationId xmlns:a16="http://schemas.microsoft.com/office/drawing/2014/main" id="{00000000-0008-0000-0F00-000070020000}"/>
            </a:ext>
          </a:extLst>
        </xdr:cNvPr>
        <xdr:cNvCxnSpPr/>
      </xdr:nvCxnSpPr>
      <xdr:spPr>
        <a:xfrm>
          <a:off x="16230600" y="1085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118127</xdr:rowOff>
    </xdr:from>
    <xdr:ext cx="405111" cy="259045"/>
    <xdr:sp macro="" textlink="">
      <xdr:nvSpPr>
        <xdr:cNvPr id="625" name="【保健センター・保健所】&#10;有形固定資産減価償却率最大値テキスト">
          <a:extLst>
            <a:ext uri="{FF2B5EF4-FFF2-40B4-BE49-F238E27FC236}">
              <a16:creationId xmlns:a16="http://schemas.microsoft.com/office/drawing/2014/main" id="{00000000-0008-0000-0F00-000071020000}"/>
            </a:ext>
          </a:extLst>
        </xdr:cNvPr>
        <xdr:cNvSpPr txBox="1"/>
      </xdr:nvSpPr>
      <xdr:spPr>
        <a:xfrm>
          <a:off x="16357600" y="9719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0</xdr:rowOff>
    </xdr:from>
    <xdr:to>
      <xdr:col>86</xdr:col>
      <xdr:colOff>25400</xdr:colOff>
      <xdr:row>58</xdr:row>
      <xdr:rowOff>0</xdr:rowOff>
    </xdr:to>
    <xdr:cxnSp macro="">
      <xdr:nvCxnSpPr>
        <xdr:cNvPr id="626" name="直線コネクタ 625">
          <a:extLst>
            <a:ext uri="{FF2B5EF4-FFF2-40B4-BE49-F238E27FC236}">
              <a16:creationId xmlns:a16="http://schemas.microsoft.com/office/drawing/2014/main" id="{00000000-0008-0000-0F00-000072020000}"/>
            </a:ext>
          </a:extLst>
        </xdr:cNvPr>
        <xdr:cNvCxnSpPr/>
      </xdr:nvCxnSpPr>
      <xdr:spPr>
        <a:xfrm>
          <a:off x="16230600" y="9944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72407</xdr:rowOff>
    </xdr:from>
    <xdr:ext cx="405111" cy="259045"/>
    <xdr:sp macro="" textlink="">
      <xdr:nvSpPr>
        <xdr:cNvPr id="627" name="【保健センター・保健所】&#10;有形固定資産減価償却率平均値テキスト">
          <a:extLst>
            <a:ext uri="{FF2B5EF4-FFF2-40B4-BE49-F238E27FC236}">
              <a16:creationId xmlns:a16="http://schemas.microsoft.com/office/drawing/2014/main" id="{00000000-0008-0000-0F00-000073020000}"/>
            </a:ext>
          </a:extLst>
        </xdr:cNvPr>
        <xdr:cNvSpPr txBox="1"/>
      </xdr:nvSpPr>
      <xdr:spPr>
        <a:xfrm>
          <a:off x="16357600" y="101879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93980</xdr:rowOff>
    </xdr:from>
    <xdr:to>
      <xdr:col>85</xdr:col>
      <xdr:colOff>177800</xdr:colOff>
      <xdr:row>60</xdr:row>
      <xdr:rowOff>24130</xdr:rowOff>
    </xdr:to>
    <xdr:sp macro="" textlink="">
      <xdr:nvSpPr>
        <xdr:cNvPr id="628" name="フローチャート: 判断 627">
          <a:extLst>
            <a:ext uri="{FF2B5EF4-FFF2-40B4-BE49-F238E27FC236}">
              <a16:creationId xmlns:a16="http://schemas.microsoft.com/office/drawing/2014/main" id="{00000000-0008-0000-0F00-000074020000}"/>
            </a:ext>
          </a:extLst>
        </xdr:cNvPr>
        <xdr:cNvSpPr/>
      </xdr:nvSpPr>
      <xdr:spPr>
        <a:xfrm>
          <a:off x="16268700" y="102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55880</xdr:rowOff>
    </xdr:from>
    <xdr:to>
      <xdr:col>81</xdr:col>
      <xdr:colOff>101600</xdr:colOff>
      <xdr:row>59</xdr:row>
      <xdr:rowOff>157480</xdr:rowOff>
    </xdr:to>
    <xdr:sp macro="" textlink="">
      <xdr:nvSpPr>
        <xdr:cNvPr id="629" name="フローチャート: 判断 628">
          <a:extLst>
            <a:ext uri="{FF2B5EF4-FFF2-40B4-BE49-F238E27FC236}">
              <a16:creationId xmlns:a16="http://schemas.microsoft.com/office/drawing/2014/main" id="{00000000-0008-0000-0F00-000075020000}"/>
            </a:ext>
          </a:extLst>
        </xdr:cNvPr>
        <xdr:cNvSpPr/>
      </xdr:nvSpPr>
      <xdr:spPr>
        <a:xfrm>
          <a:off x="15430500" y="1017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630" name="フローチャート: 判断 629">
          <a:extLst>
            <a:ext uri="{FF2B5EF4-FFF2-40B4-BE49-F238E27FC236}">
              <a16:creationId xmlns:a16="http://schemas.microsoft.com/office/drawing/2014/main" id="{00000000-0008-0000-0F00-000076020000}"/>
            </a:ext>
          </a:extLst>
        </xdr:cNvPr>
        <xdr:cNvSpPr/>
      </xdr:nvSpPr>
      <xdr:spPr>
        <a:xfrm>
          <a:off x="145415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114935</xdr:rowOff>
    </xdr:from>
    <xdr:to>
      <xdr:col>72</xdr:col>
      <xdr:colOff>38100</xdr:colOff>
      <xdr:row>59</xdr:row>
      <xdr:rowOff>45085</xdr:rowOff>
    </xdr:to>
    <xdr:sp macro="" textlink="">
      <xdr:nvSpPr>
        <xdr:cNvPr id="631" name="フローチャート: 判断 630">
          <a:extLst>
            <a:ext uri="{FF2B5EF4-FFF2-40B4-BE49-F238E27FC236}">
              <a16:creationId xmlns:a16="http://schemas.microsoft.com/office/drawing/2014/main" id="{00000000-0008-0000-0F00-000077020000}"/>
            </a:ext>
          </a:extLst>
        </xdr:cNvPr>
        <xdr:cNvSpPr/>
      </xdr:nvSpPr>
      <xdr:spPr>
        <a:xfrm>
          <a:off x="1365250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82550</xdr:rowOff>
    </xdr:from>
    <xdr:to>
      <xdr:col>67</xdr:col>
      <xdr:colOff>101600</xdr:colOff>
      <xdr:row>59</xdr:row>
      <xdr:rowOff>12700</xdr:rowOff>
    </xdr:to>
    <xdr:sp macro="" textlink="">
      <xdr:nvSpPr>
        <xdr:cNvPr id="632" name="フローチャート: 判断 631">
          <a:extLst>
            <a:ext uri="{FF2B5EF4-FFF2-40B4-BE49-F238E27FC236}">
              <a16:creationId xmlns:a16="http://schemas.microsoft.com/office/drawing/2014/main" id="{00000000-0008-0000-0F00-000078020000}"/>
            </a:ext>
          </a:extLst>
        </xdr:cNvPr>
        <xdr:cNvSpPr/>
      </xdr:nvSpPr>
      <xdr:spPr>
        <a:xfrm>
          <a:off x="12763500" y="1002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00000000-0008-0000-0F00-000079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00000000-0008-0000-0F00-00007A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00000000-0008-0000-0F00-00007B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00000000-0008-0000-0F00-00007C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00000000-0008-0000-0F00-00007D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120650</xdr:rowOff>
    </xdr:from>
    <xdr:to>
      <xdr:col>85</xdr:col>
      <xdr:colOff>177800</xdr:colOff>
      <xdr:row>58</xdr:row>
      <xdr:rowOff>50800</xdr:rowOff>
    </xdr:to>
    <xdr:sp macro="" textlink="">
      <xdr:nvSpPr>
        <xdr:cNvPr id="638" name="楕円 637">
          <a:extLst>
            <a:ext uri="{FF2B5EF4-FFF2-40B4-BE49-F238E27FC236}">
              <a16:creationId xmlns:a16="http://schemas.microsoft.com/office/drawing/2014/main" id="{00000000-0008-0000-0F00-00007E020000}"/>
            </a:ext>
          </a:extLst>
        </xdr:cNvPr>
        <xdr:cNvSpPr/>
      </xdr:nvSpPr>
      <xdr:spPr>
        <a:xfrm>
          <a:off x="162687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73677</xdr:rowOff>
    </xdr:from>
    <xdr:ext cx="405111" cy="259045"/>
    <xdr:sp macro="" textlink="">
      <xdr:nvSpPr>
        <xdr:cNvPr id="639" name="【保健センター・保健所】&#10;有形固定資産減価償却率該当値テキスト">
          <a:extLst>
            <a:ext uri="{FF2B5EF4-FFF2-40B4-BE49-F238E27FC236}">
              <a16:creationId xmlns:a16="http://schemas.microsoft.com/office/drawing/2014/main" id="{00000000-0008-0000-0F00-00007F020000}"/>
            </a:ext>
          </a:extLst>
        </xdr:cNvPr>
        <xdr:cNvSpPr txBox="1"/>
      </xdr:nvSpPr>
      <xdr:spPr>
        <a:xfrm>
          <a:off x="16357600" y="9846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63500</xdr:rowOff>
    </xdr:from>
    <xdr:to>
      <xdr:col>81</xdr:col>
      <xdr:colOff>101600</xdr:colOff>
      <xdr:row>57</xdr:row>
      <xdr:rowOff>165100</xdr:rowOff>
    </xdr:to>
    <xdr:sp macro="" textlink="">
      <xdr:nvSpPr>
        <xdr:cNvPr id="640" name="楕円 639">
          <a:extLst>
            <a:ext uri="{FF2B5EF4-FFF2-40B4-BE49-F238E27FC236}">
              <a16:creationId xmlns:a16="http://schemas.microsoft.com/office/drawing/2014/main" id="{00000000-0008-0000-0F00-000080020000}"/>
            </a:ext>
          </a:extLst>
        </xdr:cNvPr>
        <xdr:cNvSpPr/>
      </xdr:nvSpPr>
      <xdr:spPr>
        <a:xfrm>
          <a:off x="15430500" y="983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114300</xdr:rowOff>
    </xdr:from>
    <xdr:to>
      <xdr:col>85</xdr:col>
      <xdr:colOff>127000</xdr:colOff>
      <xdr:row>58</xdr:row>
      <xdr:rowOff>0</xdr:rowOff>
    </xdr:to>
    <xdr:cxnSp macro="">
      <xdr:nvCxnSpPr>
        <xdr:cNvPr id="641" name="直線コネクタ 640">
          <a:extLst>
            <a:ext uri="{FF2B5EF4-FFF2-40B4-BE49-F238E27FC236}">
              <a16:creationId xmlns:a16="http://schemas.microsoft.com/office/drawing/2014/main" id="{00000000-0008-0000-0F00-000081020000}"/>
            </a:ext>
          </a:extLst>
        </xdr:cNvPr>
        <xdr:cNvCxnSpPr/>
      </xdr:nvCxnSpPr>
      <xdr:spPr>
        <a:xfrm>
          <a:off x="15481300" y="988695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6350</xdr:rowOff>
    </xdr:from>
    <xdr:to>
      <xdr:col>76</xdr:col>
      <xdr:colOff>165100</xdr:colOff>
      <xdr:row>57</xdr:row>
      <xdr:rowOff>107950</xdr:rowOff>
    </xdr:to>
    <xdr:sp macro="" textlink="">
      <xdr:nvSpPr>
        <xdr:cNvPr id="642" name="楕円 641">
          <a:extLst>
            <a:ext uri="{FF2B5EF4-FFF2-40B4-BE49-F238E27FC236}">
              <a16:creationId xmlns:a16="http://schemas.microsoft.com/office/drawing/2014/main" id="{00000000-0008-0000-0F00-000082020000}"/>
            </a:ext>
          </a:extLst>
        </xdr:cNvPr>
        <xdr:cNvSpPr/>
      </xdr:nvSpPr>
      <xdr:spPr>
        <a:xfrm>
          <a:off x="145415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57150</xdr:rowOff>
    </xdr:from>
    <xdr:to>
      <xdr:col>81</xdr:col>
      <xdr:colOff>50800</xdr:colOff>
      <xdr:row>57</xdr:row>
      <xdr:rowOff>114300</xdr:rowOff>
    </xdr:to>
    <xdr:cxnSp macro="">
      <xdr:nvCxnSpPr>
        <xdr:cNvPr id="643" name="直線コネクタ 642">
          <a:extLst>
            <a:ext uri="{FF2B5EF4-FFF2-40B4-BE49-F238E27FC236}">
              <a16:creationId xmlns:a16="http://schemas.microsoft.com/office/drawing/2014/main" id="{00000000-0008-0000-0F00-000083020000}"/>
            </a:ext>
          </a:extLst>
        </xdr:cNvPr>
        <xdr:cNvCxnSpPr/>
      </xdr:nvCxnSpPr>
      <xdr:spPr>
        <a:xfrm>
          <a:off x="14592300" y="98298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120650</xdr:rowOff>
    </xdr:from>
    <xdr:to>
      <xdr:col>72</xdr:col>
      <xdr:colOff>38100</xdr:colOff>
      <xdr:row>57</xdr:row>
      <xdr:rowOff>50800</xdr:rowOff>
    </xdr:to>
    <xdr:sp macro="" textlink="">
      <xdr:nvSpPr>
        <xdr:cNvPr id="644" name="楕円 643">
          <a:extLst>
            <a:ext uri="{FF2B5EF4-FFF2-40B4-BE49-F238E27FC236}">
              <a16:creationId xmlns:a16="http://schemas.microsoft.com/office/drawing/2014/main" id="{00000000-0008-0000-0F00-000084020000}"/>
            </a:ext>
          </a:extLst>
        </xdr:cNvPr>
        <xdr:cNvSpPr/>
      </xdr:nvSpPr>
      <xdr:spPr>
        <a:xfrm>
          <a:off x="13652500" y="972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0</xdr:rowOff>
    </xdr:from>
    <xdr:to>
      <xdr:col>76</xdr:col>
      <xdr:colOff>114300</xdr:colOff>
      <xdr:row>57</xdr:row>
      <xdr:rowOff>57150</xdr:rowOff>
    </xdr:to>
    <xdr:cxnSp macro="">
      <xdr:nvCxnSpPr>
        <xdr:cNvPr id="645" name="直線コネクタ 644">
          <a:extLst>
            <a:ext uri="{FF2B5EF4-FFF2-40B4-BE49-F238E27FC236}">
              <a16:creationId xmlns:a16="http://schemas.microsoft.com/office/drawing/2014/main" id="{00000000-0008-0000-0F00-000085020000}"/>
            </a:ext>
          </a:extLst>
        </xdr:cNvPr>
        <xdr:cNvCxnSpPr/>
      </xdr:nvCxnSpPr>
      <xdr:spPr>
        <a:xfrm>
          <a:off x="13703300" y="97726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63500</xdr:rowOff>
    </xdr:from>
    <xdr:to>
      <xdr:col>67</xdr:col>
      <xdr:colOff>101600</xdr:colOff>
      <xdr:row>56</xdr:row>
      <xdr:rowOff>165100</xdr:rowOff>
    </xdr:to>
    <xdr:sp macro="" textlink="">
      <xdr:nvSpPr>
        <xdr:cNvPr id="646" name="楕円 645">
          <a:extLst>
            <a:ext uri="{FF2B5EF4-FFF2-40B4-BE49-F238E27FC236}">
              <a16:creationId xmlns:a16="http://schemas.microsoft.com/office/drawing/2014/main" id="{00000000-0008-0000-0F00-000086020000}"/>
            </a:ext>
          </a:extLst>
        </xdr:cNvPr>
        <xdr:cNvSpPr/>
      </xdr:nvSpPr>
      <xdr:spPr>
        <a:xfrm>
          <a:off x="12763500" y="966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114300</xdr:rowOff>
    </xdr:from>
    <xdr:to>
      <xdr:col>71</xdr:col>
      <xdr:colOff>177800</xdr:colOff>
      <xdr:row>57</xdr:row>
      <xdr:rowOff>0</xdr:rowOff>
    </xdr:to>
    <xdr:cxnSp macro="">
      <xdr:nvCxnSpPr>
        <xdr:cNvPr id="647" name="直線コネクタ 646">
          <a:extLst>
            <a:ext uri="{FF2B5EF4-FFF2-40B4-BE49-F238E27FC236}">
              <a16:creationId xmlns:a16="http://schemas.microsoft.com/office/drawing/2014/main" id="{00000000-0008-0000-0F00-000087020000}"/>
            </a:ext>
          </a:extLst>
        </xdr:cNvPr>
        <xdr:cNvCxnSpPr/>
      </xdr:nvCxnSpPr>
      <xdr:spPr>
        <a:xfrm>
          <a:off x="12814300" y="97155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148607</xdr:rowOff>
    </xdr:from>
    <xdr:ext cx="405111" cy="259045"/>
    <xdr:sp macro="" textlink="">
      <xdr:nvSpPr>
        <xdr:cNvPr id="648" name="n_1aveValue【保健センター・保健所】&#10;有形固定資産減価償却率">
          <a:extLst>
            <a:ext uri="{FF2B5EF4-FFF2-40B4-BE49-F238E27FC236}">
              <a16:creationId xmlns:a16="http://schemas.microsoft.com/office/drawing/2014/main" id="{00000000-0008-0000-0F00-000088020000}"/>
            </a:ext>
          </a:extLst>
        </xdr:cNvPr>
        <xdr:cNvSpPr txBox="1"/>
      </xdr:nvSpPr>
      <xdr:spPr>
        <a:xfrm>
          <a:off x="15266044" y="1026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99077</xdr:rowOff>
    </xdr:from>
    <xdr:ext cx="405111" cy="259045"/>
    <xdr:sp macro="" textlink="">
      <xdr:nvSpPr>
        <xdr:cNvPr id="649" name="n_2aveValue【保健センター・保健所】&#10;有形固定資産減価償却率">
          <a:extLst>
            <a:ext uri="{FF2B5EF4-FFF2-40B4-BE49-F238E27FC236}">
              <a16:creationId xmlns:a16="http://schemas.microsoft.com/office/drawing/2014/main" id="{00000000-0008-0000-0F00-000089020000}"/>
            </a:ext>
          </a:extLst>
        </xdr:cNvPr>
        <xdr:cNvSpPr txBox="1"/>
      </xdr:nvSpPr>
      <xdr:spPr>
        <a:xfrm>
          <a:off x="14389744" y="1021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36212</xdr:rowOff>
    </xdr:from>
    <xdr:ext cx="405111" cy="259045"/>
    <xdr:sp macro="" textlink="">
      <xdr:nvSpPr>
        <xdr:cNvPr id="650" name="n_3aveValue【保健センター・保健所】&#10;有形固定資産減価償却率">
          <a:extLst>
            <a:ext uri="{FF2B5EF4-FFF2-40B4-BE49-F238E27FC236}">
              <a16:creationId xmlns:a16="http://schemas.microsoft.com/office/drawing/2014/main" id="{00000000-0008-0000-0F00-00008A020000}"/>
            </a:ext>
          </a:extLst>
        </xdr:cNvPr>
        <xdr:cNvSpPr txBox="1"/>
      </xdr:nvSpPr>
      <xdr:spPr>
        <a:xfrm>
          <a:off x="13500744" y="1015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3827</xdr:rowOff>
    </xdr:from>
    <xdr:ext cx="405111" cy="259045"/>
    <xdr:sp macro="" textlink="">
      <xdr:nvSpPr>
        <xdr:cNvPr id="651" name="n_4aveValue【保健センター・保健所】&#10;有形固定資産減価償却率">
          <a:extLst>
            <a:ext uri="{FF2B5EF4-FFF2-40B4-BE49-F238E27FC236}">
              <a16:creationId xmlns:a16="http://schemas.microsoft.com/office/drawing/2014/main" id="{00000000-0008-0000-0F00-00008B020000}"/>
            </a:ext>
          </a:extLst>
        </xdr:cNvPr>
        <xdr:cNvSpPr txBox="1"/>
      </xdr:nvSpPr>
      <xdr:spPr>
        <a:xfrm>
          <a:off x="12611744" y="1011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10177</xdr:rowOff>
    </xdr:from>
    <xdr:ext cx="405111" cy="259045"/>
    <xdr:sp macro="" textlink="">
      <xdr:nvSpPr>
        <xdr:cNvPr id="652" name="n_1mainValue【保健センター・保健所】&#10;有形固定資産減価償却率">
          <a:extLst>
            <a:ext uri="{FF2B5EF4-FFF2-40B4-BE49-F238E27FC236}">
              <a16:creationId xmlns:a16="http://schemas.microsoft.com/office/drawing/2014/main" id="{00000000-0008-0000-0F00-00008C020000}"/>
            </a:ext>
          </a:extLst>
        </xdr:cNvPr>
        <xdr:cNvSpPr txBox="1"/>
      </xdr:nvSpPr>
      <xdr:spPr>
        <a:xfrm>
          <a:off x="15266044" y="961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124477</xdr:rowOff>
    </xdr:from>
    <xdr:ext cx="405111" cy="259045"/>
    <xdr:sp macro="" textlink="">
      <xdr:nvSpPr>
        <xdr:cNvPr id="653" name="n_2mainValue【保健センター・保健所】&#10;有形固定資産減価償却率">
          <a:extLst>
            <a:ext uri="{FF2B5EF4-FFF2-40B4-BE49-F238E27FC236}">
              <a16:creationId xmlns:a16="http://schemas.microsoft.com/office/drawing/2014/main" id="{00000000-0008-0000-0F00-00008D020000}"/>
            </a:ext>
          </a:extLst>
        </xdr:cNvPr>
        <xdr:cNvSpPr txBox="1"/>
      </xdr:nvSpPr>
      <xdr:spPr>
        <a:xfrm>
          <a:off x="14389744" y="955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67327</xdr:rowOff>
    </xdr:from>
    <xdr:ext cx="405111" cy="259045"/>
    <xdr:sp macro="" textlink="">
      <xdr:nvSpPr>
        <xdr:cNvPr id="654" name="n_3mainValue【保健センター・保健所】&#10;有形固定資産減価償却率">
          <a:extLst>
            <a:ext uri="{FF2B5EF4-FFF2-40B4-BE49-F238E27FC236}">
              <a16:creationId xmlns:a16="http://schemas.microsoft.com/office/drawing/2014/main" id="{00000000-0008-0000-0F00-00008E020000}"/>
            </a:ext>
          </a:extLst>
        </xdr:cNvPr>
        <xdr:cNvSpPr txBox="1"/>
      </xdr:nvSpPr>
      <xdr:spPr>
        <a:xfrm>
          <a:off x="13500744" y="949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10177</xdr:rowOff>
    </xdr:from>
    <xdr:ext cx="405111" cy="259045"/>
    <xdr:sp macro="" textlink="">
      <xdr:nvSpPr>
        <xdr:cNvPr id="655" name="n_4mainValue【保健センター・保健所】&#10;有形固定資産減価償却率">
          <a:extLst>
            <a:ext uri="{FF2B5EF4-FFF2-40B4-BE49-F238E27FC236}">
              <a16:creationId xmlns:a16="http://schemas.microsoft.com/office/drawing/2014/main" id="{00000000-0008-0000-0F00-00008F020000}"/>
            </a:ext>
          </a:extLst>
        </xdr:cNvPr>
        <xdr:cNvSpPr txBox="1"/>
      </xdr:nvSpPr>
      <xdr:spPr>
        <a:xfrm>
          <a:off x="12611744" y="943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6" name="正方形/長方形 655">
          <a:extLst>
            <a:ext uri="{FF2B5EF4-FFF2-40B4-BE49-F238E27FC236}">
              <a16:creationId xmlns:a16="http://schemas.microsoft.com/office/drawing/2014/main" id="{00000000-0008-0000-0F00-000090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7" name="正方形/長方形 656">
          <a:extLst>
            <a:ext uri="{FF2B5EF4-FFF2-40B4-BE49-F238E27FC236}">
              <a16:creationId xmlns:a16="http://schemas.microsoft.com/office/drawing/2014/main" id="{00000000-0008-0000-0F00-000091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8" name="正方形/長方形 657">
          <a:extLst>
            <a:ext uri="{FF2B5EF4-FFF2-40B4-BE49-F238E27FC236}">
              <a16:creationId xmlns:a16="http://schemas.microsoft.com/office/drawing/2014/main" id="{00000000-0008-0000-0F00-000092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9" name="正方形/長方形 658">
          <a:extLst>
            <a:ext uri="{FF2B5EF4-FFF2-40B4-BE49-F238E27FC236}">
              <a16:creationId xmlns:a16="http://schemas.microsoft.com/office/drawing/2014/main" id="{00000000-0008-0000-0F00-000093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0" name="正方形/長方形 659">
          <a:extLst>
            <a:ext uri="{FF2B5EF4-FFF2-40B4-BE49-F238E27FC236}">
              <a16:creationId xmlns:a16="http://schemas.microsoft.com/office/drawing/2014/main" id="{00000000-0008-0000-0F00-000094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1" name="正方形/長方形 660">
          <a:extLst>
            <a:ext uri="{FF2B5EF4-FFF2-40B4-BE49-F238E27FC236}">
              <a16:creationId xmlns:a16="http://schemas.microsoft.com/office/drawing/2014/main" id="{00000000-0008-0000-0F00-000095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2" name="正方形/長方形 661">
          <a:extLst>
            <a:ext uri="{FF2B5EF4-FFF2-40B4-BE49-F238E27FC236}">
              <a16:creationId xmlns:a16="http://schemas.microsoft.com/office/drawing/2014/main" id="{00000000-0008-0000-0F00-000096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3" name="正方形/長方形 662">
          <a:extLst>
            <a:ext uri="{FF2B5EF4-FFF2-40B4-BE49-F238E27FC236}">
              <a16:creationId xmlns:a16="http://schemas.microsoft.com/office/drawing/2014/main" id="{00000000-0008-0000-0F00-000097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4" name="テキスト ボックス 663">
          <a:extLst>
            <a:ext uri="{FF2B5EF4-FFF2-40B4-BE49-F238E27FC236}">
              <a16:creationId xmlns:a16="http://schemas.microsoft.com/office/drawing/2014/main" id="{00000000-0008-0000-0F00-000098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5" name="直線コネクタ 664">
          <a:extLst>
            <a:ext uri="{FF2B5EF4-FFF2-40B4-BE49-F238E27FC236}">
              <a16:creationId xmlns:a16="http://schemas.microsoft.com/office/drawing/2014/main" id="{00000000-0008-0000-0F00-000099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66" name="テキスト ボックス 665">
          <a:extLst>
            <a:ext uri="{FF2B5EF4-FFF2-40B4-BE49-F238E27FC236}">
              <a16:creationId xmlns:a16="http://schemas.microsoft.com/office/drawing/2014/main" id="{00000000-0008-0000-0F00-00009A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67" name="直線コネクタ 666">
          <a:extLst>
            <a:ext uri="{FF2B5EF4-FFF2-40B4-BE49-F238E27FC236}">
              <a16:creationId xmlns:a16="http://schemas.microsoft.com/office/drawing/2014/main" id="{00000000-0008-0000-0F00-00009B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68" name="テキスト ボックス 667">
          <a:extLst>
            <a:ext uri="{FF2B5EF4-FFF2-40B4-BE49-F238E27FC236}">
              <a16:creationId xmlns:a16="http://schemas.microsoft.com/office/drawing/2014/main" id="{00000000-0008-0000-0F00-00009C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69" name="直線コネクタ 668">
          <a:extLst>
            <a:ext uri="{FF2B5EF4-FFF2-40B4-BE49-F238E27FC236}">
              <a16:creationId xmlns:a16="http://schemas.microsoft.com/office/drawing/2014/main" id="{00000000-0008-0000-0F00-00009D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0" name="テキスト ボックス 669">
          <a:extLst>
            <a:ext uri="{FF2B5EF4-FFF2-40B4-BE49-F238E27FC236}">
              <a16:creationId xmlns:a16="http://schemas.microsoft.com/office/drawing/2014/main" id="{00000000-0008-0000-0F00-00009E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1" name="直線コネクタ 670">
          <a:extLst>
            <a:ext uri="{FF2B5EF4-FFF2-40B4-BE49-F238E27FC236}">
              <a16:creationId xmlns:a16="http://schemas.microsoft.com/office/drawing/2014/main" id="{00000000-0008-0000-0F00-00009F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2" name="テキスト ボックス 671">
          <a:extLst>
            <a:ext uri="{FF2B5EF4-FFF2-40B4-BE49-F238E27FC236}">
              <a16:creationId xmlns:a16="http://schemas.microsoft.com/office/drawing/2014/main" id="{00000000-0008-0000-0F00-0000A0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3" name="直線コネクタ 672">
          <a:extLst>
            <a:ext uri="{FF2B5EF4-FFF2-40B4-BE49-F238E27FC236}">
              <a16:creationId xmlns:a16="http://schemas.microsoft.com/office/drawing/2014/main" id="{00000000-0008-0000-0F00-0000A1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4" name="テキスト ボックス 673">
          <a:extLst>
            <a:ext uri="{FF2B5EF4-FFF2-40B4-BE49-F238E27FC236}">
              <a16:creationId xmlns:a16="http://schemas.microsoft.com/office/drawing/2014/main" id="{00000000-0008-0000-0F00-0000A2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5" name="直線コネクタ 674">
          <a:extLst>
            <a:ext uri="{FF2B5EF4-FFF2-40B4-BE49-F238E27FC236}">
              <a16:creationId xmlns:a16="http://schemas.microsoft.com/office/drawing/2014/main" id="{00000000-0008-0000-0F00-0000A3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6" name="テキスト ボックス 675">
          <a:extLst>
            <a:ext uri="{FF2B5EF4-FFF2-40B4-BE49-F238E27FC236}">
              <a16:creationId xmlns:a16="http://schemas.microsoft.com/office/drawing/2014/main" id="{00000000-0008-0000-0F00-0000A4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7" name="直線コネクタ 676">
          <a:extLst>
            <a:ext uri="{FF2B5EF4-FFF2-40B4-BE49-F238E27FC236}">
              <a16:creationId xmlns:a16="http://schemas.microsoft.com/office/drawing/2014/main" id="{00000000-0008-0000-0F00-0000A5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8" name="テキスト ボックス 677">
          <a:extLst>
            <a:ext uri="{FF2B5EF4-FFF2-40B4-BE49-F238E27FC236}">
              <a16:creationId xmlns:a16="http://schemas.microsoft.com/office/drawing/2014/main" id="{00000000-0008-0000-0F00-0000A6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9" name="【保健センター・保健所】&#10;一人当たり面積グラフ枠">
          <a:extLst>
            <a:ext uri="{FF2B5EF4-FFF2-40B4-BE49-F238E27FC236}">
              <a16:creationId xmlns:a16="http://schemas.microsoft.com/office/drawing/2014/main" id="{00000000-0008-0000-0F00-0000A7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95250</xdr:rowOff>
    </xdr:to>
    <xdr:cxnSp macro="">
      <xdr:nvCxnSpPr>
        <xdr:cNvPr id="680" name="直線コネクタ 679">
          <a:extLst>
            <a:ext uri="{FF2B5EF4-FFF2-40B4-BE49-F238E27FC236}">
              <a16:creationId xmlns:a16="http://schemas.microsoft.com/office/drawing/2014/main" id="{00000000-0008-0000-0F00-0000A8020000}"/>
            </a:ext>
          </a:extLst>
        </xdr:cNvPr>
        <xdr:cNvCxnSpPr/>
      </xdr:nvCxnSpPr>
      <xdr:spPr>
        <a:xfrm flipV="1">
          <a:off x="22160864" y="9601200"/>
          <a:ext cx="0" cy="1466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99077</xdr:rowOff>
    </xdr:from>
    <xdr:ext cx="469744" cy="259045"/>
    <xdr:sp macro="" textlink="">
      <xdr:nvSpPr>
        <xdr:cNvPr id="681" name="【保健センター・保健所】&#10;一人当たり面積最小値テキスト">
          <a:extLst>
            <a:ext uri="{FF2B5EF4-FFF2-40B4-BE49-F238E27FC236}">
              <a16:creationId xmlns:a16="http://schemas.microsoft.com/office/drawing/2014/main" id="{00000000-0008-0000-0F00-0000A9020000}"/>
            </a:ext>
          </a:extLst>
        </xdr:cNvPr>
        <xdr:cNvSpPr txBox="1"/>
      </xdr:nvSpPr>
      <xdr:spPr>
        <a:xfrm>
          <a:off x="22199600" y="1107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95250</xdr:rowOff>
    </xdr:from>
    <xdr:to>
      <xdr:col>116</xdr:col>
      <xdr:colOff>152400</xdr:colOff>
      <xdr:row>64</xdr:row>
      <xdr:rowOff>95250</xdr:rowOff>
    </xdr:to>
    <xdr:cxnSp macro="">
      <xdr:nvCxnSpPr>
        <xdr:cNvPr id="682" name="直線コネクタ 681">
          <a:extLst>
            <a:ext uri="{FF2B5EF4-FFF2-40B4-BE49-F238E27FC236}">
              <a16:creationId xmlns:a16="http://schemas.microsoft.com/office/drawing/2014/main" id="{00000000-0008-0000-0F00-0000AA020000}"/>
            </a:ext>
          </a:extLst>
        </xdr:cNvPr>
        <xdr:cNvCxnSpPr/>
      </xdr:nvCxnSpPr>
      <xdr:spPr>
        <a:xfrm>
          <a:off x="22072600" y="11068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683" name="【保健センター・保健所】&#10;一人当たり面積最大値テキスト">
          <a:extLst>
            <a:ext uri="{FF2B5EF4-FFF2-40B4-BE49-F238E27FC236}">
              <a16:creationId xmlns:a16="http://schemas.microsoft.com/office/drawing/2014/main" id="{00000000-0008-0000-0F00-0000AB020000}"/>
            </a:ext>
          </a:extLst>
        </xdr:cNvPr>
        <xdr:cNvSpPr txBox="1"/>
      </xdr:nvSpPr>
      <xdr:spPr>
        <a:xfrm>
          <a:off x="221996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684" name="直線コネクタ 683">
          <a:extLst>
            <a:ext uri="{FF2B5EF4-FFF2-40B4-BE49-F238E27FC236}">
              <a16:creationId xmlns:a16="http://schemas.microsoft.com/office/drawing/2014/main" id="{00000000-0008-0000-0F00-0000AC020000}"/>
            </a:ext>
          </a:extLst>
        </xdr:cNvPr>
        <xdr:cNvCxnSpPr/>
      </xdr:nvCxnSpPr>
      <xdr:spPr>
        <a:xfrm>
          <a:off x="22072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80027</xdr:rowOff>
    </xdr:from>
    <xdr:ext cx="469744" cy="259045"/>
    <xdr:sp macro="" textlink="">
      <xdr:nvSpPr>
        <xdr:cNvPr id="685" name="【保健センター・保健所】&#10;一人当たり面積平均値テキスト">
          <a:extLst>
            <a:ext uri="{FF2B5EF4-FFF2-40B4-BE49-F238E27FC236}">
              <a16:creationId xmlns:a16="http://schemas.microsoft.com/office/drawing/2014/main" id="{00000000-0008-0000-0F00-0000AD020000}"/>
            </a:ext>
          </a:extLst>
        </xdr:cNvPr>
        <xdr:cNvSpPr txBox="1"/>
      </xdr:nvSpPr>
      <xdr:spPr>
        <a:xfrm>
          <a:off x="22199600" y="105384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101600</xdr:rowOff>
    </xdr:from>
    <xdr:to>
      <xdr:col>116</xdr:col>
      <xdr:colOff>114300</xdr:colOff>
      <xdr:row>62</xdr:row>
      <xdr:rowOff>31750</xdr:rowOff>
    </xdr:to>
    <xdr:sp macro="" textlink="">
      <xdr:nvSpPr>
        <xdr:cNvPr id="686" name="フローチャート: 判断 685">
          <a:extLst>
            <a:ext uri="{FF2B5EF4-FFF2-40B4-BE49-F238E27FC236}">
              <a16:creationId xmlns:a16="http://schemas.microsoft.com/office/drawing/2014/main" id="{00000000-0008-0000-0F00-0000AE020000}"/>
            </a:ext>
          </a:extLst>
        </xdr:cNvPr>
        <xdr:cNvSpPr/>
      </xdr:nvSpPr>
      <xdr:spPr>
        <a:xfrm>
          <a:off x="22110700" y="1056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120650</xdr:rowOff>
    </xdr:from>
    <xdr:to>
      <xdr:col>112</xdr:col>
      <xdr:colOff>38100</xdr:colOff>
      <xdr:row>62</xdr:row>
      <xdr:rowOff>50800</xdr:rowOff>
    </xdr:to>
    <xdr:sp macro="" textlink="">
      <xdr:nvSpPr>
        <xdr:cNvPr id="687" name="フローチャート: 判断 686">
          <a:extLst>
            <a:ext uri="{FF2B5EF4-FFF2-40B4-BE49-F238E27FC236}">
              <a16:creationId xmlns:a16="http://schemas.microsoft.com/office/drawing/2014/main" id="{00000000-0008-0000-0F00-0000AF020000}"/>
            </a:ext>
          </a:extLst>
        </xdr:cNvPr>
        <xdr:cNvSpPr/>
      </xdr:nvSpPr>
      <xdr:spPr>
        <a:xfrm>
          <a:off x="21272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120650</xdr:rowOff>
    </xdr:from>
    <xdr:to>
      <xdr:col>107</xdr:col>
      <xdr:colOff>101600</xdr:colOff>
      <xdr:row>62</xdr:row>
      <xdr:rowOff>50800</xdr:rowOff>
    </xdr:to>
    <xdr:sp macro="" textlink="">
      <xdr:nvSpPr>
        <xdr:cNvPr id="688" name="フローチャート: 判断 687">
          <a:extLst>
            <a:ext uri="{FF2B5EF4-FFF2-40B4-BE49-F238E27FC236}">
              <a16:creationId xmlns:a16="http://schemas.microsoft.com/office/drawing/2014/main" id="{00000000-0008-0000-0F00-0000B0020000}"/>
            </a:ext>
          </a:extLst>
        </xdr:cNvPr>
        <xdr:cNvSpPr/>
      </xdr:nvSpPr>
      <xdr:spPr>
        <a:xfrm>
          <a:off x="20383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63500</xdr:rowOff>
    </xdr:from>
    <xdr:to>
      <xdr:col>102</xdr:col>
      <xdr:colOff>165100</xdr:colOff>
      <xdr:row>61</xdr:row>
      <xdr:rowOff>165100</xdr:rowOff>
    </xdr:to>
    <xdr:sp macro="" textlink="">
      <xdr:nvSpPr>
        <xdr:cNvPr id="689" name="フローチャート: 判断 688">
          <a:extLst>
            <a:ext uri="{FF2B5EF4-FFF2-40B4-BE49-F238E27FC236}">
              <a16:creationId xmlns:a16="http://schemas.microsoft.com/office/drawing/2014/main" id="{00000000-0008-0000-0F00-0000B1020000}"/>
            </a:ext>
          </a:extLst>
        </xdr:cNvPr>
        <xdr:cNvSpPr/>
      </xdr:nvSpPr>
      <xdr:spPr>
        <a:xfrm>
          <a:off x="19494500" y="1052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101600</xdr:rowOff>
    </xdr:from>
    <xdr:to>
      <xdr:col>98</xdr:col>
      <xdr:colOff>38100</xdr:colOff>
      <xdr:row>62</xdr:row>
      <xdr:rowOff>31750</xdr:rowOff>
    </xdr:to>
    <xdr:sp macro="" textlink="">
      <xdr:nvSpPr>
        <xdr:cNvPr id="690" name="フローチャート: 判断 689">
          <a:extLst>
            <a:ext uri="{FF2B5EF4-FFF2-40B4-BE49-F238E27FC236}">
              <a16:creationId xmlns:a16="http://schemas.microsoft.com/office/drawing/2014/main" id="{00000000-0008-0000-0F00-0000B2020000}"/>
            </a:ext>
          </a:extLst>
        </xdr:cNvPr>
        <xdr:cNvSpPr/>
      </xdr:nvSpPr>
      <xdr:spPr>
        <a:xfrm>
          <a:off x="18605500" y="1056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1" name="テキスト ボックス 690">
          <a:extLst>
            <a:ext uri="{FF2B5EF4-FFF2-40B4-BE49-F238E27FC236}">
              <a16:creationId xmlns:a16="http://schemas.microsoft.com/office/drawing/2014/main" id="{00000000-0008-0000-0F00-0000B3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2" name="テキスト ボックス 691">
          <a:extLst>
            <a:ext uri="{FF2B5EF4-FFF2-40B4-BE49-F238E27FC236}">
              <a16:creationId xmlns:a16="http://schemas.microsoft.com/office/drawing/2014/main" id="{00000000-0008-0000-0F00-0000B4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00000000-0008-0000-0F00-0000B5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00000000-0008-0000-0F00-0000B6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00000000-0008-0000-0F00-0000B7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101600</xdr:rowOff>
    </xdr:from>
    <xdr:to>
      <xdr:col>116</xdr:col>
      <xdr:colOff>114300</xdr:colOff>
      <xdr:row>61</xdr:row>
      <xdr:rowOff>31750</xdr:rowOff>
    </xdr:to>
    <xdr:sp macro="" textlink="">
      <xdr:nvSpPr>
        <xdr:cNvPr id="696" name="楕円 695">
          <a:extLst>
            <a:ext uri="{FF2B5EF4-FFF2-40B4-BE49-F238E27FC236}">
              <a16:creationId xmlns:a16="http://schemas.microsoft.com/office/drawing/2014/main" id="{00000000-0008-0000-0F00-0000B8020000}"/>
            </a:ext>
          </a:extLst>
        </xdr:cNvPr>
        <xdr:cNvSpPr/>
      </xdr:nvSpPr>
      <xdr:spPr>
        <a:xfrm>
          <a:off x="22110700" y="1038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124477</xdr:rowOff>
    </xdr:from>
    <xdr:ext cx="469744" cy="259045"/>
    <xdr:sp macro="" textlink="">
      <xdr:nvSpPr>
        <xdr:cNvPr id="697" name="【保健センター・保健所】&#10;一人当たり面積該当値テキスト">
          <a:extLst>
            <a:ext uri="{FF2B5EF4-FFF2-40B4-BE49-F238E27FC236}">
              <a16:creationId xmlns:a16="http://schemas.microsoft.com/office/drawing/2014/main" id="{00000000-0008-0000-0F00-0000B9020000}"/>
            </a:ext>
          </a:extLst>
        </xdr:cNvPr>
        <xdr:cNvSpPr txBox="1"/>
      </xdr:nvSpPr>
      <xdr:spPr>
        <a:xfrm>
          <a:off x="22199600" y="1024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120650</xdr:rowOff>
    </xdr:from>
    <xdr:to>
      <xdr:col>112</xdr:col>
      <xdr:colOff>38100</xdr:colOff>
      <xdr:row>61</xdr:row>
      <xdr:rowOff>50800</xdr:rowOff>
    </xdr:to>
    <xdr:sp macro="" textlink="">
      <xdr:nvSpPr>
        <xdr:cNvPr id="698" name="楕円 697">
          <a:extLst>
            <a:ext uri="{FF2B5EF4-FFF2-40B4-BE49-F238E27FC236}">
              <a16:creationId xmlns:a16="http://schemas.microsoft.com/office/drawing/2014/main" id="{00000000-0008-0000-0F00-0000BA020000}"/>
            </a:ext>
          </a:extLst>
        </xdr:cNvPr>
        <xdr:cNvSpPr/>
      </xdr:nvSpPr>
      <xdr:spPr>
        <a:xfrm>
          <a:off x="21272500" y="104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152400</xdr:rowOff>
    </xdr:from>
    <xdr:to>
      <xdr:col>116</xdr:col>
      <xdr:colOff>63500</xdr:colOff>
      <xdr:row>61</xdr:row>
      <xdr:rowOff>0</xdr:rowOff>
    </xdr:to>
    <xdr:cxnSp macro="">
      <xdr:nvCxnSpPr>
        <xdr:cNvPr id="699" name="直線コネクタ 698">
          <a:extLst>
            <a:ext uri="{FF2B5EF4-FFF2-40B4-BE49-F238E27FC236}">
              <a16:creationId xmlns:a16="http://schemas.microsoft.com/office/drawing/2014/main" id="{00000000-0008-0000-0F00-0000BB020000}"/>
            </a:ext>
          </a:extLst>
        </xdr:cNvPr>
        <xdr:cNvCxnSpPr/>
      </xdr:nvCxnSpPr>
      <xdr:spPr>
        <a:xfrm flipV="1">
          <a:off x="21323300" y="104394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139700</xdr:rowOff>
    </xdr:from>
    <xdr:to>
      <xdr:col>107</xdr:col>
      <xdr:colOff>101600</xdr:colOff>
      <xdr:row>61</xdr:row>
      <xdr:rowOff>69850</xdr:rowOff>
    </xdr:to>
    <xdr:sp macro="" textlink="">
      <xdr:nvSpPr>
        <xdr:cNvPr id="700" name="楕円 699">
          <a:extLst>
            <a:ext uri="{FF2B5EF4-FFF2-40B4-BE49-F238E27FC236}">
              <a16:creationId xmlns:a16="http://schemas.microsoft.com/office/drawing/2014/main" id="{00000000-0008-0000-0F00-0000BC020000}"/>
            </a:ext>
          </a:extLst>
        </xdr:cNvPr>
        <xdr:cNvSpPr/>
      </xdr:nvSpPr>
      <xdr:spPr>
        <a:xfrm>
          <a:off x="203835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0</xdr:rowOff>
    </xdr:from>
    <xdr:to>
      <xdr:col>111</xdr:col>
      <xdr:colOff>177800</xdr:colOff>
      <xdr:row>61</xdr:row>
      <xdr:rowOff>19050</xdr:rowOff>
    </xdr:to>
    <xdr:cxnSp macro="">
      <xdr:nvCxnSpPr>
        <xdr:cNvPr id="701" name="直線コネクタ 700">
          <a:extLst>
            <a:ext uri="{FF2B5EF4-FFF2-40B4-BE49-F238E27FC236}">
              <a16:creationId xmlns:a16="http://schemas.microsoft.com/office/drawing/2014/main" id="{00000000-0008-0000-0F00-0000BD020000}"/>
            </a:ext>
          </a:extLst>
        </xdr:cNvPr>
        <xdr:cNvCxnSpPr/>
      </xdr:nvCxnSpPr>
      <xdr:spPr>
        <a:xfrm flipV="1">
          <a:off x="20434300" y="104584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139700</xdr:rowOff>
    </xdr:from>
    <xdr:to>
      <xdr:col>102</xdr:col>
      <xdr:colOff>165100</xdr:colOff>
      <xdr:row>61</xdr:row>
      <xdr:rowOff>69850</xdr:rowOff>
    </xdr:to>
    <xdr:sp macro="" textlink="">
      <xdr:nvSpPr>
        <xdr:cNvPr id="702" name="楕円 701">
          <a:extLst>
            <a:ext uri="{FF2B5EF4-FFF2-40B4-BE49-F238E27FC236}">
              <a16:creationId xmlns:a16="http://schemas.microsoft.com/office/drawing/2014/main" id="{00000000-0008-0000-0F00-0000BE020000}"/>
            </a:ext>
          </a:extLst>
        </xdr:cNvPr>
        <xdr:cNvSpPr/>
      </xdr:nvSpPr>
      <xdr:spPr>
        <a:xfrm>
          <a:off x="194945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19050</xdr:rowOff>
    </xdr:from>
    <xdr:to>
      <xdr:col>107</xdr:col>
      <xdr:colOff>50800</xdr:colOff>
      <xdr:row>61</xdr:row>
      <xdr:rowOff>19050</xdr:rowOff>
    </xdr:to>
    <xdr:cxnSp macro="">
      <xdr:nvCxnSpPr>
        <xdr:cNvPr id="703" name="直線コネクタ 702">
          <a:extLst>
            <a:ext uri="{FF2B5EF4-FFF2-40B4-BE49-F238E27FC236}">
              <a16:creationId xmlns:a16="http://schemas.microsoft.com/office/drawing/2014/main" id="{00000000-0008-0000-0F00-0000BF020000}"/>
            </a:ext>
          </a:extLst>
        </xdr:cNvPr>
        <xdr:cNvCxnSpPr/>
      </xdr:nvCxnSpPr>
      <xdr:spPr>
        <a:xfrm>
          <a:off x="19545300" y="10477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82550</xdr:rowOff>
    </xdr:from>
    <xdr:to>
      <xdr:col>98</xdr:col>
      <xdr:colOff>38100</xdr:colOff>
      <xdr:row>61</xdr:row>
      <xdr:rowOff>12700</xdr:rowOff>
    </xdr:to>
    <xdr:sp macro="" textlink="">
      <xdr:nvSpPr>
        <xdr:cNvPr id="704" name="楕円 703">
          <a:extLst>
            <a:ext uri="{FF2B5EF4-FFF2-40B4-BE49-F238E27FC236}">
              <a16:creationId xmlns:a16="http://schemas.microsoft.com/office/drawing/2014/main" id="{00000000-0008-0000-0F00-0000C0020000}"/>
            </a:ext>
          </a:extLst>
        </xdr:cNvPr>
        <xdr:cNvSpPr/>
      </xdr:nvSpPr>
      <xdr:spPr>
        <a:xfrm>
          <a:off x="18605500" y="1036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133350</xdr:rowOff>
    </xdr:from>
    <xdr:to>
      <xdr:col>102</xdr:col>
      <xdr:colOff>114300</xdr:colOff>
      <xdr:row>61</xdr:row>
      <xdr:rowOff>19050</xdr:rowOff>
    </xdr:to>
    <xdr:cxnSp macro="">
      <xdr:nvCxnSpPr>
        <xdr:cNvPr id="705" name="直線コネクタ 704">
          <a:extLst>
            <a:ext uri="{FF2B5EF4-FFF2-40B4-BE49-F238E27FC236}">
              <a16:creationId xmlns:a16="http://schemas.microsoft.com/office/drawing/2014/main" id="{00000000-0008-0000-0F00-0000C1020000}"/>
            </a:ext>
          </a:extLst>
        </xdr:cNvPr>
        <xdr:cNvCxnSpPr/>
      </xdr:nvCxnSpPr>
      <xdr:spPr>
        <a:xfrm>
          <a:off x="18656300" y="104203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41927</xdr:rowOff>
    </xdr:from>
    <xdr:ext cx="469744" cy="259045"/>
    <xdr:sp macro="" textlink="">
      <xdr:nvSpPr>
        <xdr:cNvPr id="706" name="n_1aveValue【保健センター・保健所】&#10;一人当たり面積">
          <a:extLst>
            <a:ext uri="{FF2B5EF4-FFF2-40B4-BE49-F238E27FC236}">
              <a16:creationId xmlns:a16="http://schemas.microsoft.com/office/drawing/2014/main" id="{00000000-0008-0000-0F00-0000C2020000}"/>
            </a:ext>
          </a:extLst>
        </xdr:cNvPr>
        <xdr:cNvSpPr txBox="1"/>
      </xdr:nvSpPr>
      <xdr:spPr>
        <a:xfrm>
          <a:off x="210757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41927</xdr:rowOff>
    </xdr:from>
    <xdr:ext cx="469744" cy="259045"/>
    <xdr:sp macro="" textlink="">
      <xdr:nvSpPr>
        <xdr:cNvPr id="707" name="n_2aveValue【保健センター・保健所】&#10;一人当たり面積">
          <a:extLst>
            <a:ext uri="{FF2B5EF4-FFF2-40B4-BE49-F238E27FC236}">
              <a16:creationId xmlns:a16="http://schemas.microsoft.com/office/drawing/2014/main" id="{00000000-0008-0000-0F00-0000C3020000}"/>
            </a:ext>
          </a:extLst>
        </xdr:cNvPr>
        <xdr:cNvSpPr txBox="1"/>
      </xdr:nvSpPr>
      <xdr:spPr>
        <a:xfrm>
          <a:off x="201994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156227</xdr:rowOff>
    </xdr:from>
    <xdr:ext cx="469744" cy="259045"/>
    <xdr:sp macro="" textlink="">
      <xdr:nvSpPr>
        <xdr:cNvPr id="708" name="n_3aveValue【保健センター・保健所】&#10;一人当たり面積">
          <a:extLst>
            <a:ext uri="{FF2B5EF4-FFF2-40B4-BE49-F238E27FC236}">
              <a16:creationId xmlns:a16="http://schemas.microsoft.com/office/drawing/2014/main" id="{00000000-0008-0000-0F00-0000C4020000}"/>
            </a:ext>
          </a:extLst>
        </xdr:cNvPr>
        <xdr:cNvSpPr txBox="1"/>
      </xdr:nvSpPr>
      <xdr:spPr>
        <a:xfrm>
          <a:off x="19310427" y="1061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22877</xdr:rowOff>
    </xdr:from>
    <xdr:ext cx="469744" cy="259045"/>
    <xdr:sp macro="" textlink="">
      <xdr:nvSpPr>
        <xdr:cNvPr id="709" name="n_4aveValue【保健センター・保健所】&#10;一人当たり面積">
          <a:extLst>
            <a:ext uri="{FF2B5EF4-FFF2-40B4-BE49-F238E27FC236}">
              <a16:creationId xmlns:a16="http://schemas.microsoft.com/office/drawing/2014/main" id="{00000000-0008-0000-0F00-0000C5020000}"/>
            </a:ext>
          </a:extLst>
        </xdr:cNvPr>
        <xdr:cNvSpPr txBox="1"/>
      </xdr:nvSpPr>
      <xdr:spPr>
        <a:xfrm>
          <a:off x="18421427" y="1065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67327</xdr:rowOff>
    </xdr:from>
    <xdr:ext cx="469744" cy="259045"/>
    <xdr:sp macro="" textlink="">
      <xdr:nvSpPr>
        <xdr:cNvPr id="710" name="n_1mainValue【保健センター・保健所】&#10;一人当たり面積">
          <a:extLst>
            <a:ext uri="{FF2B5EF4-FFF2-40B4-BE49-F238E27FC236}">
              <a16:creationId xmlns:a16="http://schemas.microsoft.com/office/drawing/2014/main" id="{00000000-0008-0000-0F00-0000C6020000}"/>
            </a:ext>
          </a:extLst>
        </xdr:cNvPr>
        <xdr:cNvSpPr txBox="1"/>
      </xdr:nvSpPr>
      <xdr:spPr>
        <a:xfrm>
          <a:off x="21075727" y="1018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86377</xdr:rowOff>
    </xdr:from>
    <xdr:ext cx="469744" cy="259045"/>
    <xdr:sp macro="" textlink="">
      <xdr:nvSpPr>
        <xdr:cNvPr id="711" name="n_2mainValue【保健センター・保健所】&#10;一人当たり面積">
          <a:extLst>
            <a:ext uri="{FF2B5EF4-FFF2-40B4-BE49-F238E27FC236}">
              <a16:creationId xmlns:a16="http://schemas.microsoft.com/office/drawing/2014/main" id="{00000000-0008-0000-0F00-0000C7020000}"/>
            </a:ext>
          </a:extLst>
        </xdr:cNvPr>
        <xdr:cNvSpPr txBox="1"/>
      </xdr:nvSpPr>
      <xdr:spPr>
        <a:xfrm>
          <a:off x="20199427" y="1020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86377</xdr:rowOff>
    </xdr:from>
    <xdr:ext cx="469744" cy="259045"/>
    <xdr:sp macro="" textlink="">
      <xdr:nvSpPr>
        <xdr:cNvPr id="712" name="n_3mainValue【保健センター・保健所】&#10;一人当たり面積">
          <a:extLst>
            <a:ext uri="{FF2B5EF4-FFF2-40B4-BE49-F238E27FC236}">
              <a16:creationId xmlns:a16="http://schemas.microsoft.com/office/drawing/2014/main" id="{00000000-0008-0000-0F00-0000C8020000}"/>
            </a:ext>
          </a:extLst>
        </xdr:cNvPr>
        <xdr:cNvSpPr txBox="1"/>
      </xdr:nvSpPr>
      <xdr:spPr>
        <a:xfrm>
          <a:off x="19310427" y="1020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29227</xdr:rowOff>
    </xdr:from>
    <xdr:ext cx="469744" cy="259045"/>
    <xdr:sp macro="" textlink="">
      <xdr:nvSpPr>
        <xdr:cNvPr id="713" name="n_4mainValue【保健センター・保健所】&#10;一人当たり面積">
          <a:extLst>
            <a:ext uri="{FF2B5EF4-FFF2-40B4-BE49-F238E27FC236}">
              <a16:creationId xmlns:a16="http://schemas.microsoft.com/office/drawing/2014/main" id="{00000000-0008-0000-0F00-0000C9020000}"/>
            </a:ext>
          </a:extLst>
        </xdr:cNvPr>
        <xdr:cNvSpPr txBox="1"/>
      </xdr:nvSpPr>
      <xdr:spPr>
        <a:xfrm>
          <a:off x="18421427" y="1014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4" name="正方形/長方形 713">
          <a:extLst>
            <a:ext uri="{FF2B5EF4-FFF2-40B4-BE49-F238E27FC236}">
              <a16:creationId xmlns:a16="http://schemas.microsoft.com/office/drawing/2014/main" id="{00000000-0008-0000-0F00-0000CA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5" name="正方形/長方形 714">
          <a:extLst>
            <a:ext uri="{FF2B5EF4-FFF2-40B4-BE49-F238E27FC236}">
              <a16:creationId xmlns:a16="http://schemas.microsoft.com/office/drawing/2014/main" id="{00000000-0008-0000-0F00-0000CB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6" name="正方形/長方形 715">
          <a:extLst>
            <a:ext uri="{FF2B5EF4-FFF2-40B4-BE49-F238E27FC236}">
              <a16:creationId xmlns:a16="http://schemas.microsoft.com/office/drawing/2014/main" id="{00000000-0008-0000-0F00-0000CC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7" name="正方形/長方形 716">
          <a:extLst>
            <a:ext uri="{FF2B5EF4-FFF2-40B4-BE49-F238E27FC236}">
              <a16:creationId xmlns:a16="http://schemas.microsoft.com/office/drawing/2014/main" id="{00000000-0008-0000-0F00-0000CD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8" name="正方形/長方形 717">
          <a:extLst>
            <a:ext uri="{FF2B5EF4-FFF2-40B4-BE49-F238E27FC236}">
              <a16:creationId xmlns:a16="http://schemas.microsoft.com/office/drawing/2014/main" id="{00000000-0008-0000-0F00-0000CE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9" name="正方形/長方形 718">
          <a:extLst>
            <a:ext uri="{FF2B5EF4-FFF2-40B4-BE49-F238E27FC236}">
              <a16:creationId xmlns:a16="http://schemas.microsoft.com/office/drawing/2014/main" id="{00000000-0008-0000-0F00-0000CF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0" name="正方形/長方形 719">
          <a:extLst>
            <a:ext uri="{FF2B5EF4-FFF2-40B4-BE49-F238E27FC236}">
              <a16:creationId xmlns:a16="http://schemas.microsoft.com/office/drawing/2014/main" id="{00000000-0008-0000-0F00-0000D0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1" name="正方形/長方形 720">
          <a:extLst>
            <a:ext uri="{FF2B5EF4-FFF2-40B4-BE49-F238E27FC236}">
              <a16:creationId xmlns:a16="http://schemas.microsoft.com/office/drawing/2014/main" id="{00000000-0008-0000-0F00-0000D1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2" name="テキスト ボックス 721">
          <a:extLst>
            <a:ext uri="{FF2B5EF4-FFF2-40B4-BE49-F238E27FC236}">
              <a16:creationId xmlns:a16="http://schemas.microsoft.com/office/drawing/2014/main" id="{00000000-0008-0000-0F00-0000D2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3" name="直線コネクタ 722">
          <a:extLst>
            <a:ext uri="{FF2B5EF4-FFF2-40B4-BE49-F238E27FC236}">
              <a16:creationId xmlns:a16="http://schemas.microsoft.com/office/drawing/2014/main" id="{00000000-0008-0000-0F00-0000D3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4" name="テキスト ボックス 723">
          <a:extLst>
            <a:ext uri="{FF2B5EF4-FFF2-40B4-BE49-F238E27FC236}">
              <a16:creationId xmlns:a16="http://schemas.microsoft.com/office/drawing/2014/main" id="{00000000-0008-0000-0F00-0000D4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5" name="直線コネクタ 724">
          <a:extLst>
            <a:ext uri="{FF2B5EF4-FFF2-40B4-BE49-F238E27FC236}">
              <a16:creationId xmlns:a16="http://schemas.microsoft.com/office/drawing/2014/main" id="{00000000-0008-0000-0F00-0000D5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6" name="テキスト ボックス 725">
          <a:extLst>
            <a:ext uri="{FF2B5EF4-FFF2-40B4-BE49-F238E27FC236}">
              <a16:creationId xmlns:a16="http://schemas.microsoft.com/office/drawing/2014/main" id="{00000000-0008-0000-0F00-0000D6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7" name="直線コネクタ 726">
          <a:extLst>
            <a:ext uri="{FF2B5EF4-FFF2-40B4-BE49-F238E27FC236}">
              <a16:creationId xmlns:a16="http://schemas.microsoft.com/office/drawing/2014/main" id="{00000000-0008-0000-0F00-0000D7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8" name="テキスト ボックス 727">
          <a:extLst>
            <a:ext uri="{FF2B5EF4-FFF2-40B4-BE49-F238E27FC236}">
              <a16:creationId xmlns:a16="http://schemas.microsoft.com/office/drawing/2014/main" id="{00000000-0008-0000-0F00-0000D8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9" name="直線コネクタ 728">
          <a:extLst>
            <a:ext uri="{FF2B5EF4-FFF2-40B4-BE49-F238E27FC236}">
              <a16:creationId xmlns:a16="http://schemas.microsoft.com/office/drawing/2014/main" id="{00000000-0008-0000-0F00-0000D9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0" name="テキスト ボックス 729">
          <a:extLst>
            <a:ext uri="{FF2B5EF4-FFF2-40B4-BE49-F238E27FC236}">
              <a16:creationId xmlns:a16="http://schemas.microsoft.com/office/drawing/2014/main" id="{00000000-0008-0000-0F00-0000DA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1" name="直線コネクタ 730">
          <a:extLst>
            <a:ext uri="{FF2B5EF4-FFF2-40B4-BE49-F238E27FC236}">
              <a16:creationId xmlns:a16="http://schemas.microsoft.com/office/drawing/2014/main" id="{00000000-0008-0000-0F00-0000DB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2" name="テキスト ボックス 731">
          <a:extLst>
            <a:ext uri="{FF2B5EF4-FFF2-40B4-BE49-F238E27FC236}">
              <a16:creationId xmlns:a16="http://schemas.microsoft.com/office/drawing/2014/main" id="{00000000-0008-0000-0F00-0000DC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3" name="直線コネクタ 732">
          <a:extLst>
            <a:ext uri="{FF2B5EF4-FFF2-40B4-BE49-F238E27FC236}">
              <a16:creationId xmlns:a16="http://schemas.microsoft.com/office/drawing/2014/main" id="{00000000-0008-0000-0F00-0000DD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4" name="テキスト ボックス 733">
          <a:extLst>
            <a:ext uri="{FF2B5EF4-FFF2-40B4-BE49-F238E27FC236}">
              <a16:creationId xmlns:a16="http://schemas.microsoft.com/office/drawing/2014/main" id="{00000000-0008-0000-0F00-0000DE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5" name="直線コネクタ 734">
          <a:extLst>
            <a:ext uri="{FF2B5EF4-FFF2-40B4-BE49-F238E27FC236}">
              <a16:creationId xmlns:a16="http://schemas.microsoft.com/office/drawing/2014/main" id="{00000000-0008-0000-0F00-0000DF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6" name="テキスト ボックス 735">
          <a:extLst>
            <a:ext uri="{FF2B5EF4-FFF2-40B4-BE49-F238E27FC236}">
              <a16:creationId xmlns:a16="http://schemas.microsoft.com/office/drawing/2014/main" id="{00000000-0008-0000-0F00-0000E0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7" name="【消防施設】&#10;有形固定資産減価償却率グラフ枠">
          <a:extLst>
            <a:ext uri="{FF2B5EF4-FFF2-40B4-BE49-F238E27FC236}">
              <a16:creationId xmlns:a16="http://schemas.microsoft.com/office/drawing/2014/main" id="{00000000-0008-0000-0F00-0000E1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30480</xdr:rowOff>
    </xdr:from>
    <xdr:to>
      <xdr:col>85</xdr:col>
      <xdr:colOff>126364</xdr:colOff>
      <xdr:row>85</xdr:row>
      <xdr:rowOff>167639</xdr:rowOff>
    </xdr:to>
    <xdr:cxnSp macro="">
      <xdr:nvCxnSpPr>
        <xdr:cNvPr id="738" name="直線コネクタ 737">
          <a:extLst>
            <a:ext uri="{FF2B5EF4-FFF2-40B4-BE49-F238E27FC236}">
              <a16:creationId xmlns:a16="http://schemas.microsoft.com/office/drawing/2014/main" id="{00000000-0008-0000-0F00-0000E2020000}"/>
            </a:ext>
          </a:extLst>
        </xdr:cNvPr>
        <xdr:cNvCxnSpPr/>
      </xdr:nvCxnSpPr>
      <xdr:spPr>
        <a:xfrm flipV="1">
          <a:off x="16318864" y="13575030"/>
          <a:ext cx="0" cy="1165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16</xdr:rowOff>
    </xdr:from>
    <xdr:ext cx="405111" cy="259045"/>
    <xdr:sp macro="" textlink="">
      <xdr:nvSpPr>
        <xdr:cNvPr id="739" name="【消防施設】&#10;有形固定資産減価償却率最小値テキスト">
          <a:extLst>
            <a:ext uri="{FF2B5EF4-FFF2-40B4-BE49-F238E27FC236}">
              <a16:creationId xmlns:a16="http://schemas.microsoft.com/office/drawing/2014/main" id="{00000000-0008-0000-0F00-0000E3020000}"/>
            </a:ext>
          </a:extLst>
        </xdr:cNvPr>
        <xdr:cNvSpPr txBox="1"/>
      </xdr:nvSpPr>
      <xdr:spPr>
        <a:xfrm>
          <a:off x="16357600" y="1474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167639</xdr:rowOff>
    </xdr:from>
    <xdr:to>
      <xdr:col>86</xdr:col>
      <xdr:colOff>25400</xdr:colOff>
      <xdr:row>85</xdr:row>
      <xdr:rowOff>167639</xdr:rowOff>
    </xdr:to>
    <xdr:cxnSp macro="">
      <xdr:nvCxnSpPr>
        <xdr:cNvPr id="740" name="直線コネクタ 739">
          <a:extLst>
            <a:ext uri="{FF2B5EF4-FFF2-40B4-BE49-F238E27FC236}">
              <a16:creationId xmlns:a16="http://schemas.microsoft.com/office/drawing/2014/main" id="{00000000-0008-0000-0F00-0000E4020000}"/>
            </a:ext>
          </a:extLst>
        </xdr:cNvPr>
        <xdr:cNvCxnSpPr/>
      </xdr:nvCxnSpPr>
      <xdr:spPr>
        <a:xfrm>
          <a:off x="16230600" y="1474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148607</xdr:rowOff>
    </xdr:from>
    <xdr:ext cx="405111" cy="259045"/>
    <xdr:sp macro="" textlink="">
      <xdr:nvSpPr>
        <xdr:cNvPr id="741" name="【消防施設】&#10;有形固定資産減価償却率最大値テキスト">
          <a:extLst>
            <a:ext uri="{FF2B5EF4-FFF2-40B4-BE49-F238E27FC236}">
              <a16:creationId xmlns:a16="http://schemas.microsoft.com/office/drawing/2014/main" id="{00000000-0008-0000-0F00-0000E5020000}"/>
            </a:ext>
          </a:extLst>
        </xdr:cNvPr>
        <xdr:cNvSpPr txBox="1"/>
      </xdr:nvSpPr>
      <xdr:spPr>
        <a:xfrm>
          <a:off x="16357600" y="13350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30480</xdr:rowOff>
    </xdr:from>
    <xdr:to>
      <xdr:col>86</xdr:col>
      <xdr:colOff>25400</xdr:colOff>
      <xdr:row>79</xdr:row>
      <xdr:rowOff>30480</xdr:rowOff>
    </xdr:to>
    <xdr:cxnSp macro="">
      <xdr:nvCxnSpPr>
        <xdr:cNvPr id="742" name="直線コネクタ 741">
          <a:extLst>
            <a:ext uri="{FF2B5EF4-FFF2-40B4-BE49-F238E27FC236}">
              <a16:creationId xmlns:a16="http://schemas.microsoft.com/office/drawing/2014/main" id="{00000000-0008-0000-0F00-0000E6020000}"/>
            </a:ext>
          </a:extLst>
        </xdr:cNvPr>
        <xdr:cNvCxnSpPr/>
      </xdr:nvCxnSpPr>
      <xdr:spPr>
        <a:xfrm>
          <a:off x="16230600" y="1357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17163</xdr:rowOff>
    </xdr:from>
    <xdr:ext cx="405111" cy="259045"/>
    <xdr:sp macro="" textlink="">
      <xdr:nvSpPr>
        <xdr:cNvPr id="743" name="【消防施設】&#10;有形固定資産減価償却率平均値テキスト">
          <a:extLst>
            <a:ext uri="{FF2B5EF4-FFF2-40B4-BE49-F238E27FC236}">
              <a16:creationId xmlns:a16="http://schemas.microsoft.com/office/drawing/2014/main" id="{00000000-0008-0000-0F00-0000E7020000}"/>
            </a:ext>
          </a:extLst>
        </xdr:cNvPr>
        <xdr:cNvSpPr txBox="1"/>
      </xdr:nvSpPr>
      <xdr:spPr>
        <a:xfrm>
          <a:off x="16357600" y="14076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38736</xdr:rowOff>
    </xdr:from>
    <xdr:to>
      <xdr:col>85</xdr:col>
      <xdr:colOff>177800</xdr:colOff>
      <xdr:row>82</xdr:row>
      <xdr:rowOff>140336</xdr:rowOff>
    </xdr:to>
    <xdr:sp macro="" textlink="">
      <xdr:nvSpPr>
        <xdr:cNvPr id="744" name="フローチャート: 判断 743">
          <a:extLst>
            <a:ext uri="{FF2B5EF4-FFF2-40B4-BE49-F238E27FC236}">
              <a16:creationId xmlns:a16="http://schemas.microsoft.com/office/drawing/2014/main" id="{00000000-0008-0000-0F00-0000E8020000}"/>
            </a:ext>
          </a:extLst>
        </xdr:cNvPr>
        <xdr:cNvSpPr/>
      </xdr:nvSpPr>
      <xdr:spPr>
        <a:xfrm>
          <a:off x="16268700" y="1409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15875</xdr:rowOff>
    </xdr:from>
    <xdr:to>
      <xdr:col>81</xdr:col>
      <xdr:colOff>101600</xdr:colOff>
      <xdr:row>82</xdr:row>
      <xdr:rowOff>117475</xdr:rowOff>
    </xdr:to>
    <xdr:sp macro="" textlink="">
      <xdr:nvSpPr>
        <xdr:cNvPr id="745" name="フローチャート: 判断 744">
          <a:extLst>
            <a:ext uri="{FF2B5EF4-FFF2-40B4-BE49-F238E27FC236}">
              <a16:creationId xmlns:a16="http://schemas.microsoft.com/office/drawing/2014/main" id="{00000000-0008-0000-0F00-0000E9020000}"/>
            </a:ext>
          </a:extLst>
        </xdr:cNvPr>
        <xdr:cNvSpPr/>
      </xdr:nvSpPr>
      <xdr:spPr>
        <a:xfrm>
          <a:off x="15430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160655</xdr:rowOff>
    </xdr:from>
    <xdr:to>
      <xdr:col>76</xdr:col>
      <xdr:colOff>165100</xdr:colOff>
      <xdr:row>82</xdr:row>
      <xdr:rowOff>90805</xdr:rowOff>
    </xdr:to>
    <xdr:sp macro="" textlink="">
      <xdr:nvSpPr>
        <xdr:cNvPr id="746" name="フローチャート: 判断 745">
          <a:extLst>
            <a:ext uri="{FF2B5EF4-FFF2-40B4-BE49-F238E27FC236}">
              <a16:creationId xmlns:a16="http://schemas.microsoft.com/office/drawing/2014/main" id="{00000000-0008-0000-0F00-0000EA020000}"/>
            </a:ext>
          </a:extLst>
        </xdr:cNvPr>
        <xdr:cNvSpPr/>
      </xdr:nvSpPr>
      <xdr:spPr>
        <a:xfrm>
          <a:off x="14541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42545</xdr:rowOff>
    </xdr:from>
    <xdr:to>
      <xdr:col>72</xdr:col>
      <xdr:colOff>38100</xdr:colOff>
      <xdr:row>82</xdr:row>
      <xdr:rowOff>144145</xdr:rowOff>
    </xdr:to>
    <xdr:sp macro="" textlink="">
      <xdr:nvSpPr>
        <xdr:cNvPr id="747" name="フローチャート: 判断 746">
          <a:extLst>
            <a:ext uri="{FF2B5EF4-FFF2-40B4-BE49-F238E27FC236}">
              <a16:creationId xmlns:a16="http://schemas.microsoft.com/office/drawing/2014/main" id="{00000000-0008-0000-0F00-0000EB020000}"/>
            </a:ext>
          </a:extLst>
        </xdr:cNvPr>
        <xdr:cNvSpPr/>
      </xdr:nvSpPr>
      <xdr:spPr>
        <a:xfrm>
          <a:off x="13652500" y="1410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166370</xdr:rowOff>
    </xdr:from>
    <xdr:to>
      <xdr:col>67</xdr:col>
      <xdr:colOff>101600</xdr:colOff>
      <xdr:row>82</xdr:row>
      <xdr:rowOff>96520</xdr:rowOff>
    </xdr:to>
    <xdr:sp macro="" textlink="">
      <xdr:nvSpPr>
        <xdr:cNvPr id="748" name="フローチャート: 判断 747">
          <a:extLst>
            <a:ext uri="{FF2B5EF4-FFF2-40B4-BE49-F238E27FC236}">
              <a16:creationId xmlns:a16="http://schemas.microsoft.com/office/drawing/2014/main" id="{00000000-0008-0000-0F00-0000EC020000}"/>
            </a:ext>
          </a:extLst>
        </xdr:cNvPr>
        <xdr:cNvSpPr/>
      </xdr:nvSpPr>
      <xdr:spPr>
        <a:xfrm>
          <a:off x="12763500" y="1405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9" name="テキスト ボックス 748">
          <a:extLst>
            <a:ext uri="{FF2B5EF4-FFF2-40B4-BE49-F238E27FC236}">
              <a16:creationId xmlns:a16="http://schemas.microsoft.com/office/drawing/2014/main" id="{00000000-0008-0000-0F00-0000ED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0" name="テキスト ボックス 749">
          <a:extLst>
            <a:ext uri="{FF2B5EF4-FFF2-40B4-BE49-F238E27FC236}">
              <a16:creationId xmlns:a16="http://schemas.microsoft.com/office/drawing/2014/main" id="{00000000-0008-0000-0F00-0000EE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00000000-0008-0000-0F00-0000EF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00000000-0008-0000-0F00-0000F0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00000000-0008-0000-0F00-0000F1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74930</xdr:rowOff>
    </xdr:from>
    <xdr:to>
      <xdr:col>85</xdr:col>
      <xdr:colOff>177800</xdr:colOff>
      <xdr:row>80</xdr:row>
      <xdr:rowOff>5080</xdr:rowOff>
    </xdr:to>
    <xdr:sp macro="" textlink="">
      <xdr:nvSpPr>
        <xdr:cNvPr id="754" name="楕円 753">
          <a:extLst>
            <a:ext uri="{FF2B5EF4-FFF2-40B4-BE49-F238E27FC236}">
              <a16:creationId xmlns:a16="http://schemas.microsoft.com/office/drawing/2014/main" id="{00000000-0008-0000-0F00-0000F2020000}"/>
            </a:ext>
          </a:extLst>
        </xdr:cNvPr>
        <xdr:cNvSpPr/>
      </xdr:nvSpPr>
      <xdr:spPr>
        <a:xfrm>
          <a:off x="16268700" y="13619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161307</xdr:rowOff>
    </xdr:from>
    <xdr:ext cx="405111" cy="259045"/>
    <xdr:sp macro="" textlink="">
      <xdr:nvSpPr>
        <xdr:cNvPr id="755" name="【消防施設】&#10;有形固定資産減価償却率該当値テキスト">
          <a:extLst>
            <a:ext uri="{FF2B5EF4-FFF2-40B4-BE49-F238E27FC236}">
              <a16:creationId xmlns:a16="http://schemas.microsoft.com/office/drawing/2014/main" id="{00000000-0008-0000-0F00-0000F3020000}"/>
            </a:ext>
          </a:extLst>
        </xdr:cNvPr>
        <xdr:cNvSpPr txBox="1"/>
      </xdr:nvSpPr>
      <xdr:spPr>
        <a:xfrm>
          <a:off x="16357600" y="13534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21589</xdr:rowOff>
    </xdr:from>
    <xdr:to>
      <xdr:col>81</xdr:col>
      <xdr:colOff>101600</xdr:colOff>
      <xdr:row>79</xdr:row>
      <xdr:rowOff>123189</xdr:rowOff>
    </xdr:to>
    <xdr:sp macro="" textlink="">
      <xdr:nvSpPr>
        <xdr:cNvPr id="756" name="楕円 755">
          <a:extLst>
            <a:ext uri="{FF2B5EF4-FFF2-40B4-BE49-F238E27FC236}">
              <a16:creationId xmlns:a16="http://schemas.microsoft.com/office/drawing/2014/main" id="{00000000-0008-0000-0F00-0000F4020000}"/>
            </a:ext>
          </a:extLst>
        </xdr:cNvPr>
        <xdr:cNvSpPr/>
      </xdr:nvSpPr>
      <xdr:spPr>
        <a:xfrm>
          <a:off x="15430500" y="13566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72389</xdr:rowOff>
    </xdr:from>
    <xdr:to>
      <xdr:col>85</xdr:col>
      <xdr:colOff>127000</xdr:colOff>
      <xdr:row>79</xdr:row>
      <xdr:rowOff>125730</xdr:rowOff>
    </xdr:to>
    <xdr:cxnSp macro="">
      <xdr:nvCxnSpPr>
        <xdr:cNvPr id="757" name="直線コネクタ 756">
          <a:extLst>
            <a:ext uri="{FF2B5EF4-FFF2-40B4-BE49-F238E27FC236}">
              <a16:creationId xmlns:a16="http://schemas.microsoft.com/office/drawing/2014/main" id="{00000000-0008-0000-0F00-0000F5020000}"/>
            </a:ext>
          </a:extLst>
        </xdr:cNvPr>
        <xdr:cNvCxnSpPr/>
      </xdr:nvCxnSpPr>
      <xdr:spPr>
        <a:xfrm>
          <a:off x="15481300" y="13616939"/>
          <a:ext cx="8382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8255</xdr:rowOff>
    </xdr:from>
    <xdr:to>
      <xdr:col>76</xdr:col>
      <xdr:colOff>165100</xdr:colOff>
      <xdr:row>79</xdr:row>
      <xdr:rowOff>109855</xdr:rowOff>
    </xdr:to>
    <xdr:sp macro="" textlink="">
      <xdr:nvSpPr>
        <xdr:cNvPr id="758" name="楕円 757">
          <a:extLst>
            <a:ext uri="{FF2B5EF4-FFF2-40B4-BE49-F238E27FC236}">
              <a16:creationId xmlns:a16="http://schemas.microsoft.com/office/drawing/2014/main" id="{00000000-0008-0000-0F00-0000F6020000}"/>
            </a:ext>
          </a:extLst>
        </xdr:cNvPr>
        <xdr:cNvSpPr/>
      </xdr:nvSpPr>
      <xdr:spPr>
        <a:xfrm>
          <a:off x="14541500" y="13552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59055</xdr:rowOff>
    </xdr:from>
    <xdr:to>
      <xdr:col>81</xdr:col>
      <xdr:colOff>50800</xdr:colOff>
      <xdr:row>79</xdr:row>
      <xdr:rowOff>72389</xdr:rowOff>
    </xdr:to>
    <xdr:cxnSp macro="">
      <xdr:nvCxnSpPr>
        <xdr:cNvPr id="759" name="直線コネクタ 758">
          <a:extLst>
            <a:ext uri="{FF2B5EF4-FFF2-40B4-BE49-F238E27FC236}">
              <a16:creationId xmlns:a16="http://schemas.microsoft.com/office/drawing/2014/main" id="{00000000-0008-0000-0F00-0000F7020000}"/>
            </a:ext>
          </a:extLst>
        </xdr:cNvPr>
        <xdr:cNvCxnSpPr/>
      </xdr:nvCxnSpPr>
      <xdr:spPr>
        <a:xfrm>
          <a:off x="14592300" y="13603605"/>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12064</xdr:rowOff>
    </xdr:from>
    <xdr:to>
      <xdr:col>72</xdr:col>
      <xdr:colOff>38100</xdr:colOff>
      <xdr:row>79</xdr:row>
      <xdr:rowOff>113664</xdr:rowOff>
    </xdr:to>
    <xdr:sp macro="" textlink="">
      <xdr:nvSpPr>
        <xdr:cNvPr id="760" name="楕円 759">
          <a:extLst>
            <a:ext uri="{FF2B5EF4-FFF2-40B4-BE49-F238E27FC236}">
              <a16:creationId xmlns:a16="http://schemas.microsoft.com/office/drawing/2014/main" id="{00000000-0008-0000-0F00-0000F8020000}"/>
            </a:ext>
          </a:extLst>
        </xdr:cNvPr>
        <xdr:cNvSpPr/>
      </xdr:nvSpPr>
      <xdr:spPr>
        <a:xfrm>
          <a:off x="13652500" y="13556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59055</xdr:rowOff>
    </xdr:from>
    <xdr:to>
      <xdr:col>76</xdr:col>
      <xdr:colOff>114300</xdr:colOff>
      <xdr:row>79</xdr:row>
      <xdr:rowOff>62864</xdr:rowOff>
    </xdr:to>
    <xdr:cxnSp macro="">
      <xdr:nvCxnSpPr>
        <xdr:cNvPr id="761" name="直線コネクタ 760">
          <a:extLst>
            <a:ext uri="{FF2B5EF4-FFF2-40B4-BE49-F238E27FC236}">
              <a16:creationId xmlns:a16="http://schemas.microsoft.com/office/drawing/2014/main" id="{00000000-0008-0000-0F00-0000F9020000}"/>
            </a:ext>
          </a:extLst>
        </xdr:cNvPr>
        <xdr:cNvCxnSpPr/>
      </xdr:nvCxnSpPr>
      <xdr:spPr>
        <a:xfrm flipV="1">
          <a:off x="13703300" y="13603605"/>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59689</xdr:rowOff>
    </xdr:from>
    <xdr:to>
      <xdr:col>67</xdr:col>
      <xdr:colOff>101600</xdr:colOff>
      <xdr:row>77</xdr:row>
      <xdr:rowOff>161289</xdr:rowOff>
    </xdr:to>
    <xdr:sp macro="" textlink="">
      <xdr:nvSpPr>
        <xdr:cNvPr id="762" name="楕円 761">
          <a:extLst>
            <a:ext uri="{FF2B5EF4-FFF2-40B4-BE49-F238E27FC236}">
              <a16:creationId xmlns:a16="http://schemas.microsoft.com/office/drawing/2014/main" id="{00000000-0008-0000-0F00-0000FA020000}"/>
            </a:ext>
          </a:extLst>
        </xdr:cNvPr>
        <xdr:cNvSpPr/>
      </xdr:nvSpPr>
      <xdr:spPr>
        <a:xfrm>
          <a:off x="12763500" y="13261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77</xdr:row>
      <xdr:rowOff>110489</xdr:rowOff>
    </xdr:from>
    <xdr:to>
      <xdr:col>71</xdr:col>
      <xdr:colOff>177800</xdr:colOff>
      <xdr:row>79</xdr:row>
      <xdr:rowOff>62864</xdr:rowOff>
    </xdr:to>
    <xdr:cxnSp macro="">
      <xdr:nvCxnSpPr>
        <xdr:cNvPr id="763" name="直線コネクタ 762">
          <a:extLst>
            <a:ext uri="{FF2B5EF4-FFF2-40B4-BE49-F238E27FC236}">
              <a16:creationId xmlns:a16="http://schemas.microsoft.com/office/drawing/2014/main" id="{00000000-0008-0000-0F00-0000FB020000}"/>
            </a:ext>
          </a:extLst>
        </xdr:cNvPr>
        <xdr:cNvCxnSpPr/>
      </xdr:nvCxnSpPr>
      <xdr:spPr>
        <a:xfrm>
          <a:off x="12814300" y="13312139"/>
          <a:ext cx="889000" cy="295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108602</xdr:rowOff>
    </xdr:from>
    <xdr:ext cx="405111" cy="259045"/>
    <xdr:sp macro="" textlink="">
      <xdr:nvSpPr>
        <xdr:cNvPr id="764" name="n_1aveValue【消防施設】&#10;有形固定資産減価償却率">
          <a:extLst>
            <a:ext uri="{FF2B5EF4-FFF2-40B4-BE49-F238E27FC236}">
              <a16:creationId xmlns:a16="http://schemas.microsoft.com/office/drawing/2014/main" id="{00000000-0008-0000-0F00-0000FC020000}"/>
            </a:ext>
          </a:extLst>
        </xdr:cNvPr>
        <xdr:cNvSpPr txBox="1"/>
      </xdr:nvSpPr>
      <xdr:spPr>
        <a:xfrm>
          <a:off x="15266044" y="1416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81932</xdr:rowOff>
    </xdr:from>
    <xdr:ext cx="405111" cy="259045"/>
    <xdr:sp macro="" textlink="">
      <xdr:nvSpPr>
        <xdr:cNvPr id="765" name="n_2aveValue【消防施設】&#10;有形固定資産減価償却率">
          <a:extLst>
            <a:ext uri="{FF2B5EF4-FFF2-40B4-BE49-F238E27FC236}">
              <a16:creationId xmlns:a16="http://schemas.microsoft.com/office/drawing/2014/main" id="{00000000-0008-0000-0F00-0000FD020000}"/>
            </a:ext>
          </a:extLst>
        </xdr:cNvPr>
        <xdr:cNvSpPr txBox="1"/>
      </xdr:nvSpPr>
      <xdr:spPr>
        <a:xfrm>
          <a:off x="14389744" y="1414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135272</xdr:rowOff>
    </xdr:from>
    <xdr:ext cx="405111" cy="259045"/>
    <xdr:sp macro="" textlink="">
      <xdr:nvSpPr>
        <xdr:cNvPr id="766" name="n_3aveValue【消防施設】&#10;有形固定資産減価償却率">
          <a:extLst>
            <a:ext uri="{FF2B5EF4-FFF2-40B4-BE49-F238E27FC236}">
              <a16:creationId xmlns:a16="http://schemas.microsoft.com/office/drawing/2014/main" id="{00000000-0008-0000-0F00-0000FE020000}"/>
            </a:ext>
          </a:extLst>
        </xdr:cNvPr>
        <xdr:cNvSpPr txBox="1"/>
      </xdr:nvSpPr>
      <xdr:spPr>
        <a:xfrm>
          <a:off x="13500744" y="1419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87647</xdr:rowOff>
    </xdr:from>
    <xdr:ext cx="405111" cy="259045"/>
    <xdr:sp macro="" textlink="">
      <xdr:nvSpPr>
        <xdr:cNvPr id="767" name="n_4aveValue【消防施設】&#10;有形固定資産減価償却率">
          <a:extLst>
            <a:ext uri="{FF2B5EF4-FFF2-40B4-BE49-F238E27FC236}">
              <a16:creationId xmlns:a16="http://schemas.microsoft.com/office/drawing/2014/main" id="{00000000-0008-0000-0F00-0000FF020000}"/>
            </a:ext>
          </a:extLst>
        </xdr:cNvPr>
        <xdr:cNvSpPr txBox="1"/>
      </xdr:nvSpPr>
      <xdr:spPr>
        <a:xfrm>
          <a:off x="12611744" y="1414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139716</xdr:rowOff>
    </xdr:from>
    <xdr:ext cx="405111" cy="259045"/>
    <xdr:sp macro="" textlink="">
      <xdr:nvSpPr>
        <xdr:cNvPr id="768" name="n_1mainValue【消防施設】&#10;有形固定資産減価償却率">
          <a:extLst>
            <a:ext uri="{FF2B5EF4-FFF2-40B4-BE49-F238E27FC236}">
              <a16:creationId xmlns:a16="http://schemas.microsoft.com/office/drawing/2014/main" id="{00000000-0008-0000-0F00-000000030000}"/>
            </a:ext>
          </a:extLst>
        </xdr:cNvPr>
        <xdr:cNvSpPr txBox="1"/>
      </xdr:nvSpPr>
      <xdr:spPr>
        <a:xfrm>
          <a:off x="15266044" y="13341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126382</xdr:rowOff>
    </xdr:from>
    <xdr:ext cx="405111" cy="259045"/>
    <xdr:sp macro="" textlink="">
      <xdr:nvSpPr>
        <xdr:cNvPr id="769" name="n_2mainValue【消防施設】&#10;有形固定資産減価償却率">
          <a:extLst>
            <a:ext uri="{FF2B5EF4-FFF2-40B4-BE49-F238E27FC236}">
              <a16:creationId xmlns:a16="http://schemas.microsoft.com/office/drawing/2014/main" id="{00000000-0008-0000-0F00-000001030000}"/>
            </a:ext>
          </a:extLst>
        </xdr:cNvPr>
        <xdr:cNvSpPr txBox="1"/>
      </xdr:nvSpPr>
      <xdr:spPr>
        <a:xfrm>
          <a:off x="14389744" y="1332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130191</xdr:rowOff>
    </xdr:from>
    <xdr:ext cx="405111" cy="259045"/>
    <xdr:sp macro="" textlink="">
      <xdr:nvSpPr>
        <xdr:cNvPr id="770" name="n_3mainValue【消防施設】&#10;有形固定資産減価償却率">
          <a:extLst>
            <a:ext uri="{FF2B5EF4-FFF2-40B4-BE49-F238E27FC236}">
              <a16:creationId xmlns:a16="http://schemas.microsoft.com/office/drawing/2014/main" id="{00000000-0008-0000-0F00-000002030000}"/>
            </a:ext>
          </a:extLst>
        </xdr:cNvPr>
        <xdr:cNvSpPr txBox="1"/>
      </xdr:nvSpPr>
      <xdr:spPr>
        <a:xfrm>
          <a:off x="13500744" y="13331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6366</xdr:rowOff>
    </xdr:from>
    <xdr:ext cx="405111" cy="259045"/>
    <xdr:sp macro="" textlink="">
      <xdr:nvSpPr>
        <xdr:cNvPr id="771" name="n_4mainValue【消防施設】&#10;有形固定資産減価償却率">
          <a:extLst>
            <a:ext uri="{FF2B5EF4-FFF2-40B4-BE49-F238E27FC236}">
              <a16:creationId xmlns:a16="http://schemas.microsoft.com/office/drawing/2014/main" id="{00000000-0008-0000-0F00-000003030000}"/>
            </a:ext>
          </a:extLst>
        </xdr:cNvPr>
        <xdr:cNvSpPr txBox="1"/>
      </xdr:nvSpPr>
      <xdr:spPr>
        <a:xfrm>
          <a:off x="12611744" y="13036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2" name="正方形/長方形 771">
          <a:extLst>
            <a:ext uri="{FF2B5EF4-FFF2-40B4-BE49-F238E27FC236}">
              <a16:creationId xmlns:a16="http://schemas.microsoft.com/office/drawing/2014/main" id="{00000000-0008-0000-0F00-000004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3" name="正方形/長方形 772">
          <a:extLst>
            <a:ext uri="{FF2B5EF4-FFF2-40B4-BE49-F238E27FC236}">
              <a16:creationId xmlns:a16="http://schemas.microsoft.com/office/drawing/2014/main" id="{00000000-0008-0000-0F00-000005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4" name="正方形/長方形 773">
          <a:extLst>
            <a:ext uri="{FF2B5EF4-FFF2-40B4-BE49-F238E27FC236}">
              <a16:creationId xmlns:a16="http://schemas.microsoft.com/office/drawing/2014/main" id="{00000000-0008-0000-0F00-000006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5" name="正方形/長方形 774">
          <a:extLst>
            <a:ext uri="{FF2B5EF4-FFF2-40B4-BE49-F238E27FC236}">
              <a16:creationId xmlns:a16="http://schemas.microsoft.com/office/drawing/2014/main" id="{00000000-0008-0000-0F00-000007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6" name="正方形/長方形 775">
          <a:extLst>
            <a:ext uri="{FF2B5EF4-FFF2-40B4-BE49-F238E27FC236}">
              <a16:creationId xmlns:a16="http://schemas.microsoft.com/office/drawing/2014/main" id="{00000000-0008-0000-0F00-000008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7" name="正方形/長方形 776">
          <a:extLst>
            <a:ext uri="{FF2B5EF4-FFF2-40B4-BE49-F238E27FC236}">
              <a16:creationId xmlns:a16="http://schemas.microsoft.com/office/drawing/2014/main" id="{00000000-0008-0000-0F00-000009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8" name="正方形/長方形 777">
          <a:extLst>
            <a:ext uri="{FF2B5EF4-FFF2-40B4-BE49-F238E27FC236}">
              <a16:creationId xmlns:a16="http://schemas.microsoft.com/office/drawing/2014/main" id="{00000000-0008-0000-0F00-00000A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9" name="正方形/長方形 778">
          <a:extLst>
            <a:ext uri="{FF2B5EF4-FFF2-40B4-BE49-F238E27FC236}">
              <a16:creationId xmlns:a16="http://schemas.microsoft.com/office/drawing/2014/main" id="{00000000-0008-0000-0F00-00000B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0" name="テキスト ボックス 779">
          <a:extLst>
            <a:ext uri="{FF2B5EF4-FFF2-40B4-BE49-F238E27FC236}">
              <a16:creationId xmlns:a16="http://schemas.microsoft.com/office/drawing/2014/main" id="{00000000-0008-0000-0F00-00000C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1" name="直線コネクタ 780">
          <a:extLst>
            <a:ext uri="{FF2B5EF4-FFF2-40B4-BE49-F238E27FC236}">
              <a16:creationId xmlns:a16="http://schemas.microsoft.com/office/drawing/2014/main" id="{00000000-0008-0000-0F00-00000D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82" name="テキスト ボックス 781">
          <a:extLst>
            <a:ext uri="{FF2B5EF4-FFF2-40B4-BE49-F238E27FC236}">
              <a16:creationId xmlns:a16="http://schemas.microsoft.com/office/drawing/2014/main" id="{00000000-0008-0000-0F00-00000E030000}"/>
            </a:ext>
          </a:extLst>
        </xdr:cNvPr>
        <xdr:cNvSpPr txBox="1"/>
      </xdr:nvSpPr>
      <xdr:spPr>
        <a:xfrm>
          <a:off x="17820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38100</xdr:rowOff>
    </xdr:from>
    <xdr:to>
      <xdr:col>120</xdr:col>
      <xdr:colOff>114300</xdr:colOff>
      <xdr:row>86</xdr:row>
      <xdr:rowOff>38100</xdr:rowOff>
    </xdr:to>
    <xdr:cxnSp macro="">
      <xdr:nvCxnSpPr>
        <xdr:cNvPr id="783" name="直線コネクタ 782">
          <a:extLst>
            <a:ext uri="{FF2B5EF4-FFF2-40B4-BE49-F238E27FC236}">
              <a16:creationId xmlns:a16="http://schemas.microsoft.com/office/drawing/2014/main" id="{00000000-0008-0000-0F00-00000F03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4" name="テキスト ボックス 783">
          <a:extLst>
            <a:ext uri="{FF2B5EF4-FFF2-40B4-BE49-F238E27FC236}">
              <a16:creationId xmlns:a16="http://schemas.microsoft.com/office/drawing/2014/main" id="{00000000-0008-0000-0F00-00001003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5" name="直線コネクタ 784">
          <a:extLst>
            <a:ext uri="{FF2B5EF4-FFF2-40B4-BE49-F238E27FC236}">
              <a16:creationId xmlns:a16="http://schemas.microsoft.com/office/drawing/2014/main" id="{00000000-0008-0000-0F00-00001103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6" name="テキスト ボックス 785">
          <a:extLst>
            <a:ext uri="{FF2B5EF4-FFF2-40B4-BE49-F238E27FC236}">
              <a16:creationId xmlns:a16="http://schemas.microsoft.com/office/drawing/2014/main" id="{00000000-0008-0000-0F00-00001203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7" name="直線コネクタ 786">
          <a:extLst>
            <a:ext uri="{FF2B5EF4-FFF2-40B4-BE49-F238E27FC236}">
              <a16:creationId xmlns:a16="http://schemas.microsoft.com/office/drawing/2014/main" id="{00000000-0008-0000-0F00-00001303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88" name="テキスト ボックス 787">
          <a:extLst>
            <a:ext uri="{FF2B5EF4-FFF2-40B4-BE49-F238E27FC236}">
              <a16:creationId xmlns:a16="http://schemas.microsoft.com/office/drawing/2014/main" id="{00000000-0008-0000-0F00-00001403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89" name="直線コネクタ 788">
          <a:extLst>
            <a:ext uri="{FF2B5EF4-FFF2-40B4-BE49-F238E27FC236}">
              <a16:creationId xmlns:a16="http://schemas.microsoft.com/office/drawing/2014/main" id="{00000000-0008-0000-0F00-00001503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0" name="テキスト ボックス 789">
          <a:extLst>
            <a:ext uri="{FF2B5EF4-FFF2-40B4-BE49-F238E27FC236}">
              <a16:creationId xmlns:a16="http://schemas.microsoft.com/office/drawing/2014/main" id="{00000000-0008-0000-0F00-00001603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1" name="直線コネクタ 790">
          <a:extLst>
            <a:ext uri="{FF2B5EF4-FFF2-40B4-BE49-F238E27FC236}">
              <a16:creationId xmlns:a16="http://schemas.microsoft.com/office/drawing/2014/main" id="{00000000-0008-0000-0F00-000017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2" name="テキスト ボックス 791">
          <a:extLst>
            <a:ext uri="{FF2B5EF4-FFF2-40B4-BE49-F238E27FC236}">
              <a16:creationId xmlns:a16="http://schemas.microsoft.com/office/drawing/2014/main" id="{00000000-0008-0000-0F00-000018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3" name="【消防施設】&#10;一人当たり面積グラフ枠">
          <a:extLst>
            <a:ext uri="{FF2B5EF4-FFF2-40B4-BE49-F238E27FC236}">
              <a16:creationId xmlns:a16="http://schemas.microsoft.com/office/drawing/2014/main" id="{00000000-0008-0000-0F00-000019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51815</xdr:rowOff>
    </xdr:from>
    <xdr:to>
      <xdr:col>116</xdr:col>
      <xdr:colOff>62864</xdr:colOff>
      <xdr:row>86</xdr:row>
      <xdr:rowOff>138685</xdr:rowOff>
    </xdr:to>
    <xdr:cxnSp macro="">
      <xdr:nvCxnSpPr>
        <xdr:cNvPr id="794" name="直線コネクタ 793">
          <a:extLst>
            <a:ext uri="{FF2B5EF4-FFF2-40B4-BE49-F238E27FC236}">
              <a16:creationId xmlns:a16="http://schemas.microsoft.com/office/drawing/2014/main" id="{00000000-0008-0000-0F00-00001A030000}"/>
            </a:ext>
          </a:extLst>
        </xdr:cNvPr>
        <xdr:cNvCxnSpPr/>
      </xdr:nvCxnSpPr>
      <xdr:spPr>
        <a:xfrm flipV="1">
          <a:off x="22160864" y="13424915"/>
          <a:ext cx="0" cy="1458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142512</xdr:rowOff>
    </xdr:from>
    <xdr:ext cx="469744" cy="259045"/>
    <xdr:sp macro="" textlink="">
      <xdr:nvSpPr>
        <xdr:cNvPr id="795" name="【消防施設】&#10;一人当たり面積最小値テキスト">
          <a:extLst>
            <a:ext uri="{FF2B5EF4-FFF2-40B4-BE49-F238E27FC236}">
              <a16:creationId xmlns:a16="http://schemas.microsoft.com/office/drawing/2014/main" id="{00000000-0008-0000-0F00-00001B030000}"/>
            </a:ext>
          </a:extLst>
        </xdr:cNvPr>
        <xdr:cNvSpPr txBox="1"/>
      </xdr:nvSpPr>
      <xdr:spPr>
        <a:xfrm>
          <a:off x="22199600" y="14887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138685</xdr:rowOff>
    </xdr:from>
    <xdr:to>
      <xdr:col>116</xdr:col>
      <xdr:colOff>152400</xdr:colOff>
      <xdr:row>86</xdr:row>
      <xdr:rowOff>138685</xdr:rowOff>
    </xdr:to>
    <xdr:cxnSp macro="">
      <xdr:nvCxnSpPr>
        <xdr:cNvPr id="796" name="直線コネクタ 795">
          <a:extLst>
            <a:ext uri="{FF2B5EF4-FFF2-40B4-BE49-F238E27FC236}">
              <a16:creationId xmlns:a16="http://schemas.microsoft.com/office/drawing/2014/main" id="{00000000-0008-0000-0F00-00001C030000}"/>
            </a:ext>
          </a:extLst>
        </xdr:cNvPr>
        <xdr:cNvCxnSpPr/>
      </xdr:nvCxnSpPr>
      <xdr:spPr>
        <a:xfrm>
          <a:off x="22072600" y="14883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169942</xdr:rowOff>
    </xdr:from>
    <xdr:ext cx="469744" cy="259045"/>
    <xdr:sp macro="" textlink="">
      <xdr:nvSpPr>
        <xdr:cNvPr id="797" name="【消防施設】&#10;一人当たり面積最大値テキスト">
          <a:extLst>
            <a:ext uri="{FF2B5EF4-FFF2-40B4-BE49-F238E27FC236}">
              <a16:creationId xmlns:a16="http://schemas.microsoft.com/office/drawing/2014/main" id="{00000000-0008-0000-0F00-00001D030000}"/>
            </a:ext>
          </a:extLst>
        </xdr:cNvPr>
        <xdr:cNvSpPr txBox="1"/>
      </xdr:nvSpPr>
      <xdr:spPr>
        <a:xfrm>
          <a:off x="22199600" y="13200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51815</xdr:rowOff>
    </xdr:from>
    <xdr:to>
      <xdr:col>116</xdr:col>
      <xdr:colOff>152400</xdr:colOff>
      <xdr:row>78</xdr:row>
      <xdr:rowOff>51815</xdr:rowOff>
    </xdr:to>
    <xdr:cxnSp macro="">
      <xdr:nvCxnSpPr>
        <xdr:cNvPr id="798" name="直線コネクタ 797">
          <a:extLst>
            <a:ext uri="{FF2B5EF4-FFF2-40B4-BE49-F238E27FC236}">
              <a16:creationId xmlns:a16="http://schemas.microsoft.com/office/drawing/2014/main" id="{00000000-0008-0000-0F00-00001E030000}"/>
            </a:ext>
          </a:extLst>
        </xdr:cNvPr>
        <xdr:cNvCxnSpPr/>
      </xdr:nvCxnSpPr>
      <xdr:spPr>
        <a:xfrm>
          <a:off x="22072600" y="13424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33038</xdr:rowOff>
    </xdr:from>
    <xdr:ext cx="469744" cy="259045"/>
    <xdr:sp macro="" textlink="">
      <xdr:nvSpPr>
        <xdr:cNvPr id="799" name="【消防施設】&#10;一人当たり面積平均値テキスト">
          <a:extLst>
            <a:ext uri="{FF2B5EF4-FFF2-40B4-BE49-F238E27FC236}">
              <a16:creationId xmlns:a16="http://schemas.microsoft.com/office/drawing/2014/main" id="{00000000-0008-0000-0F00-00001F030000}"/>
            </a:ext>
          </a:extLst>
        </xdr:cNvPr>
        <xdr:cNvSpPr txBox="1"/>
      </xdr:nvSpPr>
      <xdr:spPr>
        <a:xfrm>
          <a:off x="22199600" y="14263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10161</xdr:rowOff>
    </xdr:from>
    <xdr:to>
      <xdr:col>116</xdr:col>
      <xdr:colOff>114300</xdr:colOff>
      <xdr:row>84</xdr:row>
      <xdr:rowOff>111761</xdr:rowOff>
    </xdr:to>
    <xdr:sp macro="" textlink="">
      <xdr:nvSpPr>
        <xdr:cNvPr id="800" name="フローチャート: 判断 799">
          <a:extLst>
            <a:ext uri="{FF2B5EF4-FFF2-40B4-BE49-F238E27FC236}">
              <a16:creationId xmlns:a16="http://schemas.microsoft.com/office/drawing/2014/main" id="{00000000-0008-0000-0F00-000020030000}"/>
            </a:ext>
          </a:extLst>
        </xdr:cNvPr>
        <xdr:cNvSpPr/>
      </xdr:nvSpPr>
      <xdr:spPr>
        <a:xfrm>
          <a:off x="221107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1015</xdr:rowOff>
    </xdr:from>
    <xdr:to>
      <xdr:col>112</xdr:col>
      <xdr:colOff>38100</xdr:colOff>
      <xdr:row>84</xdr:row>
      <xdr:rowOff>102615</xdr:rowOff>
    </xdr:to>
    <xdr:sp macro="" textlink="">
      <xdr:nvSpPr>
        <xdr:cNvPr id="801" name="フローチャート: 判断 800">
          <a:extLst>
            <a:ext uri="{FF2B5EF4-FFF2-40B4-BE49-F238E27FC236}">
              <a16:creationId xmlns:a16="http://schemas.microsoft.com/office/drawing/2014/main" id="{00000000-0008-0000-0F00-000021030000}"/>
            </a:ext>
          </a:extLst>
        </xdr:cNvPr>
        <xdr:cNvSpPr/>
      </xdr:nvSpPr>
      <xdr:spPr>
        <a:xfrm>
          <a:off x="21272500" y="1440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5587</xdr:rowOff>
    </xdr:from>
    <xdr:to>
      <xdr:col>107</xdr:col>
      <xdr:colOff>101600</xdr:colOff>
      <xdr:row>84</xdr:row>
      <xdr:rowOff>107187</xdr:rowOff>
    </xdr:to>
    <xdr:sp macro="" textlink="">
      <xdr:nvSpPr>
        <xdr:cNvPr id="802" name="フローチャート: 判断 801">
          <a:extLst>
            <a:ext uri="{FF2B5EF4-FFF2-40B4-BE49-F238E27FC236}">
              <a16:creationId xmlns:a16="http://schemas.microsoft.com/office/drawing/2014/main" id="{00000000-0008-0000-0F00-000022030000}"/>
            </a:ext>
          </a:extLst>
        </xdr:cNvPr>
        <xdr:cNvSpPr/>
      </xdr:nvSpPr>
      <xdr:spPr>
        <a:xfrm>
          <a:off x="20383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108458</xdr:rowOff>
    </xdr:from>
    <xdr:to>
      <xdr:col>102</xdr:col>
      <xdr:colOff>165100</xdr:colOff>
      <xdr:row>86</xdr:row>
      <xdr:rowOff>38608</xdr:rowOff>
    </xdr:to>
    <xdr:sp macro="" textlink="">
      <xdr:nvSpPr>
        <xdr:cNvPr id="803" name="フローチャート: 判断 802">
          <a:extLst>
            <a:ext uri="{FF2B5EF4-FFF2-40B4-BE49-F238E27FC236}">
              <a16:creationId xmlns:a16="http://schemas.microsoft.com/office/drawing/2014/main" id="{00000000-0008-0000-0F00-000023030000}"/>
            </a:ext>
          </a:extLst>
        </xdr:cNvPr>
        <xdr:cNvSpPr/>
      </xdr:nvSpPr>
      <xdr:spPr>
        <a:xfrm>
          <a:off x="19494500" y="1468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71882</xdr:rowOff>
    </xdr:from>
    <xdr:to>
      <xdr:col>98</xdr:col>
      <xdr:colOff>38100</xdr:colOff>
      <xdr:row>86</xdr:row>
      <xdr:rowOff>2032</xdr:rowOff>
    </xdr:to>
    <xdr:sp macro="" textlink="">
      <xdr:nvSpPr>
        <xdr:cNvPr id="804" name="フローチャート: 判断 803">
          <a:extLst>
            <a:ext uri="{FF2B5EF4-FFF2-40B4-BE49-F238E27FC236}">
              <a16:creationId xmlns:a16="http://schemas.microsoft.com/office/drawing/2014/main" id="{00000000-0008-0000-0F00-000024030000}"/>
            </a:ext>
          </a:extLst>
        </xdr:cNvPr>
        <xdr:cNvSpPr/>
      </xdr:nvSpPr>
      <xdr:spPr>
        <a:xfrm>
          <a:off x="18605500" y="14645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5" name="テキスト ボックス 804">
          <a:extLst>
            <a:ext uri="{FF2B5EF4-FFF2-40B4-BE49-F238E27FC236}">
              <a16:creationId xmlns:a16="http://schemas.microsoft.com/office/drawing/2014/main" id="{00000000-0008-0000-0F00-000025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00000000-0008-0000-0F00-000026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00000000-0008-0000-0F00-000027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00000000-0008-0000-0F00-000028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00000000-0008-0000-0F00-000029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147320</xdr:rowOff>
    </xdr:from>
    <xdr:to>
      <xdr:col>116</xdr:col>
      <xdr:colOff>114300</xdr:colOff>
      <xdr:row>85</xdr:row>
      <xdr:rowOff>77470</xdr:rowOff>
    </xdr:to>
    <xdr:sp macro="" textlink="">
      <xdr:nvSpPr>
        <xdr:cNvPr id="810" name="楕円 809">
          <a:extLst>
            <a:ext uri="{FF2B5EF4-FFF2-40B4-BE49-F238E27FC236}">
              <a16:creationId xmlns:a16="http://schemas.microsoft.com/office/drawing/2014/main" id="{00000000-0008-0000-0F00-00002A030000}"/>
            </a:ext>
          </a:extLst>
        </xdr:cNvPr>
        <xdr:cNvSpPr/>
      </xdr:nvSpPr>
      <xdr:spPr>
        <a:xfrm>
          <a:off x="221107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125747</xdr:rowOff>
    </xdr:from>
    <xdr:ext cx="469744" cy="259045"/>
    <xdr:sp macro="" textlink="">
      <xdr:nvSpPr>
        <xdr:cNvPr id="811" name="【消防施設】&#10;一人当たり面積該当値テキスト">
          <a:extLst>
            <a:ext uri="{FF2B5EF4-FFF2-40B4-BE49-F238E27FC236}">
              <a16:creationId xmlns:a16="http://schemas.microsoft.com/office/drawing/2014/main" id="{00000000-0008-0000-0F00-00002B030000}"/>
            </a:ext>
          </a:extLst>
        </xdr:cNvPr>
        <xdr:cNvSpPr txBox="1"/>
      </xdr:nvSpPr>
      <xdr:spPr>
        <a:xfrm>
          <a:off x="22199600"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5587</xdr:rowOff>
    </xdr:from>
    <xdr:to>
      <xdr:col>112</xdr:col>
      <xdr:colOff>38100</xdr:colOff>
      <xdr:row>84</xdr:row>
      <xdr:rowOff>107187</xdr:rowOff>
    </xdr:to>
    <xdr:sp macro="" textlink="">
      <xdr:nvSpPr>
        <xdr:cNvPr id="812" name="楕円 811">
          <a:extLst>
            <a:ext uri="{FF2B5EF4-FFF2-40B4-BE49-F238E27FC236}">
              <a16:creationId xmlns:a16="http://schemas.microsoft.com/office/drawing/2014/main" id="{00000000-0008-0000-0F00-00002C030000}"/>
            </a:ext>
          </a:extLst>
        </xdr:cNvPr>
        <xdr:cNvSpPr/>
      </xdr:nvSpPr>
      <xdr:spPr>
        <a:xfrm>
          <a:off x="21272500" y="1440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56387</xdr:rowOff>
    </xdr:from>
    <xdr:to>
      <xdr:col>116</xdr:col>
      <xdr:colOff>63500</xdr:colOff>
      <xdr:row>85</xdr:row>
      <xdr:rowOff>26670</xdr:rowOff>
    </xdr:to>
    <xdr:cxnSp macro="">
      <xdr:nvCxnSpPr>
        <xdr:cNvPr id="813" name="直線コネクタ 812">
          <a:extLst>
            <a:ext uri="{FF2B5EF4-FFF2-40B4-BE49-F238E27FC236}">
              <a16:creationId xmlns:a16="http://schemas.microsoft.com/office/drawing/2014/main" id="{00000000-0008-0000-0F00-00002D030000}"/>
            </a:ext>
          </a:extLst>
        </xdr:cNvPr>
        <xdr:cNvCxnSpPr/>
      </xdr:nvCxnSpPr>
      <xdr:spPr>
        <a:xfrm>
          <a:off x="21323300" y="14458187"/>
          <a:ext cx="838200" cy="14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19304</xdr:rowOff>
    </xdr:from>
    <xdr:to>
      <xdr:col>107</xdr:col>
      <xdr:colOff>101600</xdr:colOff>
      <xdr:row>84</xdr:row>
      <xdr:rowOff>120904</xdr:rowOff>
    </xdr:to>
    <xdr:sp macro="" textlink="">
      <xdr:nvSpPr>
        <xdr:cNvPr id="814" name="楕円 813">
          <a:extLst>
            <a:ext uri="{FF2B5EF4-FFF2-40B4-BE49-F238E27FC236}">
              <a16:creationId xmlns:a16="http://schemas.microsoft.com/office/drawing/2014/main" id="{00000000-0008-0000-0F00-00002E030000}"/>
            </a:ext>
          </a:extLst>
        </xdr:cNvPr>
        <xdr:cNvSpPr/>
      </xdr:nvSpPr>
      <xdr:spPr>
        <a:xfrm>
          <a:off x="20383500" y="1442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56387</xdr:rowOff>
    </xdr:from>
    <xdr:to>
      <xdr:col>111</xdr:col>
      <xdr:colOff>177800</xdr:colOff>
      <xdr:row>84</xdr:row>
      <xdr:rowOff>70104</xdr:rowOff>
    </xdr:to>
    <xdr:cxnSp macro="">
      <xdr:nvCxnSpPr>
        <xdr:cNvPr id="815" name="直線コネクタ 814">
          <a:extLst>
            <a:ext uri="{FF2B5EF4-FFF2-40B4-BE49-F238E27FC236}">
              <a16:creationId xmlns:a16="http://schemas.microsoft.com/office/drawing/2014/main" id="{00000000-0008-0000-0F00-00002F030000}"/>
            </a:ext>
          </a:extLst>
        </xdr:cNvPr>
        <xdr:cNvCxnSpPr/>
      </xdr:nvCxnSpPr>
      <xdr:spPr>
        <a:xfrm flipV="1">
          <a:off x="20434300" y="14458187"/>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23876</xdr:rowOff>
    </xdr:from>
    <xdr:to>
      <xdr:col>102</xdr:col>
      <xdr:colOff>165100</xdr:colOff>
      <xdr:row>84</xdr:row>
      <xdr:rowOff>125476</xdr:rowOff>
    </xdr:to>
    <xdr:sp macro="" textlink="">
      <xdr:nvSpPr>
        <xdr:cNvPr id="816" name="楕円 815">
          <a:extLst>
            <a:ext uri="{FF2B5EF4-FFF2-40B4-BE49-F238E27FC236}">
              <a16:creationId xmlns:a16="http://schemas.microsoft.com/office/drawing/2014/main" id="{00000000-0008-0000-0F00-000030030000}"/>
            </a:ext>
          </a:extLst>
        </xdr:cNvPr>
        <xdr:cNvSpPr/>
      </xdr:nvSpPr>
      <xdr:spPr>
        <a:xfrm>
          <a:off x="19494500" y="1442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70104</xdr:rowOff>
    </xdr:from>
    <xdr:to>
      <xdr:col>107</xdr:col>
      <xdr:colOff>50800</xdr:colOff>
      <xdr:row>84</xdr:row>
      <xdr:rowOff>74676</xdr:rowOff>
    </xdr:to>
    <xdr:cxnSp macro="">
      <xdr:nvCxnSpPr>
        <xdr:cNvPr id="817" name="直線コネクタ 816">
          <a:extLst>
            <a:ext uri="{FF2B5EF4-FFF2-40B4-BE49-F238E27FC236}">
              <a16:creationId xmlns:a16="http://schemas.microsoft.com/office/drawing/2014/main" id="{00000000-0008-0000-0F00-000031030000}"/>
            </a:ext>
          </a:extLst>
        </xdr:cNvPr>
        <xdr:cNvCxnSpPr/>
      </xdr:nvCxnSpPr>
      <xdr:spPr>
        <a:xfrm flipV="1">
          <a:off x="19545300" y="144719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170180</xdr:rowOff>
    </xdr:from>
    <xdr:to>
      <xdr:col>98</xdr:col>
      <xdr:colOff>38100</xdr:colOff>
      <xdr:row>85</xdr:row>
      <xdr:rowOff>100330</xdr:rowOff>
    </xdr:to>
    <xdr:sp macro="" textlink="">
      <xdr:nvSpPr>
        <xdr:cNvPr id="818" name="楕円 817">
          <a:extLst>
            <a:ext uri="{FF2B5EF4-FFF2-40B4-BE49-F238E27FC236}">
              <a16:creationId xmlns:a16="http://schemas.microsoft.com/office/drawing/2014/main" id="{00000000-0008-0000-0F00-000032030000}"/>
            </a:ext>
          </a:extLst>
        </xdr:cNvPr>
        <xdr:cNvSpPr/>
      </xdr:nvSpPr>
      <xdr:spPr>
        <a:xfrm>
          <a:off x="18605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74676</xdr:rowOff>
    </xdr:from>
    <xdr:to>
      <xdr:col>102</xdr:col>
      <xdr:colOff>114300</xdr:colOff>
      <xdr:row>85</xdr:row>
      <xdr:rowOff>49530</xdr:rowOff>
    </xdr:to>
    <xdr:cxnSp macro="">
      <xdr:nvCxnSpPr>
        <xdr:cNvPr id="819" name="直線コネクタ 818">
          <a:extLst>
            <a:ext uri="{FF2B5EF4-FFF2-40B4-BE49-F238E27FC236}">
              <a16:creationId xmlns:a16="http://schemas.microsoft.com/office/drawing/2014/main" id="{00000000-0008-0000-0F00-000033030000}"/>
            </a:ext>
          </a:extLst>
        </xdr:cNvPr>
        <xdr:cNvCxnSpPr/>
      </xdr:nvCxnSpPr>
      <xdr:spPr>
        <a:xfrm flipV="1">
          <a:off x="18656300" y="14476476"/>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119142</xdr:rowOff>
    </xdr:from>
    <xdr:ext cx="469744" cy="259045"/>
    <xdr:sp macro="" textlink="">
      <xdr:nvSpPr>
        <xdr:cNvPr id="820" name="n_1aveValue【消防施設】&#10;一人当たり面積">
          <a:extLst>
            <a:ext uri="{FF2B5EF4-FFF2-40B4-BE49-F238E27FC236}">
              <a16:creationId xmlns:a16="http://schemas.microsoft.com/office/drawing/2014/main" id="{00000000-0008-0000-0F00-000034030000}"/>
            </a:ext>
          </a:extLst>
        </xdr:cNvPr>
        <xdr:cNvSpPr txBox="1"/>
      </xdr:nvSpPr>
      <xdr:spPr>
        <a:xfrm>
          <a:off x="21075727" y="1417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123714</xdr:rowOff>
    </xdr:from>
    <xdr:ext cx="469744" cy="259045"/>
    <xdr:sp macro="" textlink="">
      <xdr:nvSpPr>
        <xdr:cNvPr id="821" name="n_2aveValue【消防施設】&#10;一人当たり面積">
          <a:extLst>
            <a:ext uri="{FF2B5EF4-FFF2-40B4-BE49-F238E27FC236}">
              <a16:creationId xmlns:a16="http://schemas.microsoft.com/office/drawing/2014/main" id="{00000000-0008-0000-0F00-000035030000}"/>
            </a:ext>
          </a:extLst>
        </xdr:cNvPr>
        <xdr:cNvSpPr txBox="1"/>
      </xdr:nvSpPr>
      <xdr:spPr>
        <a:xfrm>
          <a:off x="20199427" y="1418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29735</xdr:rowOff>
    </xdr:from>
    <xdr:ext cx="469744" cy="259045"/>
    <xdr:sp macro="" textlink="">
      <xdr:nvSpPr>
        <xdr:cNvPr id="822" name="n_3aveValue【消防施設】&#10;一人当たり面積">
          <a:extLst>
            <a:ext uri="{FF2B5EF4-FFF2-40B4-BE49-F238E27FC236}">
              <a16:creationId xmlns:a16="http://schemas.microsoft.com/office/drawing/2014/main" id="{00000000-0008-0000-0F00-000036030000}"/>
            </a:ext>
          </a:extLst>
        </xdr:cNvPr>
        <xdr:cNvSpPr txBox="1"/>
      </xdr:nvSpPr>
      <xdr:spPr>
        <a:xfrm>
          <a:off x="19310427" y="14774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164609</xdr:rowOff>
    </xdr:from>
    <xdr:ext cx="469744" cy="259045"/>
    <xdr:sp macro="" textlink="">
      <xdr:nvSpPr>
        <xdr:cNvPr id="823" name="n_4aveValue【消防施設】&#10;一人当たり面積">
          <a:extLst>
            <a:ext uri="{FF2B5EF4-FFF2-40B4-BE49-F238E27FC236}">
              <a16:creationId xmlns:a16="http://schemas.microsoft.com/office/drawing/2014/main" id="{00000000-0008-0000-0F00-000037030000}"/>
            </a:ext>
          </a:extLst>
        </xdr:cNvPr>
        <xdr:cNvSpPr txBox="1"/>
      </xdr:nvSpPr>
      <xdr:spPr>
        <a:xfrm>
          <a:off x="18421427" y="14737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98314</xdr:rowOff>
    </xdr:from>
    <xdr:ext cx="469744" cy="259045"/>
    <xdr:sp macro="" textlink="">
      <xdr:nvSpPr>
        <xdr:cNvPr id="824" name="n_1mainValue【消防施設】&#10;一人当たり面積">
          <a:extLst>
            <a:ext uri="{FF2B5EF4-FFF2-40B4-BE49-F238E27FC236}">
              <a16:creationId xmlns:a16="http://schemas.microsoft.com/office/drawing/2014/main" id="{00000000-0008-0000-0F00-000038030000}"/>
            </a:ext>
          </a:extLst>
        </xdr:cNvPr>
        <xdr:cNvSpPr txBox="1"/>
      </xdr:nvSpPr>
      <xdr:spPr>
        <a:xfrm>
          <a:off x="21075727" y="1450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112031</xdr:rowOff>
    </xdr:from>
    <xdr:ext cx="469744" cy="259045"/>
    <xdr:sp macro="" textlink="">
      <xdr:nvSpPr>
        <xdr:cNvPr id="825" name="n_2mainValue【消防施設】&#10;一人当たり面積">
          <a:extLst>
            <a:ext uri="{FF2B5EF4-FFF2-40B4-BE49-F238E27FC236}">
              <a16:creationId xmlns:a16="http://schemas.microsoft.com/office/drawing/2014/main" id="{00000000-0008-0000-0F00-000039030000}"/>
            </a:ext>
          </a:extLst>
        </xdr:cNvPr>
        <xdr:cNvSpPr txBox="1"/>
      </xdr:nvSpPr>
      <xdr:spPr>
        <a:xfrm>
          <a:off x="20199427" y="1451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142003</xdr:rowOff>
    </xdr:from>
    <xdr:ext cx="469744" cy="259045"/>
    <xdr:sp macro="" textlink="">
      <xdr:nvSpPr>
        <xdr:cNvPr id="826" name="n_3mainValue【消防施設】&#10;一人当たり面積">
          <a:extLst>
            <a:ext uri="{FF2B5EF4-FFF2-40B4-BE49-F238E27FC236}">
              <a16:creationId xmlns:a16="http://schemas.microsoft.com/office/drawing/2014/main" id="{00000000-0008-0000-0F00-00003A030000}"/>
            </a:ext>
          </a:extLst>
        </xdr:cNvPr>
        <xdr:cNvSpPr txBox="1"/>
      </xdr:nvSpPr>
      <xdr:spPr>
        <a:xfrm>
          <a:off x="19310427" y="1420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116857</xdr:rowOff>
    </xdr:from>
    <xdr:ext cx="469744" cy="259045"/>
    <xdr:sp macro="" textlink="">
      <xdr:nvSpPr>
        <xdr:cNvPr id="827" name="n_4mainValue【消防施設】&#10;一人当たり面積">
          <a:extLst>
            <a:ext uri="{FF2B5EF4-FFF2-40B4-BE49-F238E27FC236}">
              <a16:creationId xmlns:a16="http://schemas.microsoft.com/office/drawing/2014/main" id="{00000000-0008-0000-0F00-00003B030000}"/>
            </a:ext>
          </a:extLst>
        </xdr:cNvPr>
        <xdr:cNvSpPr txBox="1"/>
      </xdr:nvSpPr>
      <xdr:spPr>
        <a:xfrm>
          <a:off x="18421427"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8" name="正方形/長方形 827">
          <a:extLst>
            <a:ext uri="{FF2B5EF4-FFF2-40B4-BE49-F238E27FC236}">
              <a16:creationId xmlns:a16="http://schemas.microsoft.com/office/drawing/2014/main" id="{00000000-0008-0000-0F00-00003C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9" name="正方形/長方形 828">
          <a:extLst>
            <a:ext uri="{FF2B5EF4-FFF2-40B4-BE49-F238E27FC236}">
              <a16:creationId xmlns:a16="http://schemas.microsoft.com/office/drawing/2014/main" id="{00000000-0008-0000-0F00-00003D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0" name="正方形/長方形 829">
          <a:extLst>
            <a:ext uri="{FF2B5EF4-FFF2-40B4-BE49-F238E27FC236}">
              <a16:creationId xmlns:a16="http://schemas.microsoft.com/office/drawing/2014/main" id="{00000000-0008-0000-0F00-00003E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1" name="正方形/長方形 830">
          <a:extLst>
            <a:ext uri="{FF2B5EF4-FFF2-40B4-BE49-F238E27FC236}">
              <a16:creationId xmlns:a16="http://schemas.microsoft.com/office/drawing/2014/main" id="{00000000-0008-0000-0F00-00003F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2" name="正方形/長方形 831">
          <a:extLst>
            <a:ext uri="{FF2B5EF4-FFF2-40B4-BE49-F238E27FC236}">
              <a16:creationId xmlns:a16="http://schemas.microsoft.com/office/drawing/2014/main" id="{00000000-0008-0000-0F00-000040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3" name="正方形/長方形 832">
          <a:extLst>
            <a:ext uri="{FF2B5EF4-FFF2-40B4-BE49-F238E27FC236}">
              <a16:creationId xmlns:a16="http://schemas.microsoft.com/office/drawing/2014/main" id="{00000000-0008-0000-0F00-000041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4" name="正方形/長方形 833">
          <a:extLst>
            <a:ext uri="{FF2B5EF4-FFF2-40B4-BE49-F238E27FC236}">
              <a16:creationId xmlns:a16="http://schemas.microsoft.com/office/drawing/2014/main" id="{00000000-0008-0000-0F00-000042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5" name="正方形/長方形 834">
          <a:extLst>
            <a:ext uri="{FF2B5EF4-FFF2-40B4-BE49-F238E27FC236}">
              <a16:creationId xmlns:a16="http://schemas.microsoft.com/office/drawing/2014/main" id="{00000000-0008-0000-0F00-000043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6" name="テキスト ボックス 835">
          <a:extLst>
            <a:ext uri="{FF2B5EF4-FFF2-40B4-BE49-F238E27FC236}">
              <a16:creationId xmlns:a16="http://schemas.microsoft.com/office/drawing/2014/main" id="{00000000-0008-0000-0F00-000044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7" name="直線コネクタ 836">
          <a:extLst>
            <a:ext uri="{FF2B5EF4-FFF2-40B4-BE49-F238E27FC236}">
              <a16:creationId xmlns:a16="http://schemas.microsoft.com/office/drawing/2014/main" id="{00000000-0008-0000-0F00-000045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8" name="テキスト ボックス 837">
          <a:extLst>
            <a:ext uri="{FF2B5EF4-FFF2-40B4-BE49-F238E27FC236}">
              <a16:creationId xmlns:a16="http://schemas.microsoft.com/office/drawing/2014/main" id="{00000000-0008-0000-0F00-000046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9" name="直線コネクタ 838">
          <a:extLst>
            <a:ext uri="{FF2B5EF4-FFF2-40B4-BE49-F238E27FC236}">
              <a16:creationId xmlns:a16="http://schemas.microsoft.com/office/drawing/2014/main" id="{00000000-0008-0000-0F00-00004703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10177</xdr:rowOff>
    </xdr:from>
    <xdr:ext cx="403059" cy="259045"/>
    <xdr:sp macro="" textlink="">
      <xdr:nvSpPr>
        <xdr:cNvPr id="840" name="テキスト ボックス 839">
          <a:extLst>
            <a:ext uri="{FF2B5EF4-FFF2-40B4-BE49-F238E27FC236}">
              <a16:creationId xmlns:a16="http://schemas.microsoft.com/office/drawing/2014/main" id="{00000000-0008-0000-0F00-000048030000}"/>
            </a:ext>
          </a:extLst>
        </xdr:cNvPr>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1" name="直線コネクタ 840">
          <a:extLst>
            <a:ext uri="{FF2B5EF4-FFF2-40B4-BE49-F238E27FC236}">
              <a16:creationId xmlns:a16="http://schemas.microsoft.com/office/drawing/2014/main" id="{00000000-0008-0000-0F00-00004903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2" name="テキスト ボックス 841">
          <a:extLst>
            <a:ext uri="{FF2B5EF4-FFF2-40B4-BE49-F238E27FC236}">
              <a16:creationId xmlns:a16="http://schemas.microsoft.com/office/drawing/2014/main" id="{00000000-0008-0000-0F00-00004A03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3" name="直線コネクタ 842">
          <a:extLst>
            <a:ext uri="{FF2B5EF4-FFF2-40B4-BE49-F238E27FC236}">
              <a16:creationId xmlns:a16="http://schemas.microsoft.com/office/drawing/2014/main" id="{00000000-0008-0000-0F00-00004B03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4" name="テキスト ボックス 843">
          <a:extLst>
            <a:ext uri="{FF2B5EF4-FFF2-40B4-BE49-F238E27FC236}">
              <a16:creationId xmlns:a16="http://schemas.microsoft.com/office/drawing/2014/main" id="{00000000-0008-0000-0F00-00004C03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5" name="直線コネクタ 844">
          <a:extLst>
            <a:ext uri="{FF2B5EF4-FFF2-40B4-BE49-F238E27FC236}">
              <a16:creationId xmlns:a16="http://schemas.microsoft.com/office/drawing/2014/main" id="{00000000-0008-0000-0F00-00004D03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6" name="テキスト ボックス 845">
          <a:extLst>
            <a:ext uri="{FF2B5EF4-FFF2-40B4-BE49-F238E27FC236}">
              <a16:creationId xmlns:a16="http://schemas.microsoft.com/office/drawing/2014/main" id="{00000000-0008-0000-0F00-00004E03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7" name="直線コネクタ 846">
          <a:extLst>
            <a:ext uri="{FF2B5EF4-FFF2-40B4-BE49-F238E27FC236}">
              <a16:creationId xmlns:a16="http://schemas.microsoft.com/office/drawing/2014/main" id="{00000000-0008-0000-0F00-00004F03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848" name="テキスト ボックス 847">
          <a:extLst>
            <a:ext uri="{FF2B5EF4-FFF2-40B4-BE49-F238E27FC236}">
              <a16:creationId xmlns:a16="http://schemas.microsoft.com/office/drawing/2014/main" id="{00000000-0008-0000-0F00-000050030000}"/>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9" name="直線コネクタ 848">
          <a:extLst>
            <a:ext uri="{FF2B5EF4-FFF2-40B4-BE49-F238E27FC236}">
              <a16:creationId xmlns:a16="http://schemas.microsoft.com/office/drawing/2014/main" id="{00000000-0008-0000-0F00-000051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0" name="【庁舎】&#10;有形固定資産減価償却率グラフ枠">
          <a:extLst>
            <a:ext uri="{FF2B5EF4-FFF2-40B4-BE49-F238E27FC236}">
              <a16:creationId xmlns:a16="http://schemas.microsoft.com/office/drawing/2014/main" id="{00000000-0008-0000-0F00-000052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93345</xdr:rowOff>
    </xdr:from>
    <xdr:to>
      <xdr:col>85</xdr:col>
      <xdr:colOff>126364</xdr:colOff>
      <xdr:row>108</xdr:row>
      <xdr:rowOff>89536</xdr:rowOff>
    </xdr:to>
    <xdr:cxnSp macro="">
      <xdr:nvCxnSpPr>
        <xdr:cNvPr id="851" name="直線コネクタ 850">
          <a:extLst>
            <a:ext uri="{FF2B5EF4-FFF2-40B4-BE49-F238E27FC236}">
              <a16:creationId xmlns:a16="http://schemas.microsoft.com/office/drawing/2014/main" id="{00000000-0008-0000-0F00-000053030000}"/>
            </a:ext>
          </a:extLst>
        </xdr:cNvPr>
        <xdr:cNvCxnSpPr/>
      </xdr:nvCxnSpPr>
      <xdr:spPr>
        <a:xfrm flipV="1">
          <a:off x="16318864" y="17409795"/>
          <a:ext cx="0" cy="1196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93363</xdr:rowOff>
    </xdr:from>
    <xdr:ext cx="405111" cy="259045"/>
    <xdr:sp macro="" textlink="">
      <xdr:nvSpPr>
        <xdr:cNvPr id="852" name="【庁舎】&#10;有形固定資産減価償却率最小値テキスト">
          <a:extLst>
            <a:ext uri="{FF2B5EF4-FFF2-40B4-BE49-F238E27FC236}">
              <a16:creationId xmlns:a16="http://schemas.microsoft.com/office/drawing/2014/main" id="{00000000-0008-0000-0F00-000054030000}"/>
            </a:ext>
          </a:extLst>
        </xdr:cNvPr>
        <xdr:cNvSpPr txBox="1"/>
      </xdr:nvSpPr>
      <xdr:spPr>
        <a:xfrm>
          <a:off x="16357600" y="18609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89536</xdr:rowOff>
    </xdr:from>
    <xdr:to>
      <xdr:col>86</xdr:col>
      <xdr:colOff>25400</xdr:colOff>
      <xdr:row>108</xdr:row>
      <xdr:rowOff>89536</xdr:rowOff>
    </xdr:to>
    <xdr:cxnSp macro="">
      <xdr:nvCxnSpPr>
        <xdr:cNvPr id="853" name="直線コネクタ 852">
          <a:extLst>
            <a:ext uri="{FF2B5EF4-FFF2-40B4-BE49-F238E27FC236}">
              <a16:creationId xmlns:a16="http://schemas.microsoft.com/office/drawing/2014/main" id="{00000000-0008-0000-0F00-000055030000}"/>
            </a:ext>
          </a:extLst>
        </xdr:cNvPr>
        <xdr:cNvCxnSpPr/>
      </xdr:nvCxnSpPr>
      <xdr:spPr>
        <a:xfrm>
          <a:off x="16230600" y="18606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40022</xdr:rowOff>
    </xdr:from>
    <xdr:ext cx="405111" cy="259045"/>
    <xdr:sp macro="" textlink="">
      <xdr:nvSpPr>
        <xdr:cNvPr id="854" name="【庁舎】&#10;有形固定資産減価償却率最大値テキスト">
          <a:extLst>
            <a:ext uri="{FF2B5EF4-FFF2-40B4-BE49-F238E27FC236}">
              <a16:creationId xmlns:a16="http://schemas.microsoft.com/office/drawing/2014/main" id="{00000000-0008-0000-0F00-000056030000}"/>
            </a:ext>
          </a:extLst>
        </xdr:cNvPr>
        <xdr:cNvSpPr txBox="1"/>
      </xdr:nvSpPr>
      <xdr:spPr>
        <a:xfrm>
          <a:off x="16357600" y="1718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93345</xdr:rowOff>
    </xdr:from>
    <xdr:to>
      <xdr:col>86</xdr:col>
      <xdr:colOff>25400</xdr:colOff>
      <xdr:row>101</xdr:row>
      <xdr:rowOff>93345</xdr:rowOff>
    </xdr:to>
    <xdr:cxnSp macro="">
      <xdr:nvCxnSpPr>
        <xdr:cNvPr id="855" name="直線コネクタ 854">
          <a:extLst>
            <a:ext uri="{FF2B5EF4-FFF2-40B4-BE49-F238E27FC236}">
              <a16:creationId xmlns:a16="http://schemas.microsoft.com/office/drawing/2014/main" id="{00000000-0008-0000-0F00-000057030000}"/>
            </a:ext>
          </a:extLst>
        </xdr:cNvPr>
        <xdr:cNvCxnSpPr/>
      </xdr:nvCxnSpPr>
      <xdr:spPr>
        <a:xfrm>
          <a:off x="16230600" y="1740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156863</xdr:rowOff>
    </xdr:from>
    <xdr:ext cx="405111" cy="259045"/>
    <xdr:sp macro="" textlink="">
      <xdr:nvSpPr>
        <xdr:cNvPr id="856" name="【庁舎】&#10;有形固定資産減価償却率平均値テキスト">
          <a:extLst>
            <a:ext uri="{FF2B5EF4-FFF2-40B4-BE49-F238E27FC236}">
              <a16:creationId xmlns:a16="http://schemas.microsoft.com/office/drawing/2014/main" id="{00000000-0008-0000-0F00-000058030000}"/>
            </a:ext>
          </a:extLst>
        </xdr:cNvPr>
        <xdr:cNvSpPr txBox="1"/>
      </xdr:nvSpPr>
      <xdr:spPr>
        <a:xfrm>
          <a:off x="16357600" y="178162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133986</xdr:rowOff>
    </xdr:from>
    <xdr:to>
      <xdr:col>85</xdr:col>
      <xdr:colOff>177800</xdr:colOff>
      <xdr:row>105</xdr:row>
      <xdr:rowOff>64136</xdr:rowOff>
    </xdr:to>
    <xdr:sp macro="" textlink="">
      <xdr:nvSpPr>
        <xdr:cNvPr id="857" name="フローチャート: 判断 856">
          <a:extLst>
            <a:ext uri="{FF2B5EF4-FFF2-40B4-BE49-F238E27FC236}">
              <a16:creationId xmlns:a16="http://schemas.microsoft.com/office/drawing/2014/main" id="{00000000-0008-0000-0F00-000059030000}"/>
            </a:ext>
          </a:extLst>
        </xdr:cNvPr>
        <xdr:cNvSpPr/>
      </xdr:nvSpPr>
      <xdr:spPr>
        <a:xfrm>
          <a:off x="16268700" y="1796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95886</xdr:rowOff>
    </xdr:from>
    <xdr:to>
      <xdr:col>81</xdr:col>
      <xdr:colOff>101600</xdr:colOff>
      <xdr:row>105</xdr:row>
      <xdr:rowOff>26036</xdr:rowOff>
    </xdr:to>
    <xdr:sp macro="" textlink="">
      <xdr:nvSpPr>
        <xdr:cNvPr id="858" name="フローチャート: 判断 857">
          <a:extLst>
            <a:ext uri="{FF2B5EF4-FFF2-40B4-BE49-F238E27FC236}">
              <a16:creationId xmlns:a16="http://schemas.microsoft.com/office/drawing/2014/main" id="{00000000-0008-0000-0F00-00005A030000}"/>
            </a:ext>
          </a:extLst>
        </xdr:cNvPr>
        <xdr:cNvSpPr/>
      </xdr:nvSpPr>
      <xdr:spPr>
        <a:xfrm>
          <a:off x="15430500" y="1792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48261</xdr:rowOff>
    </xdr:from>
    <xdr:to>
      <xdr:col>76</xdr:col>
      <xdr:colOff>165100</xdr:colOff>
      <xdr:row>104</xdr:row>
      <xdr:rowOff>149861</xdr:rowOff>
    </xdr:to>
    <xdr:sp macro="" textlink="">
      <xdr:nvSpPr>
        <xdr:cNvPr id="859" name="フローチャート: 判断 858">
          <a:extLst>
            <a:ext uri="{FF2B5EF4-FFF2-40B4-BE49-F238E27FC236}">
              <a16:creationId xmlns:a16="http://schemas.microsoft.com/office/drawing/2014/main" id="{00000000-0008-0000-0F00-00005B030000}"/>
            </a:ext>
          </a:extLst>
        </xdr:cNvPr>
        <xdr:cNvSpPr/>
      </xdr:nvSpPr>
      <xdr:spPr>
        <a:xfrm>
          <a:off x="14541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860" name="フローチャート: 判断 859">
          <a:extLst>
            <a:ext uri="{FF2B5EF4-FFF2-40B4-BE49-F238E27FC236}">
              <a16:creationId xmlns:a16="http://schemas.microsoft.com/office/drawing/2014/main" id="{00000000-0008-0000-0F00-00005C030000}"/>
            </a:ext>
          </a:extLst>
        </xdr:cNvPr>
        <xdr:cNvSpPr/>
      </xdr:nvSpPr>
      <xdr:spPr>
        <a:xfrm>
          <a:off x="13652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106</xdr:row>
      <xdr:rowOff>55880</xdr:rowOff>
    </xdr:from>
    <xdr:to>
      <xdr:col>67</xdr:col>
      <xdr:colOff>101600</xdr:colOff>
      <xdr:row>106</xdr:row>
      <xdr:rowOff>157480</xdr:rowOff>
    </xdr:to>
    <xdr:sp macro="" textlink="">
      <xdr:nvSpPr>
        <xdr:cNvPr id="861" name="フローチャート: 判断 860">
          <a:extLst>
            <a:ext uri="{FF2B5EF4-FFF2-40B4-BE49-F238E27FC236}">
              <a16:creationId xmlns:a16="http://schemas.microsoft.com/office/drawing/2014/main" id="{00000000-0008-0000-0F00-00005D030000}"/>
            </a:ext>
          </a:extLst>
        </xdr:cNvPr>
        <xdr:cNvSpPr/>
      </xdr:nvSpPr>
      <xdr:spPr>
        <a:xfrm>
          <a:off x="12763500" y="1822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00000000-0008-0000-0F00-00005E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3" name="テキスト ボックス 862">
          <a:extLst>
            <a:ext uri="{FF2B5EF4-FFF2-40B4-BE49-F238E27FC236}">
              <a16:creationId xmlns:a16="http://schemas.microsoft.com/office/drawing/2014/main" id="{00000000-0008-0000-0F00-00005F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4" name="テキスト ボックス 863">
          <a:extLst>
            <a:ext uri="{FF2B5EF4-FFF2-40B4-BE49-F238E27FC236}">
              <a16:creationId xmlns:a16="http://schemas.microsoft.com/office/drawing/2014/main" id="{00000000-0008-0000-0F00-000060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00000000-0008-0000-0F00-000061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00000000-0008-0000-0F00-000062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137795</xdr:rowOff>
    </xdr:from>
    <xdr:to>
      <xdr:col>85</xdr:col>
      <xdr:colOff>177800</xdr:colOff>
      <xdr:row>107</xdr:row>
      <xdr:rowOff>67945</xdr:rowOff>
    </xdr:to>
    <xdr:sp macro="" textlink="">
      <xdr:nvSpPr>
        <xdr:cNvPr id="867" name="楕円 866">
          <a:extLst>
            <a:ext uri="{FF2B5EF4-FFF2-40B4-BE49-F238E27FC236}">
              <a16:creationId xmlns:a16="http://schemas.microsoft.com/office/drawing/2014/main" id="{00000000-0008-0000-0F00-000063030000}"/>
            </a:ext>
          </a:extLst>
        </xdr:cNvPr>
        <xdr:cNvSpPr/>
      </xdr:nvSpPr>
      <xdr:spPr>
        <a:xfrm>
          <a:off x="16268700" y="1831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116222</xdr:rowOff>
    </xdr:from>
    <xdr:ext cx="405111" cy="259045"/>
    <xdr:sp macro="" textlink="">
      <xdr:nvSpPr>
        <xdr:cNvPr id="868" name="【庁舎】&#10;有形固定資産減価償却率該当値テキスト">
          <a:extLst>
            <a:ext uri="{FF2B5EF4-FFF2-40B4-BE49-F238E27FC236}">
              <a16:creationId xmlns:a16="http://schemas.microsoft.com/office/drawing/2014/main" id="{00000000-0008-0000-0F00-000064030000}"/>
            </a:ext>
          </a:extLst>
        </xdr:cNvPr>
        <xdr:cNvSpPr txBox="1"/>
      </xdr:nvSpPr>
      <xdr:spPr>
        <a:xfrm>
          <a:off x="16357600" y="1828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103505</xdr:rowOff>
    </xdr:from>
    <xdr:to>
      <xdr:col>81</xdr:col>
      <xdr:colOff>101600</xdr:colOff>
      <xdr:row>107</xdr:row>
      <xdr:rowOff>33655</xdr:rowOff>
    </xdr:to>
    <xdr:sp macro="" textlink="">
      <xdr:nvSpPr>
        <xdr:cNvPr id="869" name="楕円 868">
          <a:extLst>
            <a:ext uri="{FF2B5EF4-FFF2-40B4-BE49-F238E27FC236}">
              <a16:creationId xmlns:a16="http://schemas.microsoft.com/office/drawing/2014/main" id="{00000000-0008-0000-0F00-000065030000}"/>
            </a:ext>
          </a:extLst>
        </xdr:cNvPr>
        <xdr:cNvSpPr/>
      </xdr:nvSpPr>
      <xdr:spPr>
        <a:xfrm>
          <a:off x="15430500" y="1827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154305</xdr:rowOff>
    </xdr:from>
    <xdr:to>
      <xdr:col>85</xdr:col>
      <xdr:colOff>127000</xdr:colOff>
      <xdr:row>107</xdr:row>
      <xdr:rowOff>17145</xdr:rowOff>
    </xdr:to>
    <xdr:cxnSp macro="">
      <xdr:nvCxnSpPr>
        <xdr:cNvPr id="870" name="直線コネクタ 869">
          <a:extLst>
            <a:ext uri="{FF2B5EF4-FFF2-40B4-BE49-F238E27FC236}">
              <a16:creationId xmlns:a16="http://schemas.microsoft.com/office/drawing/2014/main" id="{00000000-0008-0000-0F00-000066030000}"/>
            </a:ext>
          </a:extLst>
        </xdr:cNvPr>
        <xdr:cNvCxnSpPr/>
      </xdr:nvCxnSpPr>
      <xdr:spPr>
        <a:xfrm>
          <a:off x="15481300" y="1832800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166370</xdr:rowOff>
    </xdr:from>
    <xdr:to>
      <xdr:col>76</xdr:col>
      <xdr:colOff>165100</xdr:colOff>
      <xdr:row>106</xdr:row>
      <xdr:rowOff>96520</xdr:rowOff>
    </xdr:to>
    <xdr:sp macro="" textlink="">
      <xdr:nvSpPr>
        <xdr:cNvPr id="871" name="楕円 870">
          <a:extLst>
            <a:ext uri="{FF2B5EF4-FFF2-40B4-BE49-F238E27FC236}">
              <a16:creationId xmlns:a16="http://schemas.microsoft.com/office/drawing/2014/main" id="{00000000-0008-0000-0F00-000067030000}"/>
            </a:ext>
          </a:extLst>
        </xdr:cNvPr>
        <xdr:cNvSpPr/>
      </xdr:nvSpPr>
      <xdr:spPr>
        <a:xfrm>
          <a:off x="14541500" y="1816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45720</xdr:rowOff>
    </xdr:from>
    <xdr:to>
      <xdr:col>81</xdr:col>
      <xdr:colOff>50800</xdr:colOff>
      <xdr:row>106</xdr:row>
      <xdr:rowOff>154305</xdr:rowOff>
    </xdr:to>
    <xdr:cxnSp macro="">
      <xdr:nvCxnSpPr>
        <xdr:cNvPr id="872" name="直線コネクタ 871">
          <a:extLst>
            <a:ext uri="{FF2B5EF4-FFF2-40B4-BE49-F238E27FC236}">
              <a16:creationId xmlns:a16="http://schemas.microsoft.com/office/drawing/2014/main" id="{00000000-0008-0000-0F00-000068030000}"/>
            </a:ext>
          </a:extLst>
        </xdr:cNvPr>
        <xdr:cNvCxnSpPr/>
      </xdr:nvCxnSpPr>
      <xdr:spPr>
        <a:xfrm>
          <a:off x="14592300" y="18219420"/>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149225</xdr:rowOff>
    </xdr:from>
    <xdr:to>
      <xdr:col>72</xdr:col>
      <xdr:colOff>38100</xdr:colOff>
      <xdr:row>106</xdr:row>
      <xdr:rowOff>79375</xdr:rowOff>
    </xdr:to>
    <xdr:sp macro="" textlink="">
      <xdr:nvSpPr>
        <xdr:cNvPr id="873" name="楕円 872">
          <a:extLst>
            <a:ext uri="{FF2B5EF4-FFF2-40B4-BE49-F238E27FC236}">
              <a16:creationId xmlns:a16="http://schemas.microsoft.com/office/drawing/2014/main" id="{00000000-0008-0000-0F00-000069030000}"/>
            </a:ext>
          </a:extLst>
        </xdr:cNvPr>
        <xdr:cNvSpPr/>
      </xdr:nvSpPr>
      <xdr:spPr>
        <a:xfrm>
          <a:off x="13652500" y="1815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28575</xdr:rowOff>
    </xdr:from>
    <xdr:to>
      <xdr:col>76</xdr:col>
      <xdr:colOff>114300</xdr:colOff>
      <xdr:row>106</xdr:row>
      <xdr:rowOff>45720</xdr:rowOff>
    </xdr:to>
    <xdr:cxnSp macro="">
      <xdr:nvCxnSpPr>
        <xdr:cNvPr id="874" name="直線コネクタ 873">
          <a:extLst>
            <a:ext uri="{FF2B5EF4-FFF2-40B4-BE49-F238E27FC236}">
              <a16:creationId xmlns:a16="http://schemas.microsoft.com/office/drawing/2014/main" id="{00000000-0008-0000-0F00-00006A030000}"/>
            </a:ext>
          </a:extLst>
        </xdr:cNvPr>
        <xdr:cNvCxnSpPr/>
      </xdr:nvCxnSpPr>
      <xdr:spPr>
        <a:xfrm>
          <a:off x="13703300" y="1820227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120650</xdr:rowOff>
    </xdr:from>
    <xdr:to>
      <xdr:col>67</xdr:col>
      <xdr:colOff>101600</xdr:colOff>
      <xdr:row>107</xdr:row>
      <xdr:rowOff>50800</xdr:rowOff>
    </xdr:to>
    <xdr:sp macro="" textlink="">
      <xdr:nvSpPr>
        <xdr:cNvPr id="875" name="楕円 874">
          <a:extLst>
            <a:ext uri="{FF2B5EF4-FFF2-40B4-BE49-F238E27FC236}">
              <a16:creationId xmlns:a16="http://schemas.microsoft.com/office/drawing/2014/main" id="{00000000-0008-0000-0F00-00006B030000}"/>
            </a:ext>
          </a:extLst>
        </xdr:cNvPr>
        <xdr:cNvSpPr/>
      </xdr:nvSpPr>
      <xdr:spPr>
        <a:xfrm>
          <a:off x="12763500" y="1829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28575</xdr:rowOff>
    </xdr:from>
    <xdr:to>
      <xdr:col>71</xdr:col>
      <xdr:colOff>177800</xdr:colOff>
      <xdr:row>107</xdr:row>
      <xdr:rowOff>0</xdr:rowOff>
    </xdr:to>
    <xdr:cxnSp macro="">
      <xdr:nvCxnSpPr>
        <xdr:cNvPr id="876" name="直線コネクタ 875">
          <a:extLst>
            <a:ext uri="{FF2B5EF4-FFF2-40B4-BE49-F238E27FC236}">
              <a16:creationId xmlns:a16="http://schemas.microsoft.com/office/drawing/2014/main" id="{00000000-0008-0000-0F00-00006C030000}"/>
            </a:ext>
          </a:extLst>
        </xdr:cNvPr>
        <xdr:cNvCxnSpPr/>
      </xdr:nvCxnSpPr>
      <xdr:spPr>
        <a:xfrm flipV="1">
          <a:off x="12814300" y="18202275"/>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42563</xdr:rowOff>
    </xdr:from>
    <xdr:ext cx="405111" cy="259045"/>
    <xdr:sp macro="" textlink="">
      <xdr:nvSpPr>
        <xdr:cNvPr id="877" name="n_1aveValue【庁舎】&#10;有形固定資産減価償却率">
          <a:extLst>
            <a:ext uri="{FF2B5EF4-FFF2-40B4-BE49-F238E27FC236}">
              <a16:creationId xmlns:a16="http://schemas.microsoft.com/office/drawing/2014/main" id="{00000000-0008-0000-0F00-00006D030000}"/>
            </a:ext>
          </a:extLst>
        </xdr:cNvPr>
        <xdr:cNvSpPr txBox="1"/>
      </xdr:nvSpPr>
      <xdr:spPr>
        <a:xfrm>
          <a:off x="15266044" y="1770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166388</xdr:rowOff>
    </xdr:from>
    <xdr:ext cx="405111" cy="259045"/>
    <xdr:sp macro="" textlink="">
      <xdr:nvSpPr>
        <xdr:cNvPr id="878" name="n_2aveValue【庁舎】&#10;有形固定資産減価償却率">
          <a:extLst>
            <a:ext uri="{FF2B5EF4-FFF2-40B4-BE49-F238E27FC236}">
              <a16:creationId xmlns:a16="http://schemas.microsoft.com/office/drawing/2014/main" id="{00000000-0008-0000-0F00-00006E030000}"/>
            </a:ext>
          </a:extLst>
        </xdr:cNvPr>
        <xdr:cNvSpPr txBox="1"/>
      </xdr:nvSpPr>
      <xdr:spPr>
        <a:xfrm>
          <a:off x="14389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170197</xdr:rowOff>
    </xdr:from>
    <xdr:ext cx="405111" cy="259045"/>
    <xdr:sp macro="" textlink="">
      <xdr:nvSpPr>
        <xdr:cNvPr id="879" name="n_3aveValue【庁舎】&#10;有形固定資産減価償却率">
          <a:extLst>
            <a:ext uri="{FF2B5EF4-FFF2-40B4-BE49-F238E27FC236}">
              <a16:creationId xmlns:a16="http://schemas.microsoft.com/office/drawing/2014/main" id="{00000000-0008-0000-0F00-00006F030000}"/>
            </a:ext>
          </a:extLst>
        </xdr:cNvPr>
        <xdr:cNvSpPr txBox="1"/>
      </xdr:nvSpPr>
      <xdr:spPr>
        <a:xfrm>
          <a:off x="13500744" y="1782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2557</xdr:rowOff>
    </xdr:from>
    <xdr:ext cx="405111" cy="259045"/>
    <xdr:sp macro="" textlink="">
      <xdr:nvSpPr>
        <xdr:cNvPr id="880" name="n_4aveValue【庁舎】&#10;有形固定資産減価償却率">
          <a:extLst>
            <a:ext uri="{FF2B5EF4-FFF2-40B4-BE49-F238E27FC236}">
              <a16:creationId xmlns:a16="http://schemas.microsoft.com/office/drawing/2014/main" id="{00000000-0008-0000-0F00-000070030000}"/>
            </a:ext>
          </a:extLst>
        </xdr:cNvPr>
        <xdr:cNvSpPr txBox="1"/>
      </xdr:nvSpPr>
      <xdr:spPr>
        <a:xfrm>
          <a:off x="12611744" y="18004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24782</xdr:rowOff>
    </xdr:from>
    <xdr:ext cx="405111" cy="259045"/>
    <xdr:sp macro="" textlink="">
      <xdr:nvSpPr>
        <xdr:cNvPr id="881" name="n_1mainValue【庁舎】&#10;有形固定資産減価償却率">
          <a:extLst>
            <a:ext uri="{FF2B5EF4-FFF2-40B4-BE49-F238E27FC236}">
              <a16:creationId xmlns:a16="http://schemas.microsoft.com/office/drawing/2014/main" id="{00000000-0008-0000-0F00-000071030000}"/>
            </a:ext>
          </a:extLst>
        </xdr:cNvPr>
        <xdr:cNvSpPr txBox="1"/>
      </xdr:nvSpPr>
      <xdr:spPr>
        <a:xfrm>
          <a:off x="15266044" y="1836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87647</xdr:rowOff>
    </xdr:from>
    <xdr:ext cx="405111" cy="259045"/>
    <xdr:sp macro="" textlink="">
      <xdr:nvSpPr>
        <xdr:cNvPr id="882" name="n_2mainValue【庁舎】&#10;有形固定資産減価償却率">
          <a:extLst>
            <a:ext uri="{FF2B5EF4-FFF2-40B4-BE49-F238E27FC236}">
              <a16:creationId xmlns:a16="http://schemas.microsoft.com/office/drawing/2014/main" id="{00000000-0008-0000-0F00-000072030000}"/>
            </a:ext>
          </a:extLst>
        </xdr:cNvPr>
        <xdr:cNvSpPr txBox="1"/>
      </xdr:nvSpPr>
      <xdr:spPr>
        <a:xfrm>
          <a:off x="14389744" y="1826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70502</xdr:rowOff>
    </xdr:from>
    <xdr:ext cx="405111" cy="259045"/>
    <xdr:sp macro="" textlink="">
      <xdr:nvSpPr>
        <xdr:cNvPr id="883" name="n_3mainValue【庁舎】&#10;有形固定資産減価償却率">
          <a:extLst>
            <a:ext uri="{FF2B5EF4-FFF2-40B4-BE49-F238E27FC236}">
              <a16:creationId xmlns:a16="http://schemas.microsoft.com/office/drawing/2014/main" id="{00000000-0008-0000-0F00-000073030000}"/>
            </a:ext>
          </a:extLst>
        </xdr:cNvPr>
        <xdr:cNvSpPr txBox="1"/>
      </xdr:nvSpPr>
      <xdr:spPr>
        <a:xfrm>
          <a:off x="13500744" y="1824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41927</xdr:rowOff>
    </xdr:from>
    <xdr:ext cx="405111" cy="259045"/>
    <xdr:sp macro="" textlink="">
      <xdr:nvSpPr>
        <xdr:cNvPr id="884" name="n_4mainValue【庁舎】&#10;有形固定資産減価償却率">
          <a:extLst>
            <a:ext uri="{FF2B5EF4-FFF2-40B4-BE49-F238E27FC236}">
              <a16:creationId xmlns:a16="http://schemas.microsoft.com/office/drawing/2014/main" id="{00000000-0008-0000-0F00-000074030000}"/>
            </a:ext>
          </a:extLst>
        </xdr:cNvPr>
        <xdr:cNvSpPr txBox="1"/>
      </xdr:nvSpPr>
      <xdr:spPr>
        <a:xfrm>
          <a:off x="12611744" y="1838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5" name="正方形/長方形 884">
          <a:extLst>
            <a:ext uri="{FF2B5EF4-FFF2-40B4-BE49-F238E27FC236}">
              <a16:creationId xmlns:a16="http://schemas.microsoft.com/office/drawing/2014/main" id="{00000000-0008-0000-0F00-000075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6" name="正方形/長方形 885">
          <a:extLst>
            <a:ext uri="{FF2B5EF4-FFF2-40B4-BE49-F238E27FC236}">
              <a16:creationId xmlns:a16="http://schemas.microsoft.com/office/drawing/2014/main" id="{00000000-0008-0000-0F00-000076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7" name="正方形/長方形 886">
          <a:extLst>
            <a:ext uri="{FF2B5EF4-FFF2-40B4-BE49-F238E27FC236}">
              <a16:creationId xmlns:a16="http://schemas.microsoft.com/office/drawing/2014/main" id="{00000000-0008-0000-0F00-000077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8" name="正方形/長方形 887">
          <a:extLst>
            <a:ext uri="{FF2B5EF4-FFF2-40B4-BE49-F238E27FC236}">
              <a16:creationId xmlns:a16="http://schemas.microsoft.com/office/drawing/2014/main" id="{00000000-0008-0000-0F00-000078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9" name="正方形/長方形 888">
          <a:extLst>
            <a:ext uri="{FF2B5EF4-FFF2-40B4-BE49-F238E27FC236}">
              <a16:creationId xmlns:a16="http://schemas.microsoft.com/office/drawing/2014/main" id="{00000000-0008-0000-0F00-000079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0" name="正方形/長方形 889">
          <a:extLst>
            <a:ext uri="{FF2B5EF4-FFF2-40B4-BE49-F238E27FC236}">
              <a16:creationId xmlns:a16="http://schemas.microsoft.com/office/drawing/2014/main" id="{00000000-0008-0000-0F00-00007A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1" name="正方形/長方形 890">
          <a:extLst>
            <a:ext uri="{FF2B5EF4-FFF2-40B4-BE49-F238E27FC236}">
              <a16:creationId xmlns:a16="http://schemas.microsoft.com/office/drawing/2014/main" id="{00000000-0008-0000-0F00-00007B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2" name="正方形/長方形 891">
          <a:extLst>
            <a:ext uri="{FF2B5EF4-FFF2-40B4-BE49-F238E27FC236}">
              <a16:creationId xmlns:a16="http://schemas.microsoft.com/office/drawing/2014/main" id="{00000000-0008-0000-0F00-00007C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3" name="テキスト ボックス 892">
          <a:extLst>
            <a:ext uri="{FF2B5EF4-FFF2-40B4-BE49-F238E27FC236}">
              <a16:creationId xmlns:a16="http://schemas.microsoft.com/office/drawing/2014/main" id="{00000000-0008-0000-0F00-00007D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4" name="直線コネクタ 893">
          <a:extLst>
            <a:ext uri="{FF2B5EF4-FFF2-40B4-BE49-F238E27FC236}">
              <a16:creationId xmlns:a16="http://schemas.microsoft.com/office/drawing/2014/main" id="{00000000-0008-0000-0F00-00007E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95" name="テキスト ボックス 894">
          <a:extLst>
            <a:ext uri="{FF2B5EF4-FFF2-40B4-BE49-F238E27FC236}">
              <a16:creationId xmlns:a16="http://schemas.microsoft.com/office/drawing/2014/main" id="{00000000-0008-0000-0F00-00007F03000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896" name="直線コネクタ 895">
          <a:extLst>
            <a:ext uri="{FF2B5EF4-FFF2-40B4-BE49-F238E27FC236}">
              <a16:creationId xmlns:a16="http://schemas.microsoft.com/office/drawing/2014/main" id="{00000000-0008-0000-0F00-000080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97" name="テキスト ボックス 896">
          <a:extLst>
            <a:ext uri="{FF2B5EF4-FFF2-40B4-BE49-F238E27FC236}">
              <a16:creationId xmlns:a16="http://schemas.microsoft.com/office/drawing/2014/main" id="{00000000-0008-0000-0F00-000081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98" name="直線コネクタ 897">
          <a:extLst>
            <a:ext uri="{FF2B5EF4-FFF2-40B4-BE49-F238E27FC236}">
              <a16:creationId xmlns:a16="http://schemas.microsoft.com/office/drawing/2014/main" id="{00000000-0008-0000-0F00-000082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99" name="テキスト ボックス 898">
          <a:extLst>
            <a:ext uri="{FF2B5EF4-FFF2-40B4-BE49-F238E27FC236}">
              <a16:creationId xmlns:a16="http://schemas.microsoft.com/office/drawing/2014/main" id="{00000000-0008-0000-0F00-000083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0" name="直線コネクタ 899">
          <a:extLst>
            <a:ext uri="{FF2B5EF4-FFF2-40B4-BE49-F238E27FC236}">
              <a16:creationId xmlns:a16="http://schemas.microsoft.com/office/drawing/2014/main" id="{00000000-0008-0000-0F00-000084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1" name="テキスト ボックス 900">
          <a:extLst>
            <a:ext uri="{FF2B5EF4-FFF2-40B4-BE49-F238E27FC236}">
              <a16:creationId xmlns:a16="http://schemas.microsoft.com/office/drawing/2014/main" id="{00000000-0008-0000-0F00-000085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2" name="直線コネクタ 901">
          <a:extLst>
            <a:ext uri="{FF2B5EF4-FFF2-40B4-BE49-F238E27FC236}">
              <a16:creationId xmlns:a16="http://schemas.microsoft.com/office/drawing/2014/main" id="{00000000-0008-0000-0F00-000086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3" name="テキスト ボックス 902">
          <a:extLst>
            <a:ext uri="{FF2B5EF4-FFF2-40B4-BE49-F238E27FC236}">
              <a16:creationId xmlns:a16="http://schemas.microsoft.com/office/drawing/2014/main" id="{00000000-0008-0000-0F00-000087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4" name="直線コネクタ 903">
          <a:extLst>
            <a:ext uri="{FF2B5EF4-FFF2-40B4-BE49-F238E27FC236}">
              <a16:creationId xmlns:a16="http://schemas.microsoft.com/office/drawing/2014/main" id="{00000000-0008-0000-0F00-000088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5" name="テキスト ボックス 904">
          <a:extLst>
            <a:ext uri="{FF2B5EF4-FFF2-40B4-BE49-F238E27FC236}">
              <a16:creationId xmlns:a16="http://schemas.microsoft.com/office/drawing/2014/main" id="{00000000-0008-0000-0F00-000089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6" name="【庁舎】&#10;一人当たり面積グラフ枠">
          <a:extLst>
            <a:ext uri="{FF2B5EF4-FFF2-40B4-BE49-F238E27FC236}">
              <a16:creationId xmlns:a16="http://schemas.microsoft.com/office/drawing/2014/main" id="{00000000-0008-0000-0F00-00008A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105918</xdr:rowOff>
    </xdr:from>
    <xdr:to>
      <xdr:col>116</xdr:col>
      <xdr:colOff>62864</xdr:colOff>
      <xdr:row>108</xdr:row>
      <xdr:rowOff>3048</xdr:rowOff>
    </xdr:to>
    <xdr:cxnSp macro="">
      <xdr:nvCxnSpPr>
        <xdr:cNvPr id="907" name="直線コネクタ 906">
          <a:extLst>
            <a:ext uri="{FF2B5EF4-FFF2-40B4-BE49-F238E27FC236}">
              <a16:creationId xmlns:a16="http://schemas.microsoft.com/office/drawing/2014/main" id="{00000000-0008-0000-0F00-00008B030000}"/>
            </a:ext>
          </a:extLst>
        </xdr:cNvPr>
        <xdr:cNvCxnSpPr/>
      </xdr:nvCxnSpPr>
      <xdr:spPr>
        <a:xfrm flipV="1">
          <a:off x="22160864" y="17422368"/>
          <a:ext cx="0" cy="1097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6875</xdr:rowOff>
    </xdr:from>
    <xdr:ext cx="469744" cy="259045"/>
    <xdr:sp macro="" textlink="">
      <xdr:nvSpPr>
        <xdr:cNvPr id="908" name="【庁舎】&#10;一人当たり面積最小値テキスト">
          <a:extLst>
            <a:ext uri="{FF2B5EF4-FFF2-40B4-BE49-F238E27FC236}">
              <a16:creationId xmlns:a16="http://schemas.microsoft.com/office/drawing/2014/main" id="{00000000-0008-0000-0F00-00008C030000}"/>
            </a:ext>
          </a:extLst>
        </xdr:cNvPr>
        <xdr:cNvSpPr txBox="1"/>
      </xdr:nvSpPr>
      <xdr:spPr>
        <a:xfrm>
          <a:off x="22199600" y="1852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xdr:rowOff>
    </xdr:from>
    <xdr:to>
      <xdr:col>116</xdr:col>
      <xdr:colOff>152400</xdr:colOff>
      <xdr:row>108</xdr:row>
      <xdr:rowOff>3048</xdr:rowOff>
    </xdr:to>
    <xdr:cxnSp macro="">
      <xdr:nvCxnSpPr>
        <xdr:cNvPr id="909" name="直線コネクタ 908">
          <a:extLst>
            <a:ext uri="{FF2B5EF4-FFF2-40B4-BE49-F238E27FC236}">
              <a16:creationId xmlns:a16="http://schemas.microsoft.com/office/drawing/2014/main" id="{00000000-0008-0000-0F00-00008D030000}"/>
            </a:ext>
          </a:extLst>
        </xdr:cNvPr>
        <xdr:cNvCxnSpPr/>
      </xdr:nvCxnSpPr>
      <xdr:spPr>
        <a:xfrm>
          <a:off x="22072600" y="1851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52595</xdr:rowOff>
    </xdr:from>
    <xdr:ext cx="469744" cy="259045"/>
    <xdr:sp macro="" textlink="">
      <xdr:nvSpPr>
        <xdr:cNvPr id="910" name="【庁舎】&#10;一人当たり面積最大値テキスト">
          <a:extLst>
            <a:ext uri="{FF2B5EF4-FFF2-40B4-BE49-F238E27FC236}">
              <a16:creationId xmlns:a16="http://schemas.microsoft.com/office/drawing/2014/main" id="{00000000-0008-0000-0F00-00008E030000}"/>
            </a:ext>
          </a:extLst>
        </xdr:cNvPr>
        <xdr:cNvSpPr txBox="1"/>
      </xdr:nvSpPr>
      <xdr:spPr>
        <a:xfrm>
          <a:off x="22199600" y="17197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105918</xdr:rowOff>
    </xdr:from>
    <xdr:to>
      <xdr:col>116</xdr:col>
      <xdr:colOff>152400</xdr:colOff>
      <xdr:row>101</xdr:row>
      <xdr:rowOff>105918</xdr:rowOff>
    </xdr:to>
    <xdr:cxnSp macro="">
      <xdr:nvCxnSpPr>
        <xdr:cNvPr id="911" name="直線コネクタ 910">
          <a:extLst>
            <a:ext uri="{FF2B5EF4-FFF2-40B4-BE49-F238E27FC236}">
              <a16:creationId xmlns:a16="http://schemas.microsoft.com/office/drawing/2014/main" id="{00000000-0008-0000-0F00-00008F030000}"/>
            </a:ext>
          </a:extLst>
        </xdr:cNvPr>
        <xdr:cNvCxnSpPr/>
      </xdr:nvCxnSpPr>
      <xdr:spPr>
        <a:xfrm>
          <a:off x="22072600" y="174223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67835</xdr:rowOff>
    </xdr:from>
    <xdr:ext cx="469744" cy="259045"/>
    <xdr:sp macro="" textlink="">
      <xdr:nvSpPr>
        <xdr:cNvPr id="912" name="【庁舎】&#10;一人当たり面積平均値テキスト">
          <a:extLst>
            <a:ext uri="{FF2B5EF4-FFF2-40B4-BE49-F238E27FC236}">
              <a16:creationId xmlns:a16="http://schemas.microsoft.com/office/drawing/2014/main" id="{00000000-0008-0000-0F00-000090030000}"/>
            </a:ext>
          </a:extLst>
        </xdr:cNvPr>
        <xdr:cNvSpPr txBox="1"/>
      </xdr:nvSpPr>
      <xdr:spPr>
        <a:xfrm>
          <a:off x="22199600" y="178986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89408</xdr:rowOff>
    </xdr:from>
    <xdr:to>
      <xdr:col>116</xdr:col>
      <xdr:colOff>114300</xdr:colOff>
      <xdr:row>105</xdr:row>
      <xdr:rowOff>19558</xdr:rowOff>
    </xdr:to>
    <xdr:sp macro="" textlink="">
      <xdr:nvSpPr>
        <xdr:cNvPr id="913" name="フローチャート: 判断 912">
          <a:extLst>
            <a:ext uri="{FF2B5EF4-FFF2-40B4-BE49-F238E27FC236}">
              <a16:creationId xmlns:a16="http://schemas.microsoft.com/office/drawing/2014/main" id="{00000000-0008-0000-0F00-000091030000}"/>
            </a:ext>
          </a:extLst>
        </xdr:cNvPr>
        <xdr:cNvSpPr/>
      </xdr:nvSpPr>
      <xdr:spPr>
        <a:xfrm>
          <a:off x="22110700" y="1792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61976</xdr:rowOff>
    </xdr:from>
    <xdr:to>
      <xdr:col>112</xdr:col>
      <xdr:colOff>38100</xdr:colOff>
      <xdr:row>104</xdr:row>
      <xdr:rowOff>163576</xdr:rowOff>
    </xdr:to>
    <xdr:sp macro="" textlink="">
      <xdr:nvSpPr>
        <xdr:cNvPr id="914" name="フローチャート: 判断 913">
          <a:extLst>
            <a:ext uri="{FF2B5EF4-FFF2-40B4-BE49-F238E27FC236}">
              <a16:creationId xmlns:a16="http://schemas.microsoft.com/office/drawing/2014/main" id="{00000000-0008-0000-0F00-000092030000}"/>
            </a:ext>
          </a:extLst>
        </xdr:cNvPr>
        <xdr:cNvSpPr/>
      </xdr:nvSpPr>
      <xdr:spPr>
        <a:xfrm>
          <a:off x="21272500" y="1789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61976</xdr:rowOff>
    </xdr:from>
    <xdr:to>
      <xdr:col>107</xdr:col>
      <xdr:colOff>101600</xdr:colOff>
      <xdr:row>104</xdr:row>
      <xdr:rowOff>163576</xdr:rowOff>
    </xdr:to>
    <xdr:sp macro="" textlink="">
      <xdr:nvSpPr>
        <xdr:cNvPr id="915" name="フローチャート: 判断 914">
          <a:extLst>
            <a:ext uri="{FF2B5EF4-FFF2-40B4-BE49-F238E27FC236}">
              <a16:creationId xmlns:a16="http://schemas.microsoft.com/office/drawing/2014/main" id="{00000000-0008-0000-0F00-000093030000}"/>
            </a:ext>
          </a:extLst>
        </xdr:cNvPr>
        <xdr:cNvSpPr/>
      </xdr:nvSpPr>
      <xdr:spPr>
        <a:xfrm>
          <a:off x="20383500" y="1789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82550</xdr:rowOff>
    </xdr:from>
    <xdr:to>
      <xdr:col>102</xdr:col>
      <xdr:colOff>165100</xdr:colOff>
      <xdr:row>106</xdr:row>
      <xdr:rowOff>12700</xdr:rowOff>
    </xdr:to>
    <xdr:sp macro="" textlink="">
      <xdr:nvSpPr>
        <xdr:cNvPr id="916" name="フローチャート: 判断 915">
          <a:extLst>
            <a:ext uri="{FF2B5EF4-FFF2-40B4-BE49-F238E27FC236}">
              <a16:creationId xmlns:a16="http://schemas.microsoft.com/office/drawing/2014/main" id="{00000000-0008-0000-0F00-000094030000}"/>
            </a:ext>
          </a:extLst>
        </xdr:cNvPr>
        <xdr:cNvSpPr/>
      </xdr:nvSpPr>
      <xdr:spPr>
        <a:xfrm>
          <a:off x="19494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32258</xdr:rowOff>
    </xdr:from>
    <xdr:to>
      <xdr:col>98</xdr:col>
      <xdr:colOff>38100</xdr:colOff>
      <xdr:row>105</xdr:row>
      <xdr:rowOff>133858</xdr:rowOff>
    </xdr:to>
    <xdr:sp macro="" textlink="">
      <xdr:nvSpPr>
        <xdr:cNvPr id="917" name="フローチャート: 判断 916">
          <a:extLst>
            <a:ext uri="{FF2B5EF4-FFF2-40B4-BE49-F238E27FC236}">
              <a16:creationId xmlns:a16="http://schemas.microsoft.com/office/drawing/2014/main" id="{00000000-0008-0000-0F00-000095030000}"/>
            </a:ext>
          </a:extLst>
        </xdr:cNvPr>
        <xdr:cNvSpPr/>
      </xdr:nvSpPr>
      <xdr:spPr>
        <a:xfrm>
          <a:off x="18605500" y="18034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00000000-0008-0000-0F00-000096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00000000-0008-0000-0F00-000097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0" name="テキスト ボックス 919">
          <a:extLst>
            <a:ext uri="{FF2B5EF4-FFF2-40B4-BE49-F238E27FC236}">
              <a16:creationId xmlns:a16="http://schemas.microsoft.com/office/drawing/2014/main" id="{00000000-0008-0000-0F00-000098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00000000-0008-0000-0F00-000099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00000000-0008-0000-0F00-00009A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55118</xdr:rowOff>
    </xdr:from>
    <xdr:to>
      <xdr:col>116</xdr:col>
      <xdr:colOff>114300</xdr:colOff>
      <xdr:row>103</xdr:row>
      <xdr:rowOff>156718</xdr:rowOff>
    </xdr:to>
    <xdr:sp macro="" textlink="">
      <xdr:nvSpPr>
        <xdr:cNvPr id="923" name="楕円 922">
          <a:extLst>
            <a:ext uri="{FF2B5EF4-FFF2-40B4-BE49-F238E27FC236}">
              <a16:creationId xmlns:a16="http://schemas.microsoft.com/office/drawing/2014/main" id="{00000000-0008-0000-0F00-00009B030000}"/>
            </a:ext>
          </a:extLst>
        </xdr:cNvPr>
        <xdr:cNvSpPr/>
      </xdr:nvSpPr>
      <xdr:spPr>
        <a:xfrm>
          <a:off x="22110700" y="17714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77995</xdr:rowOff>
    </xdr:from>
    <xdr:ext cx="469744" cy="259045"/>
    <xdr:sp macro="" textlink="">
      <xdr:nvSpPr>
        <xdr:cNvPr id="924" name="【庁舎】&#10;一人当たり面積該当値テキスト">
          <a:extLst>
            <a:ext uri="{FF2B5EF4-FFF2-40B4-BE49-F238E27FC236}">
              <a16:creationId xmlns:a16="http://schemas.microsoft.com/office/drawing/2014/main" id="{00000000-0008-0000-0F00-00009C030000}"/>
            </a:ext>
          </a:extLst>
        </xdr:cNvPr>
        <xdr:cNvSpPr txBox="1"/>
      </xdr:nvSpPr>
      <xdr:spPr>
        <a:xfrm>
          <a:off x="22199600" y="17565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50546</xdr:rowOff>
    </xdr:from>
    <xdr:to>
      <xdr:col>112</xdr:col>
      <xdr:colOff>38100</xdr:colOff>
      <xdr:row>103</xdr:row>
      <xdr:rowOff>152146</xdr:rowOff>
    </xdr:to>
    <xdr:sp macro="" textlink="">
      <xdr:nvSpPr>
        <xdr:cNvPr id="925" name="楕円 924">
          <a:extLst>
            <a:ext uri="{FF2B5EF4-FFF2-40B4-BE49-F238E27FC236}">
              <a16:creationId xmlns:a16="http://schemas.microsoft.com/office/drawing/2014/main" id="{00000000-0008-0000-0F00-00009D030000}"/>
            </a:ext>
          </a:extLst>
        </xdr:cNvPr>
        <xdr:cNvSpPr/>
      </xdr:nvSpPr>
      <xdr:spPr>
        <a:xfrm>
          <a:off x="21272500" y="1770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101346</xdr:rowOff>
    </xdr:from>
    <xdr:to>
      <xdr:col>116</xdr:col>
      <xdr:colOff>63500</xdr:colOff>
      <xdr:row>103</xdr:row>
      <xdr:rowOff>105918</xdr:rowOff>
    </xdr:to>
    <xdr:cxnSp macro="">
      <xdr:nvCxnSpPr>
        <xdr:cNvPr id="926" name="直線コネクタ 925">
          <a:extLst>
            <a:ext uri="{FF2B5EF4-FFF2-40B4-BE49-F238E27FC236}">
              <a16:creationId xmlns:a16="http://schemas.microsoft.com/office/drawing/2014/main" id="{00000000-0008-0000-0F00-00009E030000}"/>
            </a:ext>
          </a:extLst>
        </xdr:cNvPr>
        <xdr:cNvCxnSpPr/>
      </xdr:nvCxnSpPr>
      <xdr:spPr>
        <a:xfrm>
          <a:off x="21323300" y="1776069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57404</xdr:rowOff>
    </xdr:from>
    <xdr:to>
      <xdr:col>107</xdr:col>
      <xdr:colOff>101600</xdr:colOff>
      <xdr:row>104</xdr:row>
      <xdr:rowOff>159004</xdr:rowOff>
    </xdr:to>
    <xdr:sp macro="" textlink="">
      <xdr:nvSpPr>
        <xdr:cNvPr id="927" name="楕円 926">
          <a:extLst>
            <a:ext uri="{FF2B5EF4-FFF2-40B4-BE49-F238E27FC236}">
              <a16:creationId xmlns:a16="http://schemas.microsoft.com/office/drawing/2014/main" id="{00000000-0008-0000-0F00-00009F030000}"/>
            </a:ext>
          </a:extLst>
        </xdr:cNvPr>
        <xdr:cNvSpPr/>
      </xdr:nvSpPr>
      <xdr:spPr>
        <a:xfrm>
          <a:off x="20383500" y="1788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101346</xdr:rowOff>
    </xdr:from>
    <xdr:to>
      <xdr:col>111</xdr:col>
      <xdr:colOff>177800</xdr:colOff>
      <xdr:row>104</xdr:row>
      <xdr:rowOff>108204</xdr:rowOff>
    </xdr:to>
    <xdr:cxnSp macro="">
      <xdr:nvCxnSpPr>
        <xdr:cNvPr id="928" name="直線コネクタ 927">
          <a:extLst>
            <a:ext uri="{FF2B5EF4-FFF2-40B4-BE49-F238E27FC236}">
              <a16:creationId xmlns:a16="http://schemas.microsoft.com/office/drawing/2014/main" id="{00000000-0008-0000-0F00-0000A0030000}"/>
            </a:ext>
          </a:extLst>
        </xdr:cNvPr>
        <xdr:cNvCxnSpPr/>
      </xdr:nvCxnSpPr>
      <xdr:spPr>
        <a:xfrm flipV="1">
          <a:off x="20434300" y="17760696"/>
          <a:ext cx="889000" cy="178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34544</xdr:rowOff>
    </xdr:from>
    <xdr:to>
      <xdr:col>102</xdr:col>
      <xdr:colOff>165100</xdr:colOff>
      <xdr:row>104</xdr:row>
      <xdr:rowOff>136144</xdr:rowOff>
    </xdr:to>
    <xdr:sp macro="" textlink="">
      <xdr:nvSpPr>
        <xdr:cNvPr id="929" name="楕円 928">
          <a:extLst>
            <a:ext uri="{FF2B5EF4-FFF2-40B4-BE49-F238E27FC236}">
              <a16:creationId xmlns:a16="http://schemas.microsoft.com/office/drawing/2014/main" id="{00000000-0008-0000-0F00-0000A1030000}"/>
            </a:ext>
          </a:extLst>
        </xdr:cNvPr>
        <xdr:cNvSpPr/>
      </xdr:nvSpPr>
      <xdr:spPr>
        <a:xfrm>
          <a:off x="19494500" y="1786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85344</xdr:rowOff>
    </xdr:from>
    <xdr:to>
      <xdr:col>107</xdr:col>
      <xdr:colOff>50800</xdr:colOff>
      <xdr:row>104</xdr:row>
      <xdr:rowOff>108204</xdr:rowOff>
    </xdr:to>
    <xdr:cxnSp macro="">
      <xdr:nvCxnSpPr>
        <xdr:cNvPr id="930" name="直線コネクタ 929">
          <a:extLst>
            <a:ext uri="{FF2B5EF4-FFF2-40B4-BE49-F238E27FC236}">
              <a16:creationId xmlns:a16="http://schemas.microsoft.com/office/drawing/2014/main" id="{00000000-0008-0000-0F00-0000A2030000}"/>
            </a:ext>
          </a:extLst>
        </xdr:cNvPr>
        <xdr:cNvCxnSpPr/>
      </xdr:nvCxnSpPr>
      <xdr:spPr>
        <a:xfrm>
          <a:off x="19545300" y="1791614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82550</xdr:rowOff>
    </xdr:from>
    <xdr:to>
      <xdr:col>98</xdr:col>
      <xdr:colOff>38100</xdr:colOff>
      <xdr:row>104</xdr:row>
      <xdr:rowOff>12700</xdr:rowOff>
    </xdr:to>
    <xdr:sp macro="" textlink="">
      <xdr:nvSpPr>
        <xdr:cNvPr id="931" name="楕円 930">
          <a:extLst>
            <a:ext uri="{FF2B5EF4-FFF2-40B4-BE49-F238E27FC236}">
              <a16:creationId xmlns:a16="http://schemas.microsoft.com/office/drawing/2014/main" id="{00000000-0008-0000-0F00-0000A3030000}"/>
            </a:ext>
          </a:extLst>
        </xdr:cNvPr>
        <xdr:cNvSpPr/>
      </xdr:nvSpPr>
      <xdr:spPr>
        <a:xfrm>
          <a:off x="18605500" y="1774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133350</xdr:rowOff>
    </xdr:from>
    <xdr:to>
      <xdr:col>102</xdr:col>
      <xdr:colOff>114300</xdr:colOff>
      <xdr:row>104</xdr:row>
      <xdr:rowOff>85344</xdr:rowOff>
    </xdr:to>
    <xdr:cxnSp macro="">
      <xdr:nvCxnSpPr>
        <xdr:cNvPr id="932" name="直線コネクタ 931">
          <a:extLst>
            <a:ext uri="{FF2B5EF4-FFF2-40B4-BE49-F238E27FC236}">
              <a16:creationId xmlns:a16="http://schemas.microsoft.com/office/drawing/2014/main" id="{00000000-0008-0000-0F00-0000A4030000}"/>
            </a:ext>
          </a:extLst>
        </xdr:cNvPr>
        <xdr:cNvCxnSpPr/>
      </xdr:nvCxnSpPr>
      <xdr:spPr>
        <a:xfrm>
          <a:off x="18656300" y="17792700"/>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154703</xdr:rowOff>
    </xdr:from>
    <xdr:ext cx="469744" cy="259045"/>
    <xdr:sp macro="" textlink="">
      <xdr:nvSpPr>
        <xdr:cNvPr id="933" name="n_1aveValue【庁舎】&#10;一人当たり面積">
          <a:extLst>
            <a:ext uri="{FF2B5EF4-FFF2-40B4-BE49-F238E27FC236}">
              <a16:creationId xmlns:a16="http://schemas.microsoft.com/office/drawing/2014/main" id="{00000000-0008-0000-0F00-0000A5030000}"/>
            </a:ext>
          </a:extLst>
        </xdr:cNvPr>
        <xdr:cNvSpPr txBox="1"/>
      </xdr:nvSpPr>
      <xdr:spPr>
        <a:xfrm>
          <a:off x="21075727" y="17985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154703</xdr:rowOff>
    </xdr:from>
    <xdr:ext cx="469744" cy="259045"/>
    <xdr:sp macro="" textlink="">
      <xdr:nvSpPr>
        <xdr:cNvPr id="934" name="n_2aveValue【庁舎】&#10;一人当たり面積">
          <a:extLst>
            <a:ext uri="{FF2B5EF4-FFF2-40B4-BE49-F238E27FC236}">
              <a16:creationId xmlns:a16="http://schemas.microsoft.com/office/drawing/2014/main" id="{00000000-0008-0000-0F00-0000A6030000}"/>
            </a:ext>
          </a:extLst>
        </xdr:cNvPr>
        <xdr:cNvSpPr txBox="1"/>
      </xdr:nvSpPr>
      <xdr:spPr>
        <a:xfrm>
          <a:off x="20199427" y="17985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3827</xdr:rowOff>
    </xdr:from>
    <xdr:ext cx="469744" cy="259045"/>
    <xdr:sp macro="" textlink="">
      <xdr:nvSpPr>
        <xdr:cNvPr id="935" name="n_3aveValue【庁舎】&#10;一人当たり面積">
          <a:extLst>
            <a:ext uri="{FF2B5EF4-FFF2-40B4-BE49-F238E27FC236}">
              <a16:creationId xmlns:a16="http://schemas.microsoft.com/office/drawing/2014/main" id="{00000000-0008-0000-0F00-0000A7030000}"/>
            </a:ext>
          </a:extLst>
        </xdr:cNvPr>
        <xdr:cNvSpPr txBox="1"/>
      </xdr:nvSpPr>
      <xdr:spPr>
        <a:xfrm>
          <a:off x="19310427" y="1817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124985</xdr:rowOff>
    </xdr:from>
    <xdr:ext cx="469744" cy="259045"/>
    <xdr:sp macro="" textlink="">
      <xdr:nvSpPr>
        <xdr:cNvPr id="936" name="n_4aveValue【庁舎】&#10;一人当たり面積">
          <a:extLst>
            <a:ext uri="{FF2B5EF4-FFF2-40B4-BE49-F238E27FC236}">
              <a16:creationId xmlns:a16="http://schemas.microsoft.com/office/drawing/2014/main" id="{00000000-0008-0000-0F00-0000A8030000}"/>
            </a:ext>
          </a:extLst>
        </xdr:cNvPr>
        <xdr:cNvSpPr txBox="1"/>
      </xdr:nvSpPr>
      <xdr:spPr>
        <a:xfrm>
          <a:off x="18421427" y="1812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168673</xdr:rowOff>
    </xdr:from>
    <xdr:ext cx="469744" cy="259045"/>
    <xdr:sp macro="" textlink="">
      <xdr:nvSpPr>
        <xdr:cNvPr id="937" name="n_1mainValue【庁舎】&#10;一人当たり面積">
          <a:extLst>
            <a:ext uri="{FF2B5EF4-FFF2-40B4-BE49-F238E27FC236}">
              <a16:creationId xmlns:a16="http://schemas.microsoft.com/office/drawing/2014/main" id="{00000000-0008-0000-0F00-0000A9030000}"/>
            </a:ext>
          </a:extLst>
        </xdr:cNvPr>
        <xdr:cNvSpPr txBox="1"/>
      </xdr:nvSpPr>
      <xdr:spPr>
        <a:xfrm>
          <a:off x="21075727" y="17485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4081</xdr:rowOff>
    </xdr:from>
    <xdr:ext cx="469744" cy="259045"/>
    <xdr:sp macro="" textlink="">
      <xdr:nvSpPr>
        <xdr:cNvPr id="938" name="n_2mainValue【庁舎】&#10;一人当たり面積">
          <a:extLst>
            <a:ext uri="{FF2B5EF4-FFF2-40B4-BE49-F238E27FC236}">
              <a16:creationId xmlns:a16="http://schemas.microsoft.com/office/drawing/2014/main" id="{00000000-0008-0000-0F00-0000AA030000}"/>
            </a:ext>
          </a:extLst>
        </xdr:cNvPr>
        <xdr:cNvSpPr txBox="1"/>
      </xdr:nvSpPr>
      <xdr:spPr>
        <a:xfrm>
          <a:off x="20199427" y="17663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152671</xdr:rowOff>
    </xdr:from>
    <xdr:ext cx="469744" cy="259045"/>
    <xdr:sp macro="" textlink="">
      <xdr:nvSpPr>
        <xdr:cNvPr id="939" name="n_3mainValue【庁舎】&#10;一人当たり面積">
          <a:extLst>
            <a:ext uri="{FF2B5EF4-FFF2-40B4-BE49-F238E27FC236}">
              <a16:creationId xmlns:a16="http://schemas.microsoft.com/office/drawing/2014/main" id="{00000000-0008-0000-0F00-0000AB030000}"/>
            </a:ext>
          </a:extLst>
        </xdr:cNvPr>
        <xdr:cNvSpPr txBox="1"/>
      </xdr:nvSpPr>
      <xdr:spPr>
        <a:xfrm>
          <a:off x="19310427" y="17640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29227</xdr:rowOff>
    </xdr:from>
    <xdr:ext cx="469744" cy="259045"/>
    <xdr:sp macro="" textlink="">
      <xdr:nvSpPr>
        <xdr:cNvPr id="940" name="n_4mainValue【庁舎】&#10;一人当たり面積">
          <a:extLst>
            <a:ext uri="{FF2B5EF4-FFF2-40B4-BE49-F238E27FC236}">
              <a16:creationId xmlns:a16="http://schemas.microsoft.com/office/drawing/2014/main" id="{00000000-0008-0000-0F00-0000AC030000}"/>
            </a:ext>
          </a:extLst>
        </xdr:cNvPr>
        <xdr:cNvSpPr txBox="1"/>
      </xdr:nvSpPr>
      <xdr:spPr>
        <a:xfrm>
          <a:off x="18421427" y="1751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1" name="正方形/長方形 940">
          <a:extLst>
            <a:ext uri="{FF2B5EF4-FFF2-40B4-BE49-F238E27FC236}">
              <a16:creationId xmlns:a16="http://schemas.microsoft.com/office/drawing/2014/main" id="{00000000-0008-0000-0F00-0000AD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2" name="正方形/長方形 941">
          <a:extLst>
            <a:ext uri="{FF2B5EF4-FFF2-40B4-BE49-F238E27FC236}">
              <a16:creationId xmlns:a16="http://schemas.microsoft.com/office/drawing/2014/main" id="{00000000-0008-0000-0F00-0000AE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3" name="テキスト ボックス 942">
          <a:extLst>
            <a:ext uri="{FF2B5EF4-FFF2-40B4-BE49-F238E27FC236}">
              <a16:creationId xmlns:a16="http://schemas.microsoft.com/office/drawing/2014/main" id="{00000000-0008-0000-0F00-0000AF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図書館は有形固定資産減価償却率が類似団体平均を大きく上回っている。耐用年数を経過しつつある施設が多く、現在、整備方針の検討を行っている。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他方で体育館・プール、市民会館、保健センター、消防施設、一般廃棄物処理施設については、近年施設整備を行ったため、有形固定資産減価償却率は類似団体平均を大きく下回っている。当面の大規模改修は必要ないが、今後も適切な維持管理や設備更新による長寿命化を図っていく。</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福祉施設等で一人当たり面積が類似団体平均を大きく上回っている類型があるが、これは市町村合併後、広大な市域をもつこととなり、地理的要因や利便性確保などに対応するため、引き続き施設を配置しているケースが多いためである。今後、利用状況や市民ニーズの変化等を的確に把握し、施設の適正配置や施設規模の見直し等に取り組む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74" customWidth="1"/>
    <col min="12" max="12" width="2.25" style="174" customWidth="1"/>
    <col min="13" max="17" width="2.375" style="174" customWidth="1"/>
    <col min="18" max="119" width="2.125" style="174" customWidth="1"/>
    <col min="120" max="16384" width="0" style="174"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75"/>
      <c r="DK1" s="175"/>
      <c r="DL1" s="175"/>
      <c r="DM1" s="175"/>
      <c r="DN1" s="175"/>
      <c r="DO1" s="175"/>
    </row>
    <row r="2" spans="1:119" ht="24.75" thickBot="1" x14ac:dyDescent="0.2">
      <c r="B2" s="176" t="s">
        <v>77</v>
      </c>
      <c r="C2" s="176"/>
      <c r="D2" s="177"/>
    </row>
    <row r="3" spans="1:119" ht="18.75" customHeight="1" thickBot="1" x14ac:dyDescent="0.2">
      <c r="A3" s="175"/>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75"/>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76868533</v>
      </c>
      <c r="BO4" s="462"/>
      <c r="BP4" s="462"/>
      <c r="BQ4" s="462"/>
      <c r="BR4" s="462"/>
      <c r="BS4" s="462"/>
      <c r="BT4" s="462"/>
      <c r="BU4" s="463"/>
      <c r="BV4" s="461">
        <v>77545655</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3</v>
      </c>
      <c r="CU4" s="602"/>
      <c r="CV4" s="602"/>
      <c r="CW4" s="602"/>
      <c r="CX4" s="602"/>
      <c r="CY4" s="602"/>
      <c r="CZ4" s="602"/>
      <c r="DA4" s="603"/>
      <c r="DB4" s="601">
        <v>4.3</v>
      </c>
      <c r="DC4" s="602"/>
      <c r="DD4" s="602"/>
      <c r="DE4" s="602"/>
      <c r="DF4" s="602"/>
      <c r="DG4" s="602"/>
      <c r="DH4" s="602"/>
      <c r="DI4" s="603"/>
    </row>
    <row r="5" spans="1:119" ht="18.75" customHeight="1" x14ac:dyDescent="0.15">
      <c r="A5" s="175"/>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75591187</v>
      </c>
      <c r="BO5" s="433"/>
      <c r="BP5" s="433"/>
      <c r="BQ5" s="433"/>
      <c r="BR5" s="433"/>
      <c r="BS5" s="433"/>
      <c r="BT5" s="433"/>
      <c r="BU5" s="434"/>
      <c r="BV5" s="432">
        <v>75760993</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95.5</v>
      </c>
      <c r="CU5" s="430"/>
      <c r="CV5" s="430"/>
      <c r="CW5" s="430"/>
      <c r="CX5" s="430"/>
      <c r="CY5" s="430"/>
      <c r="CZ5" s="430"/>
      <c r="DA5" s="431"/>
      <c r="DB5" s="429">
        <v>94.9</v>
      </c>
      <c r="DC5" s="430"/>
      <c r="DD5" s="430"/>
      <c r="DE5" s="430"/>
      <c r="DF5" s="430"/>
      <c r="DG5" s="430"/>
      <c r="DH5" s="430"/>
      <c r="DI5" s="431"/>
    </row>
    <row r="6" spans="1:119" ht="18.75" customHeight="1" x14ac:dyDescent="0.15">
      <c r="A6" s="175"/>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1277346</v>
      </c>
      <c r="BO6" s="433"/>
      <c r="BP6" s="433"/>
      <c r="BQ6" s="433"/>
      <c r="BR6" s="433"/>
      <c r="BS6" s="433"/>
      <c r="BT6" s="433"/>
      <c r="BU6" s="434"/>
      <c r="BV6" s="432">
        <v>1784662</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96.1</v>
      </c>
      <c r="CU6" s="576"/>
      <c r="CV6" s="576"/>
      <c r="CW6" s="576"/>
      <c r="CX6" s="576"/>
      <c r="CY6" s="576"/>
      <c r="CZ6" s="576"/>
      <c r="DA6" s="577"/>
      <c r="DB6" s="575">
        <v>96.1</v>
      </c>
      <c r="DC6" s="576"/>
      <c r="DD6" s="576"/>
      <c r="DE6" s="576"/>
      <c r="DF6" s="576"/>
      <c r="DG6" s="576"/>
      <c r="DH6" s="576"/>
      <c r="DI6" s="577"/>
    </row>
    <row r="7" spans="1:119" ht="18.75" customHeight="1" x14ac:dyDescent="0.15">
      <c r="A7" s="175"/>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69893</v>
      </c>
      <c r="BO7" s="433"/>
      <c r="BP7" s="433"/>
      <c r="BQ7" s="433"/>
      <c r="BR7" s="433"/>
      <c r="BS7" s="433"/>
      <c r="BT7" s="433"/>
      <c r="BU7" s="434"/>
      <c r="BV7" s="432">
        <v>48002</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40361444</v>
      </c>
      <c r="CU7" s="433"/>
      <c r="CV7" s="433"/>
      <c r="CW7" s="433"/>
      <c r="CX7" s="433"/>
      <c r="CY7" s="433"/>
      <c r="CZ7" s="433"/>
      <c r="DA7" s="434"/>
      <c r="DB7" s="432">
        <v>39939891</v>
      </c>
      <c r="DC7" s="433"/>
      <c r="DD7" s="433"/>
      <c r="DE7" s="433"/>
      <c r="DF7" s="433"/>
      <c r="DG7" s="433"/>
      <c r="DH7" s="433"/>
      <c r="DI7" s="434"/>
    </row>
    <row r="8" spans="1:119" ht="18.75" customHeight="1" thickBot="1" x14ac:dyDescent="0.2">
      <c r="A8" s="175"/>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1207453</v>
      </c>
      <c r="BO8" s="433"/>
      <c r="BP8" s="433"/>
      <c r="BQ8" s="433"/>
      <c r="BR8" s="433"/>
      <c r="BS8" s="433"/>
      <c r="BT8" s="433"/>
      <c r="BU8" s="434"/>
      <c r="BV8" s="432">
        <v>1736660</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0.41</v>
      </c>
      <c r="CU8" s="536"/>
      <c r="CV8" s="536"/>
      <c r="CW8" s="536"/>
      <c r="CX8" s="536"/>
      <c r="CY8" s="536"/>
      <c r="CZ8" s="536"/>
      <c r="DA8" s="537"/>
      <c r="DB8" s="535">
        <v>0.42</v>
      </c>
      <c r="DC8" s="536"/>
      <c r="DD8" s="536"/>
      <c r="DE8" s="536"/>
      <c r="DF8" s="536"/>
      <c r="DG8" s="536"/>
      <c r="DH8" s="536"/>
      <c r="DI8" s="537"/>
    </row>
    <row r="9" spans="1:119" ht="18.75" customHeight="1" thickBot="1" x14ac:dyDescent="0.2">
      <c r="A9" s="175"/>
      <c r="B9" s="564" t="s">
        <v>106</v>
      </c>
      <c r="C9" s="565"/>
      <c r="D9" s="565"/>
      <c r="E9" s="565"/>
      <c r="F9" s="565"/>
      <c r="G9" s="565"/>
      <c r="H9" s="565"/>
      <c r="I9" s="565"/>
      <c r="J9" s="565"/>
      <c r="K9" s="483"/>
      <c r="L9" s="566" t="s">
        <v>107</v>
      </c>
      <c r="M9" s="567"/>
      <c r="N9" s="567"/>
      <c r="O9" s="567"/>
      <c r="P9" s="567"/>
      <c r="Q9" s="568"/>
      <c r="R9" s="569">
        <v>122347</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-529207</v>
      </c>
      <c r="BO9" s="433"/>
      <c r="BP9" s="433"/>
      <c r="BQ9" s="433"/>
      <c r="BR9" s="433"/>
      <c r="BS9" s="433"/>
      <c r="BT9" s="433"/>
      <c r="BU9" s="434"/>
      <c r="BV9" s="432">
        <v>-435181</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19</v>
      </c>
      <c r="CU9" s="430"/>
      <c r="CV9" s="430"/>
      <c r="CW9" s="430"/>
      <c r="CX9" s="430"/>
      <c r="CY9" s="430"/>
      <c r="CZ9" s="430"/>
      <c r="DA9" s="431"/>
      <c r="DB9" s="429">
        <v>18.3</v>
      </c>
      <c r="DC9" s="430"/>
      <c r="DD9" s="430"/>
      <c r="DE9" s="430"/>
      <c r="DF9" s="430"/>
      <c r="DG9" s="430"/>
      <c r="DH9" s="430"/>
      <c r="DI9" s="431"/>
    </row>
    <row r="10" spans="1:119" ht="18.75" customHeight="1" thickBot="1" x14ac:dyDescent="0.2">
      <c r="A10" s="175"/>
      <c r="B10" s="564"/>
      <c r="C10" s="565"/>
      <c r="D10" s="565"/>
      <c r="E10" s="565"/>
      <c r="F10" s="565"/>
      <c r="G10" s="565"/>
      <c r="H10" s="565"/>
      <c r="I10" s="565"/>
      <c r="J10" s="565"/>
      <c r="K10" s="483"/>
      <c r="L10" s="388" t="s">
        <v>112</v>
      </c>
      <c r="M10" s="389"/>
      <c r="N10" s="389"/>
      <c r="O10" s="389"/>
      <c r="P10" s="389"/>
      <c r="Q10" s="390"/>
      <c r="R10" s="385">
        <v>129652</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5545</v>
      </c>
      <c r="BO10" s="433"/>
      <c r="BP10" s="433"/>
      <c r="BQ10" s="433"/>
      <c r="BR10" s="433"/>
      <c r="BS10" s="433"/>
      <c r="BT10" s="433"/>
      <c r="BU10" s="434"/>
      <c r="BV10" s="432">
        <v>365076</v>
      </c>
      <c r="BW10" s="433"/>
      <c r="BX10" s="433"/>
      <c r="BY10" s="433"/>
      <c r="BZ10" s="433"/>
      <c r="CA10" s="433"/>
      <c r="CB10" s="433"/>
      <c r="CC10" s="434"/>
      <c r="CD10" s="181" t="s">
        <v>116</v>
      </c>
      <c r="CE10" s="182"/>
      <c r="CF10" s="182"/>
      <c r="CG10" s="182"/>
      <c r="CH10" s="182"/>
      <c r="CI10" s="182"/>
      <c r="CJ10" s="182"/>
      <c r="CK10" s="182"/>
      <c r="CL10" s="182"/>
      <c r="CM10" s="182"/>
      <c r="CN10" s="182"/>
      <c r="CO10" s="182"/>
      <c r="CP10" s="182"/>
      <c r="CQ10" s="182"/>
      <c r="CR10" s="182"/>
      <c r="CS10" s="183"/>
      <c r="CT10" s="187"/>
      <c r="CU10" s="188"/>
      <c r="CV10" s="188"/>
      <c r="CW10" s="188"/>
      <c r="CX10" s="188"/>
      <c r="CY10" s="188"/>
      <c r="CZ10" s="188"/>
      <c r="DA10" s="189"/>
      <c r="DB10" s="187"/>
      <c r="DC10" s="188"/>
      <c r="DD10" s="188"/>
      <c r="DE10" s="188"/>
      <c r="DF10" s="188"/>
      <c r="DG10" s="188"/>
      <c r="DH10" s="188"/>
      <c r="DI10" s="189"/>
    </row>
    <row r="11" spans="1:119" ht="18.75" customHeight="1" thickBot="1" x14ac:dyDescent="0.2">
      <c r="A11" s="175"/>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114</v>
      </c>
      <c r="AV11" s="491"/>
      <c r="AW11" s="491"/>
      <c r="AX11" s="491"/>
      <c r="AY11" s="446" t="s">
        <v>120</v>
      </c>
      <c r="AZ11" s="447"/>
      <c r="BA11" s="447"/>
      <c r="BB11" s="447"/>
      <c r="BC11" s="447"/>
      <c r="BD11" s="447"/>
      <c r="BE11" s="447"/>
      <c r="BF11" s="447"/>
      <c r="BG11" s="447"/>
      <c r="BH11" s="447"/>
      <c r="BI11" s="447"/>
      <c r="BJ11" s="447"/>
      <c r="BK11" s="447"/>
      <c r="BL11" s="447"/>
      <c r="BM11" s="448"/>
      <c r="BN11" s="432">
        <v>870021</v>
      </c>
      <c r="BO11" s="433"/>
      <c r="BP11" s="433"/>
      <c r="BQ11" s="433"/>
      <c r="BR11" s="433"/>
      <c r="BS11" s="433"/>
      <c r="BT11" s="433"/>
      <c r="BU11" s="434"/>
      <c r="BV11" s="432">
        <v>370643</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15">
      <c r="A12" s="175"/>
      <c r="B12" s="538" t="s">
        <v>123</v>
      </c>
      <c r="C12" s="539"/>
      <c r="D12" s="539"/>
      <c r="E12" s="539"/>
      <c r="F12" s="539"/>
      <c r="G12" s="539"/>
      <c r="H12" s="539"/>
      <c r="I12" s="539"/>
      <c r="J12" s="539"/>
      <c r="K12" s="540"/>
      <c r="L12" s="547" t="s">
        <v>124</v>
      </c>
      <c r="M12" s="548"/>
      <c r="N12" s="548"/>
      <c r="O12" s="548"/>
      <c r="P12" s="548"/>
      <c r="Q12" s="549"/>
      <c r="R12" s="550">
        <v>118692</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15">
      <c r="A13" s="175"/>
      <c r="B13" s="541"/>
      <c r="C13" s="542"/>
      <c r="D13" s="542"/>
      <c r="E13" s="542"/>
      <c r="F13" s="542"/>
      <c r="G13" s="542"/>
      <c r="H13" s="542"/>
      <c r="I13" s="542"/>
      <c r="J13" s="542"/>
      <c r="K13" s="543"/>
      <c r="L13" s="190"/>
      <c r="M13" s="516" t="s">
        <v>130</v>
      </c>
      <c r="N13" s="517"/>
      <c r="O13" s="517"/>
      <c r="P13" s="517"/>
      <c r="Q13" s="518"/>
      <c r="R13" s="519">
        <v>117828</v>
      </c>
      <c r="S13" s="520"/>
      <c r="T13" s="520"/>
      <c r="U13" s="520"/>
      <c r="V13" s="521"/>
      <c r="W13" s="522" t="s">
        <v>131</v>
      </c>
      <c r="X13" s="418"/>
      <c r="Y13" s="418"/>
      <c r="Z13" s="418"/>
      <c r="AA13" s="418"/>
      <c r="AB13" s="419"/>
      <c r="AC13" s="385">
        <v>5598</v>
      </c>
      <c r="AD13" s="386"/>
      <c r="AE13" s="386"/>
      <c r="AF13" s="386"/>
      <c r="AG13" s="387"/>
      <c r="AH13" s="385">
        <v>6095</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346359</v>
      </c>
      <c r="BO13" s="433"/>
      <c r="BP13" s="433"/>
      <c r="BQ13" s="433"/>
      <c r="BR13" s="433"/>
      <c r="BS13" s="433"/>
      <c r="BT13" s="433"/>
      <c r="BU13" s="434"/>
      <c r="BV13" s="432">
        <v>300538</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7.4</v>
      </c>
      <c r="CU13" s="430"/>
      <c r="CV13" s="430"/>
      <c r="CW13" s="430"/>
      <c r="CX13" s="430"/>
      <c r="CY13" s="430"/>
      <c r="CZ13" s="430"/>
      <c r="DA13" s="431"/>
      <c r="DB13" s="429">
        <v>6.7</v>
      </c>
      <c r="DC13" s="430"/>
      <c r="DD13" s="430"/>
      <c r="DE13" s="430"/>
      <c r="DF13" s="430"/>
      <c r="DG13" s="430"/>
      <c r="DH13" s="430"/>
      <c r="DI13" s="431"/>
    </row>
    <row r="14" spans="1:119" ht="18.75" customHeight="1" thickBot="1" x14ac:dyDescent="0.2">
      <c r="A14" s="175"/>
      <c r="B14" s="541"/>
      <c r="C14" s="542"/>
      <c r="D14" s="542"/>
      <c r="E14" s="542"/>
      <c r="F14" s="542"/>
      <c r="G14" s="542"/>
      <c r="H14" s="542"/>
      <c r="I14" s="542"/>
      <c r="J14" s="542"/>
      <c r="K14" s="543"/>
      <c r="L14" s="506" t="s">
        <v>135</v>
      </c>
      <c r="M14" s="559"/>
      <c r="N14" s="559"/>
      <c r="O14" s="559"/>
      <c r="P14" s="559"/>
      <c r="Q14" s="560"/>
      <c r="R14" s="519">
        <v>120398</v>
      </c>
      <c r="S14" s="520"/>
      <c r="T14" s="520"/>
      <c r="U14" s="520"/>
      <c r="V14" s="521"/>
      <c r="W14" s="523"/>
      <c r="X14" s="421"/>
      <c r="Y14" s="421"/>
      <c r="Z14" s="421"/>
      <c r="AA14" s="421"/>
      <c r="AB14" s="422"/>
      <c r="AC14" s="512">
        <v>9.1999999999999993</v>
      </c>
      <c r="AD14" s="513"/>
      <c r="AE14" s="513"/>
      <c r="AF14" s="513"/>
      <c r="AG14" s="514"/>
      <c r="AH14" s="512">
        <v>9.6</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43.2</v>
      </c>
      <c r="CU14" s="530"/>
      <c r="CV14" s="530"/>
      <c r="CW14" s="530"/>
      <c r="CX14" s="530"/>
      <c r="CY14" s="530"/>
      <c r="CZ14" s="530"/>
      <c r="DA14" s="531"/>
      <c r="DB14" s="529">
        <v>40.799999999999997</v>
      </c>
      <c r="DC14" s="530"/>
      <c r="DD14" s="530"/>
      <c r="DE14" s="530"/>
      <c r="DF14" s="530"/>
      <c r="DG14" s="530"/>
      <c r="DH14" s="530"/>
      <c r="DI14" s="531"/>
    </row>
    <row r="15" spans="1:119" ht="18.75" customHeight="1" x14ac:dyDescent="0.15">
      <c r="A15" s="175"/>
      <c r="B15" s="541"/>
      <c r="C15" s="542"/>
      <c r="D15" s="542"/>
      <c r="E15" s="542"/>
      <c r="F15" s="542"/>
      <c r="G15" s="542"/>
      <c r="H15" s="542"/>
      <c r="I15" s="542"/>
      <c r="J15" s="542"/>
      <c r="K15" s="543"/>
      <c r="L15" s="190"/>
      <c r="M15" s="516" t="s">
        <v>130</v>
      </c>
      <c r="N15" s="517"/>
      <c r="O15" s="517"/>
      <c r="P15" s="517"/>
      <c r="Q15" s="518"/>
      <c r="R15" s="519">
        <v>119609</v>
      </c>
      <c r="S15" s="520"/>
      <c r="T15" s="520"/>
      <c r="U15" s="520"/>
      <c r="V15" s="521"/>
      <c r="W15" s="522" t="s">
        <v>137</v>
      </c>
      <c r="X15" s="418"/>
      <c r="Y15" s="418"/>
      <c r="Z15" s="418"/>
      <c r="AA15" s="418"/>
      <c r="AB15" s="419"/>
      <c r="AC15" s="385">
        <v>17888</v>
      </c>
      <c r="AD15" s="386"/>
      <c r="AE15" s="386"/>
      <c r="AF15" s="386"/>
      <c r="AG15" s="387"/>
      <c r="AH15" s="385">
        <v>18457</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14927043</v>
      </c>
      <c r="BO15" s="462"/>
      <c r="BP15" s="462"/>
      <c r="BQ15" s="462"/>
      <c r="BR15" s="462"/>
      <c r="BS15" s="462"/>
      <c r="BT15" s="462"/>
      <c r="BU15" s="463"/>
      <c r="BV15" s="461">
        <v>14844997</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91"/>
      <c r="CU15" s="192"/>
      <c r="CV15" s="192"/>
      <c r="CW15" s="192"/>
      <c r="CX15" s="192"/>
      <c r="CY15" s="192"/>
      <c r="CZ15" s="192"/>
      <c r="DA15" s="193"/>
      <c r="DB15" s="191"/>
      <c r="DC15" s="192"/>
      <c r="DD15" s="192"/>
      <c r="DE15" s="192"/>
      <c r="DF15" s="192"/>
      <c r="DG15" s="192"/>
      <c r="DH15" s="192"/>
      <c r="DI15" s="193"/>
    </row>
    <row r="16" spans="1:119" ht="18.75" customHeight="1" x14ac:dyDescent="0.15">
      <c r="A16" s="175"/>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29.3</v>
      </c>
      <c r="AD16" s="513"/>
      <c r="AE16" s="513"/>
      <c r="AF16" s="513"/>
      <c r="AG16" s="514"/>
      <c r="AH16" s="512">
        <v>29</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36340423</v>
      </c>
      <c r="BO16" s="433"/>
      <c r="BP16" s="433"/>
      <c r="BQ16" s="433"/>
      <c r="BR16" s="433"/>
      <c r="BS16" s="433"/>
      <c r="BT16" s="433"/>
      <c r="BU16" s="434"/>
      <c r="BV16" s="432">
        <v>35611878</v>
      </c>
      <c r="BW16" s="433"/>
      <c r="BX16" s="433"/>
      <c r="BY16" s="433"/>
      <c r="BZ16" s="433"/>
      <c r="CA16" s="433"/>
      <c r="CB16" s="433"/>
      <c r="CC16" s="434"/>
      <c r="CD16" s="184"/>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75"/>
      <c r="B17" s="544"/>
      <c r="C17" s="545"/>
      <c r="D17" s="545"/>
      <c r="E17" s="545"/>
      <c r="F17" s="545"/>
      <c r="G17" s="545"/>
      <c r="H17" s="545"/>
      <c r="I17" s="545"/>
      <c r="J17" s="545"/>
      <c r="K17" s="546"/>
      <c r="L17" s="194"/>
      <c r="M17" s="525" t="s">
        <v>143</v>
      </c>
      <c r="N17" s="526"/>
      <c r="O17" s="526"/>
      <c r="P17" s="526"/>
      <c r="Q17" s="527"/>
      <c r="R17" s="509" t="s">
        <v>144</v>
      </c>
      <c r="S17" s="510"/>
      <c r="T17" s="510"/>
      <c r="U17" s="510"/>
      <c r="V17" s="511"/>
      <c r="W17" s="522" t="s">
        <v>145</v>
      </c>
      <c r="X17" s="418"/>
      <c r="Y17" s="418"/>
      <c r="Z17" s="418"/>
      <c r="AA17" s="418"/>
      <c r="AB17" s="419"/>
      <c r="AC17" s="385">
        <v>37544</v>
      </c>
      <c r="AD17" s="386"/>
      <c r="AE17" s="386"/>
      <c r="AF17" s="386"/>
      <c r="AG17" s="387"/>
      <c r="AH17" s="385">
        <v>39089</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18707482</v>
      </c>
      <c r="BO17" s="433"/>
      <c r="BP17" s="433"/>
      <c r="BQ17" s="433"/>
      <c r="BR17" s="433"/>
      <c r="BS17" s="433"/>
      <c r="BT17" s="433"/>
      <c r="BU17" s="434"/>
      <c r="BV17" s="432">
        <v>18676619</v>
      </c>
      <c r="BW17" s="433"/>
      <c r="BX17" s="433"/>
      <c r="BY17" s="433"/>
      <c r="BZ17" s="433"/>
      <c r="CA17" s="433"/>
      <c r="CB17" s="433"/>
      <c r="CC17" s="434"/>
      <c r="CD17" s="184"/>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75"/>
      <c r="B18" s="482" t="s">
        <v>147</v>
      </c>
      <c r="C18" s="483"/>
      <c r="D18" s="483"/>
      <c r="E18" s="484"/>
      <c r="F18" s="484"/>
      <c r="G18" s="484"/>
      <c r="H18" s="484"/>
      <c r="I18" s="484"/>
      <c r="J18" s="484"/>
      <c r="K18" s="484"/>
      <c r="L18" s="485">
        <v>1311.51</v>
      </c>
      <c r="M18" s="485"/>
      <c r="N18" s="485"/>
      <c r="O18" s="485"/>
      <c r="P18" s="485"/>
      <c r="Q18" s="485"/>
      <c r="R18" s="486"/>
      <c r="S18" s="486"/>
      <c r="T18" s="486"/>
      <c r="U18" s="486"/>
      <c r="V18" s="487"/>
      <c r="W18" s="503"/>
      <c r="X18" s="504"/>
      <c r="Y18" s="504"/>
      <c r="Z18" s="504"/>
      <c r="AA18" s="504"/>
      <c r="AB18" s="528"/>
      <c r="AC18" s="402">
        <v>61.5</v>
      </c>
      <c r="AD18" s="403"/>
      <c r="AE18" s="403"/>
      <c r="AF18" s="403"/>
      <c r="AG18" s="488"/>
      <c r="AH18" s="402">
        <v>61.4</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38923496</v>
      </c>
      <c r="BO18" s="433"/>
      <c r="BP18" s="433"/>
      <c r="BQ18" s="433"/>
      <c r="BR18" s="433"/>
      <c r="BS18" s="433"/>
      <c r="BT18" s="433"/>
      <c r="BU18" s="434"/>
      <c r="BV18" s="432">
        <v>38454683</v>
      </c>
      <c r="BW18" s="433"/>
      <c r="BX18" s="433"/>
      <c r="BY18" s="433"/>
      <c r="BZ18" s="433"/>
      <c r="CA18" s="433"/>
      <c r="CB18" s="433"/>
      <c r="CC18" s="434"/>
      <c r="CD18" s="184"/>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75"/>
      <c r="B19" s="482" t="s">
        <v>149</v>
      </c>
      <c r="C19" s="483"/>
      <c r="D19" s="483"/>
      <c r="E19" s="484"/>
      <c r="F19" s="484"/>
      <c r="G19" s="484"/>
      <c r="H19" s="484"/>
      <c r="I19" s="484"/>
      <c r="J19" s="484"/>
      <c r="K19" s="484"/>
      <c r="L19" s="492">
        <v>93</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50401113</v>
      </c>
      <c r="BO19" s="433"/>
      <c r="BP19" s="433"/>
      <c r="BQ19" s="433"/>
      <c r="BR19" s="433"/>
      <c r="BS19" s="433"/>
      <c r="BT19" s="433"/>
      <c r="BU19" s="434"/>
      <c r="BV19" s="432">
        <v>49257983</v>
      </c>
      <c r="BW19" s="433"/>
      <c r="BX19" s="433"/>
      <c r="BY19" s="433"/>
      <c r="BZ19" s="433"/>
      <c r="CA19" s="433"/>
      <c r="CB19" s="433"/>
      <c r="CC19" s="434"/>
      <c r="CD19" s="184"/>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75"/>
      <c r="B20" s="482" t="s">
        <v>151</v>
      </c>
      <c r="C20" s="483"/>
      <c r="D20" s="483"/>
      <c r="E20" s="484"/>
      <c r="F20" s="484"/>
      <c r="G20" s="484"/>
      <c r="H20" s="484"/>
      <c r="I20" s="484"/>
      <c r="J20" s="484"/>
      <c r="K20" s="484"/>
      <c r="L20" s="492">
        <v>45666</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84"/>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75"/>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84"/>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75"/>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71859434</v>
      </c>
      <c r="BO22" s="462"/>
      <c r="BP22" s="462"/>
      <c r="BQ22" s="462"/>
      <c r="BR22" s="462"/>
      <c r="BS22" s="462"/>
      <c r="BT22" s="462"/>
      <c r="BU22" s="463"/>
      <c r="BV22" s="461">
        <v>76827738</v>
      </c>
      <c r="BW22" s="462"/>
      <c r="BX22" s="462"/>
      <c r="BY22" s="462"/>
      <c r="BZ22" s="462"/>
      <c r="CA22" s="462"/>
      <c r="CB22" s="462"/>
      <c r="CC22" s="463"/>
      <c r="CD22" s="184"/>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75"/>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39655054</v>
      </c>
      <c r="BO23" s="433"/>
      <c r="BP23" s="433"/>
      <c r="BQ23" s="433"/>
      <c r="BR23" s="433"/>
      <c r="BS23" s="433"/>
      <c r="BT23" s="433"/>
      <c r="BU23" s="434"/>
      <c r="BV23" s="432">
        <v>41267033</v>
      </c>
      <c r="BW23" s="433"/>
      <c r="BX23" s="433"/>
      <c r="BY23" s="433"/>
      <c r="BZ23" s="433"/>
      <c r="CA23" s="433"/>
      <c r="CB23" s="433"/>
      <c r="CC23" s="434"/>
      <c r="CD23" s="184"/>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75"/>
      <c r="B24" s="411"/>
      <c r="C24" s="412"/>
      <c r="D24" s="413"/>
      <c r="E24" s="388" t="s">
        <v>161</v>
      </c>
      <c r="F24" s="389"/>
      <c r="G24" s="389"/>
      <c r="H24" s="389"/>
      <c r="I24" s="389"/>
      <c r="J24" s="389"/>
      <c r="K24" s="390"/>
      <c r="L24" s="385">
        <v>1</v>
      </c>
      <c r="M24" s="386"/>
      <c r="N24" s="386"/>
      <c r="O24" s="386"/>
      <c r="P24" s="387"/>
      <c r="Q24" s="385">
        <v>6215</v>
      </c>
      <c r="R24" s="386"/>
      <c r="S24" s="386"/>
      <c r="T24" s="386"/>
      <c r="U24" s="386"/>
      <c r="V24" s="387"/>
      <c r="W24" s="475"/>
      <c r="X24" s="412"/>
      <c r="Y24" s="413"/>
      <c r="Z24" s="388" t="s">
        <v>162</v>
      </c>
      <c r="AA24" s="389"/>
      <c r="AB24" s="389"/>
      <c r="AC24" s="389"/>
      <c r="AD24" s="389"/>
      <c r="AE24" s="389"/>
      <c r="AF24" s="389"/>
      <c r="AG24" s="390"/>
      <c r="AH24" s="385">
        <v>1089</v>
      </c>
      <c r="AI24" s="386"/>
      <c r="AJ24" s="386"/>
      <c r="AK24" s="386"/>
      <c r="AL24" s="387"/>
      <c r="AM24" s="385">
        <v>3588255</v>
      </c>
      <c r="AN24" s="386"/>
      <c r="AO24" s="386"/>
      <c r="AP24" s="386"/>
      <c r="AQ24" s="386"/>
      <c r="AR24" s="387"/>
      <c r="AS24" s="385">
        <v>3295</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50687073</v>
      </c>
      <c r="BO24" s="433"/>
      <c r="BP24" s="433"/>
      <c r="BQ24" s="433"/>
      <c r="BR24" s="433"/>
      <c r="BS24" s="433"/>
      <c r="BT24" s="433"/>
      <c r="BU24" s="434"/>
      <c r="BV24" s="432">
        <v>53708657</v>
      </c>
      <c r="BW24" s="433"/>
      <c r="BX24" s="433"/>
      <c r="BY24" s="433"/>
      <c r="BZ24" s="433"/>
      <c r="CA24" s="433"/>
      <c r="CB24" s="433"/>
      <c r="CC24" s="434"/>
      <c r="CD24" s="184"/>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75"/>
      <c r="B25" s="411"/>
      <c r="C25" s="412"/>
      <c r="D25" s="413"/>
      <c r="E25" s="388" t="s">
        <v>164</v>
      </c>
      <c r="F25" s="389"/>
      <c r="G25" s="389"/>
      <c r="H25" s="389"/>
      <c r="I25" s="389"/>
      <c r="J25" s="389"/>
      <c r="K25" s="390"/>
      <c r="L25" s="385">
        <v>1</v>
      </c>
      <c r="M25" s="386"/>
      <c r="N25" s="386"/>
      <c r="O25" s="386"/>
      <c r="P25" s="387"/>
      <c r="Q25" s="385">
        <v>7180</v>
      </c>
      <c r="R25" s="386"/>
      <c r="S25" s="386"/>
      <c r="T25" s="386"/>
      <c r="U25" s="386"/>
      <c r="V25" s="387"/>
      <c r="W25" s="475"/>
      <c r="X25" s="412"/>
      <c r="Y25" s="413"/>
      <c r="Z25" s="388" t="s">
        <v>165</v>
      </c>
      <c r="AA25" s="389"/>
      <c r="AB25" s="389"/>
      <c r="AC25" s="389"/>
      <c r="AD25" s="389"/>
      <c r="AE25" s="389"/>
      <c r="AF25" s="389"/>
      <c r="AG25" s="390"/>
      <c r="AH25" s="385">
        <v>208</v>
      </c>
      <c r="AI25" s="386"/>
      <c r="AJ25" s="386"/>
      <c r="AK25" s="386"/>
      <c r="AL25" s="387"/>
      <c r="AM25" s="385">
        <v>648336</v>
      </c>
      <c r="AN25" s="386"/>
      <c r="AO25" s="386"/>
      <c r="AP25" s="386"/>
      <c r="AQ25" s="386"/>
      <c r="AR25" s="387"/>
      <c r="AS25" s="385">
        <v>3117</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18494722</v>
      </c>
      <c r="BO25" s="462"/>
      <c r="BP25" s="462"/>
      <c r="BQ25" s="462"/>
      <c r="BR25" s="462"/>
      <c r="BS25" s="462"/>
      <c r="BT25" s="462"/>
      <c r="BU25" s="463"/>
      <c r="BV25" s="461">
        <v>14069851</v>
      </c>
      <c r="BW25" s="462"/>
      <c r="BX25" s="462"/>
      <c r="BY25" s="462"/>
      <c r="BZ25" s="462"/>
      <c r="CA25" s="462"/>
      <c r="CB25" s="462"/>
      <c r="CC25" s="463"/>
      <c r="CD25" s="184"/>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75"/>
      <c r="B26" s="411"/>
      <c r="C26" s="412"/>
      <c r="D26" s="413"/>
      <c r="E26" s="388" t="s">
        <v>167</v>
      </c>
      <c r="F26" s="389"/>
      <c r="G26" s="389"/>
      <c r="H26" s="389"/>
      <c r="I26" s="389"/>
      <c r="J26" s="389"/>
      <c r="K26" s="390"/>
      <c r="L26" s="385">
        <v>1</v>
      </c>
      <c r="M26" s="386"/>
      <c r="N26" s="386"/>
      <c r="O26" s="386"/>
      <c r="P26" s="387"/>
      <c r="Q26" s="385">
        <v>6350</v>
      </c>
      <c r="R26" s="386"/>
      <c r="S26" s="386"/>
      <c r="T26" s="386"/>
      <c r="U26" s="386"/>
      <c r="V26" s="387"/>
      <c r="W26" s="475"/>
      <c r="X26" s="412"/>
      <c r="Y26" s="413"/>
      <c r="Z26" s="388" t="s">
        <v>168</v>
      </c>
      <c r="AA26" s="443"/>
      <c r="AB26" s="443"/>
      <c r="AC26" s="443"/>
      <c r="AD26" s="443"/>
      <c r="AE26" s="443"/>
      <c r="AF26" s="443"/>
      <c r="AG26" s="444"/>
      <c r="AH26" s="385">
        <v>72</v>
      </c>
      <c r="AI26" s="386"/>
      <c r="AJ26" s="386"/>
      <c r="AK26" s="386"/>
      <c r="AL26" s="387"/>
      <c r="AM26" s="385">
        <v>234792</v>
      </c>
      <c r="AN26" s="386"/>
      <c r="AO26" s="386"/>
      <c r="AP26" s="386"/>
      <c r="AQ26" s="386"/>
      <c r="AR26" s="387"/>
      <c r="AS26" s="385">
        <v>3261</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84"/>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75"/>
      <c r="B27" s="411"/>
      <c r="C27" s="412"/>
      <c r="D27" s="413"/>
      <c r="E27" s="388" t="s">
        <v>170</v>
      </c>
      <c r="F27" s="389"/>
      <c r="G27" s="389"/>
      <c r="H27" s="389"/>
      <c r="I27" s="389"/>
      <c r="J27" s="389"/>
      <c r="K27" s="390"/>
      <c r="L27" s="385">
        <v>1</v>
      </c>
      <c r="M27" s="386"/>
      <c r="N27" s="386"/>
      <c r="O27" s="386"/>
      <c r="P27" s="387"/>
      <c r="Q27" s="385">
        <v>5100</v>
      </c>
      <c r="R27" s="386"/>
      <c r="S27" s="386"/>
      <c r="T27" s="386"/>
      <c r="U27" s="386"/>
      <c r="V27" s="387"/>
      <c r="W27" s="475"/>
      <c r="X27" s="412"/>
      <c r="Y27" s="413"/>
      <c r="Z27" s="388" t="s">
        <v>171</v>
      </c>
      <c r="AA27" s="389"/>
      <c r="AB27" s="389"/>
      <c r="AC27" s="389"/>
      <c r="AD27" s="389"/>
      <c r="AE27" s="389"/>
      <c r="AF27" s="389"/>
      <c r="AG27" s="390"/>
      <c r="AH27" s="385">
        <v>28</v>
      </c>
      <c r="AI27" s="386"/>
      <c r="AJ27" s="386"/>
      <c r="AK27" s="386"/>
      <c r="AL27" s="387"/>
      <c r="AM27" s="385">
        <v>104574</v>
      </c>
      <c r="AN27" s="386"/>
      <c r="AO27" s="386"/>
      <c r="AP27" s="386"/>
      <c r="AQ27" s="386"/>
      <c r="AR27" s="387"/>
      <c r="AS27" s="385">
        <v>3735</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75"/>
      <c r="B28" s="411"/>
      <c r="C28" s="412"/>
      <c r="D28" s="413"/>
      <c r="E28" s="388" t="s">
        <v>173</v>
      </c>
      <c r="F28" s="389"/>
      <c r="G28" s="389"/>
      <c r="H28" s="389"/>
      <c r="I28" s="389"/>
      <c r="J28" s="389"/>
      <c r="K28" s="390"/>
      <c r="L28" s="385">
        <v>1</v>
      </c>
      <c r="M28" s="386"/>
      <c r="N28" s="386"/>
      <c r="O28" s="386"/>
      <c r="P28" s="387"/>
      <c r="Q28" s="385">
        <v>4700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5046173</v>
      </c>
      <c r="BO28" s="462"/>
      <c r="BP28" s="462"/>
      <c r="BQ28" s="462"/>
      <c r="BR28" s="462"/>
      <c r="BS28" s="462"/>
      <c r="BT28" s="462"/>
      <c r="BU28" s="463"/>
      <c r="BV28" s="461">
        <v>5040628</v>
      </c>
      <c r="BW28" s="462"/>
      <c r="BX28" s="462"/>
      <c r="BY28" s="462"/>
      <c r="BZ28" s="462"/>
      <c r="CA28" s="462"/>
      <c r="CB28" s="462"/>
      <c r="CC28" s="463"/>
      <c r="CD28" s="184"/>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75"/>
      <c r="B29" s="411"/>
      <c r="C29" s="412"/>
      <c r="D29" s="413"/>
      <c r="E29" s="388" t="s">
        <v>176</v>
      </c>
      <c r="F29" s="389"/>
      <c r="G29" s="389"/>
      <c r="H29" s="389"/>
      <c r="I29" s="389"/>
      <c r="J29" s="389"/>
      <c r="K29" s="390"/>
      <c r="L29" s="385">
        <v>26</v>
      </c>
      <c r="M29" s="386"/>
      <c r="N29" s="386"/>
      <c r="O29" s="386"/>
      <c r="P29" s="387"/>
      <c r="Q29" s="385">
        <v>4450</v>
      </c>
      <c r="R29" s="386"/>
      <c r="S29" s="386"/>
      <c r="T29" s="386"/>
      <c r="U29" s="386"/>
      <c r="V29" s="387"/>
      <c r="W29" s="476"/>
      <c r="X29" s="477"/>
      <c r="Y29" s="478"/>
      <c r="Z29" s="388" t="s">
        <v>177</v>
      </c>
      <c r="AA29" s="389"/>
      <c r="AB29" s="389"/>
      <c r="AC29" s="389"/>
      <c r="AD29" s="389"/>
      <c r="AE29" s="389"/>
      <c r="AF29" s="389"/>
      <c r="AG29" s="390"/>
      <c r="AH29" s="385">
        <v>1117</v>
      </c>
      <c r="AI29" s="386"/>
      <c r="AJ29" s="386"/>
      <c r="AK29" s="386"/>
      <c r="AL29" s="387"/>
      <c r="AM29" s="385">
        <v>3692829</v>
      </c>
      <c r="AN29" s="386"/>
      <c r="AO29" s="386"/>
      <c r="AP29" s="386"/>
      <c r="AQ29" s="386"/>
      <c r="AR29" s="387"/>
      <c r="AS29" s="385">
        <v>3306</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4315914</v>
      </c>
      <c r="BO29" s="433"/>
      <c r="BP29" s="433"/>
      <c r="BQ29" s="433"/>
      <c r="BR29" s="433"/>
      <c r="BS29" s="433"/>
      <c r="BT29" s="433"/>
      <c r="BU29" s="434"/>
      <c r="BV29" s="432">
        <v>4299745</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75"/>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100.4</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7080804</v>
      </c>
      <c r="BO30" s="467"/>
      <c r="BP30" s="467"/>
      <c r="BQ30" s="467"/>
      <c r="BR30" s="467"/>
      <c r="BS30" s="467"/>
      <c r="BT30" s="467"/>
      <c r="BU30" s="468"/>
      <c r="BV30" s="466">
        <v>8246183</v>
      </c>
      <c r="BW30" s="467"/>
      <c r="BX30" s="467"/>
      <c r="BY30" s="467"/>
      <c r="BZ30" s="467"/>
      <c r="CA30" s="467"/>
      <c r="CB30" s="467"/>
      <c r="CC30" s="468"/>
      <c r="CD30" s="186"/>
      <c r="CE30" s="195"/>
      <c r="CF30" s="195"/>
      <c r="CG30" s="195"/>
      <c r="CH30" s="195"/>
      <c r="CI30" s="195"/>
      <c r="CJ30" s="195"/>
      <c r="CK30" s="195"/>
      <c r="CL30" s="195"/>
      <c r="CM30" s="195"/>
      <c r="CN30" s="195"/>
      <c r="CO30" s="195"/>
      <c r="CP30" s="195"/>
      <c r="CQ30" s="195"/>
      <c r="CR30" s="195"/>
      <c r="CS30" s="196"/>
      <c r="CT30" s="197"/>
      <c r="CU30" s="198"/>
      <c r="CV30" s="198"/>
      <c r="CW30" s="198"/>
      <c r="CX30" s="198"/>
      <c r="CY30" s="198"/>
      <c r="CZ30" s="198"/>
      <c r="DA30" s="199"/>
      <c r="DB30" s="197"/>
      <c r="DC30" s="198"/>
      <c r="DD30" s="198"/>
      <c r="DE30" s="198"/>
      <c r="DF30" s="198"/>
      <c r="DG30" s="198"/>
      <c r="DH30" s="198"/>
      <c r="DI30" s="199"/>
    </row>
    <row r="31" spans="1:113" ht="13.5" customHeight="1" x14ac:dyDescent="0.15">
      <c r="A31" s="175"/>
      <c r="B31" s="200"/>
      <c r="DI31" s="201"/>
    </row>
    <row r="32" spans="1:113" ht="13.5" customHeight="1" x14ac:dyDescent="0.15">
      <c r="A32" s="175"/>
      <c r="B32" s="202"/>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201"/>
    </row>
    <row r="33" spans="1:113" ht="13.5" customHeight="1" x14ac:dyDescent="0.15">
      <c r="A33" s="175"/>
      <c r="B33" s="202"/>
      <c r="C33" s="384" t="s">
        <v>186</v>
      </c>
      <c r="D33" s="384"/>
      <c r="E33" s="383" t="s">
        <v>187</v>
      </c>
      <c r="F33" s="383"/>
      <c r="G33" s="383"/>
      <c r="H33" s="383"/>
      <c r="I33" s="383"/>
      <c r="J33" s="383"/>
      <c r="K33" s="383"/>
      <c r="L33" s="383"/>
      <c r="M33" s="383"/>
      <c r="N33" s="383"/>
      <c r="O33" s="383"/>
      <c r="P33" s="383"/>
      <c r="Q33" s="383"/>
      <c r="R33" s="383"/>
      <c r="S33" s="383"/>
      <c r="T33" s="179"/>
      <c r="U33" s="384" t="s">
        <v>186</v>
      </c>
      <c r="V33" s="384"/>
      <c r="W33" s="383" t="s">
        <v>187</v>
      </c>
      <c r="X33" s="383"/>
      <c r="Y33" s="383"/>
      <c r="Z33" s="383"/>
      <c r="AA33" s="383"/>
      <c r="AB33" s="383"/>
      <c r="AC33" s="383"/>
      <c r="AD33" s="383"/>
      <c r="AE33" s="383"/>
      <c r="AF33" s="383"/>
      <c r="AG33" s="383"/>
      <c r="AH33" s="383"/>
      <c r="AI33" s="383"/>
      <c r="AJ33" s="383"/>
      <c r="AK33" s="383"/>
      <c r="AL33" s="179"/>
      <c r="AM33" s="384" t="s">
        <v>186</v>
      </c>
      <c r="AN33" s="384"/>
      <c r="AO33" s="383" t="s">
        <v>187</v>
      </c>
      <c r="AP33" s="383"/>
      <c r="AQ33" s="383"/>
      <c r="AR33" s="383"/>
      <c r="AS33" s="383"/>
      <c r="AT33" s="383"/>
      <c r="AU33" s="383"/>
      <c r="AV33" s="383"/>
      <c r="AW33" s="383"/>
      <c r="AX33" s="383"/>
      <c r="AY33" s="383"/>
      <c r="AZ33" s="383"/>
      <c r="BA33" s="383"/>
      <c r="BB33" s="383"/>
      <c r="BC33" s="383"/>
      <c r="BD33" s="185"/>
      <c r="BE33" s="383" t="s">
        <v>188</v>
      </c>
      <c r="BF33" s="383"/>
      <c r="BG33" s="383" t="s">
        <v>189</v>
      </c>
      <c r="BH33" s="383"/>
      <c r="BI33" s="383"/>
      <c r="BJ33" s="383"/>
      <c r="BK33" s="383"/>
      <c r="BL33" s="383"/>
      <c r="BM33" s="383"/>
      <c r="BN33" s="383"/>
      <c r="BO33" s="383"/>
      <c r="BP33" s="383"/>
      <c r="BQ33" s="383"/>
      <c r="BR33" s="383"/>
      <c r="BS33" s="383"/>
      <c r="BT33" s="383"/>
      <c r="BU33" s="383"/>
      <c r="BV33" s="185"/>
      <c r="BW33" s="384" t="s">
        <v>188</v>
      </c>
      <c r="BX33" s="384"/>
      <c r="BY33" s="383" t="s">
        <v>190</v>
      </c>
      <c r="BZ33" s="383"/>
      <c r="CA33" s="383"/>
      <c r="CB33" s="383"/>
      <c r="CC33" s="383"/>
      <c r="CD33" s="383"/>
      <c r="CE33" s="383"/>
      <c r="CF33" s="383"/>
      <c r="CG33" s="383"/>
      <c r="CH33" s="383"/>
      <c r="CI33" s="383"/>
      <c r="CJ33" s="383"/>
      <c r="CK33" s="383"/>
      <c r="CL33" s="383"/>
      <c r="CM33" s="383"/>
      <c r="CN33" s="179"/>
      <c r="CO33" s="384" t="s">
        <v>186</v>
      </c>
      <c r="CP33" s="384"/>
      <c r="CQ33" s="383" t="s">
        <v>191</v>
      </c>
      <c r="CR33" s="383"/>
      <c r="CS33" s="383"/>
      <c r="CT33" s="383"/>
      <c r="CU33" s="383"/>
      <c r="CV33" s="383"/>
      <c r="CW33" s="383"/>
      <c r="CX33" s="383"/>
      <c r="CY33" s="383"/>
      <c r="CZ33" s="383"/>
      <c r="DA33" s="383"/>
      <c r="DB33" s="383"/>
      <c r="DC33" s="383"/>
      <c r="DD33" s="383"/>
      <c r="DE33" s="383"/>
      <c r="DF33" s="179"/>
      <c r="DG33" s="382" t="s">
        <v>192</v>
      </c>
      <c r="DH33" s="382"/>
      <c r="DI33" s="180"/>
    </row>
    <row r="34" spans="1:113" ht="32.25" customHeight="1" x14ac:dyDescent="0.15">
      <c r="A34" s="175"/>
      <c r="B34" s="202"/>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75"/>
      <c r="U34" s="380">
        <f>IF(W34="","",MAX(C34:D43)+1)</f>
        <v>4</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75"/>
      <c r="AM34" s="380">
        <f>IF(AO34="","",MAX(C34:D43,U34:V43)+1)</f>
        <v>7</v>
      </c>
      <c r="AN34" s="380"/>
      <c r="AO34" s="381" t="str">
        <f>IF('各会計、関係団体の財政状況及び健全化判断比率'!B31="","",'各会計、関係団体の財政状況及び健全化判断比率'!B31)</f>
        <v>病院事業会計</v>
      </c>
      <c r="AP34" s="381"/>
      <c r="AQ34" s="381"/>
      <c r="AR34" s="381"/>
      <c r="AS34" s="381"/>
      <c r="AT34" s="381"/>
      <c r="AU34" s="381"/>
      <c r="AV34" s="381"/>
      <c r="AW34" s="381"/>
      <c r="AX34" s="381"/>
      <c r="AY34" s="381"/>
      <c r="AZ34" s="381"/>
      <c r="BA34" s="381"/>
      <c r="BB34" s="381"/>
      <c r="BC34" s="381"/>
      <c r="BD34" s="175"/>
      <c r="BE34" s="380" t="str">
        <f>IF(BG34="","",MAX(C34:D43,U34:V43,AM34:AN43)+1)</f>
        <v/>
      </c>
      <c r="BF34" s="380"/>
      <c r="BG34" s="381"/>
      <c r="BH34" s="381"/>
      <c r="BI34" s="381"/>
      <c r="BJ34" s="381"/>
      <c r="BK34" s="381"/>
      <c r="BL34" s="381"/>
      <c r="BM34" s="381"/>
      <c r="BN34" s="381"/>
      <c r="BO34" s="381"/>
      <c r="BP34" s="381"/>
      <c r="BQ34" s="381"/>
      <c r="BR34" s="381"/>
      <c r="BS34" s="381"/>
      <c r="BT34" s="381"/>
      <c r="BU34" s="381"/>
      <c r="BV34" s="175"/>
      <c r="BW34" s="380">
        <f>IF(BY34="","",MAX(C34:D43,U34:V43,AM34:AN43,BE34:BF43)+1)</f>
        <v>12</v>
      </c>
      <c r="BX34" s="380"/>
      <c r="BY34" s="381" t="str">
        <f>IF('各会計、関係団体の財政状況及び健全化判断比率'!B68="","",'各会計、関係団体の財政状況及び健全化判断比率'!B68)</f>
        <v>山形県消防補償等組合</v>
      </c>
      <c r="BZ34" s="381"/>
      <c r="CA34" s="381"/>
      <c r="CB34" s="381"/>
      <c r="CC34" s="381"/>
      <c r="CD34" s="381"/>
      <c r="CE34" s="381"/>
      <c r="CF34" s="381"/>
      <c r="CG34" s="381"/>
      <c r="CH34" s="381"/>
      <c r="CI34" s="381"/>
      <c r="CJ34" s="381"/>
      <c r="CK34" s="381"/>
      <c r="CL34" s="381"/>
      <c r="CM34" s="381"/>
      <c r="CN34" s="175"/>
      <c r="CO34" s="380">
        <f>IF(CQ34="","",MAX(C34:D43,U34:V43,AM34:AN43,BE34:BF43,BW34:BX43)+1)</f>
        <v>20</v>
      </c>
      <c r="CP34" s="380"/>
      <c r="CQ34" s="381" t="str">
        <f>IF('各会計、関係団体の財政状況及び健全化判断比率'!BS7="","",'各会計、関係団体の財政状況及び健全化判断比率'!BS7)</f>
        <v>鶴岡市開発公社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v>
      </c>
      <c r="DH34" s="378"/>
      <c r="DI34" s="180"/>
    </row>
    <row r="35" spans="1:113" ht="32.25" customHeight="1" x14ac:dyDescent="0.15">
      <c r="A35" s="175"/>
      <c r="B35" s="202"/>
      <c r="C35" s="380">
        <f>IF(E35="","",C34+1)</f>
        <v>2</v>
      </c>
      <c r="D35" s="380"/>
      <c r="E35" s="381" t="str">
        <f>IF('各会計、関係団体の財政状況及び健全化判断比率'!B8="","",'各会計、関係団体の財政状況及び健全化判断比率'!B8)</f>
        <v>休日夜間診療所特別会計</v>
      </c>
      <c r="F35" s="381"/>
      <c r="G35" s="381"/>
      <c r="H35" s="381"/>
      <c r="I35" s="381"/>
      <c r="J35" s="381"/>
      <c r="K35" s="381"/>
      <c r="L35" s="381"/>
      <c r="M35" s="381"/>
      <c r="N35" s="381"/>
      <c r="O35" s="381"/>
      <c r="P35" s="381"/>
      <c r="Q35" s="381"/>
      <c r="R35" s="381"/>
      <c r="S35" s="381"/>
      <c r="T35" s="175"/>
      <c r="U35" s="380">
        <f>IF(W35="","",U34+1)</f>
        <v>5</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75"/>
      <c r="AM35" s="380">
        <f t="shared" ref="AM35:AM43" si="0">IF(AO35="","",AM34+1)</f>
        <v>8</v>
      </c>
      <c r="AN35" s="380"/>
      <c r="AO35" s="381" t="str">
        <f>IF('各会計、関係団体の財政状況及び健全化判断比率'!B32="","",'各会計、関係団体の財政状況及び健全化判断比率'!B32)</f>
        <v>水道事業会計</v>
      </c>
      <c r="AP35" s="381"/>
      <c r="AQ35" s="381"/>
      <c r="AR35" s="381"/>
      <c r="AS35" s="381"/>
      <c r="AT35" s="381"/>
      <c r="AU35" s="381"/>
      <c r="AV35" s="381"/>
      <c r="AW35" s="381"/>
      <c r="AX35" s="381"/>
      <c r="AY35" s="381"/>
      <c r="AZ35" s="381"/>
      <c r="BA35" s="381"/>
      <c r="BB35" s="381"/>
      <c r="BC35" s="381"/>
      <c r="BD35" s="175"/>
      <c r="BE35" s="380" t="str">
        <f t="shared" ref="BE35:BE43" si="1">IF(BG35="","",BE34+1)</f>
        <v/>
      </c>
      <c r="BF35" s="380"/>
      <c r="BG35" s="381"/>
      <c r="BH35" s="381"/>
      <c r="BI35" s="381"/>
      <c r="BJ35" s="381"/>
      <c r="BK35" s="381"/>
      <c r="BL35" s="381"/>
      <c r="BM35" s="381"/>
      <c r="BN35" s="381"/>
      <c r="BO35" s="381"/>
      <c r="BP35" s="381"/>
      <c r="BQ35" s="381"/>
      <c r="BR35" s="381"/>
      <c r="BS35" s="381"/>
      <c r="BT35" s="381"/>
      <c r="BU35" s="381"/>
      <c r="BV35" s="175"/>
      <c r="BW35" s="380">
        <f t="shared" ref="BW35:BW43" si="2">IF(BY35="","",BW34+1)</f>
        <v>13</v>
      </c>
      <c r="BX35" s="380"/>
      <c r="BY35" s="381" t="str">
        <f>IF('各会計、関係団体の財政状況及び健全化判断比率'!B69="","",'各会計、関係団体の財政状況及び健全化判断比率'!B69)</f>
        <v>山形県自治会館管理組合</v>
      </c>
      <c r="BZ35" s="381"/>
      <c r="CA35" s="381"/>
      <c r="CB35" s="381"/>
      <c r="CC35" s="381"/>
      <c r="CD35" s="381"/>
      <c r="CE35" s="381"/>
      <c r="CF35" s="381"/>
      <c r="CG35" s="381"/>
      <c r="CH35" s="381"/>
      <c r="CI35" s="381"/>
      <c r="CJ35" s="381"/>
      <c r="CK35" s="381"/>
      <c r="CL35" s="381"/>
      <c r="CM35" s="381"/>
      <c r="CN35" s="175"/>
      <c r="CO35" s="380">
        <f t="shared" ref="CO35:CO43" si="3">IF(CQ35="","",CO34+1)</f>
        <v>21</v>
      </c>
      <c r="CP35" s="380"/>
      <c r="CQ35" s="381" t="str">
        <f>IF('各会計、関係団体の財政状況及び健全化判断比率'!BS8="","",'各会計、関係団体の財政状況及び健全化判断比率'!BS8)</f>
        <v>庄内地域産業振興センター</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80"/>
    </row>
    <row r="36" spans="1:113" ht="32.25" customHeight="1" x14ac:dyDescent="0.15">
      <c r="A36" s="175"/>
      <c r="B36" s="202"/>
      <c r="C36" s="380">
        <f>IF(E36="","",C35+1)</f>
        <v>3</v>
      </c>
      <c r="D36" s="380"/>
      <c r="E36" s="381" t="str">
        <f>IF('各会計、関係団体の財政状況及び健全化判断比率'!B9="","",'各会計、関係団体の財政状況及び健全化判断比率'!B9)</f>
        <v>墓園事業特別会計</v>
      </c>
      <c r="F36" s="381"/>
      <c r="G36" s="381"/>
      <c r="H36" s="381"/>
      <c r="I36" s="381"/>
      <c r="J36" s="381"/>
      <c r="K36" s="381"/>
      <c r="L36" s="381"/>
      <c r="M36" s="381"/>
      <c r="N36" s="381"/>
      <c r="O36" s="381"/>
      <c r="P36" s="381"/>
      <c r="Q36" s="381"/>
      <c r="R36" s="381"/>
      <c r="S36" s="381"/>
      <c r="T36" s="175"/>
      <c r="U36" s="380">
        <f t="shared" ref="U36:U43" si="4">IF(W36="","",U35+1)</f>
        <v>6</v>
      </c>
      <c r="V36" s="380"/>
      <c r="W36" s="381" t="str">
        <f>IF('各会計、関係団体の財政状況及び健全化判断比率'!B30="","",'各会計、関係団体の財政状況及び健全化判断比率'!B30)</f>
        <v>後期高齢者医療保険特別会計</v>
      </c>
      <c r="X36" s="381"/>
      <c r="Y36" s="381"/>
      <c r="Z36" s="381"/>
      <c r="AA36" s="381"/>
      <c r="AB36" s="381"/>
      <c r="AC36" s="381"/>
      <c r="AD36" s="381"/>
      <c r="AE36" s="381"/>
      <c r="AF36" s="381"/>
      <c r="AG36" s="381"/>
      <c r="AH36" s="381"/>
      <c r="AI36" s="381"/>
      <c r="AJ36" s="381"/>
      <c r="AK36" s="381"/>
      <c r="AL36" s="175"/>
      <c r="AM36" s="380">
        <f t="shared" si="0"/>
        <v>9</v>
      </c>
      <c r="AN36" s="380"/>
      <c r="AO36" s="381" t="str">
        <f>IF('各会計、関係団体の財政状況及び健全化判断比率'!B33="","",'各会計、関係団体の財政状況及び健全化判断比率'!B33)</f>
        <v>公共下水道事業会計</v>
      </c>
      <c r="AP36" s="381"/>
      <c r="AQ36" s="381"/>
      <c r="AR36" s="381"/>
      <c r="AS36" s="381"/>
      <c r="AT36" s="381"/>
      <c r="AU36" s="381"/>
      <c r="AV36" s="381"/>
      <c r="AW36" s="381"/>
      <c r="AX36" s="381"/>
      <c r="AY36" s="381"/>
      <c r="AZ36" s="381"/>
      <c r="BA36" s="381"/>
      <c r="BB36" s="381"/>
      <c r="BC36" s="381"/>
      <c r="BD36" s="175"/>
      <c r="BE36" s="380" t="str">
        <f t="shared" si="1"/>
        <v/>
      </c>
      <c r="BF36" s="380"/>
      <c r="BG36" s="381"/>
      <c r="BH36" s="381"/>
      <c r="BI36" s="381"/>
      <c r="BJ36" s="381"/>
      <c r="BK36" s="381"/>
      <c r="BL36" s="381"/>
      <c r="BM36" s="381"/>
      <c r="BN36" s="381"/>
      <c r="BO36" s="381"/>
      <c r="BP36" s="381"/>
      <c r="BQ36" s="381"/>
      <c r="BR36" s="381"/>
      <c r="BS36" s="381"/>
      <c r="BT36" s="381"/>
      <c r="BU36" s="381"/>
      <c r="BV36" s="175"/>
      <c r="BW36" s="380">
        <f t="shared" si="2"/>
        <v>14</v>
      </c>
      <c r="BX36" s="380"/>
      <c r="BY36" s="381" t="str">
        <f>IF('各会計、関係団体の財政状況及び健全化判断比率'!B70="","",'各会計、関係団体の財政状況及び健全化判断比率'!B70)</f>
        <v>山形県市町村職員退職手当組合</v>
      </c>
      <c r="BZ36" s="381"/>
      <c r="CA36" s="381"/>
      <c r="CB36" s="381"/>
      <c r="CC36" s="381"/>
      <c r="CD36" s="381"/>
      <c r="CE36" s="381"/>
      <c r="CF36" s="381"/>
      <c r="CG36" s="381"/>
      <c r="CH36" s="381"/>
      <c r="CI36" s="381"/>
      <c r="CJ36" s="381"/>
      <c r="CK36" s="381"/>
      <c r="CL36" s="381"/>
      <c r="CM36" s="381"/>
      <c r="CN36" s="175"/>
      <c r="CO36" s="380">
        <f t="shared" si="3"/>
        <v>22</v>
      </c>
      <c r="CP36" s="380"/>
      <c r="CQ36" s="381" t="str">
        <f>IF('各会計、関係団体の財政状況及び健全化判断比率'!BS9="","",'各会計、関係団体の財政状況及び健全化判断比率'!BS9)</f>
        <v>出羽庄内国際交流財団</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80"/>
    </row>
    <row r="37" spans="1:113" ht="32.25" customHeight="1" x14ac:dyDescent="0.15">
      <c r="A37" s="175"/>
      <c r="B37" s="202"/>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75"/>
      <c r="U37" s="380" t="str">
        <f t="shared" si="4"/>
        <v/>
      </c>
      <c r="V37" s="380"/>
      <c r="W37" s="381"/>
      <c r="X37" s="381"/>
      <c r="Y37" s="381"/>
      <c r="Z37" s="381"/>
      <c r="AA37" s="381"/>
      <c r="AB37" s="381"/>
      <c r="AC37" s="381"/>
      <c r="AD37" s="381"/>
      <c r="AE37" s="381"/>
      <c r="AF37" s="381"/>
      <c r="AG37" s="381"/>
      <c r="AH37" s="381"/>
      <c r="AI37" s="381"/>
      <c r="AJ37" s="381"/>
      <c r="AK37" s="381"/>
      <c r="AL37" s="175"/>
      <c r="AM37" s="380">
        <f t="shared" si="0"/>
        <v>10</v>
      </c>
      <c r="AN37" s="380"/>
      <c r="AO37" s="381" t="str">
        <f>IF('各会計、関係団体の財政状況及び健全化判断比率'!B34="","",'各会計、関係団体の財政状況及び健全化判断比率'!B34)</f>
        <v>集落排水事業会計</v>
      </c>
      <c r="AP37" s="381"/>
      <c r="AQ37" s="381"/>
      <c r="AR37" s="381"/>
      <c r="AS37" s="381"/>
      <c r="AT37" s="381"/>
      <c r="AU37" s="381"/>
      <c r="AV37" s="381"/>
      <c r="AW37" s="381"/>
      <c r="AX37" s="381"/>
      <c r="AY37" s="381"/>
      <c r="AZ37" s="381"/>
      <c r="BA37" s="381"/>
      <c r="BB37" s="381"/>
      <c r="BC37" s="381"/>
      <c r="BD37" s="175"/>
      <c r="BE37" s="380" t="str">
        <f t="shared" si="1"/>
        <v/>
      </c>
      <c r="BF37" s="380"/>
      <c r="BG37" s="381"/>
      <c r="BH37" s="381"/>
      <c r="BI37" s="381"/>
      <c r="BJ37" s="381"/>
      <c r="BK37" s="381"/>
      <c r="BL37" s="381"/>
      <c r="BM37" s="381"/>
      <c r="BN37" s="381"/>
      <c r="BO37" s="381"/>
      <c r="BP37" s="381"/>
      <c r="BQ37" s="381"/>
      <c r="BR37" s="381"/>
      <c r="BS37" s="381"/>
      <c r="BT37" s="381"/>
      <c r="BU37" s="381"/>
      <c r="BV37" s="175"/>
      <c r="BW37" s="380">
        <f t="shared" si="2"/>
        <v>15</v>
      </c>
      <c r="BX37" s="380"/>
      <c r="BY37" s="381" t="str">
        <f>IF('各会計、関係団体の財政状況及び健全化判断比率'!B71="","",'各会計、関係団体の財政状況及び健全化判断比率'!B71)</f>
        <v>庄内広域行政組合（普通会計分）</v>
      </c>
      <c r="BZ37" s="381"/>
      <c r="CA37" s="381"/>
      <c r="CB37" s="381"/>
      <c r="CC37" s="381"/>
      <c r="CD37" s="381"/>
      <c r="CE37" s="381"/>
      <c r="CF37" s="381"/>
      <c r="CG37" s="381"/>
      <c r="CH37" s="381"/>
      <c r="CI37" s="381"/>
      <c r="CJ37" s="381"/>
      <c r="CK37" s="381"/>
      <c r="CL37" s="381"/>
      <c r="CM37" s="381"/>
      <c r="CN37" s="175"/>
      <c r="CO37" s="380">
        <f t="shared" si="3"/>
        <v>23</v>
      </c>
      <c r="CP37" s="380"/>
      <c r="CQ37" s="381" t="str">
        <f>IF('各会計、関係団体の財政状況及び健全化判断比率'!BS10="","",'各会計、関係団体の財政状況及び健全化判断比率'!BS10)</f>
        <v>藤島文化スポーツ事業団</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80"/>
    </row>
    <row r="38" spans="1:113" ht="32.25" customHeight="1" x14ac:dyDescent="0.15">
      <c r="A38" s="175"/>
      <c r="B38" s="202"/>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75"/>
      <c r="U38" s="380" t="str">
        <f t="shared" si="4"/>
        <v/>
      </c>
      <c r="V38" s="380"/>
      <c r="W38" s="381"/>
      <c r="X38" s="381"/>
      <c r="Y38" s="381"/>
      <c r="Z38" s="381"/>
      <c r="AA38" s="381"/>
      <c r="AB38" s="381"/>
      <c r="AC38" s="381"/>
      <c r="AD38" s="381"/>
      <c r="AE38" s="381"/>
      <c r="AF38" s="381"/>
      <c r="AG38" s="381"/>
      <c r="AH38" s="381"/>
      <c r="AI38" s="381"/>
      <c r="AJ38" s="381"/>
      <c r="AK38" s="381"/>
      <c r="AL38" s="175"/>
      <c r="AM38" s="380">
        <f t="shared" si="0"/>
        <v>11</v>
      </c>
      <c r="AN38" s="380"/>
      <c r="AO38" s="381" t="str">
        <f>IF('各会計、関係団体の財政状況及び健全化判断比率'!B35="","",'各会計、関係団体の財政状況及び健全化判断比率'!B35)</f>
        <v>浄化槽事業会計</v>
      </c>
      <c r="AP38" s="381"/>
      <c r="AQ38" s="381"/>
      <c r="AR38" s="381"/>
      <c r="AS38" s="381"/>
      <c r="AT38" s="381"/>
      <c r="AU38" s="381"/>
      <c r="AV38" s="381"/>
      <c r="AW38" s="381"/>
      <c r="AX38" s="381"/>
      <c r="AY38" s="381"/>
      <c r="AZ38" s="381"/>
      <c r="BA38" s="381"/>
      <c r="BB38" s="381"/>
      <c r="BC38" s="381"/>
      <c r="BD38" s="175"/>
      <c r="BE38" s="380" t="str">
        <f t="shared" si="1"/>
        <v/>
      </c>
      <c r="BF38" s="380"/>
      <c r="BG38" s="381"/>
      <c r="BH38" s="381"/>
      <c r="BI38" s="381"/>
      <c r="BJ38" s="381"/>
      <c r="BK38" s="381"/>
      <c r="BL38" s="381"/>
      <c r="BM38" s="381"/>
      <c r="BN38" s="381"/>
      <c r="BO38" s="381"/>
      <c r="BP38" s="381"/>
      <c r="BQ38" s="381"/>
      <c r="BR38" s="381"/>
      <c r="BS38" s="381"/>
      <c r="BT38" s="381"/>
      <c r="BU38" s="381"/>
      <c r="BV38" s="175"/>
      <c r="BW38" s="380">
        <f t="shared" si="2"/>
        <v>16</v>
      </c>
      <c r="BX38" s="380"/>
      <c r="BY38" s="381" t="str">
        <f>IF('各会計、関係団体の財政状況及び健全化判断比率'!B72="","",'各会計、関係団体の財政状況及び健全化判断比率'!B72)</f>
        <v>庄内広域行政組合（青果市場事業特別会計）</v>
      </c>
      <c r="BZ38" s="381"/>
      <c r="CA38" s="381"/>
      <c r="CB38" s="381"/>
      <c r="CC38" s="381"/>
      <c r="CD38" s="381"/>
      <c r="CE38" s="381"/>
      <c r="CF38" s="381"/>
      <c r="CG38" s="381"/>
      <c r="CH38" s="381"/>
      <c r="CI38" s="381"/>
      <c r="CJ38" s="381"/>
      <c r="CK38" s="381"/>
      <c r="CL38" s="381"/>
      <c r="CM38" s="381"/>
      <c r="CN38" s="175"/>
      <c r="CO38" s="380">
        <f t="shared" si="3"/>
        <v>24</v>
      </c>
      <c r="CP38" s="380"/>
      <c r="CQ38" s="381" t="str">
        <f>IF('各会計、関係団体の財政状況及び健全化判断比率'!BS11="","",'各会計、関係団体の財政状況及び健全化判断比率'!BS11)</f>
        <v>ゆぽか</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80"/>
    </row>
    <row r="39" spans="1:113" ht="32.25" customHeight="1" x14ac:dyDescent="0.15">
      <c r="A39" s="175"/>
      <c r="B39" s="202"/>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75"/>
      <c r="U39" s="380" t="str">
        <f t="shared" si="4"/>
        <v/>
      </c>
      <c r="V39" s="380"/>
      <c r="W39" s="381"/>
      <c r="X39" s="381"/>
      <c r="Y39" s="381"/>
      <c r="Z39" s="381"/>
      <c r="AA39" s="381"/>
      <c r="AB39" s="381"/>
      <c r="AC39" s="381"/>
      <c r="AD39" s="381"/>
      <c r="AE39" s="381"/>
      <c r="AF39" s="381"/>
      <c r="AG39" s="381"/>
      <c r="AH39" s="381"/>
      <c r="AI39" s="381"/>
      <c r="AJ39" s="381"/>
      <c r="AK39" s="381"/>
      <c r="AL39" s="175"/>
      <c r="AM39" s="380" t="str">
        <f t="shared" si="0"/>
        <v/>
      </c>
      <c r="AN39" s="380"/>
      <c r="AO39" s="381"/>
      <c r="AP39" s="381"/>
      <c r="AQ39" s="381"/>
      <c r="AR39" s="381"/>
      <c r="AS39" s="381"/>
      <c r="AT39" s="381"/>
      <c r="AU39" s="381"/>
      <c r="AV39" s="381"/>
      <c r="AW39" s="381"/>
      <c r="AX39" s="381"/>
      <c r="AY39" s="381"/>
      <c r="AZ39" s="381"/>
      <c r="BA39" s="381"/>
      <c r="BB39" s="381"/>
      <c r="BC39" s="381"/>
      <c r="BD39" s="175"/>
      <c r="BE39" s="380" t="str">
        <f t="shared" si="1"/>
        <v/>
      </c>
      <c r="BF39" s="380"/>
      <c r="BG39" s="381"/>
      <c r="BH39" s="381"/>
      <c r="BI39" s="381"/>
      <c r="BJ39" s="381"/>
      <c r="BK39" s="381"/>
      <c r="BL39" s="381"/>
      <c r="BM39" s="381"/>
      <c r="BN39" s="381"/>
      <c r="BO39" s="381"/>
      <c r="BP39" s="381"/>
      <c r="BQ39" s="381"/>
      <c r="BR39" s="381"/>
      <c r="BS39" s="381"/>
      <c r="BT39" s="381"/>
      <c r="BU39" s="381"/>
      <c r="BV39" s="175"/>
      <c r="BW39" s="380">
        <f t="shared" si="2"/>
        <v>17</v>
      </c>
      <c r="BX39" s="380"/>
      <c r="BY39" s="381" t="str">
        <f>IF('各会計、関係団体の財政状況及び健全化判断比率'!B73="","",'各会計、関係団体の財政状況及び健全化判断比率'!B73)</f>
        <v>庄内広域行政組合（庄内食肉流通センター事業）</v>
      </c>
      <c r="BZ39" s="381"/>
      <c r="CA39" s="381"/>
      <c r="CB39" s="381"/>
      <c r="CC39" s="381"/>
      <c r="CD39" s="381"/>
      <c r="CE39" s="381"/>
      <c r="CF39" s="381"/>
      <c r="CG39" s="381"/>
      <c r="CH39" s="381"/>
      <c r="CI39" s="381"/>
      <c r="CJ39" s="381"/>
      <c r="CK39" s="381"/>
      <c r="CL39" s="381"/>
      <c r="CM39" s="381"/>
      <c r="CN39" s="175"/>
      <c r="CO39" s="380">
        <f t="shared" si="3"/>
        <v>25</v>
      </c>
      <c r="CP39" s="380"/>
      <c r="CQ39" s="381" t="str">
        <f>IF('各会計、関係団体の財政状況及び健全化判断比率'!BS12="","",'各会計、関係団体の財政状況及び健全化判断比率'!BS12)</f>
        <v>月山畜産振興公社</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80"/>
    </row>
    <row r="40" spans="1:113" ht="32.25" customHeight="1" x14ac:dyDescent="0.15">
      <c r="A40" s="175"/>
      <c r="B40" s="202"/>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75"/>
      <c r="U40" s="380" t="str">
        <f t="shared" si="4"/>
        <v/>
      </c>
      <c r="V40" s="380"/>
      <c r="W40" s="381"/>
      <c r="X40" s="381"/>
      <c r="Y40" s="381"/>
      <c r="Z40" s="381"/>
      <c r="AA40" s="381"/>
      <c r="AB40" s="381"/>
      <c r="AC40" s="381"/>
      <c r="AD40" s="381"/>
      <c r="AE40" s="381"/>
      <c r="AF40" s="381"/>
      <c r="AG40" s="381"/>
      <c r="AH40" s="381"/>
      <c r="AI40" s="381"/>
      <c r="AJ40" s="381"/>
      <c r="AK40" s="381"/>
      <c r="AL40" s="175"/>
      <c r="AM40" s="380" t="str">
        <f t="shared" si="0"/>
        <v/>
      </c>
      <c r="AN40" s="380"/>
      <c r="AO40" s="381"/>
      <c r="AP40" s="381"/>
      <c r="AQ40" s="381"/>
      <c r="AR40" s="381"/>
      <c r="AS40" s="381"/>
      <c r="AT40" s="381"/>
      <c r="AU40" s="381"/>
      <c r="AV40" s="381"/>
      <c r="AW40" s="381"/>
      <c r="AX40" s="381"/>
      <c r="AY40" s="381"/>
      <c r="AZ40" s="381"/>
      <c r="BA40" s="381"/>
      <c r="BB40" s="381"/>
      <c r="BC40" s="381"/>
      <c r="BD40" s="175"/>
      <c r="BE40" s="380" t="str">
        <f t="shared" si="1"/>
        <v/>
      </c>
      <c r="BF40" s="380"/>
      <c r="BG40" s="381"/>
      <c r="BH40" s="381"/>
      <c r="BI40" s="381"/>
      <c r="BJ40" s="381"/>
      <c r="BK40" s="381"/>
      <c r="BL40" s="381"/>
      <c r="BM40" s="381"/>
      <c r="BN40" s="381"/>
      <c r="BO40" s="381"/>
      <c r="BP40" s="381"/>
      <c r="BQ40" s="381"/>
      <c r="BR40" s="381"/>
      <c r="BS40" s="381"/>
      <c r="BT40" s="381"/>
      <c r="BU40" s="381"/>
      <c r="BV40" s="175"/>
      <c r="BW40" s="380">
        <f t="shared" si="2"/>
        <v>18</v>
      </c>
      <c r="BX40" s="380"/>
      <c r="BY40" s="381" t="str">
        <f>IF('各会計、関係団体の財政状況及び健全化判断比率'!B74="","",'各会計、関係団体の財政状況及び健全化判断比率'!B74)</f>
        <v>山形県後期高齢者医療広域連合（普通会計分）</v>
      </c>
      <c r="BZ40" s="381"/>
      <c r="CA40" s="381"/>
      <c r="CB40" s="381"/>
      <c r="CC40" s="381"/>
      <c r="CD40" s="381"/>
      <c r="CE40" s="381"/>
      <c r="CF40" s="381"/>
      <c r="CG40" s="381"/>
      <c r="CH40" s="381"/>
      <c r="CI40" s="381"/>
      <c r="CJ40" s="381"/>
      <c r="CK40" s="381"/>
      <c r="CL40" s="381"/>
      <c r="CM40" s="381"/>
      <c r="CN40" s="175"/>
      <c r="CO40" s="380">
        <f t="shared" si="3"/>
        <v>26</v>
      </c>
      <c r="CP40" s="380"/>
      <c r="CQ40" s="381" t="str">
        <f>IF('各会計、関係団体の財政状況及び健全化判断比率'!BS13="","",'各会計、関係団体の財政状況及び健全化判断比率'!BS13)</f>
        <v>月山あさひ振興公社</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80"/>
    </row>
    <row r="41" spans="1:113" ht="32.25" customHeight="1" x14ac:dyDescent="0.15">
      <c r="A41" s="175"/>
      <c r="B41" s="202"/>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75"/>
      <c r="U41" s="380" t="str">
        <f t="shared" si="4"/>
        <v/>
      </c>
      <c r="V41" s="380"/>
      <c r="W41" s="381"/>
      <c r="X41" s="381"/>
      <c r="Y41" s="381"/>
      <c r="Z41" s="381"/>
      <c r="AA41" s="381"/>
      <c r="AB41" s="381"/>
      <c r="AC41" s="381"/>
      <c r="AD41" s="381"/>
      <c r="AE41" s="381"/>
      <c r="AF41" s="381"/>
      <c r="AG41" s="381"/>
      <c r="AH41" s="381"/>
      <c r="AI41" s="381"/>
      <c r="AJ41" s="381"/>
      <c r="AK41" s="381"/>
      <c r="AL41" s="175"/>
      <c r="AM41" s="380" t="str">
        <f t="shared" si="0"/>
        <v/>
      </c>
      <c r="AN41" s="380"/>
      <c r="AO41" s="381"/>
      <c r="AP41" s="381"/>
      <c r="AQ41" s="381"/>
      <c r="AR41" s="381"/>
      <c r="AS41" s="381"/>
      <c r="AT41" s="381"/>
      <c r="AU41" s="381"/>
      <c r="AV41" s="381"/>
      <c r="AW41" s="381"/>
      <c r="AX41" s="381"/>
      <c r="AY41" s="381"/>
      <c r="AZ41" s="381"/>
      <c r="BA41" s="381"/>
      <c r="BB41" s="381"/>
      <c r="BC41" s="381"/>
      <c r="BD41" s="175"/>
      <c r="BE41" s="380" t="str">
        <f t="shared" si="1"/>
        <v/>
      </c>
      <c r="BF41" s="380"/>
      <c r="BG41" s="381"/>
      <c r="BH41" s="381"/>
      <c r="BI41" s="381"/>
      <c r="BJ41" s="381"/>
      <c r="BK41" s="381"/>
      <c r="BL41" s="381"/>
      <c r="BM41" s="381"/>
      <c r="BN41" s="381"/>
      <c r="BO41" s="381"/>
      <c r="BP41" s="381"/>
      <c r="BQ41" s="381"/>
      <c r="BR41" s="381"/>
      <c r="BS41" s="381"/>
      <c r="BT41" s="381"/>
      <c r="BU41" s="381"/>
      <c r="BV41" s="175"/>
      <c r="BW41" s="380">
        <f t="shared" si="2"/>
        <v>19</v>
      </c>
      <c r="BX41" s="380"/>
      <c r="BY41" s="381" t="str">
        <f>IF('各会計、関係団体の財政状況及び健全化判断比率'!B75="","",'各会計、関係団体の財政状況及び健全化判断比率'!B75)</f>
        <v>山形県後期高齢者医療広域連合（事業会計分）</v>
      </c>
      <c r="BZ41" s="381"/>
      <c r="CA41" s="381"/>
      <c r="CB41" s="381"/>
      <c r="CC41" s="381"/>
      <c r="CD41" s="381"/>
      <c r="CE41" s="381"/>
      <c r="CF41" s="381"/>
      <c r="CG41" s="381"/>
      <c r="CH41" s="381"/>
      <c r="CI41" s="381"/>
      <c r="CJ41" s="381"/>
      <c r="CK41" s="381"/>
      <c r="CL41" s="381"/>
      <c r="CM41" s="381"/>
      <c r="CN41" s="175"/>
      <c r="CO41" s="380">
        <f t="shared" si="3"/>
        <v>27</v>
      </c>
      <c r="CP41" s="380"/>
      <c r="CQ41" s="381" t="str">
        <f>IF('各会計、関係団体の財政状況及び健全化判断比率'!BS14="","",'各会計、関係団体の財政状況及び健全化判断比率'!BS14)</f>
        <v>クアポリス温海</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80"/>
    </row>
    <row r="42" spans="1:113" ht="32.25" customHeight="1" x14ac:dyDescent="0.15">
      <c r="B42" s="202"/>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75"/>
      <c r="U42" s="380" t="str">
        <f t="shared" si="4"/>
        <v/>
      </c>
      <c r="V42" s="380"/>
      <c r="W42" s="381"/>
      <c r="X42" s="381"/>
      <c r="Y42" s="381"/>
      <c r="Z42" s="381"/>
      <c r="AA42" s="381"/>
      <c r="AB42" s="381"/>
      <c r="AC42" s="381"/>
      <c r="AD42" s="381"/>
      <c r="AE42" s="381"/>
      <c r="AF42" s="381"/>
      <c r="AG42" s="381"/>
      <c r="AH42" s="381"/>
      <c r="AI42" s="381"/>
      <c r="AJ42" s="381"/>
      <c r="AK42" s="381"/>
      <c r="AL42" s="175"/>
      <c r="AM42" s="380" t="str">
        <f t="shared" si="0"/>
        <v/>
      </c>
      <c r="AN42" s="380"/>
      <c r="AO42" s="381"/>
      <c r="AP42" s="381"/>
      <c r="AQ42" s="381"/>
      <c r="AR42" s="381"/>
      <c r="AS42" s="381"/>
      <c r="AT42" s="381"/>
      <c r="AU42" s="381"/>
      <c r="AV42" s="381"/>
      <c r="AW42" s="381"/>
      <c r="AX42" s="381"/>
      <c r="AY42" s="381"/>
      <c r="AZ42" s="381"/>
      <c r="BA42" s="381"/>
      <c r="BB42" s="381"/>
      <c r="BC42" s="381"/>
      <c r="BD42" s="175"/>
      <c r="BE42" s="380" t="str">
        <f t="shared" si="1"/>
        <v/>
      </c>
      <c r="BF42" s="380"/>
      <c r="BG42" s="381"/>
      <c r="BH42" s="381"/>
      <c r="BI42" s="381"/>
      <c r="BJ42" s="381"/>
      <c r="BK42" s="381"/>
      <c r="BL42" s="381"/>
      <c r="BM42" s="381"/>
      <c r="BN42" s="381"/>
      <c r="BO42" s="381"/>
      <c r="BP42" s="381"/>
      <c r="BQ42" s="381"/>
      <c r="BR42" s="381"/>
      <c r="BS42" s="381"/>
      <c r="BT42" s="381"/>
      <c r="BU42" s="381"/>
      <c r="BV42" s="175"/>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75"/>
      <c r="CO42" s="380">
        <f t="shared" si="3"/>
        <v>28</v>
      </c>
      <c r="CP42" s="380"/>
      <c r="CQ42" s="381" t="str">
        <f>IF('各会計、関係団体の財政状況及び健全化判断比率'!BS15="","",'各会計、関係団体の財政状況及び健全化判断比率'!BS15)</f>
        <v>鶴岡地区クリーン公社</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80"/>
    </row>
    <row r="43" spans="1:113" ht="32.25" customHeight="1" x14ac:dyDescent="0.15">
      <c r="B43" s="202"/>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75"/>
      <c r="U43" s="380" t="str">
        <f t="shared" si="4"/>
        <v/>
      </c>
      <c r="V43" s="380"/>
      <c r="W43" s="381"/>
      <c r="X43" s="381"/>
      <c r="Y43" s="381"/>
      <c r="Z43" s="381"/>
      <c r="AA43" s="381"/>
      <c r="AB43" s="381"/>
      <c r="AC43" s="381"/>
      <c r="AD43" s="381"/>
      <c r="AE43" s="381"/>
      <c r="AF43" s="381"/>
      <c r="AG43" s="381"/>
      <c r="AH43" s="381"/>
      <c r="AI43" s="381"/>
      <c r="AJ43" s="381"/>
      <c r="AK43" s="381"/>
      <c r="AL43" s="175"/>
      <c r="AM43" s="380" t="str">
        <f t="shared" si="0"/>
        <v/>
      </c>
      <c r="AN43" s="380"/>
      <c r="AO43" s="381"/>
      <c r="AP43" s="381"/>
      <c r="AQ43" s="381"/>
      <c r="AR43" s="381"/>
      <c r="AS43" s="381"/>
      <c r="AT43" s="381"/>
      <c r="AU43" s="381"/>
      <c r="AV43" s="381"/>
      <c r="AW43" s="381"/>
      <c r="AX43" s="381"/>
      <c r="AY43" s="381"/>
      <c r="AZ43" s="381"/>
      <c r="BA43" s="381"/>
      <c r="BB43" s="381"/>
      <c r="BC43" s="381"/>
      <c r="BD43" s="175"/>
      <c r="BE43" s="380" t="str">
        <f t="shared" si="1"/>
        <v/>
      </c>
      <c r="BF43" s="380"/>
      <c r="BG43" s="381"/>
      <c r="BH43" s="381"/>
      <c r="BI43" s="381"/>
      <c r="BJ43" s="381"/>
      <c r="BK43" s="381"/>
      <c r="BL43" s="381"/>
      <c r="BM43" s="381"/>
      <c r="BN43" s="381"/>
      <c r="BO43" s="381"/>
      <c r="BP43" s="381"/>
      <c r="BQ43" s="381"/>
      <c r="BR43" s="381"/>
      <c r="BS43" s="381"/>
      <c r="BT43" s="381"/>
      <c r="BU43" s="381"/>
      <c r="BV43" s="175"/>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75"/>
      <c r="CO43" s="380">
        <f t="shared" si="3"/>
        <v>29</v>
      </c>
      <c r="CP43" s="380"/>
      <c r="CQ43" s="381" t="str">
        <f>IF('各会計、関係団体の財政状況及び健全化判断比率'!BS16="","",'各会計、関係団体の財政状況及び健全化判断比率'!BS16)</f>
        <v>DEGAM鶴岡ツーリズムビューロー</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80"/>
    </row>
    <row r="44" spans="1:113" ht="13.5" customHeight="1" thickBot="1" x14ac:dyDescent="0.2">
      <c r="B44" s="203"/>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4"/>
      <c r="BT44" s="204"/>
      <c r="BU44" s="204"/>
      <c r="BV44" s="204"/>
      <c r="BW44" s="204"/>
      <c r="BX44" s="204"/>
      <c r="BY44" s="204"/>
      <c r="BZ44" s="204"/>
      <c r="CA44" s="204"/>
      <c r="CB44" s="204"/>
      <c r="CC44" s="204"/>
      <c r="CD44" s="204"/>
      <c r="CE44" s="204"/>
      <c r="CF44" s="204"/>
      <c r="CG44" s="204"/>
      <c r="CH44" s="204"/>
      <c r="CI44" s="204"/>
      <c r="CJ44" s="204"/>
      <c r="CK44" s="204"/>
      <c r="CL44" s="204"/>
      <c r="CM44" s="204"/>
      <c r="CN44" s="204"/>
      <c r="CO44" s="204"/>
      <c r="CP44" s="204"/>
      <c r="CQ44" s="204"/>
      <c r="CR44" s="204"/>
      <c r="CS44" s="204"/>
      <c r="CT44" s="204"/>
      <c r="CU44" s="204"/>
      <c r="CV44" s="204"/>
      <c r="CW44" s="204"/>
      <c r="CX44" s="204"/>
      <c r="CY44" s="204"/>
      <c r="CZ44" s="204"/>
      <c r="DA44" s="204"/>
      <c r="DB44" s="204"/>
      <c r="DC44" s="204"/>
      <c r="DD44" s="204"/>
      <c r="DE44" s="204"/>
      <c r="DF44" s="204"/>
      <c r="DG44" s="204"/>
      <c r="DH44" s="204"/>
      <c r="DI44" s="205"/>
    </row>
    <row r="45" spans="1:113" x14ac:dyDescent="0.15"/>
    <row r="46" spans="1:113" x14ac:dyDescent="0.15">
      <c r="B46" s="174"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xFYMj8fnQM2FSufaSUtnCJbz+2THqiR+JsJA2fT5qxa58EIiUqAnnzK5dHV4jtPfKS2tbCvbCGHNiiz8+qlQ6g==" saltValue="OHb3Cd4TGksuD7NzrcTfj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208" customWidth="1"/>
    <col min="2" max="2" width="2.375" style="208" customWidth="1"/>
    <col min="3" max="16" width="2.625" style="208" customWidth="1"/>
    <col min="17" max="17" width="2.375" style="208" customWidth="1"/>
    <col min="18" max="95" width="1.625" style="208" customWidth="1"/>
    <col min="96" max="133" width="1.625" style="220" customWidth="1"/>
    <col min="134" max="143" width="1.625" style="208" customWidth="1"/>
    <col min="144" max="16384" width="0" style="208" hidden="1"/>
  </cols>
  <sheetData>
    <row r="1" spans="2:143" ht="22.5" customHeight="1" thickBot="1" x14ac:dyDescent="0.2">
      <c r="B1" s="206"/>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7"/>
      <c r="DB1" s="207"/>
      <c r="DC1" s="207"/>
      <c r="DD1" s="207"/>
      <c r="DE1" s="207"/>
      <c r="DF1" s="207"/>
      <c r="DG1" s="207"/>
      <c r="DH1" s="730" t="s">
        <v>202</v>
      </c>
      <c r="DI1" s="731"/>
      <c r="DJ1" s="731"/>
      <c r="DK1" s="731"/>
      <c r="DL1" s="731"/>
      <c r="DM1" s="731"/>
      <c r="DN1" s="732"/>
      <c r="DO1" s="208"/>
      <c r="DP1" s="730" t="s">
        <v>203</v>
      </c>
      <c r="DQ1" s="731"/>
      <c r="DR1" s="731"/>
      <c r="DS1" s="731"/>
      <c r="DT1" s="731"/>
      <c r="DU1" s="731"/>
      <c r="DV1" s="731"/>
      <c r="DW1" s="731"/>
      <c r="DX1" s="731"/>
      <c r="DY1" s="731"/>
      <c r="DZ1" s="731"/>
      <c r="EA1" s="731"/>
      <c r="EB1" s="731"/>
      <c r="EC1" s="732"/>
      <c r="ED1" s="207"/>
      <c r="EE1" s="207"/>
      <c r="EF1" s="207"/>
      <c r="EG1" s="207"/>
      <c r="EH1" s="207"/>
      <c r="EI1" s="207"/>
      <c r="EJ1" s="207"/>
      <c r="EK1" s="207"/>
      <c r="EL1" s="207"/>
      <c r="EM1" s="207"/>
    </row>
    <row r="2" spans="2:143" ht="22.5" customHeight="1" x14ac:dyDescent="0.15">
      <c r="B2" s="209" t="s">
        <v>204</v>
      </c>
      <c r="R2" s="210"/>
      <c r="S2" s="210"/>
      <c r="T2" s="210"/>
      <c r="U2" s="210"/>
      <c r="V2" s="210"/>
      <c r="W2" s="210"/>
      <c r="X2" s="210"/>
      <c r="Y2" s="210"/>
      <c r="Z2" s="210"/>
      <c r="AA2" s="210"/>
      <c r="AB2" s="210"/>
      <c r="AC2" s="210"/>
      <c r="AE2" s="211"/>
      <c r="AF2" s="211"/>
      <c r="AG2" s="211"/>
      <c r="AH2" s="211"/>
      <c r="AI2" s="211"/>
      <c r="AJ2" s="210"/>
      <c r="AK2" s="210"/>
      <c r="AL2" s="210"/>
      <c r="AM2" s="210"/>
      <c r="AN2" s="210"/>
      <c r="AO2" s="210"/>
      <c r="AP2" s="210"/>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row>
    <row r="3" spans="2:143" ht="11.25" customHeight="1" x14ac:dyDescent="0.15">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215</v>
      </c>
      <c r="C5" s="693"/>
      <c r="D5" s="693"/>
      <c r="E5" s="693"/>
      <c r="F5" s="693"/>
      <c r="G5" s="693"/>
      <c r="H5" s="693"/>
      <c r="I5" s="693"/>
      <c r="J5" s="693"/>
      <c r="K5" s="693"/>
      <c r="L5" s="693"/>
      <c r="M5" s="693"/>
      <c r="N5" s="693"/>
      <c r="O5" s="693"/>
      <c r="P5" s="693"/>
      <c r="Q5" s="694"/>
      <c r="R5" s="689">
        <v>15549106</v>
      </c>
      <c r="S5" s="690"/>
      <c r="T5" s="690"/>
      <c r="U5" s="690"/>
      <c r="V5" s="690"/>
      <c r="W5" s="690"/>
      <c r="X5" s="690"/>
      <c r="Y5" s="715"/>
      <c r="Z5" s="728">
        <v>20.2</v>
      </c>
      <c r="AA5" s="728"/>
      <c r="AB5" s="728"/>
      <c r="AC5" s="728"/>
      <c r="AD5" s="729">
        <v>14727235</v>
      </c>
      <c r="AE5" s="729"/>
      <c r="AF5" s="729"/>
      <c r="AG5" s="729"/>
      <c r="AH5" s="729"/>
      <c r="AI5" s="729"/>
      <c r="AJ5" s="729"/>
      <c r="AK5" s="729"/>
      <c r="AL5" s="716">
        <v>36.299999999999997</v>
      </c>
      <c r="AM5" s="698"/>
      <c r="AN5" s="698"/>
      <c r="AO5" s="717"/>
      <c r="AP5" s="692" t="s">
        <v>216</v>
      </c>
      <c r="AQ5" s="693"/>
      <c r="AR5" s="693"/>
      <c r="AS5" s="693"/>
      <c r="AT5" s="693"/>
      <c r="AU5" s="693"/>
      <c r="AV5" s="693"/>
      <c r="AW5" s="693"/>
      <c r="AX5" s="693"/>
      <c r="AY5" s="693"/>
      <c r="AZ5" s="693"/>
      <c r="BA5" s="693"/>
      <c r="BB5" s="693"/>
      <c r="BC5" s="693"/>
      <c r="BD5" s="693"/>
      <c r="BE5" s="693"/>
      <c r="BF5" s="694"/>
      <c r="BG5" s="634">
        <v>14627740</v>
      </c>
      <c r="BH5" s="635"/>
      <c r="BI5" s="635"/>
      <c r="BJ5" s="635"/>
      <c r="BK5" s="635"/>
      <c r="BL5" s="635"/>
      <c r="BM5" s="635"/>
      <c r="BN5" s="636"/>
      <c r="BO5" s="672">
        <v>94.1</v>
      </c>
      <c r="BP5" s="672"/>
      <c r="BQ5" s="672"/>
      <c r="BR5" s="672"/>
      <c r="BS5" s="673">
        <v>121323</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15">
      <c r="B6" s="631" t="s">
        <v>220</v>
      </c>
      <c r="C6" s="632"/>
      <c r="D6" s="632"/>
      <c r="E6" s="632"/>
      <c r="F6" s="632"/>
      <c r="G6" s="632"/>
      <c r="H6" s="632"/>
      <c r="I6" s="632"/>
      <c r="J6" s="632"/>
      <c r="K6" s="632"/>
      <c r="L6" s="632"/>
      <c r="M6" s="632"/>
      <c r="N6" s="632"/>
      <c r="O6" s="632"/>
      <c r="P6" s="632"/>
      <c r="Q6" s="633"/>
      <c r="R6" s="634">
        <v>633265</v>
      </c>
      <c r="S6" s="635"/>
      <c r="T6" s="635"/>
      <c r="U6" s="635"/>
      <c r="V6" s="635"/>
      <c r="W6" s="635"/>
      <c r="X6" s="635"/>
      <c r="Y6" s="636"/>
      <c r="Z6" s="672">
        <v>0.8</v>
      </c>
      <c r="AA6" s="672"/>
      <c r="AB6" s="672"/>
      <c r="AC6" s="672"/>
      <c r="AD6" s="673">
        <v>633265</v>
      </c>
      <c r="AE6" s="673"/>
      <c r="AF6" s="673"/>
      <c r="AG6" s="673"/>
      <c r="AH6" s="673"/>
      <c r="AI6" s="673"/>
      <c r="AJ6" s="673"/>
      <c r="AK6" s="673"/>
      <c r="AL6" s="637">
        <v>1.6</v>
      </c>
      <c r="AM6" s="638"/>
      <c r="AN6" s="638"/>
      <c r="AO6" s="674"/>
      <c r="AP6" s="631" t="s">
        <v>221</v>
      </c>
      <c r="AQ6" s="632"/>
      <c r="AR6" s="632"/>
      <c r="AS6" s="632"/>
      <c r="AT6" s="632"/>
      <c r="AU6" s="632"/>
      <c r="AV6" s="632"/>
      <c r="AW6" s="632"/>
      <c r="AX6" s="632"/>
      <c r="AY6" s="632"/>
      <c r="AZ6" s="632"/>
      <c r="BA6" s="632"/>
      <c r="BB6" s="632"/>
      <c r="BC6" s="632"/>
      <c r="BD6" s="632"/>
      <c r="BE6" s="632"/>
      <c r="BF6" s="633"/>
      <c r="BG6" s="634">
        <v>14627740</v>
      </c>
      <c r="BH6" s="635"/>
      <c r="BI6" s="635"/>
      <c r="BJ6" s="635"/>
      <c r="BK6" s="635"/>
      <c r="BL6" s="635"/>
      <c r="BM6" s="635"/>
      <c r="BN6" s="636"/>
      <c r="BO6" s="672">
        <v>94.1</v>
      </c>
      <c r="BP6" s="672"/>
      <c r="BQ6" s="672"/>
      <c r="BR6" s="672"/>
      <c r="BS6" s="673">
        <v>121323</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344790</v>
      </c>
      <c r="CS6" s="635"/>
      <c r="CT6" s="635"/>
      <c r="CU6" s="635"/>
      <c r="CV6" s="635"/>
      <c r="CW6" s="635"/>
      <c r="CX6" s="635"/>
      <c r="CY6" s="636"/>
      <c r="CZ6" s="716">
        <v>0.5</v>
      </c>
      <c r="DA6" s="698"/>
      <c r="DB6" s="698"/>
      <c r="DC6" s="718"/>
      <c r="DD6" s="640" t="s">
        <v>122</v>
      </c>
      <c r="DE6" s="635"/>
      <c r="DF6" s="635"/>
      <c r="DG6" s="635"/>
      <c r="DH6" s="635"/>
      <c r="DI6" s="635"/>
      <c r="DJ6" s="635"/>
      <c r="DK6" s="635"/>
      <c r="DL6" s="635"/>
      <c r="DM6" s="635"/>
      <c r="DN6" s="635"/>
      <c r="DO6" s="635"/>
      <c r="DP6" s="636"/>
      <c r="DQ6" s="640">
        <v>344766</v>
      </c>
      <c r="DR6" s="635"/>
      <c r="DS6" s="635"/>
      <c r="DT6" s="635"/>
      <c r="DU6" s="635"/>
      <c r="DV6" s="635"/>
      <c r="DW6" s="635"/>
      <c r="DX6" s="635"/>
      <c r="DY6" s="635"/>
      <c r="DZ6" s="635"/>
      <c r="EA6" s="635"/>
      <c r="EB6" s="635"/>
      <c r="EC6" s="671"/>
    </row>
    <row r="7" spans="2:143" ht="11.25" customHeight="1" x14ac:dyDescent="0.15">
      <c r="B7" s="631" t="s">
        <v>223</v>
      </c>
      <c r="C7" s="632"/>
      <c r="D7" s="632"/>
      <c r="E7" s="632"/>
      <c r="F7" s="632"/>
      <c r="G7" s="632"/>
      <c r="H7" s="632"/>
      <c r="I7" s="632"/>
      <c r="J7" s="632"/>
      <c r="K7" s="632"/>
      <c r="L7" s="632"/>
      <c r="M7" s="632"/>
      <c r="N7" s="632"/>
      <c r="O7" s="632"/>
      <c r="P7" s="632"/>
      <c r="Q7" s="633"/>
      <c r="R7" s="634">
        <v>3845</v>
      </c>
      <c r="S7" s="635"/>
      <c r="T7" s="635"/>
      <c r="U7" s="635"/>
      <c r="V7" s="635"/>
      <c r="W7" s="635"/>
      <c r="X7" s="635"/>
      <c r="Y7" s="636"/>
      <c r="Z7" s="672">
        <v>0</v>
      </c>
      <c r="AA7" s="672"/>
      <c r="AB7" s="672"/>
      <c r="AC7" s="672"/>
      <c r="AD7" s="673">
        <v>3845</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6144332</v>
      </c>
      <c r="BH7" s="635"/>
      <c r="BI7" s="635"/>
      <c r="BJ7" s="635"/>
      <c r="BK7" s="635"/>
      <c r="BL7" s="635"/>
      <c r="BM7" s="635"/>
      <c r="BN7" s="636"/>
      <c r="BO7" s="672">
        <v>39.5</v>
      </c>
      <c r="BP7" s="672"/>
      <c r="BQ7" s="672"/>
      <c r="BR7" s="672"/>
      <c r="BS7" s="673">
        <v>121323</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9073815</v>
      </c>
      <c r="CS7" s="635"/>
      <c r="CT7" s="635"/>
      <c r="CU7" s="635"/>
      <c r="CV7" s="635"/>
      <c r="CW7" s="635"/>
      <c r="CX7" s="635"/>
      <c r="CY7" s="636"/>
      <c r="CZ7" s="672">
        <v>12</v>
      </c>
      <c r="DA7" s="672"/>
      <c r="DB7" s="672"/>
      <c r="DC7" s="672"/>
      <c r="DD7" s="640">
        <v>1454844</v>
      </c>
      <c r="DE7" s="635"/>
      <c r="DF7" s="635"/>
      <c r="DG7" s="635"/>
      <c r="DH7" s="635"/>
      <c r="DI7" s="635"/>
      <c r="DJ7" s="635"/>
      <c r="DK7" s="635"/>
      <c r="DL7" s="635"/>
      <c r="DM7" s="635"/>
      <c r="DN7" s="635"/>
      <c r="DO7" s="635"/>
      <c r="DP7" s="636"/>
      <c r="DQ7" s="640">
        <v>6690459</v>
      </c>
      <c r="DR7" s="635"/>
      <c r="DS7" s="635"/>
      <c r="DT7" s="635"/>
      <c r="DU7" s="635"/>
      <c r="DV7" s="635"/>
      <c r="DW7" s="635"/>
      <c r="DX7" s="635"/>
      <c r="DY7" s="635"/>
      <c r="DZ7" s="635"/>
      <c r="EA7" s="635"/>
      <c r="EB7" s="635"/>
      <c r="EC7" s="671"/>
    </row>
    <row r="8" spans="2:143" ht="11.25" customHeight="1" x14ac:dyDescent="0.15">
      <c r="B8" s="631" t="s">
        <v>226</v>
      </c>
      <c r="C8" s="632"/>
      <c r="D8" s="632"/>
      <c r="E8" s="632"/>
      <c r="F8" s="632"/>
      <c r="G8" s="632"/>
      <c r="H8" s="632"/>
      <c r="I8" s="632"/>
      <c r="J8" s="632"/>
      <c r="K8" s="632"/>
      <c r="L8" s="632"/>
      <c r="M8" s="632"/>
      <c r="N8" s="632"/>
      <c r="O8" s="632"/>
      <c r="P8" s="632"/>
      <c r="Q8" s="633"/>
      <c r="R8" s="634">
        <v>46613</v>
      </c>
      <c r="S8" s="635"/>
      <c r="T8" s="635"/>
      <c r="U8" s="635"/>
      <c r="V8" s="635"/>
      <c r="W8" s="635"/>
      <c r="X8" s="635"/>
      <c r="Y8" s="636"/>
      <c r="Z8" s="672">
        <v>0.1</v>
      </c>
      <c r="AA8" s="672"/>
      <c r="AB8" s="672"/>
      <c r="AC8" s="672"/>
      <c r="AD8" s="673">
        <v>46613</v>
      </c>
      <c r="AE8" s="673"/>
      <c r="AF8" s="673"/>
      <c r="AG8" s="673"/>
      <c r="AH8" s="673"/>
      <c r="AI8" s="673"/>
      <c r="AJ8" s="673"/>
      <c r="AK8" s="673"/>
      <c r="AL8" s="637">
        <v>0.1</v>
      </c>
      <c r="AM8" s="638"/>
      <c r="AN8" s="638"/>
      <c r="AO8" s="674"/>
      <c r="AP8" s="631" t="s">
        <v>227</v>
      </c>
      <c r="AQ8" s="632"/>
      <c r="AR8" s="632"/>
      <c r="AS8" s="632"/>
      <c r="AT8" s="632"/>
      <c r="AU8" s="632"/>
      <c r="AV8" s="632"/>
      <c r="AW8" s="632"/>
      <c r="AX8" s="632"/>
      <c r="AY8" s="632"/>
      <c r="AZ8" s="632"/>
      <c r="BA8" s="632"/>
      <c r="BB8" s="632"/>
      <c r="BC8" s="632"/>
      <c r="BD8" s="632"/>
      <c r="BE8" s="632"/>
      <c r="BF8" s="633"/>
      <c r="BG8" s="634">
        <v>220395</v>
      </c>
      <c r="BH8" s="635"/>
      <c r="BI8" s="635"/>
      <c r="BJ8" s="635"/>
      <c r="BK8" s="635"/>
      <c r="BL8" s="635"/>
      <c r="BM8" s="635"/>
      <c r="BN8" s="636"/>
      <c r="BO8" s="672">
        <v>1.4</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23656193</v>
      </c>
      <c r="CS8" s="635"/>
      <c r="CT8" s="635"/>
      <c r="CU8" s="635"/>
      <c r="CV8" s="635"/>
      <c r="CW8" s="635"/>
      <c r="CX8" s="635"/>
      <c r="CY8" s="636"/>
      <c r="CZ8" s="672">
        <v>31.3</v>
      </c>
      <c r="DA8" s="672"/>
      <c r="DB8" s="672"/>
      <c r="DC8" s="672"/>
      <c r="DD8" s="640">
        <v>150584</v>
      </c>
      <c r="DE8" s="635"/>
      <c r="DF8" s="635"/>
      <c r="DG8" s="635"/>
      <c r="DH8" s="635"/>
      <c r="DI8" s="635"/>
      <c r="DJ8" s="635"/>
      <c r="DK8" s="635"/>
      <c r="DL8" s="635"/>
      <c r="DM8" s="635"/>
      <c r="DN8" s="635"/>
      <c r="DO8" s="635"/>
      <c r="DP8" s="636"/>
      <c r="DQ8" s="640">
        <v>12780280</v>
      </c>
      <c r="DR8" s="635"/>
      <c r="DS8" s="635"/>
      <c r="DT8" s="635"/>
      <c r="DU8" s="635"/>
      <c r="DV8" s="635"/>
      <c r="DW8" s="635"/>
      <c r="DX8" s="635"/>
      <c r="DY8" s="635"/>
      <c r="DZ8" s="635"/>
      <c r="EA8" s="635"/>
      <c r="EB8" s="635"/>
      <c r="EC8" s="671"/>
    </row>
    <row r="9" spans="2:143" ht="11.25" customHeight="1" x14ac:dyDescent="0.15">
      <c r="B9" s="631" t="s">
        <v>229</v>
      </c>
      <c r="C9" s="632"/>
      <c r="D9" s="632"/>
      <c r="E9" s="632"/>
      <c r="F9" s="632"/>
      <c r="G9" s="632"/>
      <c r="H9" s="632"/>
      <c r="I9" s="632"/>
      <c r="J9" s="632"/>
      <c r="K9" s="632"/>
      <c r="L9" s="632"/>
      <c r="M9" s="632"/>
      <c r="N9" s="632"/>
      <c r="O9" s="632"/>
      <c r="P9" s="632"/>
      <c r="Q9" s="633"/>
      <c r="R9" s="634">
        <v>56193</v>
      </c>
      <c r="S9" s="635"/>
      <c r="T9" s="635"/>
      <c r="U9" s="635"/>
      <c r="V9" s="635"/>
      <c r="W9" s="635"/>
      <c r="X9" s="635"/>
      <c r="Y9" s="636"/>
      <c r="Z9" s="672">
        <v>0.1</v>
      </c>
      <c r="AA9" s="672"/>
      <c r="AB9" s="672"/>
      <c r="AC9" s="672"/>
      <c r="AD9" s="673">
        <v>56193</v>
      </c>
      <c r="AE9" s="673"/>
      <c r="AF9" s="673"/>
      <c r="AG9" s="673"/>
      <c r="AH9" s="673"/>
      <c r="AI9" s="673"/>
      <c r="AJ9" s="673"/>
      <c r="AK9" s="673"/>
      <c r="AL9" s="637">
        <v>0.1</v>
      </c>
      <c r="AM9" s="638"/>
      <c r="AN9" s="638"/>
      <c r="AO9" s="674"/>
      <c r="AP9" s="631" t="s">
        <v>230</v>
      </c>
      <c r="AQ9" s="632"/>
      <c r="AR9" s="632"/>
      <c r="AS9" s="632"/>
      <c r="AT9" s="632"/>
      <c r="AU9" s="632"/>
      <c r="AV9" s="632"/>
      <c r="AW9" s="632"/>
      <c r="AX9" s="632"/>
      <c r="AY9" s="632"/>
      <c r="AZ9" s="632"/>
      <c r="BA9" s="632"/>
      <c r="BB9" s="632"/>
      <c r="BC9" s="632"/>
      <c r="BD9" s="632"/>
      <c r="BE9" s="632"/>
      <c r="BF9" s="633"/>
      <c r="BG9" s="634">
        <v>5161178</v>
      </c>
      <c r="BH9" s="635"/>
      <c r="BI9" s="635"/>
      <c r="BJ9" s="635"/>
      <c r="BK9" s="635"/>
      <c r="BL9" s="635"/>
      <c r="BM9" s="635"/>
      <c r="BN9" s="636"/>
      <c r="BO9" s="672">
        <v>33.200000000000003</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6617884</v>
      </c>
      <c r="CS9" s="635"/>
      <c r="CT9" s="635"/>
      <c r="CU9" s="635"/>
      <c r="CV9" s="635"/>
      <c r="CW9" s="635"/>
      <c r="CX9" s="635"/>
      <c r="CY9" s="636"/>
      <c r="CZ9" s="672">
        <v>8.8000000000000007</v>
      </c>
      <c r="DA9" s="672"/>
      <c r="DB9" s="672"/>
      <c r="DC9" s="672"/>
      <c r="DD9" s="640">
        <v>816480</v>
      </c>
      <c r="DE9" s="635"/>
      <c r="DF9" s="635"/>
      <c r="DG9" s="635"/>
      <c r="DH9" s="635"/>
      <c r="DI9" s="635"/>
      <c r="DJ9" s="635"/>
      <c r="DK9" s="635"/>
      <c r="DL9" s="635"/>
      <c r="DM9" s="635"/>
      <c r="DN9" s="635"/>
      <c r="DO9" s="635"/>
      <c r="DP9" s="636"/>
      <c r="DQ9" s="640">
        <v>4104528</v>
      </c>
      <c r="DR9" s="635"/>
      <c r="DS9" s="635"/>
      <c r="DT9" s="635"/>
      <c r="DU9" s="635"/>
      <c r="DV9" s="635"/>
      <c r="DW9" s="635"/>
      <c r="DX9" s="635"/>
      <c r="DY9" s="635"/>
      <c r="DZ9" s="635"/>
      <c r="EA9" s="635"/>
      <c r="EB9" s="635"/>
      <c r="EC9" s="671"/>
    </row>
    <row r="10" spans="2:143" ht="11.25" customHeight="1" x14ac:dyDescent="0.15">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306045</v>
      </c>
      <c r="BH10" s="635"/>
      <c r="BI10" s="635"/>
      <c r="BJ10" s="635"/>
      <c r="BK10" s="635"/>
      <c r="BL10" s="635"/>
      <c r="BM10" s="635"/>
      <c r="BN10" s="636"/>
      <c r="BO10" s="672">
        <v>2</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117859</v>
      </c>
      <c r="CS10" s="635"/>
      <c r="CT10" s="635"/>
      <c r="CU10" s="635"/>
      <c r="CV10" s="635"/>
      <c r="CW10" s="635"/>
      <c r="CX10" s="635"/>
      <c r="CY10" s="636"/>
      <c r="CZ10" s="672">
        <v>0.2</v>
      </c>
      <c r="DA10" s="672"/>
      <c r="DB10" s="672"/>
      <c r="DC10" s="672"/>
      <c r="DD10" s="640" t="s">
        <v>122</v>
      </c>
      <c r="DE10" s="635"/>
      <c r="DF10" s="635"/>
      <c r="DG10" s="635"/>
      <c r="DH10" s="635"/>
      <c r="DI10" s="635"/>
      <c r="DJ10" s="635"/>
      <c r="DK10" s="635"/>
      <c r="DL10" s="635"/>
      <c r="DM10" s="635"/>
      <c r="DN10" s="635"/>
      <c r="DO10" s="635"/>
      <c r="DP10" s="636"/>
      <c r="DQ10" s="640">
        <v>76974</v>
      </c>
      <c r="DR10" s="635"/>
      <c r="DS10" s="635"/>
      <c r="DT10" s="635"/>
      <c r="DU10" s="635"/>
      <c r="DV10" s="635"/>
      <c r="DW10" s="635"/>
      <c r="DX10" s="635"/>
      <c r="DY10" s="635"/>
      <c r="DZ10" s="635"/>
      <c r="EA10" s="635"/>
      <c r="EB10" s="635"/>
      <c r="EC10" s="671"/>
    </row>
    <row r="11" spans="2:143" ht="11.25" customHeight="1" x14ac:dyDescent="0.15">
      <c r="B11" s="631" t="s">
        <v>235</v>
      </c>
      <c r="C11" s="632"/>
      <c r="D11" s="632"/>
      <c r="E11" s="632"/>
      <c r="F11" s="632"/>
      <c r="G11" s="632"/>
      <c r="H11" s="632"/>
      <c r="I11" s="632"/>
      <c r="J11" s="632"/>
      <c r="K11" s="632"/>
      <c r="L11" s="632"/>
      <c r="M11" s="632"/>
      <c r="N11" s="632"/>
      <c r="O11" s="632"/>
      <c r="P11" s="632"/>
      <c r="Q11" s="633"/>
      <c r="R11" s="634">
        <v>3138046</v>
      </c>
      <c r="S11" s="635"/>
      <c r="T11" s="635"/>
      <c r="U11" s="635"/>
      <c r="V11" s="635"/>
      <c r="W11" s="635"/>
      <c r="X11" s="635"/>
      <c r="Y11" s="636"/>
      <c r="Z11" s="637">
        <v>4.0999999999999996</v>
      </c>
      <c r="AA11" s="638"/>
      <c r="AB11" s="638"/>
      <c r="AC11" s="639"/>
      <c r="AD11" s="640">
        <v>3138046</v>
      </c>
      <c r="AE11" s="635"/>
      <c r="AF11" s="635"/>
      <c r="AG11" s="635"/>
      <c r="AH11" s="635"/>
      <c r="AI11" s="635"/>
      <c r="AJ11" s="635"/>
      <c r="AK11" s="636"/>
      <c r="AL11" s="637">
        <v>7.7</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456714</v>
      </c>
      <c r="BH11" s="635"/>
      <c r="BI11" s="635"/>
      <c r="BJ11" s="635"/>
      <c r="BK11" s="635"/>
      <c r="BL11" s="635"/>
      <c r="BM11" s="635"/>
      <c r="BN11" s="636"/>
      <c r="BO11" s="672">
        <v>2.9</v>
      </c>
      <c r="BP11" s="672"/>
      <c r="BQ11" s="672"/>
      <c r="BR11" s="672"/>
      <c r="BS11" s="673">
        <v>121323</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4390098</v>
      </c>
      <c r="CS11" s="635"/>
      <c r="CT11" s="635"/>
      <c r="CU11" s="635"/>
      <c r="CV11" s="635"/>
      <c r="CW11" s="635"/>
      <c r="CX11" s="635"/>
      <c r="CY11" s="636"/>
      <c r="CZ11" s="672">
        <v>5.8</v>
      </c>
      <c r="DA11" s="672"/>
      <c r="DB11" s="672"/>
      <c r="DC11" s="672"/>
      <c r="DD11" s="640">
        <v>837152</v>
      </c>
      <c r="DE11" s="635"/>
      <c r="DF11" s="635"/>
      <c r="DG11" s="635"/>
      <c r="DH11" s="635"/>
      <c r="DI11" s="635"/>
      <c r="DJ11" s="635"/>
      <c r="DK11" s="635"/>
      <c r="DL11" s="635"/>
      <c r="DM11" s="635"/>
      <c r="DN11" s="635"/>
      <c r="DO11" s="635"/>
      <c r="DP11" s="636"/>
      <c r="DQ11" s="640">
        <v>2388487</v>
      </c>
      <c r="DR11" s="635"/>
      <c r="DS11" s="635"/>
      <c r="DT11" s="635"/>
      <c r="DU11" s="635"/>
      <c r="DV11" s="635"/>
      <c r="DW11" s="635"/>
      <c r="DX11" s="635"/>
      <c r="DY11" s="635"/>
      <c r="DZ11" s="635"/>
      <c r="EA11" s="635"/>
      <c r="EB11" s="635"/>
      <c r="EC11" s="671"/>
    </row>
    <row r="12" spans="2:143" ht="11.25" customHeight="1" x14ac:dyDescent="0.15">
      <c r="B12" s="631" t="s">
        <v>238</v>
      </c>
      <c r="C12" s="632"/>
      <c r="D12" s="632"/>
      <c r="E12" s="632"/>
      <c r="F12" s="632"/>
      <c r="G12" s="632"/>
      <c r="H12" s="632"/>
      <c r="I12" s="632"/>
      <c r="J12" s="632"/>
      <c r="K12" s="632"/>
      <c r="L12" s="632"/>
      <c r="M12" s="632"/>
      <c r="N12" s="632"/>
      <c r="O12" s="632"/>
      <c r="P12" s="632"/>
      <c r="Q12" s="633"/>
      <c r="R12" s="634">
        <v>8728</v>
      </c>
      <c r="S12" s="635"/>
      <c r="T12" s="635"/>
      <c r="U12" s="635"/>
      <c r="V12" s="635"/>
      <c r="W12" s="635"/>
      <c r="X12" s="635"/>
      <c r="Y12" s="636"/>
      <c r="Z12" s="672">
        <v>0</v>
      </c>
      <c r="AA12" s="672"/>
      <c r="AB12" s="672"/>
      <c r="AC12" s="672"/>
      <c r="AD12" s="673">
        <v>8728</v>
      </c>
      <c r="AE12" s="673"/>
      <c r="AF12" s="673"/>
      <c r="AG12" s="673"/>
      <c r="AH12" s="673"/>
      <c r="AI12" s="673"/>
      <c r="AJ12" s="673"/>
      <c r="AK12" s="673"/>
      <c r="AL12" s="637">
        <v>0</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7157981</v>
      </c>
      <c r="BH12" s="635"/>
      <c r="BI12" s="635"/>
      <c r="BJ12" s="635"/>
      <c r="BK12" s="635"/>
      <c r="BL12" s="635"/>
      <c r="BM12" s="635"/>
      <c r="BN12" s="636"/>
      <c r="BO12" s="672">
        <v>46</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5427940</v>
      </c>
      <c r="CS12" s="635"/>
      <c r="CT12" s="635"/>
      <c r="CU12" s="635"/>
      <c r="CV12" s="635"/>
      <c r="CW12" s="635"/>
      <c r="CX12" s="635"/>
      <c r="CY12" s="636"/>
      <c r="CZ12" s="672">
        <v>7.2</v>
      </c>
      <c r="DA12" s="672"/>
      <c r="DB12" s="672"/>
      <c r="DC12" s="672"/>
      <c r="DD12" s="640">
        <v>1076169</v>
      </c>
      <c r="DE12" s="635"/>
      <c r="DF12" s="635"/>
      <c r="DG12" s="635"/>
      <c r="DH12" s="635"/>
      <c r="DI12" s="635"/>
      <c r="DJ12" s="635"/>
      <c r="DK12" s="635"/>
      <c r="DL12" s="635"/>
      <c r="DM12" s="635"/>
      <c r="DN12" s="635"/>
      <c r="DO12" s="635"/>
      <c r="DP12" s="636"/>
      <c r="DQ12" s="640">
        <v>1328807</v>
      </c>
      <c r="DR12" s="635"/>
      <c r="DS12" s="635"/>
      <c r="DT12" s="635"/>
      <c r="DU12" s="635"/>
      <c r="DV12" s="635"/>
      <c r="DW12" s="635"/>
      <c r="DX12" s="635"/>
      <c r="DY12" s="635"/>
      <c r="DZ12" s="635"/>
      <c r="EA12" s="635"/>
      <c r="EB12" s="635"/>
      <c r="EC12" s="671"/>
    </row>
    <row r="13" spans="2:143" ht="11.25" customHeight="1" x14ac:dyDescent="0.15">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7036075</v>
      </c>
      <c r="BH13" s="635"/>
      <c r="BI13" s="635"/>
      <c r="BJ13" s="635"/>
      <c r="BK13" s="635"/>
      <c r="BL13" s="635"/>
      <c r="BM13" s="635"/>
      <c r="BN13" s="636"/>
      <c r="BO13" s="672">
        <v>45.3</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5964877</v>
      </c>
      <c r="CS13" s="635"/>
      <c r="CT13" s="635"/>
      <c r="CU13" s="635"/>
      <c r="CV13" s="635"/>
      <c r="CW13" s="635"/>
      <c r="CX13" s="635"/>
      <c r="CY13" s="636"/>
      <c r="CZ13" s="672">
        <v>7.9</v>
      </c>
      <c r="DA13" s="672"/>
      <c r="DB13" s="672"/>
      <c r="DC13" s="672"/>
      <c r="DD13" s="640">
        <v>1452110</v>
      </c>
      <c r="DE13" s="635"/>
      <c r="DF13" s="635"/>
      <c r="DG13" s="635"/>
      <c r="DH13" s="635"/>
      <c r="DI13" s="635"/>
      <c r="DJ13" s="635"/>
      <c r="DK13" s="635"/>
      <c r="DL13" s="635"/>
      <c r="DM13" s="635"/>
      <c r="DN13" s="635"/>
      <c r="DO13" s="635"/>
      <c r="DP13" s="636"/>
      <c r="DQ13" s="640">
        <v>4328396</v>
      </c>
      <c r="DR13" s="635"/>
      <c r="DS13" s="635"/>
      <c r="DT13" s="635"/>
      <c r="DU13" s="635"/>
      <c r="DV13" s="635"/>
      <c r="DW13" s="635"/>
      <c r="DX13" s="635"/>
      <c r="DY13" s="635"/>
      <c r="DZ13" s="635"/>
      <c r="EA13" s="635"/>
      <c r="EB13" s="635"/>
      <c r="EC13" s="671"/>
    </row>
    <row r="14" spans="2:143" ht="11.25" customHeight="1" x14ac:dyDescent="0.15">
      <c r="B14" s="631" t="s">
        <v>244</v>
      </c>
      <c r="C14" s="632"/>
      <c r="D14" s="632"/>
      <c r="E14" s="632"/>
      <c r="F14" s="632"/>
      <c r="G14" s="632"/>
      <c r="H14" s="632"/>
      <c r="I14" s="632"/>
      <c r="J14" s="632"/>
      <c r="K14" s="632"/>
      <c r="L14" s="632"/>
      <c r="M14" s="632"/>
      <c r="N14" s="632"/>
      <c r="O14" s="632"/>
      <c r="P14" s="632"/>
      <c r="Q14" s="633"/>
      <c r="R14" s="634">
        <v>4686</v>
      </c>
      <c r="S14" s="635"/>
      <c r="T14" s="635"/>
      <c r="U14" s="635"/>
      <c r="V14" s="635"/>
      <c r="W14" s="635"/>
      <c r="X14" s="635"/>
      <c r="Y14" s="636"/>
      <c r="Z14" s="672">
        <v>0</v>
      </c>
      <c r="AA14" s="672"/>
      <c r="AB14" s="672"/>
      <c r="AC14" s="672"/>
      <c r="AD14" s="673">
        <v>4686</v>
      </c>
      <c r="AE14" s="673"/>
      <c r="AF14" s="673"/>
      <c r="AG14" s="673"/>
      <c r="AH14" s="673"/>
      <c r="AI14" s="673"/>
      <c r="AJ14" s="673"/>
      <c r="AK14" s="673"/>
      <c r="AL14" s="637">
        <v>0</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488126</v>
      </c>
      <c r="BH14" s="635"/>
      <c r="BI14" s="635"/>
      <c r="BJ14" s="635"/>
      <c r="BK14" s="635"/>
      <c r="BL14" s="635"/>
      <c r="BM14" s="635"/>
      <c r="BN14" s="636"/>
      <c r="BO14" s="672">
        <v>3.1</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2324286</v>
      </c>
      <c r="CS14" s="635"/>
      <c r="CT14" s="635"/>
      <c r="CU14" s="635"/>
      <c r="CV14" s="635"/>
      <c r="CW14" s="635"/>
      <c r="CX14" s="635"/>
      <c r="CY14" s="636"/>
      <c r="CZ14" s="672">
        <v>3.1</v>
      </c>
      <c r="DA14" s="672"/>
      <c r="DB14" s="672"/>
      <c r="DC14" s="672"/>
      <c r="DD14" s="640">
        <v>291503</v>
      </c>
      <c r="DE14" s="635"/>
      <c r="DF14" s="635"/>
      <c r="DG14" s="635"/>
      <c r="DH14" s="635"/>
      <c r="DI14" s="635"/>
      <c r="DJ14" s="635"/>
      <c r="DK14" s="635"/>
      <c r="DL14" s="635"/>
      <c r="DM14" s="635"/>
      <c r="DN14" s="635"/>
      <c r="DO14" s="635"/>
      <c r="DP14" s="636"/>
      <c r="DQ14" s="640">
        <v>1884708</v>
      </c>
      <c r="DR14" s="635"/>
      <c r="DS14" s="635"/>
      <c r="DT14" s="635"/>
      <c r="DU14" s="635"/>
      <c r="DV14" s="635"/>
      <c r="DW14" s="635"/>
      <c r="DX14" s="635"/>
      <c r="DY14" s="635"/>
      <c r="DZ14" s="635"/>
      <c r="EA14" s="635"/>
      <c r="EB14" s="635"/>
      <c r="EC14" s="671"/>
    </row>
    <row r="15" spans="2:143" ht="11.25" customHeight="1" x14ac:dyDescent="0.15">
      <c r="B15" s="631" t="s">
        <v>247</v>
      </c>
      <c r="C15" s="632"/>
      <c r="D15" s="632"/>
      <c r="E15" s="632"/>
      <c r="F15" s="632"/>
      <c r="G15" s="632"/>
      <c r="H15" s="632"/>
      <c r="I15" s="632"/>
      <c r="J15" s="632"/>
      <c r="K15" s="632"/>
      <c r="L15" s="632"/>
      <c r="M15" s="632"/>
      <c r="N15" s="632"/>
      <c r="O15" s="632"/>
      <c r="P15" s="632"/>
      <c r="Q15" s="633"/>
      <c r="R15" s="634" t="s">
        <v>122</v>
      </c>
      <c r="S15" s="635"/>
      <c r="T15" s="635"/>
      <c r="U15" s="635"/>
      <c r="V15" s="635"/>
      <c r="W15" s="635"/>
      <c r="X15" s="635"/>
      <c r="Y15" s="636"/>
      <c r="Z15" s="672" t="s">
        <v>122</v>
      </c>
      <c r="AA15" s="672"/>
      <c r="AB15" s="672"/>
      <c r="AC15" s="672"/>
      <c r="AD15" s="673" t="s">
        <v>122</v>
      </c>
      <c r="AE15" s="673"/>
      <c r="AF15" s="673"/>
      <c r="AG15" s="673"/>
      <c r="AH15" s="673"/>
      <c r="AI15" s="673"/>
      <c r="AJ15" s="673"/>
      <c r="AK15" s="673"/>
      <c r="AL15" s="637" t="s">
        <v>122</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837301</v>
      </c>
      <c r="BH15" s="635"/>
      <c r="BI15" s="635"/>
      <c r="BJ15" s="635"/>
      <c r="BK15" s="635"/>
      <c r="BL15" s="635"/>
      <c r="BM15" s="635"/>
      <c r="BN15" s="636"/>
      <c r="BO15" s="672">
        <v>5.4</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7589430</v>
      </c>
      <c r="CS15" s="635"/>
      <c r="CT15" s="635"/>
      <c r="CU15" s="635"/>
      <c r="CV15" s="635"/>
      <c r="CW15" s="635"/>
      <c r="CX15" s="635"/>
      <c r="CY15" s="636"/>
      <c r="CZ15" s="672">
        <v>10</v>
      </c>
      <c r="DA15" s="672"/>
      <c r="DB15" s="672"/>
      <c r="DC15" s="672"/>
      <c r="DD15" s="640">
        <v>1437391</v>
      </c>
      <c r="DE15" s="635"/>
      <c r="DF15" s="635"/>
      <c r="DG15" s="635"/>
      <c r="DH15" s="635"/>
      <c r="DI15" s="635"/>
      <c r="DJ15" s="635"/>
      <c r="DK15" s="635"/>
      <c r="DL15" s="635"/>
      <c r="DM15" s="635"/>
      <c r="DN15" s="635"/>
      <c r="DO15" s="635"/>
      <c r="DP15" s="636"/>
      <c r="DQ15" s="640">
        <v>5534446</v>
      </c>
      <c r="DR15" s="635"/>
      <c r="DS15" s="635"/>
      <c r="DT15" s="635"/>
      <c r="DU15" s="635"/>
      <c r="DV15" s="635"/>
      <c r="DW15" s="635"/>
      <c r="DX15" s="635"/>
      <c r="DY15" s="635"/>
      <c r="DZ15" s="635"/>
      <c r="EA15" s="635"/>
      <c r="EB15" s="635"/>
      <c r="EC15" s="671"/>
    </row>
    <row r="16" spans="2:143" ht="11.25" customHeight="1" x14ac:dyDescent="0.15">
      <c r="B16" s="631" t="s">
        <v>250</v>
      </c>
      <c r="C16" s="632"/>
      <c r="D16" s="632"/>
      <c r="E16" s="632"/>
      <c r="F16" s="632"/>
      <c r="G16" s="632"/>
      <c r="H16" s="632"/>
      <c r="I16" s="632"/>
      <c r="J16" s="632"/>
      <c r="K16" s="632"/>
      <c r="L16" s="632"/>
      <c r="M16" s="632"/>
      <c r="N16" s="632"/>
      <c r="O16" s="632"/>
      <c r="P16" s="632"/>
      <c r="Q16" s="633"/>
      <c r="R16" s="634">
        <v>62179</v>
      </c>
      <c r="S16" s="635"/>
      <c r="T16" s="635"/>
      <c r="U16" s="635"/>
      <c r="V16" s="635"/>
      <c r="W16" s="635"/>
      <c r="X16" s="635"/>
      <c r="Y16" s="636"/>
      <c r="Z16" s="672">
        <v>0.1</v>
      </c>
      <c r="AA16" s="672"/>
      <c r="AB16" s="672"/>
      <c r="AC16" s="672"/>
      <c r="AD16" s="673">
        <v>62179</v>
      </c>
      <c r="AE16" s="673"/>
      <c r="AF16" s="673"/>
      <c r="AG16" s="673"/>
      <c r="AH16" s="673"/>
      <c r="AI16" s="673"/>
      <c r="AJ16" s="673"/>
      <c r="AK16" s="673"/>
      <c r="AL16" s="637">
        <v>0.2</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396194</v>
      </c>
      <c r="CS16" s="635"/>
      <c r="CT16" s="635"/>
      <c r="CU16" s="635"/>
      <c r="CV16" s="635"/>
      <c r="CW16" s="635"/>
      <c r="CX16" s="635"/>
      <c r="CY16" s="636"/>
      <c r="CZ16" s="672">
        <v>0.5</v>
      </c>
      <c r="DA16" s="672"/>
      <c r="DB16" s="672"/>
      <c r="DC16" s="672"/>
      <c r="DD16" s="640" t="s">
        <v>122</v>
      </c>
      <c r="DE16" s="635"/>
      <c r="DF16" s="635"/>
      <c r="DG16" s="635"/>
      <c r="DH16" s="635"/>
      <c r="DI16" s="635"/>
      <c r="DJ16" s="635"/>
      <c r="DK16" s="635"/>
      <c r="DL16" s="635"/>
      <c r="DM16" s="635"/>
      <c r="DN16" s="635"/>
      <c r="DO16" s="635"/>
      <c r="DP16" s="636"/>
      <c r="DQ16" s="640">
        <v>87393</v>
      </c>
      <c r="DR16" s="635"/>
      <c r="DS16" s="635"/>
      <c r="DT16" s="635"/>
      <c r="DU16" s="635"/>
      <c r="DV16" s="635"/>
      <c r="DW16" s="635"/>
      <c r="DX16" s="635"/>
      <c r="DY16" s="635"/>
      <c r="DZ16" s="635"/>
      <c r="EA16" s="635"/>
      <c r="EB16" s="635"/>
      <c r="EC16" s="671"/>
    </row>
    <row r="17" spans="2:133" ht="11.25" customHeight="1" x14ac:dyDescent="0.15">
      <c r="B17" s="631" t="s">
        <v>253</v>
      </c>
      <c r="C17" s="632"/>
      <c r="D17" s="632"/>
      <c r="E17" s="632"/>
      <c r="F17" s="632"/>
      <c r="G17" s="632"/>
      <c r="H17" s="632"/>
      <c r="I17" s="632"/>
      <c r="J17" s="632"/>
      <c r="K17" s="632"/>
      <c r="L17" s="632"/>
      <c r="M17" s="632"/>
      <c r="N17" s="632"/>
      <c r="O17" s="632"/>
      <c r="P17" s="632"/>
      <c r="Q17" s="633"/>
      <c r="R17" s="634">
        <v>225900</v>
      </c>
      <c r="S17" s="635"/>
      <c r="T17" s="635"/>
      <c r="U17" s="635"/>
      <c r="V17" s="635"/>
      <c r="W17" s="635"/>
      <c r="X17" s="635"/>
      <c r="Y17" s="636"/>
      <c r="Z17" s="672">
        <v>0.3</v>
      </c>
      <c r="AA17" s="672"/>
      <c r="AB17" s="672"/>
      <c r="AC17" s="672"/>
      <c r="AD17" s="673">
        <v>225900</v>
      </c>
      <c r="AE17" s="673"/>
      <c r="AF17" s="673"/>
      <c r="AG17" s="673"/>
      <c r="AH17" s="673"/>
      <c r="AI17" s="673"/>
      <c r="AJ17" s="673"/>
      <c r="AK17" s="673"/>
      <c r="AL17" s="637">
        <v>0.6</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9687821</v>
      </c>
      <c r="CS17" s="635"/>
      <c r="CT17" s="635"/>
      <c r="CU17" s="635"/>
      <c r="CV17" s="635"/>
      <c r="CW17" s="635"/>
      <c r="CX17" s="635"/>
      <c r="CY17" s="636"/>
      <c r="CZ17" s="672">
        <v>12.8</v>
      </c>
      <c r="DA17" s="672"/>
      <c r="DB17" s="672"/>
      <c r="DC17" s="672"/>
      <c r="DD17" s="640" t="s">
        <v>122</v>
      </c>
      <c r="DE17" s="635"/>
      <c r="DF17" s="635"/>
      <c r="DG17" s="635"/>
      <c r="DH17" s="635"/>
      <c r="DI17" s="635"/>
      <c r="DJ17" s="635"/>
      <c r="DK17" s="635"/>
      <c r="DL17" s="635"/>
      <c r="DM17" s="635"/>
      <c r="DN17" s="635"/>
      <c r="DO17" s="635"/>
      <c r="DP17" s="636"/>
      <c r="DQ17" s="640">
        <v>9574523</v>
      </c>
      <c r="DR17" s="635"/>
      <c r="DS17" s="635"/>
      <c r="DT17" s="635"/>
      <c r="DU17" s="635"/>
      <c r="DV17" s="635"/>
      <c r="DW17" s="635"/>
      <c r="DX17" s="635"/>
      <c r="DY17" s="635"/>
      <c r="DZ17" s="635"/>
      <c r="EA17" s="635"/>
      <c r="EB17" s="635"/>
      <c r="EC17" s="671"/>
    </row>
    <row r="18" spans="2:133" ht="11.25" customHeight="1" x14ac:dyDescent="0.15">
      <c r="B18" s="631" t="s">
        <v>256</v>
      </c>
      <c r="C18" s="632"/>
      <c r="D18" s="632"/>
      <c r="E18" s="632"/>
      <c r="F18" s="632"/>
      <c r="G18" s="632"/>
      <c r="H18" s="632"/>
      <c r="I18" s="632"/>
      <c r="J18" s="632"/>
      <c r="K18" s="632"/>
      <c r="L18" s="632"/>
      <c r="M18" s="632"/>
      <c r="N18" s="632"/>
      <c r="O18" s="632"/>
      <c r="P18" s="632"/>
      <c r="Q18" s="633"/>
      <c r="R18" s="634">
        <v>124256</v>
      </c>
      <c r="S18" s="635"/>
      <c r="T18" s="635"/>
      <c r="U18" s="635"/>
      <c r="V18" s="635"/>
      <c r="W18" s="635"/>
      <c r="X18" s="635"/>
      <c r="Y18" s="636"/>
      <c r="Z18" s="672">
        <v>0.2</v>
      </c>
      <c r="AA18" s="672"/>
      <c r="AB18" s="672"/>
      <c r="AC18" s="672"/>
      <c r="AD18" s="673">
        <v>124256</v>
      </c>
      <c r="AE18" s="673"/>
      <c r="AF18" s="673"/>
      <c r="AG18" s="673"/>
      <c r="AH18" s="673"/>
      <c r="AI18" s="673"/>
      <c r="AJ18" s="673"/>
      <c r="AK18" s="673"/>
      <c r="AL18" s="637">
        <v>0.3</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15">
      <c r="B19" s="631" t="s">
        <v>259</v>
      </c>
      <c r="C19" s="632"/>
      <c r="D19" s="632"/>
      <c r="E19" s="632"/>
      <c r="F19" s="632"/>
      <c r="G19" s="632"/>
      <c r="H19" s="632"/>
      <c r="I19" s="632"/>
      <c r="J19" s="632"/>
      <c r="K19" s="632"/>
      <c r="L19" s="632"/>
      <c r="M19" s="632"/>
      <c r="N19" s="632"/>
      <c r="O19" s="632"/>
      <c r="P19" s="632"/>
      <c r="Q19" s="633"/>
      <c r="R19" s="634">
        <v>100134</v>
      </c>
      <c r="S19" s="635"/>
      <c r="T19" s="635"/>
      <c r="U19" s="635"/>
      <c r="V19" s="635"/>
      <c r="W19" s="635"/>
      <c r="X19" s="635"/>
      <c r="Y19" s="636"/>
      <c r="Z19" s="672">
        <v>0.1</v>
      </c>
      <c r="AA19" s="672"/>
      <c r="AB19" s="672"/>
      <c r="AC19" s="672"/>
      <c r="AD19" s="673">
        <v>100134</v>
      </c>
      <c r="AE19" s="673"/>
      <c r="AF19" s="673"/>
      <c r="AG19" s="673"/>
      <c r="AH19" s="673"/>
      <c r="AI19" s="673"/>
      <c r="AJ19" s="673"/>
      <c r="AK19" s="673"/>
      <c r="AL19" s="637">
        <v>0.2</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921366</v>
      </c>
      <c r="BH19" s="635"/>
      <c r="BI19" s="635"/>
      <c r="BJ19" s="635"/>
      <c r="BK19" s="635"/>
      <c r="BL19" s="635"/>
      <c r="BM19" s="635"/>
      <c r="BN19" s="636"/>
      <c r="BO19" s="672">
        <v>5.9</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15">
      <c r="B20" s="701" t="s">
        <v>262</v>
      </c>
      <c r="C20" s="702"/>
      <c r="D20" s="702"/>
      <c r="E20" s="702"/>
      <c r="F20" s="702"/>
      <c r="G20" s="702"/>
      <c r="H20" s="702"/>
      <c r="I20" s="702"/>
      <c r="J20" s="702"/>
      <c r="K20" s="702"/>
      <c r="L20" s="702"/>
      <c r="M20" s="702"/>
      <c r="N20" s="702"/>
      <c r="O20" s="702"/>
      <c r="P20" s="702"/>
      <c r="Q20" s="703"/>
      <c r="R20" s="634">
        <v>24122</v>
      </c>
      <c r="S20" s="635"/>
      <c r="T20" s="635"/>
      <c r="U20" s="635"/>
      <c r="V20" s="635"/>
      <c r="W20" s="635"/>
      <c r="X20" s="635"/>
      <c r="Y20" s="636"/>
      <c r="Z20" s="672">
        <v>0</v>
      </c>
      <c r="AA20" s="672"/>
      <c r="AB20" s="672"/>
      <c r="AC20" s="672"/>
      <c r="AD20" s="673">
        <v>24122</v>
      </c>
      <c r="AE20" s="673"/>
      <c r="AF20" s="673"/>
      <c r="AG20" s="673"/>
      <c r="AH20" s="673"/>
      <c r="AI20" s="673"/>
      <c r="AJ20" s="673"/>
      <c r="AK20" s="673"/>
      <c r="AL20" s="637">
        <v>0.1</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921366</v>
      </c>
      <c r="BH20" s="635"/>
      <c r="BI20" s="635"/>
      <c r="BJ20" s="635"/>
      <c r="BK20" s="635"/>
      <c r="BL20" s="635"/>
      <c r="BM20" s="635"/>
      <c r="BN20" s="636"/>
      <c r="BO20" s="672">
        <v>5.9</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75591187</v>
      </c>
      <c r="CS20" s="635"/>
      <c r="CT20" s="635"/>
      <c r="CU20" s="635"/>
      <c r="CV20" s="635"/>
      <c r="CW20" s="635"/>
      <c r="CX20" s="635"/>
      <c r="CY20" s="636"/>
      <c r="CZ20" s="672">
        <v>100</v>
      </c>
      <c r="DA20" s="672"/>
      <c r="DB20" s="672"/>
      <c r="DC20" s="672"/>
      <c r="DD20" s="640">
        <v>7516233</v>
      </c>
      <c r="DE20" s="635"/>
      <c r="DF20" s="635"/>
      <c r="DG20" s="635"/>
      <c r="DH20" s="635"/>
      <c r="DI20" s="635"/>
      <c r="DJ20" s="635"/>
      <c r="DK20" s="635"/>
      <c r="DL20" s="635"/>
      <c r="DM20" s="635"/>
      <c r="DN20" s="635"/>
      <c r="DO20" s="635"/>
      <c r="DP20" s="636"/>
      <c r="DQ20" s="640">
        <v>49123767</v>
      </c>
      <c r="DR20" s="635"/>
      <c r="DS20" s="635"/>
      <c r="DT20" s="635"/>
      <c r="DU20" s="635"/>
      <c r="DV20" s="635"/>
      <c r="DW20" s="635"/>
      <c r="DX20" s="635"/>
      <c r="DY20" s="635"/>
      <c r="DZ20" s="635"/>
      <c r="EA20" s="635"/>
      <c r="EB20" s="635"/>
      <c r="EC20" s="671"/>
    </row>
    <row r="21" spans="2:133" ht="11.25" customHeight="1" x14ac:dyDescent="0.15">
      <c r="B21" s="631" t="s">
        <v>265</v>
      </c>
      <c r="C21" s="632"/>
      <c r="D21" s="632"/>
      <c r="E21" s="632"/>
      <c r="F21" s="632"/>
      <c r="G21" s="632"/>
      <c r="H21" s="632"/>
      <c r="I21" s="632"/>
      <c r="J21" s="632"/>
      <c r="K21" s="632"/>
      <c r="L21" s="632"/>
      <c r="M21" s="632"/>
      <c r="N21" s="632"/>
      <c r="O21" s="632"/>
      <c r="P21" s="632"/>
      <c r="Q21" s="633"/>
      <c r="R21" s="634">
        <v>23317699</v>
      </c>
      <c r="S21" s="635"/>
      <c r="T21" s="635"/>
      <c r="U21" s="635"/>
      <c r="V21" s="635"/>
      <c r="W21" s="635"/>
      <c r="X21" s="635"/>
      <c r="Y21" s="636"/>
      <c r="Z21" s="672">
        <v>30.3</v>
      </c>
      <c r="AA21" s="672"/>
      <c r="AB21" s="672"/>
      <c r="AC21" s="672"/>
      <c r="AD21" s="673">
        <v>21413380</v>
      </c>
      <c r="AE21" s="673"/>
      <c r="AF21" s="673"/>
      <c r="AG21" s="673"/>
      <c r="AH21" s="673"/>
      <c r="AI21" s="673"/>
      <c r="AJ21" s="673"/>
      <c r="AK21" s="673"/>
      <c r="AL21" s="637">
        <v>52.8</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v>99495</v>
      </c>
      <c r="BH21" s="635"/>
      <c r="BI21" s="635"/>
      <c r="BJ21" s="635"/>
      <c r="BK21" s="635"/>
      <c r="BL21" s="635"/>
      <c r="BM21" s="635"/>
      <c r="BN21" s="636"/>
      <c r="BO21" s="672">
        <v>0.6</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267</v>
      </c>
      <c r="C22" s="632"/>
      <c r="D22" s="632"/>
      <c r="E22" s="632"/>
      <c r="F22" s="632"/>
      <c r="G22" s="632"/>
      <c r="H22" s="632"/>
      <c r="I22" s="632"/>
      <c r="J22" s="632"/>
      <c r="K22" s="632"/>
      <c r="L22" s="632"/>
      <c r="M22" s="632"/>
      <c r="N22" s="632"/>
      <c r="O22" s="632"/>
      <c r="P22" s="632"/>
      <c r="Q22" s="633"/>
      <c r="R22" s="634">
        <v>21413380</v>
      </c>
      <c r="S22" s="635"/>
      <c r="T22" s="635"/>
      <c r="U22" s="635"/>
      <c r="V22" s="635"/>
      <c r="W22" s="635"/>
      <c r="X22" s="635"/>
      <c r="Y22" s="636"/>
      <c r="Z22" s="672">
        <v>27.9</v>
      </c>
      <c r="AA22" s="672"/>
      <c r="AB22" s="672"/>
      <c r="AC22" s="672"/>
      <c r="AD22" s="673">
        <v>21413380</v>
      </c>
      <c r="AE22" s="673"/>
      <c r="AF22" s="673"/>
      <c r="AG22" s="673"/>
      <c r="AH22" s="673"/>
      <c r="AI22" s="673"/>
      <c r="AJ22" s="673"/>
      <c r="AK22" s="673"/>
      <c r="AL22" s="637">
        <v>52.8</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270</v>
      </c>
      <c r="C23" s="632"/>
      <c r="D23" s="632"/>
      <c r="E23" s="632"/>
      <c r="F23" s="632"/>
      <c r="G23" s="632"/>
      <c r="H23" s="632"/>
      <c r="I23" s="632"/>
      <c r="J23" s="632"/>
      <c r="K23" s="632"/>
      <c r="L23" s="632"/>
      <c r="M23" s="632"/>
      <c r="N23" s="632"/>
      <c r="O23" s="632"/>
      <c r="P23" s="632"/>
      <c r="Q23" s="633"/>
      <c r="R23" s="634">
        <v>1904319</v>
      </c>
      <c r="S23" s="635"/>
      <c r="T23" s="635"/>
      <c r="U23" s="635"/>
      <c r="V23" s="635"/>
      <c r="W23" s="635"/>
      <c r="X23" s="635"/>
      <c r="Y23" s="636"/>
      <c r="Z23" s="672">
        <v>2.5</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v>821871</v>
      </c>
      <c r="BH23" s="635"/>
      <c r="BI23" s="635"/>
      <c r="BJ23" s="635"/>
      <c r="BK23" s="635"/>
      <c r="BL23" s="635"/>
      <c r="BM23" s="635"/>
      <c r="BN23" s="636"/>
      <c r="BO23" s="672">
        <v>5.3</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15">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35752713</v>
      </c>
      <c r="CS24" s="690"/>
      <c r="CT24" s="690"/>
      <c r="CU24" s="690"/>
      <c r="CV24" s="690"/>
      <c r="CW24" s="690"/>
      <c r="CX24" s="690"/>
      <c r="CY24" s="715"/>
      <c r="CZ24" s="716">
        <v>47.3</v>
      </c>
      <c r="DA24" s="698"/>
      <c r="DB24" s="698"/>
      <c r="DC24" s="718"/>
      <c r="DD24" s="714">
        <v>25480010</v>
      </c>
      <c r="DE24" s="690"/>
      <c r="DF24" s="690"/>
      <c r="DG24" s="690"/>
      <c r="DH24" s="690"/>
      <c r="DI24" s="690"/>
      <c r="DJ24" s="690"/>
      <c r="DK24" s="715"/>
      <c r="DL24" s="714">
        <v>23016737</v>
      </c>
      <c r="DM24" s="690"/>
      <c r="DN24" s="690"/>
      <c r="DO24" s="690"/>
      <c r="DP24" s="690"/>
      <c r="DQ24" s="690"/>
      <c r="DR24" s="690"/>
      <c r="DS24" s="690"/>
      <c r="DT24" s="690"/>
      <c r="DU24" s="690"/>
      <c r="DV24" s="715"/>
      <c r="DW24" s="716">
        <v>56.5</v>
      </c>
      <c r="DX24" s="698"/>
      <c r="DY24" s="698"/>
      <c r="DZ24" s="698"/>
      <c r="EA24" s="698"/>
      <c r="EB24" s="698"/>
      <c r="EC24" s="717"/>
    </row>
    <row r="25" spans="2:133" ht="11.25" customHeight="1" x14ac:dyDescent="0.15">
      <c r="B25" s="631" t="s">
        <v>280</v>
      </c>
      <c r="C25" s="632"/>
      <c r="D25" s="632"/>
      <c r="E25" s="632"/>
      <c r="F25" s="632"/>
      <c r="G25" s="632"/>
      <c r="H25" s="632"/>
      <c r="I25" s="632"/>
      <c r="J25" s="632"/>
      <c r="K25" s="632"/>
      <c r="L25" s="632"/>
      <c r="M25" s="632"/>
      <c r="N25" s="632"/>
      <c r="O25" s="632"/>
      <c r="P25" s="632"/>
      <c r="Q25" s="633"/>
      <c r="R25" s="634">
        <v>43170516</v>
      </c>
      <c r="S25" s="635"/>
      <c r="T25" s="635"/>
      <c r="U25" s="635"/>
      <c r="V25" s="635"/>
      <c r="W25" s="635"/>
      <c r="X25" s="635"/>
      <c r="Y25" s="636"/>
      <c r="Z25" s="672">
        <v>56.2</v>
      </c>
      <c r="AA25" s="672"/>
      <c r="AB25" s="672"/>
      <c r="AC25" s="672"/>
      <c r="AD25" s="673">
        <v>40444326</v>
      </c>
      <c r="AE25" s="673"/>
      <c r="AF25" s="673"/>
      <c r="AG25" s="673"/>
      <c r="AH25" s="673"/>
      <c r="AI25" s="673"/>
      <c r="AJ25" s="673"/>
      <c r="AK25" s="673"/>
      <c r="AL25" s="637">
        <v>99.8</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10689491</v>
      </c>
      <c r="CS25" s="647"/>
      <c r="CT25" s="647"/>
      <c r="CU25" s="647"/>
      <c r="CV25" s="647"/>
      <c r="CW25" s="647"/>
      <c r="CX25" s="647"/>
      <c r="CY25" s="648"/>
      <c r="CZ25" s="637">
        <v>14.1</v>
      </c>
      <c r="DA25" s="649"/>
      <c r="DB25" s="649"/>
      <c r="DC25" s="650"/>
      <c r="DD25" s="640">
        <v>9897108</v>
      </c>
      <c r="DE25" s="647"/>
      <c r="DF25" s="647"/>
      <c r="DG25" s="647"/>
      <c r="DH25" s="647"/>
      <c r="DI25" s="647"/>
      <c r="DJ25" s="647"/>
      <c r="DK25" s="648"/>
      <c r="DL25" s="640">
        <v>9724448</v>
      </c>
      <c r="DM25" s="647"/>
      <c r="DN25" s="647"/>
      <c r="DO25" s="647"/>
      <c r="DP25" s="647"/>
      <c r="DQ25" s="647"/>
      <c r="DR25" s="647"/>
      <c r="DS25" s="647"/>
      <c r="DT25" s="647"/>
      <c r="DU25" s="647"/>
      <c r="DV25" s="648"/>
      <c r="DW25" s="637">
        <v>23.9</v>
      </c>
      <c r="DX25" s="649"/>
      <c r="DY25" s="649"/>
      <c r="DZ25" s="649"/>
      <c r="EA25" s="649"/>
      <c r="EB25" s="649"/>
      <c r="EC25" s="661"/>
    </row>
    <row r="26" spans="2:133" ht="11.25" customHeight="1" x14ac:dyDescent="0.15">
      <c r="B26" s="631" t="s">
        <v>283</v>
      </c>
      <c r="C26" s="632"/>
      <c r="D26" s="632"/>
      <c r="E26" s="632"/>
      <c r="F26" s="632"/>
      <c r="G26" s="632"/>
      <c r="H26" s="632"/>
      <c r="I26" s="632"/>
      <c r="J26" s="632"/>
      <c r="K26" s="632"/>
      <c r="L26" s="632"/>
      <c r="M26" s="632"/>
      <c r="N26" s="632"/>
      <c r="O26" s="632"/>
      <c r="P26" s="632"/>
      <c r="Q26" s="633"/>
      <c r="R26" s="634">
        <v>16426</v>
      </c>
      <c r="S26" s="635"/>
      <c r="T26" s="635"/>
      <c r="U26" s="635"/>
      <c r="V26" s="635"/>
      <c r="W26" s="635"/>
      <c r="X26" s="635"/>
      <c r="Y26" s="636"/>
      <c r="Z26" s="672">
        <v>0</v>
      </c>
      <c r="AA26" s="672"/>
      <c r="AB26" s="672"/>
      <c r="AC26" s="672"/>
      <c r="AD26" s="673">
        <v>16426</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6616936</v>
      </c>
      <c r="CS26" s="635"/>
      <c r="CT26" s="635"/>
      <c r="CU26" s="635"/>
      <c r="CV26" s="635"/>
      <c r="CW26" s="635"/>
      <c r="CX26" s="635"/>
      <c r="CY26" s="636"/>
      <c r="CZ26" s="637">
        <v>8.8000000000000007</v>
      </c>
      <c r="DA26" s="649"/>
      <c r="DB26" s="649"/>
      <c r="DC26" s="650"/>
      <c r="DD26" s="640">
        <v>6100290</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15">
      <c r="B27" s="631" t="s">
        <v>286</v>
      </c>
      <c r="C27" s="632"/>
      <c r="D27" s="632"/>
      <c r="E27" s="632"/>
      <c r="F27" s="632"/>
      <c r="G27" s="632"/>
      <c r="H27" s="632"/>
      <c r="I27" s="632"/>
      <c r="J27" s="632"/>
      <c r="K27" s="632"/>
      <c r="L27" s="632"/>
      <c r="M27" s="632"/>
      <c r="N27" s="632"/>
      <c r="O27" s="632"/>
      <c r="P27" s="632"/>
      <c r="Q27" s="633"/>
      <c r="R27" s="634">
        <v>539866</v>
      </c>
      <c r="S27" s="635"/>
      <c r="T27" s="635"/>
      <c r="U27" s="635"/>
      <c r="V27" s="635"/>
      <c r="W27" s="635"/>
      <c r="X27" s="635"/>
      <c r="Y27" s="636"/>
      <c r="Z27" s="672">
        <v>0.7</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15549106</v>
      </c>
      <c r="BH27" s="635"/>
      <c r="BI27" s="635"/>
      <c r="BJ27" s="635"/>
      <c r="BK27" s="635"/>
      <c r="BL27" s="635"/>
      <c r="BM27" s="635"/>
      <c r="BN27" s="636"/>
      <c r="BO27" s="672">
        <v>100</v>
      </c>
      <c r="BP27" s="672"/>
      <c r="BQ27" s="672"/>
      <c r="BR27" s="672"/>
      <c r="BS27" s="673">
        <v>121323</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15375401</v>
      </c>
      <c r="CS27" s="647"/>
      <c r="CT27" s="647"/>
      <c r="CU27" s="647"/>
      <c r="CV27" s="647"/>
      <c r="CW27" s="647"/>
      <c r="CX27" s="647"/>
      <c r="CY27" s="648"/>
      <c r="CZ27" s="637">
        <v>20.3</v>
      </c>
      <c r="DA27" s="649"/>
      <c r="DB27" s="649"/>
      <c r="DC27" s="650"/>
      <c r="DD27" s="640">
        <v>6008379</v>
      </c>
      <c r="DE27" s="647"/>
      <c r="DF27" s="647"/>
      <c r="DG27" s="647"/>
      <c r="DH27" s="647"/>
      <c r="DI27" s="647"/>
      <c r="DJ27" s="647"/>
      <c r="DK27" s="648"/>
      <c r="DL27" s="640">
        <v>4587787</v>
      </c>
      <c r="DM27" s="647"/>
      <c r="DN27" s="647"/>
      <c r="DO27" s="647"/>
      <c r="DP27" s="647"/>
      <c r="DQ27" s="647"/>
      <c r="DR27" s="647"/>
      <c r="DS27" s="647"/>
      <c r="DT27" s="647"/>
      <c r="DU27" s="647"/>
      <c r="DV27" s="648"/>
      <c r="DW27" s="637">
        <v>11.3</v>
      </c>
      <c r="DX27" s="649"/>
      <c r="DY27" s="649"/>
      <c r="DZ27" s="649"/>
      <c r="EA27" s="649"/>
      <c r="EB27" s="649"/>
      <c r="EC27" s="661"/>
    </row>
    <row r="28" spans="2:133" ht="11.25" customHeight="1" x14ac:dyDescent="0.15">
      <c r="B28" s="631" t="s">
        <v>289</v>
      </c>
      <c r="C28" s="632"/>
      <c r="D28" s="632"/>
      <c r="E28" s="632"/>
      <c r="F28" s="632"/>
      <c r="G28" s="632"/>
      <c r="H28" s="632"/>
      <c r="I28" s="632"/>
      <c r="J28" s="632"/>
      <c r="K28" s="632"/>
      <c r="L28" s="632"/>
      <c r="M28" s="632"/>
      <c r="N28" s="632"/>
      <c r="O28" s="632"/>
      <c r="P28" s="632"/>
      <c r="Q28" s="633"/>
      <c r="R28" s="634">
        <v>785726</v>
      </c>
      <c r="S28" s="635"/>
      <c r="T28" s="635"/>
      <c r="U28" s="635"/>
      <c r="V28" s="635"/>
      <c r="W28" s="635"/>
      <c r="X28" s="635"/>
      <c r="Y28" s="636"/>
      <c r="Z28" s="672">
        <v>1</v>
      </c>
      <c r="AA28" s="672"/>
      <c r="AB28" s="672"/>
      <c r="AC28" s="672"/>
      <c r="AD28" s="673">
        <v>50064</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9687821</v>
      </c>
      <c r="CS28" s="635"/>
      <c r="CT28" s="635"/>
      <c r="CU28" s="635"/>
      <c r="CV28" s="635"/>
      <c r="CW28" s="635"/>
      <c r="CX28" s="635"/>
      <c r="CY28" s="636"/>
      <c r="CZ28" s="637">
        <v>12.8</v>
      </c>
      <c r="DA28" s="649"/>
      <c r="DB28" s="649"/>
      <c r="DC28" s="650"/>
      <c r="DD28" s="640">
        <v>9574523</v>
      </c>
      <c r="DE28" s="635"/>
      <c r="DF28" s="635"/>
      <c r="DG28" s="635"/>
      <c r="DH28" s="635"/>
      <c r="DI28" s="635"/>
      <c r="DJ28" s="635"/>
      <c r="DK28" s="636"/>
      <c r="DL28" s="640">
        <v>8704502</v>
      </c>
      <c r="DM28" s="635"/>
      <c r="DN28" s="635"/>
      <c r="DO28" s="635"/>
      <c r="DP28" s="635"/>
      <c r="DQ28" s="635"/>
      <c r="DR28" s="635"/>
      <c r="DS28" s="635"/>
      <c r="DT28" s="635"/>
      <c r="DU28" s="635"/>
      <c r="DV28" s="636"/>
      <c r="DW28" s="637">
        <v>21.4</v>
      </c>
      <c r="DX28" s="649"/>
      <c r="DY28" s="649"/>
      <c r="DZ28" s="649"/>
      <c r="EA28" s="649"/>
      <c r="EB28" s="649"/>
      <c r="EC28" s="661"/>
    </row>
    <row r="29" spans="2:133" ht="11.25" customHeight="1" x14ac:dyDescent="0.15">
      <c r="B29" s="631" t="s">
        <v>291</v>
      </c>
      <c r="C29" s="632"/>
      <c r="D29" s="632"/>
      <c r="E29" s="632"/>
      <c r="F29" s="632"/>
      <c r="G29" s="632"/>
      <c r="H29" s="632"/>
      <c r="I29" s="632"/>
      <c r="J29" s="632"/>
      <c r="K29" s="632"/>
      <c r="L29" s="632"/>
      <c r="M29" s="632"/>
      <c r="N29" s="632"/>
      <c r="O29" s="632"/>
      <c r="P29" s="632"/>
      <c r="Q29" s="633"/>
      <c r="R29" s="634">
        <v>215129</v>
      </c>
      <c r="S29" s="635"/>
      <c r="T29" s="635"/>
      <c r="U29" s="635"/>
      <c r="V29" s="635"/>
      <c r="W29" s="635"/>
      <c r="X29" s="635"/>
      <c r="Y29" s="636"/>
      <c r="Z29" s="672">
        <v>0.3</v>
      </c>
      <c r="AA29" s="672"/>
      <c r="AB29" s="672"/>
      <c r="AC29" s="672"/>
      <c r="AD29" s="673">
        <v>46</v>
      </c>
      <c r="AE29" s="673"/>
      <c r="AF29" s="673"/>
      <c r="AG29" s="673"/>
      <c r="AH29" s="673"/>
      <c r="AI29" s="673"/>
      <c r="AJ29" s="673"/>
      <c r="AK29" s="673"/>
      <c r="AL29" s="637">
        <v>0</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9687697</v>
      </c>
      <c r="CS29" s="647"/>
      <c r="CT29" s="647"/>
      <c r="CU29" s="647"/>
      <c r="CV29" s="647"/>
      <c r="CW29" s="647"/>
      <c r="CX29" s="647"/>
      <c r="CY29" s="648"/>
      <c r="CZ29" s="637">
        <v>12.8</v>
      </c>
      <c r="DA29" s="649"/>
      <c r="DB29" s="649"/>
      <c r="DC29" s="650"/>
      <c r="DD29" s="640">
        <v>9574399</v>
      </c>
      <c r="DE29" s="647"/>
      <c r="DF29" s="647"/>
      <c r="DG29" s="647"/>
      <c r="DH29" s="647"/>
      <c r="DI29" s="647"/>
      <c r="DJ29" s="647"/>
      <c r="DK29" s="648"/>
      <c r="DL29" s="640">
        <v>8704378</v>
      </c>
      <c r="DM29" s="647"/>
      <c r="DN29" s="647"/>
      <c r="DO29" s="647"/>
      <c r="DP29" s="647"/>
      <c r="DQ29" s="647"/>
      <c r="DR29" s="647"/>
      <c r="DS29" s="647"/>
      <c r="DT29" s="647"/>
      <c r="DU29" s="647"/>
      <c r="DV29" s="648"/>
      <c r="DW29" s="637">
        <v>21.4</v>
      </c>
      <c r="DX29" s="649"/>
      <c r="DY29" s="649"/>
      <c r="DZ29" s="649"/>
      <c r="EA29" s="649"/>
      <c r="EB29" s="649"/>
      <c r="EC29" s="661"/>
    </row>
    <row r="30" spans="2:133" ht="11.25" customHeight="1" x14ac:dyDescent="0.15">
      <c r="B30" s="631" t="s">
        <v>293</v>
      </c>
      <c r="C30" s="632"/>
      <c r="D30" s="632"/>
      <c r="E30" s="632"/>
      <c r="F30" s="632"/>
      <c r="G30" s="632"/>
      <c r="H30" s="632"/>
      <c r="I30" s="632"/>
      <c r="J30" s="632"/>
      <c r="K30" s="632"/>
      <c r="L30" s="632"/>
      <c r="M30" s="632"/>
      <c r="N30" s="632"/>
      <c r="O30" s="632"/>
      <c r="P30" s="632"/>
      <c r="Q30" s="633"/>
      <c r="R30" s="634">
        <v>11840796</v>
      </c>
      <c r="S30" s="635"/>
      <c r="T30" s="635"/>
      <c r="U30" s="635"/>
      <c r="V30" s="635"/>
      <c r="W30" s="635"/>
      <c r="X30" s="635"/>
      <c r="Y30" s="636"/>
      <c r="Z30" s="672">
        <v>15.4</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9483304</v>
      </c>
      <c r="CS30" s="635"/>
      <c r="CT30" s="635"/>
      <c r="CU30" s="635"/>
      <c r="CV30" s="635"/>
      <c r="CW30" s="635"/>
      <c r="CX30" s="635"/>
      <c r="CY30" s="636"/>
      <c r="CZ30" s="637">
        <v>12.5</v>
      </c>
      <c r="DA30" s="649"/>
      <c r="DB30" s="649"/>
      <c r="DC30" s="650"/>
      <c r="DD30" s="640">
        <v>9396811</v>
      </c>
      <c r="DE30" s="635"/>
      <c r="DF30" s="635"/>
      <c r="DG30" s="635"/>
      <c r="DH30" s="635"/>
      <c r="DI30" s="635"/>
      <c r="DJ30" s="635"/>
      <c r="DK30" s="636"/>
      <c r="DL30" s="640">
        <v>8526790</v>
      </c>
      <c r="DM30" s="635"/>
      <c r="DN30" s="635"/>
      <c r="DO30" s="635"/>
      <c r="DP30" s="635"/>
      <c r="DQ30" s="635"/>
      <c r="DR30" s="635"/>
      <c r="DS30" s="635"/>
      <c r="DT30" s="635"/>
      <c r="DU30" s="635"/>
      <c r="DV30" s="636"/>
      <c r="DW30" s="637">
        <v>20.9</v>
      </c>
      <c r="DX30" s="649"/>
      <c r="DY30" s="649"/>
      <c r="DZ30" s="649"/>
      <c r="EA30" s="649"/>
      <c r="EB30" s="649"/>
      <c r="EC30" s="661"/>
    </row>
    <row r="31" spans="2:133" ht="11.25" customHeight="1" x14ac:dyDescent="0.15">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298</v>
      </c>
      <c r="AQ31" s="707"/>
      <c r="AR31" s="707"/>
      <c r="AS31" s="707"/>
      <c r="AT31" s="708" t="s">
        <v>299</v>
      </c>
      <c r="AU31" s="212"/>
      <c r="AV31" s="212"/>
      <c r="AW31" s="212"/>
      <c r="AX31" s="692" t="s">
        <v>177</v>
      </c>
      <c r="AY31" s="693"/>
      <c r="AZ31" s="693"/>
      <c r="BA31" s="693"/>
      <c r="BB31" s="693"/>
      <c r="BC31" s="693"/>
      <c r="BD31" s="693"/>
      <c r="BE31" s="693"/>
      <c r="BF31" s="694"/>
      <c r="BG31" s="696">
        <v>99.2</v>
      </c>
      <c r="BH31" s="697"/>
      <c r="BI31" s="697"/>
      <c r="BJ31" s="697"/>
      <c r="BK31" s="697"/>
      <c r="BL31" s="697"/>
      <c r="BM31" s="698">
        <v>96.5</v>
      </c>
      <c r="BN31" s="697"/>
      <c r="BO31" s="697"/>
      <c r="BP31" s="697"/>
      <c r="BQ31" s="699"/>
      <c r="BR31" s="696">
        <v>99.1</v>
      </c>
      <c r="BS31" s="697"/>
      <c r="BT31" s="697"/>
      <c r="BU31" s="697"/>
      <c r="BV31" s="697"/>
      <c r="BW31" s="697"/>
      <c r="BX31" s="698">
        <v>96.5</v>
      </c>
      <c r="BY31" s="697"/>
      <c r="BZ31" s="697"/>
      <c r="CA31" s="697"/>
      <c r="CB31" s="699"/>
      <c r="CD31" s="655"/>
      <c r="CE31" s="656"/>
      <c r="CF31" s="631" t="s">
        <v>300</v>
      </c>
      <c r="CG31" s="632"/>
      <c r="CH31" s="632"/>
      <c r="CI31" s="632"/>
      <c r="CJ31" s="632"/>
      <c r="CK31" s="632"/>
      <c r="CL31" s="632"/>
      <c r="CM31" s="632"/>
      <c r="CN31" s="632"/>
      <c r="CO31" s="632"/>
      <c r="CP31" s="632"/>
      <c r="CQ31" s="633"/>
      <c r="CR31" s="634">
        <v>204393</v>
      </c>
      <c r="CS31" s="647"/>
      <c r="CT31" s="647"/>
      <c r="CU31" s="647"/>
      <c r="CV31" s="647"/>
      <c r="CW31" s="647"/>
      <c r="CX31" s="647"/>
      <c r="CY31" s="648"/>
      <c r="CZ31" s="637">
        <v>0.3</v>
      </c>
      <c r="DA31" s="649"/>
      <c r="DB31" s="649"/>
      <c r="DC31" s="650"/>
      <c r="DD31" s="640">
        <v>177588</v>
      </c>
      <c r="DE31" s="647"/>
      <c r="DF31" s="647"/>
      <c r="DG31" s="647"/>
      <c r="DH31" s="647"/>
      <c r="DI31" s="647"/>
      <c r="DJ31" s="647"/>
      <c r="DK31" s="648"/>
      <c r="DL31" s="640">
        <v>177588</v>
      </c>
      <c r="DM31" s="647"/>
      <c r="DN31" s="647"/>
      <c r="DO31" s="647"/>
      <c r="DP31" s="647"/>
      <c r="DQ31" s="647"/>
      <c r="DR31" s="647"/>
      <c r="DS31" s="647"/>
      <c r="DT31" s="647"/>
      <c r="DU31" s="647"/>
      <c r="DV31" s="648"/>
      <c r="DW31" s="637">
        <v>0.4</v>
      </c>
      <c r="DX31" s="649"/>
      <c r="DY31" s="649"/>
      <c r="DZ31" s="649"/>
      <c r="EA31" s="649"/>
      <c r="EB31" s="649"/>
      <c r="EC31" s="661"/>
    </row>
    <row r="32" spans="2:133" ht="11.25" customHeight="1" x14ac:dyDescent="0.15">
      <c r="B32" s="631" t="s">
        <v>301</v>
      </c>
      <c r="C32" s="632"/>
      <c r="D32" s="632"/>
      <c r="E32" s="632"/>
      <c r="F32" s="632"/>
      <c r="G32" s="632"/>
      <c r="H32" s="632"/>
      <c r="I32" s="632"/>
      <c r="J32" s="632"/>
      <c r="K32" s="632"/>
      <c r="L32" s="632"/>
      <c r="M32" s="632"/>
      <c r="N32" s="632"/>
      <c r="O32" s="632"/>
      <c r="P32" s="632"/>
      <c r="Q32" s="633"/>
      <c r="R32" s="634">
        <v>6053131</v>
      </c>
      <c r="S32" s="635"/>
      <c r="T32" s="635"/>
      <c r="U32" s="635"/>
      <c r="V32" s="635"/>
      <c r="W32" s="635"/>
      <c r="X32" s="635"/>
      <c r="Y32" s="636"/>
      <c r="Z32" s="672">
        <v>7.9</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208" t="s">
        <v>302</v>
      </c>
      <c r="AX32" s="631" t="s">
        <v>303</v>
      </c>
      <c r="AY32" s="632"/>
      <c r="AZ32" s="632"/>
      <c r="BA32" s="632"/>
      <c r="BB32" s="632"/>
      <c r="BC32" s="632"/>
      <c r="BD32" s="632"/>
      <c r="BE32" s="632"/>
      <c r="BF32" s="633"/>
      <c r="BG32" s="700">
        <v>99.4</v>
      </c>
      <c r="BH32" s="647"/>
      <c r="BI32" s="647"/>
      <c r="BJ32" s="647"/>
      <c r="BK32" s="647"/>
      <c r="BL32" s="647"/>
      <c r="BM32" s="638">
        <v>97.3</v>
      </c>
      <c r="BN32" s="647"/>
      <c r="BO32" s="647"/>
      <c r="BP32" s="647"/>
      <c r="BQ32" s="670"/>
      <c r="BR32" s="700">
        <v>99.2</v>
      </c>
      <c r="BS32" s="647"/>
      <c r="BT32" s="647"/>
      <c r="BU32" s="647"/>
      <c r="BV32" s="647"/>
      <c r="BW32" s="647"/>
      <c r="BX32" s="638">
        <v>97.2</v>
      </c>
      <c r="BY32" s="647"/>
      <c r="BZ32" s="647"/>
      <c r="CA32" s="647"/>
      <c r="CB32" s="670"/>
      <c r="CD32" s="657"/>
      <c r="CE32" s="658"/>
      <c r="CF32" s="631" t="s">
        <v>304</v>
      </c>
      <c r="CG32" s="632"/>
      <c r="CH32" s="632"/>
      <c r="CI32" s="632"/>
      <c r="CJ32" s="632"/>
      <c r="CK32" s="632"/>
      <c r="CL32" s="632"/>
      <c r="CM32" s="632"/>
      <c r="CN32" s="632"/>
      <c r="CO32" s="632"/>
      <c r="CP32" s="632"/>
      <c r="CQ32" s="633"/>
      <c r="CR32" s="634">
        <v>124</v>
      </c>
      <c r="CS32" s="635"/>
      <c r="CT32" s="635"/>
      <c r="CU32" s="635"/>
      <c r="CV32" s="635"/>
      <c r="CW32" s="635"/>
      <c r="CX32" s="635"/>
      <c r="CY32" s="636"/>
      <c r="CZ32" s="637">
        <v>0</v>
      </c>
      <c r="DA32" s="649"/>
      <c r="DB32" s="649"/>
      <c r="DC32" s="650"/>
      <c r="DD32" s="640">
        <v>124</v>
      </c>
      <c r="DE32" s="635"/>
      <c r="DF32" s="635"/>
      <c r="DG32" s="635"/>
      <c r="DH32" s="635"/>
      <c r="DI32" s="635"/>
      <c r="DJ32" s="635"/>
      <c r="DK32" s="636"/>
      <c r="DL32" s="640">
        <v>124</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15">
      <c r="B33" s="631" t="s">
        <v>305</v>
      </c>
      <c r="C33" s="632"/>
      <c r="D33" s="632"/>
      <c r="E33" s="632"/>
      <c r="F33" s="632"/>
      <c r="G33" s="632"/>
      <c r="H33" s="632"/>
      <c r="I33" s="632"/>
      <c r="J33" s="632"/>
      <c r="K33" s="632"/>
      <c r="L33" s="632"/>
      <c r="M33" s="632"/>
      <c r="N33" s="632"/>
      <c r="O33" s="632"/>
      <c r="P33" s="632"/>
      <c r="Q33" s="633"/>
      <c r="R33" s="634">
        <v>218491</v>
      </c>
      <c r="S33" s="635"/>
      <c r="T33" s="635"/>
      <c r="U33" s="635"/>
      <c r="V33" s="635"/>
      <c r="W33" s="635"/>
      <c r="X33" s="635"/>
      <c r="Y33" s="636"/>
      <c r="Z33" s="672">
        <v>0.3</v>
      </c>
      <c r="AA33" s="672"/>
      <c r="AB33" s="672"/>
      <c r="AC33" s="672"/>
      <c r="AD33" s="673">
        <v>59</v>
      </c>
      <c r="AE33" s="673"/>
      <c r="AF33" s="673"/>
      <c r="AG33" s="673"/>
      <c r="AH33" s="673"/>
      <c r="AI33" s="673"/>
      <c r="AJ33" s="673"/>
      <c r="AK33" s="673"/>
      <c r="AL33" s="637">
        <v>0</v>
      </c>
      <c r="AM33" s="638"/>
      <c r="AN33" s="638"/>
      <c r="AO33" s="674"/>
      <c r="AP33" s="677"/>
      <c r="AQ33" s="678"/>
      <c r="AR33" s="678"/>
      <c r="AS33" s="678"/>
      <c r="AT33" s="710"/>
      <c r="AU33" s="213"/>
      <c r="AV33" s="213"/>
      <c r="AW33" s="213"/>
      <c r="AX33" s="615" t="s">
        <v>306</v>
      </c>
      <c r="AY33" s="616"/>
      <c r="AZ33" s="616"/>
      <c r="BA33" s="616"/>
      <c r="BB33" s="616"/>
      <c r="BC33" s="616"/>
      <c r="BD33" s="616"/>
      <c r="BE33" s="616"/>
      <c r="BF33" s="617"/>
      <c r="BG33" s="695">
        <v>98.8</v>
      </c>
      <c r="BH33" s="619"/>
      <c r="BI33" s="619"/>
      <c r="BJ33" s="619"/>
      <c r="BK33" s="619"/>
      <c r="BL33" s="619"/>
      <c r="BM33" s="665">
        <v>95.4</v>
      </c>
      <c r="BN33" s="619"/>
      <c r="BO33" s="619"/>
      <c r="BP33" s="619"/>
      <c r="BQ33" s="682"/>
      <c r="BR33" s="695">
        <v>98.9</v>
      </c>
      <c r="BS33" s="619"/>
      <c r="BT33" s="619"/>
      <c r="BU33" s="619"/>
      <c r="BV33" s="619"/>
      <c r="BW33" s="619"/>
      <c r="BX33" s="665">
        <v>95.7</v>
      </c>
      <c r="BY33" s="619"/>
      <c r="BZ33" s="619"/>
      <c r="CA33" s="619"/>
      <c r="CB33" s="682"/>
      <c r="CD33" s="631" t="s">
        <v>307</v>
      </c>
      <c r="CE33" s="632"/>
      <c r="CF33" s="632"/>
      <c r="CG33" s="632"/>
      <c r="CH33" s="632"/>
      <c r="CI33" s="632"/>
      <c r="CJ33" s="632"/>
      <c r="CK33" s="632"/>
      <c r="CL33" s="632"/>
      <c r="CM33" s="632"/>
      <c r="CN33" s="632"/>
      <c r="CO33" s="632"/>
      <c r="CP33" s="632"/>
      <c r="CQ33" s="633"/>
      <c r="CR33" s="634">
        <v>31926047</v>
      </c>
      <c r="CS33" s="647"/>
      <c r="CT33" s="647"/>
      <c r="CU33" s="647"/>
      <c r="CV33" s="647"/>
      <c r="CW33" s="647"/>
      <c r="CX33" s="647"/>
      <c r="CY33" s="648"/>
      <c r="CZ33" s="637">
        <v>42.2</v>
      </c>
      <c r="DA33" s="649"/>
      <c r="DB33" s="649"/>
      <c r="DC33" s="650"/>
      <c r="DD33" s="640">
        <v>22788425</v>
      </c>
      <c r="DE33" s="647"/>
      <c r="DF33" s="647"/>
      <c r="DG33" s="647"/>
      <c r="DH33" s="647"/>
      <c r="DI33" s="647"/>
      <c r="DJ33" s="647"/>
      <c r="DK33" s="648"/>
      <c r="DL33" s="640">
        <v>15906759</v>
      </c>
      <c r="DM33" s="647"/>
      <c r="DN33" s="647"/>
      <c r="DO33" s="647"/>
      <c r="DP33" s="647"/>
      <c r="DQ33" s="647"/>
      <c r="DR33" s="647"/>
      <c r="DS33" s="647"/>
      <c r="DT33" s="647"/>
      <c r="DU33" s="647"/>
      <c r="DV33" s="648"/>
      <c r="DW33" s="637">
        <v>39</v>
      </c>
      <c r="DX33" s="649"/>
      <c r="DY33" s="649"/>
      <c r="DZ33" s="649"/>
      <c r="EA33" s="649"/>
      <c r="EB33" s="649"/>
      <c r="EC33" s="661"/>
    </row>
    <row r="34" spans="2:133" ht="11.25" customHeight="1" x14ac:dyDescent="0.15">
      <c r="B34" s="631" t="s">
        <v>308</v>
      </c>
      <c r="C34" s="632"/>
      <c r="D34" s="632"/>
      <c r="E34" s="632"/>
      <c r="F34" s="632"/>
      <c r="G34" s="632"/>
      <c r="H34" s="632"/>
      <c r="I34" s="632"/>
      <c r="J34" s="632"/>
      <c r="K34" s="632"/>
      <c r="L34" s="632"/>
      <c r="M34" s="632"/>
      <c r="N34" s="632"/>
      <c r="O34" s="632"/>
      <c r="P34" s="632"/>
      <c r="Q34" s="633"/>
      <c r="R34" s="634">
        <v>2449806</v>
      </c>
      <c r="S34" s="635"/>
      <c r="T34" s="635"/>
      <c r="U34" s="635"/>
      <c r="V34" s="635"/>
      <c r="W34" s="635"/>
      <c r="X34" s="635"/>
      <c r="Y34" s="636"/>
      <c r="Z34" s="672">
        <v>3.2</v>
      </c>
      <c r="AA34" s="672"/>
      <c r="AB34" s="672"/>
      <c r="AC34" s="672"/>
      <c r="AD34" s="673" t="s">
        <v>122</v>
      </c>
      <c r="AE34" s="673"/>
      <c r="AF34" s="673"/>
      <c r="AG34" s="673"/>
      <c r="AH34" s="673"/>
      <c r="AI34" s="673"/>
      <c r="AJ34" s="673"/>
      <c r="AK34" s="673"/>
      <c r="AL34" s="637" t="s">
        <v>122</v>
      </c>
      <c r="AM34" s="638"/>
      <c r="AN34" s="638"/>
      <c r="AO34" s="674"/>
      <c r="AP34" s="216"/>
      <c r="AQ34" s="217"/>
      <c r="AS34" s="212"/>
      <c r="AT34" s="212"/>
      <c r="AU34" s="212"/>
      <c r="AV34" s="212"/>
      <c r="AW34" s="212"/>
      <c r="AX34" s="212"/>
      <c r="AY34" s="212"/>
      <c r="AZ34" s="212"/>
      <c r="BA34" s="212"/>
      <c r="BB34" s="212"/>
      <c r="BC34" s="212"/>
      <c r="BD34" s="212"/>
      <c r="BE34" s="212"/>
      <c r="BF34" s="212"/>
      <c r="BG34" s="217"/>
      <c r="BH34" s="217"/>
      <c r="BI34" s="217"/>
      <c r="BJ34" s="217"/>
      <c r="BK34" s="217"/>
      <c r="BL34" s="217"/>
      <c r="BM34" s="217"/>
      <c r="BN34" s="217"/>
      <c r="BO34" s="217"/>
      <c r="BP34" s="217"/>
      <c r="BQ34" s="217"/>
      <c r="BR34" s="217"/>
      <c r="BS34" s="217"/>
      <c r="BT34" s="217"/>
      <c r="BU34" s="217"/>
      <c r="BV34" s="217"/>
      <c r="BW34" s="217"/>
      <c r="BX34" s="217"/>
      <c r="BY34" s="217"/>
      <c r="BZ34" s="217"/>
      <c r="CA34" s="217"/>
      <c r="CB34" s="217"/>
      <c r="CD34" s="631" t="s">
        <v>309</v>
      </c>
      <c r="CE34" s="632"/>
      <c r="CF34" s="632"/>
      <c r="CG34" s="632"/>
      <c r="CH34" s="632"/>
      <c r="CI34" s="632"/>
      <c r="CJ34" s="632"/>
      <c r="CK34" s="632"/>
      <c r="CL34" s="632"/>
      <c r="CM34" s="632"/>
      <c r="CN34" s="632"/>
      <c r="CO34" s="632"/>
      <c r="CP34" s="632"/>
      <c r="CQ34" s="633"/>
      <c r="CR34" s="634">
        <v>9839230</v>
      </c>
      <c r="CS34" s="635"/>
      <c r="CT34" s="635"/>
      <c r="CU34" s="635"/>
      <c r="CV34" s="635"/>
      <c r="CW34" s="635"/>
      <c r="CX34" s="635"/>
      <c r="CY34" s="636"/>
      <c r="CZ34" s="637">
        <v>13</v>
      </c>
      <c r="DA34" s="649"/>
      <c r="DB34" s="649"/>
      <c r="DC34" s="650"/>
      <c r="DD34" s="640">
        <v>7259709</v>
      </c>
      <c r="DE34" s="635"/>
      <c r="DF34" s="635"/>
      <c r="DG34" s="635"/>
      <c r="DH34" s="635"/>
      <c r="DI34" s="635"/>
      <c r="DJ34" s="635"/>
      <c r="DK34" s="636"/>
      <c r="DL34" s="640">
        <v>6286519</v>
      </c>
      <c r="DM34" s="635"/>
      <c r="DN34" s="635"/>
      <c r="DO34" s="635"/>
      <c r="DP34" s="635"/>
      <c r="DQ34" s="635"/>
      <c r="DR34" s="635"/>
      <c r="DS34" s="635"/>
      <c r="DT34" s="635"/>
      <c r="DU34" s="635"/>
      <c r="DV34" s="636"/>
      <c r="DW34" s="637">
        <v>15.4</v>
      </c>
      <c r="DX34" s="649"/>
      <c r="DY34" s="649"/>
      <c r="DZ34" s="649"/>
      <c r="EA34" s="649"/>
      <c r="EB34" s="649"/>
      <c r="EC34" s="661"/>
    </row>
    <row r="35" spans="2:133" ht="11.25" customHeight="1" x14ac:dyDescent="0.15">
      <c r="B35" s="631" t="s">
        <v>310</v>
      </c>
      <c r="C35" s="632"/>
      <c r="D35" s="632"/>
      <c r="E35" s="632"/>
      <c r="F35" s="632"/>
      <c r="G35" s="632"/>
      <c r="H35" s="632"/>
      <c r="I35" s="632"/>
      <c r="J35" s="632"/>
      <c r="K35" s="632"/>
      <c r="L35" s="632"/>
      <c r="M35" s="632"/>
      <c r="N35" s="632"/>
      <c r="O35" s="632"/>
      <c r="P35" s="632"/>
      <c r="Q35" s="633"/>
      <c r="R35" s="634">
        <v>1752233</v>
      </c>
      <c r="S35" s="635"/>
      <c r="T35" s="635"/>
      <c r="U35" s="635"/>
      <c r="V35" s="635"/>
      <c r="W35" s="635"/>
      <c r="X35" s="635"/>
      <c r="Y35" s="636"/>
      <c r="Z35" s="672">
        <v>2.2999999999999998</v>
      </c>
      <c r="AA35" s="672"/>
      <c r="AB35" s="672"/>
      <c r="AC35" s="672"/>
      <c r="AD35" s="673" t="s">
        <v>122</v>
      </c>
      <c r="AE35" s="673"/>
      <c r="AF35" s="673"/>
      <c r="AG35" s="673"/>
      <c r="AH35" s="673"/>
      <c r="AI35" s="673"/>
      <c r="AJ35" s="673"/>
      <c r="AK35" s="673"/>
      <c r="AL35" s="637" t="s">
        <v>122</v>
      </c>
      <c r="AM35" s="638"/>
      <c r="AN35" s="638"/>
      <c r="AO35" s="674"/>
      <c r="AP35" s="218"/>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1952346</v>
      </c>
      <c r="CS35" s="647"/>
      <c r="CT35" s="647"/>
      <c r="CU35" s="647"/>
      <c r="CV35" s="647"/>
      <c r="CW35" s="647"/>
      <c r="CX35" s="647"/>
      <c r="CY35" s="648"/>
      <c r="CZ35" s="637">
        <v>2.6</v>
      </c>
      <c r="DA35" s="649"/>
      <c r="DB35" s="649"/>
      <c r="DC35" s="650"/>
      <c r="DD35" s="640">
        <v>1743756</v>
      </c>
      <c r="DE35" s="647"/>
      <c r="DF35" s="647"/>
      <c r="DG35" s="647"/>
      <c r="DH35" s="647"/>
      <c r="DI35" s="647"/>
      <c r="DJ35" s="647"/>
      <c r="DK35" s="648"/>
      <c r="DL35" s="640">
        <v>1743756</v>
      </c>
      <c r="DM35" s="647"/>
      <c r="DN35" s="647"/>
      <c r="DO35" s="647"/>
      <c r="DP35" s="647"/>
      <c r="DQ35" s="647"/>
      <c r="DR35" s="647"/>
      <c r="DS35" s="647"/>
      <c r="DT35" s="647"/>
      <c r="DU35" s="647"/>
      <c r="DV35" s="648"/>
      <c r="DW35" s="637">
        <v>4.3</v>
      </c>
      <c r="DX35" s="649"/>
      <c r="DY35" s="649"/>
      <c r="DZ35" s="649"/>
      <c r="EA35" s="649"/>
      <c r="EB35" s="649"/>
      <c r="EC35" s="661"/>
    </row>
    <row r="36" spans="2:133" ht="11.25" customHeight="1" x14ac:dyDescent="0.15">
      <c r="B36" s="631" t="s">
        <v>314</v>
      </c>
      <c r="C36" s="632"/>
      <c r="D36" s="632"/>
      <c r="E36" s="632"/>
      <c r="F36" s="632"/>
      <c r="G36" s="632"/>
      <c r="H36" s="632"/>
      <c r="I36" s="632"/>
      <c r="J36" s="632"/>
      <c r="K36" s="632"/>
      <c r="L36" s="632"/>
      <c r="M36" s="632"/>
      <c r="N36" s="632"/>
      <c r="O36" s="632"/>
      <c r="P36" s="632"/>
      <c r="Q36" s="633"/>
      <c r="R36" s="634">
        <v>1784662</v>
      </c>
      <c r="S36" s="635"/>
      <c r="T36" s="635"/>
      <c r="U36" s="635"/>
      <c r="V36" s="635"/>
      <c r="W36" s="635"/>
      <c r="X36" s="635"/>
      <c r="Y36" s="636"/>
      <c r="Z36" s="672">
        <v>2.2999999999999998</v>
      </c>
      <c r="AA36" s="672"/>
      <c r="AB36" s="672"/>
      <c r="AC36" s="672"/>
      <c r="AD36" s="673" t="s">
        <v>122</v>
      </c>
      <c r="AE36" s="673"/>
      <c r="AF36" s="673"/>
      <c r="AG36" s="673"/>
      <c r="AH36" s="673"/>
      <c r="AI36" s="673"/>
      <c r="AJ36" s="673"/>
      <c r="AK36" s="673"/>
      <c r="AL36" s="637" t="s">
        <v>122</v>
      </c>
      <c r="AM36" s="638"/>
      <c r="AN36" s="638"/>
      <c r="AO36" s="674"/>
      <c r="AP36" s="218"/>
      <c r="AQ36" s="683" t="s">
        <v>315</v>
      </c>
      <c r="AR36" s="684"/>
      <c r="AS36" s="684"/>
      <c r="AT36" s="684"/>
      <c r="AU36" s="684"/>
      <c r="AV36" s="684"/>
      <c r="AW36" s="684"/>
      <c r="AX36" s="684"/>
      <c r="AY36" s="685"/>
      <c r="AZ36" s="689">
        <v>10198589</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1998127</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10445531</v>
      </c>
      <c r="CS36" s="635"/>
      <c r="CT36" s="635"/>
      <c r="CU36" s="635"/>
      <c r="CV36" s="635"/>
      <c r="CW36" s="635"/>
      <c r="CX36" s="635"/>
      <c r="CY36" s="636"/>
      <c r="CZ36" s="637">
        <v>13.8</v>
      </c>
      <c r="DA36" s="649"/>
      <c r="DB36" s="649"/>
      <c r="DC36" s="650"/>
      <c r="DD36" s="640">
        <v>7705307</v>
      </c>
      <c r="DE36" s="635"/>
      <c r="DF36" s="635"/>
      <c r="DG36" s="635"/>
      <c r="DH36" s="635"/>
      <c r="DI36" s="635"/>
      <c r="DJ36" s="635"/>
      <c r="DK36" s="636"/>
      <c r="DL36" s="640">
        <v>3549463</v>
      </c>
      <c r="DM36" s="635"/>
      <c r="DN36" s="635"/>
      <c r="DO36" s="635"/>
      <c r="DP36" s="635"/>
      <c r="DQ36" s="635"/>
      <c r="DR36" s="635"/>
      <c r="DS36" s="635"/>
      <c r="DT36" s="635"/>
      <c r="DU36" s="635"/>
      <c r="DV36" s="636"/>
      <c r="DW36" s="637">
        <v>8.6999999999999993</v>
      </c>
      <c r="DX36" s="649"/>
      <c r="DY36" s="649"/>
      <c r="DZ36" s="649"/>
      <c r="EA36" s="649"/>
      <c r="EB36" s="649"/>
      <c r="EC36" s="661"/>
    </row>
    <row r="37" spans="2:133" ht="11.25" customHeight="1" x14ac:dyDescent="0.15">
      <c r="B37" s="631" t="s">
        <v>318</v>
      </c>
      <c r="C37" s="632"/>
      <c r="D37" s="632"/>
      <c r="E37" s="632"/>
      <c r="F37" s="632"/>
      <c r="G37" s="632"/>
      <c r="H37" s="632"/>
      <c r="I37" s="632"/>
      <c r="J37" s="632"/>
      <c r="K37" s="632"/>
      <c r="L37" s="632"/>
      <c r="M37" s="632"/>
      <c r="N37" s="632"/>
      <c r="O37" s="632"/>
      <c r="P37" s="632"/>
      <c r="Q37" s="633"/>
      <c r="R37" s="634">
        <v>3526751</v>
      </c>
      <c r="S37" s="635"/>
      <c r="T37" s="635"/>
      <c r="U37" s="635"/>
      <c r="V37" s="635"/>
      <c r="W37" s="635"/>
      <c r="X37" s="635"/>
      <c r="Y37" s="636"/>
      <c r="Z37" s="672">
        <v>4.5999999999999996</v>
      </c>
      <c r="AA37" s="672"/>
      <c r="AB37" s="672"/>
      <c r="AC37" s="672"/>
      <c r="AD37" s="673">
        <v>6790</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2528399</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1919283</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107901</v>
      </c>
      <c r="CS37" s="647"/>
      <c r="CT37" s="647"/>
      <c r="CU37" s="647"/>
      <c r="CV37" s="647"/>
      <c r="CW37" s="647"/>
      <c r="CX37" s="647"/>
      <c r="CY37" s="648"/>
      <c r="CZ37" s="637">
        <v>0.1</v>
      </c>
      <c r="DA37" s="649"/>
      <c r="DB37" s="649"/>
      <c r="DC37" s="650"/>
      <c r="DD37" s="640">
        <v>107901</v>
      </c>
      <c r="DE37" s="647"/>
      <c r="DF37" s="647"/>
      <c r="DG37" s="647"/>
      <c r="DH37" s="647"/>
      <c r="DI37" s="647"/>
      <c r="DJ37" s="647"/>
      <c r="DK37" s="648"/>
      <c r="DL37" s="640">
        <v>107901</v>
      </c>
      <c r="DM37" s="647"/>
      <c r="DN37" s="647"/>
      <c r="DO37" s="647"/>
      <c r="DP37" s="647"/>
      <c r="DQ37" s="647"/>
      <c r="DR37" s="647"/>
      <c r="DS37" s="647"/>
      <c r="DT37" s="647"/>
      <c r="DU37" s="647"/>
      <c r="DV37" s="648"/>
      <c r="DW37" s="637">
        <v>0.3</v>
      </c>
      <c r="DX37" s="649"/>
      <c r="DY37" s="649"/>
      <c r="DZ37" s="649"/>
      <c r="EA37" s="649"/>
      <c r="EB37" s="649"/>
      <c r="EC37" s="661"/>
    </row>
    <row r="38" spans="2:133" ht="11.25" customHeight="1" x14ac:dyDescent="0.15">
      <c r="B38" s="631" t="s">
        <v>322</v>
      </c>
      <c r="C38" s="632"/>
      <c r="D38" s="632"/>
      <c r="E38" s="632"/>
      <c r="F38" s="632"/>
      <c r="G38" s="632"/>
      <c r="H38" s="632"/>
      <c r="I38" s="632"/>
      <c r="J38" s="632"/>
      <c r="K38" s="632"/>
      <c r="L38" s="632"/>
      <c r="M38" s="632"/>
      <c r="N38" s="632"/>
      <c r="O38" s="632"/>
      <c r="P38" s="632"/>
      <c r="Q38" s="633"/>
      <c r="R38" s="634">
        <v>4515000</v>
      </c>
      <c r="S38" s="635"/>
      <c r="T38" s="635"/>
      <c r="U38" s="635"/>
      <c r="V38" s="635"/>
      <c r="W38" s="635"/>
      <c r="X38" s="635"/>
      <c r="Y38" s="636"/>
      <c r="Z38" s="672">
        <v>5.9</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2148529</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15374</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5486191</v>
      </c>
      <c r="CS38" s="635"/>
      <c r="CT38" s="635"/>
      <c r="CU38" s="635"/>
      <c r="CV38" s="635"/>
      <c r="CW38" s="635"/>
      <c r="CX38" s="635"/>
      <c r="CY38" s="636"/>
      <c r="CZ38" s="637">
        <v>7.3</v>
      </c>
      <c r="DA38" s="649"/>
      <c r="DB38" s="649"/>
      <c r="DC38" s="650"/>
      <c r="DD38" s="640">
        <v>4530538</v>
      </c>
      <c r="DE38" s="635"/>
      <c r="DF38" s="635"/>
      <c r="DG38" s="635"/>
      <c r="DH38" s="635"/>
      <c r="DI38" s="635"/>
      <c r="DJ38" s="635"/>
      <c r="DK38" s="636"/>
      <c r="DL38" s="640">
        <v>4327021</v>
      </c>
      <c r="DM38" s="635"/>
      <c r="DN38" s="635"/>
      <c r="DO38" s="635"/>
      <c r="DP38" s="635"/>
      <c r="DQ38" s="635"/>
      <c r="DR38" s="635"/>
      <c r="DS38" s="635"/>
      <c r="DT38" s="635"/>
      <c r="DU38" s="635"/>
      <c r="DV38" s="636"/>
      <c r="DW38" s="637">
        <v>10.6</v>
      </c>
      <c r="DX38" s="649"/>
      <c r="DY38" s="649"/>
      <c r="DZ38" s="649"/>
      <c r="EA38" s="649"/>
      <c r="EB38" s="649"/>
      <c r="EC38" s="661"/>
    </row>
    <row r="39" spans="2:133" ht="11.25" customHeight="1" x14ac:dyDescent="0.15">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46284</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23090</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371197</v>
      </c>
      <c r="CS39" s="647"/>
      <c r="CT39" s="647"/>
      <c r="CU39" s="647"/>
      <c r="CV39" s="647"/>
      <c r="CW39" s="647"/>
      <c r="CX39" s="647"/>
      <c r="CY39" s="648"/>
      <c r="CZ39" s="637">
        <v>0.5</v>
      </c>
      <c r="DA39" s="649"/>
      <c r="DB39" s="649"/>
      <c r="DC39" s="650"/>
      <c r="DD39" s="640">
        <v>233363</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15">
      <c r="B40" s="631" t="s">
        <v>330</v>
      </c>
      <c r="C40" s="632"/>
      <c r="D40" s="632"/>
      <c r="E40" s="632"/>
      <c r="F40" s="632"/>
      <c r="G40" s="632"/>
      <c r="H40" s="632"/>
      <c r="I40" s="632"/>
      <c r="J40" s="632"/>
      <c r="K40" s="632"/>
      <c r="L40" s="632"/>
      <c r="M40" s="632"/>
      <c r="N40" s="632"/>
      <c r="O40" s="632"/>
      <c r="P40" s="632"/>
      <c r="Q40" s="633"/>
      <c r="R40" s="634">
        <v>240500</v>
      </c>
      <c r="S40" s="635"/>
      <c r="T40" s="635"/>
      <c r="U40" s="635"/>
      <c r="V40" s="635"/>
      <c r="W40" s="635"/>
      <c r="X40" s="635"/>
      <c r="Y40" s="636"/>
      <c r="Z40" s="672">
        <v>0.3</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v>35470</v>
      </c>
      <c r="BA40" s="635"/>
      <c r="BB40" s="635"/>
      <c r="BC40" s="635"/>
      <c r="BD40" s="647"/>
      <c r="BE40" s="647"/>
      <c r="BF40" s="670"/>
      <c r="BG40" s="675" t="s">
        <v>332</v>
      </c>
      <c r="BH40" s="676"/>
      <c r="BI40" s="676"/>
      <c r="BJ40" s="676"/>
      <c r="BK40" s="676"/>
      <c r="BL40" s="214"/>
      <c r="BM40" s="632" t="s">
        <v>333</v>
      </c>
      <c r="BN40" s="632"/>
      <c r="BO40" s="632"/>
      <c r="BP40" s="632"/>
      <c r="BQ40" s="632"/>
      <c r="BR40" s="632"/>
      <c r="BS40" s="632"/>
      <c r="BT40" s="632"/>
      <c r="BU40" s="633"/>
      <c r="BV40" s="634">
        <v>104</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3831552</v>
      </c>
      <c r="CS40" s="635"/>
      <c r="CT40" s="635"/>
      <c r="CU40" s="635"/>
      <c r="CV40" s="635"/>
      <c r="CW40" s="635"/>
      <c r="CX40" s="635"/>
      <c r="CY40" s="636"/>
      <c r="CZ40" s="637">
        <v>5.0999999999999996</v>
      </c>
      <c r="DA40" s="649"/>
      <c r="DB40" s="649"/>
      <c r="DC40" s="650"/>
      <c r="DD40" s="640">
        <v>1315752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15">
      <c r="B41" s="615" t="s">
        <v>335</v>
      </c>
      <c r="C41" s="616"/>
      <c r="D41" s="616"/>
      <c r="E41" s="616"/>
      <c r="F41" s="616"/>
      <c r="G41" s="616"/>
      <c r="H41" s="616"/>
      <c r="I41" s="616"/>
      <c r="J41" s="616"/>
      <c r="K41" s="616"/>
      <c r="L41" s="616"/>
      <c r="M41" s="616"/>
      <c r="N41" s="616"/>
      <c r="O41" s="616"/>
      <c r="P41" s="616"/>
      <c r="Q41" s="617"/>
      <c r="R41" s="618">
        <v>76868533</v>
      </c>
      <c r="S41" s="659"/>
      <c r="T41" s="659"/>
      <c r="U41" s="659"/>
      <c r="V41" s="659"/>
      <c r="W41" s="659"/>
      <c r="X41" s="659"/>
      <c r="Y41" s="662"/>
      <c r="Z41" s="663">
        <v>100</v>
      </c>
      <c r="AA41" s="663"/>
      <c r="AB41" s="663"/>
      <c r="AC41" s="663"/>
      <c r="AD41" s="664">
        <v>40517711</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1053247</v>
      </c>
      <c r="BA41" s="635"/>
      <c r="BB41" s="635"/>
      <c r="BC41" s="635"/>
      <c r="BD41" s="647"/>
      <c r="BE41" s="647"/>
      <c r="BF41" s="670"/>
      <c r="BG41" s="675"/>
      <c r="BH41" s="676"/>
      <c r="BI41" s="676"/>
      <c r="BJ41" s="676"/>
      <c r="BK41" s="676"/>
      <c r="BL41" s="214"/>
      <c r="BM41" s="632" t="s">
        <v>337</v>
      </c>
      <c r="BN41" s="632"/>
      <c r="BO41" s="632"/>
      <c r="BP41" s="632"/>
      <c r="BQ41" s="632"/>
      <c r="BR41" s="632"/>
      <c r="BS41" s="632"/>
      <c r="BT41" s="632"/>
      <c r="BU41" s="633"/>
      <c r="BV41" s="634" t="s">
        <v>122</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339</v>
      </c>
      <c r="AR42" s="680"/>
      <c r="AS42" s="680"/>
      <c r="AT42" s="680"/>
      <c r="AU42" s="680"/>
      <c r="AV42" s="680"/>
      <c r="AW42" s="680"/>
      <c r="AX42" s="680"/>
      <c r="AY42" s="681"/>
      <c r="AZ42" s="618">
        <v>4386660</v>
      </c>
      <c r="BA42" s="659"/>
      <c r="BB42" s="659"/>
      <c r="BC42" s="659"/>
      <c r="BD42" s="619"/>
      <c r="BE42" s="619"/>
      <c r="BF42" s="682"/>
      <c r="BG42" s="677"/>
      <c r="BH42" s="678"/>
      <c r="BI42" s="678"/>
      <c r="BJ42" s="678"/>
      <c r="BK42" s="678"/>
      <c r="BL42" s="215"/>
      <c r="BM42" s="616" t="s">
        <v>340</v>
      </c>
      <c r="BN42" s="616"/>
      <c r="BO42" s="616"/>
      <c r="BP42" s="616"/>
      <c r="BQ42" s="616"/>
      <c r="BR42" s="616"/>
      <c r="BS42" s="616"/>
      <c r="BT42" s="616"/>
      <c r="BU42" s="617"/>
      <c r="BV42" s="618">
        <v>380</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7912427</v>
      </c>
      <c r="CS42" s="647"/>
      <c r="CT42" s="647"/>
      <c r="CU42" s="647"/>
      <c r="CV42" s="647"/>
      <c r="CW42" s="647"/>
      <c r="CX42" s="647"/>
      <c r="CY42" s="648"/>
      <c r="CZ42" s="637">
        <v>10.5</v>
      </c>
      <c r="DA42" s="649"/>
      <c r="DB42" s="649"/>
      <c r="DC42" s="650"/>
      <c r="DD42" s="640">
        <v>855332</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208" t="s">
        <v>342</v>
      </c>
      <c r="CD43" s="631" t="s">
        <v>343</v>
      </c>
      <c r="CE43" s="632"/>
      <c r="CF43" s="632"/>
      <c r="CG43" s="632"/>
      <c r="CH43" s="632"/>
      <c r="CI43" s="632"/>
      <c r="CJ43" s="632"/>
      <c r="CK43" s="632"/>
      <c r="CL43" s="632"/>
      <c r="CM43" s="632"/>
      <c r="CN43" s="632"/>
      <c r="CO43" s="632"/>
      <c r="CP43" s="632"/>
      <c r="CQ43" s="633"/>
      <c r="CR43" s="634">
        <v>230011</v>
      </c>
      <c r="CS43" s="647"/>
      <c r="CT43" s="647"/>
      <c r="CU43" s="647"/>
      <c r="CV43" s="647"/>
      <c r="CW43" s="647"/>
      <c r="CX43" s="647"/>
      <c r="CY43" s="648"/>
      <c r="CZ43" s="637">
        <v>0.3</v>
      </c>
      <c r="DA43" s="649"/>
      <c r="DB43" s="649"/>
      <c r="DC43" s="650"/>
      <c r="DD43" s="640">
        <v>221256</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7516233</v>
      </c>
      <c r="CS44" s="635"/>
      <c r="CT44" s="635"/>
      <c r="CU44" s="635"/>
      <c r="CV44" s="635"/>
      <c r="CW44" s="635"/>
      <c r="CX44" s="635"/>
      <c r="CY44" s="636"/>
      <c r="CZ44" s="637">
        <v>9.9</v>
      </c>
      <c r="DA44" s="638"/>
      <c r="DB44" s="638"/>
      <c r="DC44" s="639"/>
      <c r="DD44" s="640">
        <v>767939</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2671162</v>
      </c>
      <c r="CS45" s="647"/>
      <c r="CT45" s="647"/>
      <c r="CU45" s="647"/>
      <c r="CV45" s="647"/>
      <c r="CW45" s="647"/>
      <c r="CX45" s="647"/>
      <c r="CY45" s="648"/>
      <c r="CZ45" s="637">
        <v>3.5</v>
      </c>
      <c r="DA45" s="649"/>
      <c r="DB45" s="649"/>
      <c r="DC45" s="650"/>
      <c r="DD45" s="640">
        <v>182275</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19"/>
      <c r="CD46" s="655"/>
      <c r="CE46" s="656"/>
      <c r="CF46" s="631" t="s">
        <v>348</v>
      </c>
      <c r="CG46" s="632"/>
      <c r="CH46" s="632"/>
      <c r="CI46" s="632"/>
      <c r="CJ46" s="632"/>
      <c r="CK46" s="632"/>
      <c r="CL46" s="632"/>
      <c r="CM46" s="632"/>
      <c r="CN46" s="632"/>
      <c r="CO46" s="632"/>
      <c r="CP46" s="632"/>
      <c r="CQ46" s="633"/>
      <c r="CR46" s="634">
        <v>4540077</v>
      </c>
      <c r="CS46" s="635"/>
      <c r="CT46" s="635"/>
      <c r="CU46" s="635"/>
      <c r="CV46" s="635"/>
      <c r="CW46" s="635"/>
      <c r="CX46" s="635"/>
      <c r="CY46" s="636"/>
      <c r="CZ46" s="637">
        <v>6</v>
      </c>
      <c r="DA46" s="638"/>
      <c r="DB46" s="638"/>
      <c r="DC46" s="639"/>
      <c r="DD46" s="640">
        <v>575376</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19"/>
      <c r="CD47" s="655"/>
      <c r="CE47" s="656"/>
      <c r="CF47" s="631" t="s">
        <v>349</v>
      </c>
      <c r="CG47" s="632"/>
      <c r="CH47" s="632"/>
      <c r="CI47" s="632"/>
      <c r="CJ47" s="632"/>
      <c r="CK47" s="632"/>
      <c r="CL47" s="632"/>
      <c r="CM47" s="632"/>
      <c r="CN47" s="632"/>
      <c r="CO47" s="632"/>
      <c r="CP47" s="632"/>
      <c r="CQ47" s="633"/>
      <c r="CR47" s="634">
        <v>396194</v>
      </c>
      <c r="CS47" s="647"/>
      <c r="CT47" s="647"/>
      <c r="CU47" s="647"/>
      <c r="CV47" s="647"/>
      <c r="CW47" s="647"/>
      <c r="CX47" s="647"/>
      <c r="CY47" s="648"/>
      <c r="CZ47" s="637">
        <v>0.5</v>
      </c>
      <c r="DA47" s="649"/>
      <c r="DB47" s="649"/>
      <c r="DC47" s="650"/>
      <c r="DD47" s="640">
        <v>87393</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19"/>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19"/>
      <c r="CD49" s="615" t="s">
        <v>351</v>
      </c>
      <c r="CE49" s="616"/>
      <c r="CF49" s="616"/>
      <c r="CG49" s="616"/>
      <c r="CH49" s="616"/>
      <c r="CI49" s="616"/>
      <c r="CJ49" s="616"/>
      <c r="CK49" s="616"/>
      <c r="CL49" s="616"/>
      <c r="CM49" s="616"/>
      <c r="CN49" s="616"/>
      <c r="CO49" s="616"/>
      <c r="CP49" s="616"/>
      <c r="CQ49" s="617"/>
      <c r="CR49" s="618">
        <v>75591187</v>
      </c>
      <c r="CS49" s="619"/>
      <c r="CT49" s="619"/>
      <c r="CU49" s="619"/>
      <c r="CV49" s="619"/>
      <c r="CW49" s="619"/>
      <c r="CX49" s="619"/>
      <c r="CY49" s="620"/>
      <c r="CZ49" s="621">
        <v>100</v>
      </c>
      <c r="DA49" s="622"/>
      <c r="DB49" s="622"/>
      <c r="DC49" s="623"/>
      <c r="DD49" s="624">
        <v>49123767</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Qxs+fpJv6hg5pzoQnUMr9A1TKZo38mJGX9CO9yLoC8T7GFLWDMu+UR4dHjiUHhBYu+9ArlwDHQLkjQ51rSb88A==" saltValue="Zk3L1ZgEo3eerUnvlregy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25" customWidth="1"/>
    <col min="131" max="131" width="1.625" style="225" customWidth="1"/>
    <col min="132" max="16384" width="9" style="225" hidden="1"/>
  </cols>
  <sheetData>
    <row r="1" spans="1:131" ht="11.25" customHeight="1" thickBot="1" x14ac:dyDescent="0.2">
      <c r="A1" s="221"/>
      <c r="B1" s="221"/>
      <c r="C1" s="221"/>
      <c r="D1" s="221"/>
      <c r="E1" s="221"/>
      <c r="F1" s="221"/>
      <c r="G1" s="221"/>
      <c r="H1" s="221"/>
      <c r="I1" s="221"/>
      <c r="J1" s="221"/>
      <c r="K1" s="221"/>
      <c r="L1" s="221"/>
      <c r="M1" s="221"/>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3"/>
      <c r="DR1" s="223"/>
      <c r="DS1" s="223"/>
      <c r="DT1" s="223"/>
      <c r="DU1" s="223"/>
      <c r="DV1" s="223"/>
      <c r="DW1" s="223"/>
      <c r="DX1" s="223"/>
      <c r="DY1" s="223"/>
      <c r="DZ1" s="223"/>
      <c r="EA1" s="224"/>
    </row>
    <row r="2" spans="1:131" ht="26.25" customHeight="1" thickBot="1" x14ac:dyDescent="0.2">
      <c r="A2" s="1106" t="s">
        <v>352</v>
      </c>
      <c r="B2" s="1106"/>
      <c r="C2" s="1106"/>
      <c r="D2" s="1106"/>
      <c r="E2" s="1106"/>
      <c r="F2" s="1106"/>
      <c r="G2" s="1106"/>
      <c r="H2" s="1106"/>
      <c r="I2" s="1106"/>
      <c r="J2" s="1106"/>
      <c r="K2" s="1106"/>
      <c r="L2" s="1106"/>
      <c r="M2" s="1106"/>
      <c r="N2" s="1106"/>
      <c r="O2" s="1106"/>
      <c r="P2" s="1106"/>
      <c r="Q2" s="1106"/>
      <c r="R2" s="1106"/>
      <c r="S2" s="1106"/>
      <c r="T2" s="1106"/>
      <c r="U2" s="1106"/>
      <c r="V2" s="1106"/>
      <c r="W2" s="1106"/>
      <c r="X2" s="1106"/>
      <c r="Y2" s="1106"/>
      <c r="Z2" s="1106"/>
      <c r="AA2" s="1106"/>
      <c r="AB2" s="1106"/>
      <c r="AC2" s="1106"/>
      <c r="AD2" s="1106"/>
      <c r="AE2" s="1106"/>
      <c r="AF2" s="1106"/>
      <c r="AG2" s="1106"/>
      <c r="AH2" s="1106"/>
      <c r="AI2" s="1106"/>
      <c r="AJ2" s="1106"/>
      <c r="AK2" s="1106"/>
      <c r="AL2" s="1106"/>
      <c r="AM2" s="1106"/>
      <c r="AN2" s="1106"/>
      <c r="AO2" s="1106"/>
      <c r="AP2" s="1106"/>
      <c r="AQ2" s="1106"/>
      <c r="AR2" s="1106"/>
      <c r="AS2" s="1106"/>
      <c r="AT2" s="1106"/>
      <c r="AU2" s="1106"/>
      <c r="AV2" s="1106"/>
      <c r="AW2" s="1106"/>
      <c r="AX2" s="1106"/>
      <c r="AY2" s="1106"/>
      <c r="AZ2" s="1106"/>
      <c r="BA2" s="1106"/>
      <c r="BB2" s="1106"/>
      <c r="BC2" s="1106"/>
      <c r="BD2" s="1106"/>
      <c r="BE2" s="1106"/>
      <c r="BF2" s="1106"/>
      <c r="BG2" s="1106"/>
      <c r="BH2" s="1106"/>
      <c r="BI2" s="1106"/>
      <c r="BJ2" s="222"/>
      <c r="BK2" s="222"/>
      <c r="BL2" s="222"/>
      <c r="BM2" s="222"/>
      <c r="BN2" s="222"/>
      <c r="BO2" s="222"/>
      <c r="BP2" s="222"/>
      <c r="BQ2" s="222"/>
      <c r="BR2" s="222"/>
      <c r="BS2" s="222"/>
      <c r="BT2" s="222"/>
      <c r="BU2" s="222"/>
      <c r="BV2" s="222"/>
      <c r="BW2" s="222"/>
      <c r="BX2" s="222"/>
      <c r="BY2" s="222"/>
      <c r="BZ2" s="222"/>
      <c r="CA2" s="222"/>
      <c r="CB2" s="222"/>
      <c r="CC2" s="222"/>
      <c r="CD2" s="222"/>
      <c r="CE2" s="222"/>
      <c r="CF2" s="222"/>
      <c r="CG2" s="222"/>
      <c r="CH2" s="222"/>
      <c r="CI2" s="222"/>
      <c r="CJ2" s="222"/>
      <c r="CK2" s="222"/>
      <c r="CL2" s="222"/>
      <c r="CM2" s="222"/>
      <c r="CN2" s="222"/>
      <c r="CO2" s="222"/>
      <c r="CP2" s="222"/>
      <c r="CQ2" s="222"/>
      <c r="CR2" s="222"/>
      <c r="CS2" s="222"/>
      <c r="CT2" s="222"/>
      <c r="CU2" s="222"/>
      <c r="CV2" s="222"/>
      <c r="CW2" s="222"/>
      <c r="CX2" s="222"/>
      <c r="CY2" s="222"/>
      <c r="CZ2" s="222"/>
      <c r="DA2" s="222"/>
      <c r="DB2" s="222"/>
      <c r="DC2" s="222"/>
      <c r="DD2" s="222"/>
      <c r="DE2" s="222"/>
      <c r="DF2" s="222"/>
      <c r="DG2" s="222"/>
      <c r="DH2" s="222"/>
      <c r="DI2" s="222"/>
      <c r="DJ2" s="1107" t="s">
        <v>353</v>
      </c>
      <c r="DK2" s="1108"/>
      <c r="DL2" s="1108"/>
      <c r="DM2" s="1108"/>
      <c r="DN2" s="1108"/>
      <c r="DO2" s="1109"/>
      <c r="DP2" s="222"/>
      <c r="DQ2" s="1107" t="s">
        <v>354</v>
      </c>
      <c r="DR2" s="1108"/>
      <c r="DS2" s="1108"/>
      <c r="DT2" s="1108"/>
      <c r="DU2" s="1108"/>
      <c r="DV2" s="1108"/>
      <c r="DW2" s="1108"/>
      <c r="DX2" s="1108"/>
      <c r="DY2" s="1108"/>
      <c r="DZ2" s="1109"/>
      <c r="EA2" s="224"/>
    </row>
    <row r="3" spans="1:131" ht="11.25" customHeight="1" x14ac:dyDescent="0.15">
      <c r="A3" s="222"/>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G3" s="222"/>
      <c r="DH3" s="222"/>
      <c r="DI3" s="222"/>
      <c r="DJ3" s="222"/>
      <c r="DK3" s="222"/>
      <c r="DL3" s="222"/>
      <c r="DM3" s="222"/>
      <c r="DN3" s="222"/>
      <c r="DO3" s="222"/>
      <c r="DP3" s="222"/>
      <c r="DQ3" s="222"/>
      <c r="DR3" s="222"/>
      <c r="DS3" s="222"/>
      <c r="DT3" s="222"/>
      <c r="DU3" s="222"/>
      <c r="DV3" s="222"/>
      <c r="DW3" s="222"/>
      <c r="DX3" s="222"/>
      <c r="DY3" s="222"/>
      <c r="DZ3" s="222"/>
      <c r="EA3" s="224"/>
    </row>
    <row r="4" spans="1:131" s="230" customFormat="1" ht="26.25" customHeight="1" thickBot="1" x14ac:dyDescent="0.2">
      <c r="A4" s="1074" t="s">
        <v>355</v>
      </c>
      <c r="B4" s="1074"/>
      <c r="C4" s="1074"/>
      <c r="D4" s="1074"/>
      <c r="E4" s="1074"/>
      <c r="F4" s="1074"/>
      <c r="G4" s="1074"/>
      <c r="H4" s="1074"/>
      <c r="I4" s="1074"/>
      <c r="J4" s="1074"/>
      <c r="K4" s="1074"/>
      <c r="L4" s="1074"/>
      <c r="M4" s="1074"/>
      <c r="N4" s="1074"/>
      <c r="O4" s="1074"/>
      <c r="P4" s="1074"/>
      <c r="Q4" s="1074"/>
      <c r="R4" s="1074"/>
      <c r="S4" s="1074"/>
      <c r="T4" s="1074"/>
      <c r="U4" s="1074"/>
      <c r="V4" s="1074"/>
      <c r="W4" s="1074"/>
      <c r="X4" s="1074"/>
      <c r="Y4" s="1074"/>
      <c r="Z4" s="1074"/>
      <c r="AA4" s="1074"/>
      <c r="AB4" s="1074"/>
      <c r="AC4" s="1074"/>
      <c r="AD4" s="1074"/>
      <c r="AE4" s="1074"/>
      <c r="AF4" s="1074"/>
      <c r="AG4" s="1074"/>
      <c r="AH4" s="1074"/>
      <c r="AI4" s="1074"/>
      <c r="AJ4" s="1074"/>
      <c r="AK4" s="1074"/>
      <c r="AL4" s="1074"/>
      <c r="AM4" s="1074"/>
      <c r="AN4" s="1074"/>
      <c r="AO4" s="1074"/>
      <c r="AP4" s="1074"/>
      <c r="AQ4" s="1074"/>
      <c r="AR4" s="1074"/>
      <c r="AS4" s="1074"/>
      <c r="AT4" s="1074"/>
      <c r="AU4" s="1074"/>
      <c r="AV4" s="1074"/>
      <c r="AW4" s="1074"/>
      <c r="AX4" s="1074"/>
      <c r="AY4" s="1074"/>
      <c r="AZ4" s="226"/>
      <c r="BA4" s="226"/>
      <c r="BB4" s="226"/>
      <c r="BC4" s="226"/>
      <c r="BD4" s="226"/>
      <c r="BE4" s="227"/>
      <c r="BF4" s="227"/>
      <c r="BG4" s="227"/>
      <c r="BH4" s="227"/>
      <c r="BI4" s="227"/>
      <c r="BJ4" s="227"/>
      <c r="BK4" s="227"/>
      <c r="BL4" s="227"/>
      <c r="BM4" s="227"/>
      <c r="BN4" s="227"/>
      <c r="BO4" s="227"/>
      <c r="BP4" s="227"/>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29"/>
    </row>
    <row r="5" spans="1:131" s="230" customFormat="1" ht="26.25" customHeight="1" x14ac:dyDescent="0.15">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10"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26"/>
      <c r="BA5" s="226"/>
      <c r="BB5" s="226"/>
      <c r="BC5" s="226"/>
      <c r="BD5" s="226"/>
      <c r="BE5" s="227"/>
      <c r="BF5" s="227"/>
      <c r="BG5" s="227"/>
      <c r="BH5" s="227"/>
      <c r="BI5" s="227"/>
      <c r="BJ5" s="227"/>
      <c r="BK5" s="227"/>
      <c r="BL5" s="227"/>
      <c r="BM5" s="227"/>
      <c r="BN5" s="227"/>
      <c r="BO5" s="227"/>
      <c r="BP5" s="227"/>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100" t="s">
        <v>371</v>
      </c>
      <c r="DH5" s="1101"/>
      <c r="DI5" s="1101"/>
      <c r="DJ5" s="1101"/>
      <c r="DK5" s="1102"/>
      <c r="DL5" s="1100" t="s">
        <v>372</v>
      </c>
      <c r="DM5" s="1101"/>
      <c r="DN5" s="1101"/>
      <c r="DO5" s="1101"/>
      <c r="DP5" s="1102"/>
      <c r="DQ5" s="1014" t="s">
        <v>373</v>
      </c>
      <c r="DR5" s="1015"/>
      <c r="DS5" s="1015"/>
      <c r="DT5" s="1015"/>
      <c r="DU5" s="1016"/>
      <c r="DV5" s="1014" t="s">
        <v>364</v>
      </c>
      <c r="DW5" s="1015"/>
      <c r="DX5" s="1015"/>
      <c r="DY5" s="1015"/>
      <c r="DZ5" s="1028"/>
      <c r="EA5" s="229"/>
    </row>
    <row r="6" spans="1:131" s="230" customFormat="1" ht="26.25" customHeight="1" thickBot="1" x14ac:dyDescent="0.2">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11"/>
      <c r="AG6" s="1018"/>
      <c r="AH6" s="1018"/>
      <c r="AI6" s="1018"/>
      <c r="AJ6" s="1029"/>
      <c r="AK6" s="1018"/>
      <c r="AL6" s="1018"/>
      <c r="AM6" s="1018"/>
      <c r="AN6" s="1018"/>
      <c r="AO6" s="1019"/>
      <c r="AP6" s="1017"/>
      <c r="AQ6" s="1018"/>
      <c r="AR6" s="1018"/>
      <c r="AS6" s="1018"/>
      <c r="AT6" s="1019"/>
      <c r="AU6" s="1017"/>
      <c r="AV6" s="1018"/>
      <c r="AW6" s="1018"/>
      <c r="AX6" s="1018"/>
      <c r="AY6" s="1029"/>
      <c r="AZ6" s="226"/>
      <c r="BA6" s="226"/>
      <c r="BB6" s="226"/>
      <c r="BC6" s="226"/>
      <c r="BD6" s="226"/>
      <c r="BE6" s="227"/>
      <c r="BF6" s="227"/>
      <c r="BG6" s="227"/>
      <c r="BH6" s="227"/>
      <c r="BI6" s="227"/>
      <c r="BJ6" s="227"/>
      <c r="BK6" s="227"/>
      <c r="BL6" s="227"/>
      <c r="BM6" s="227"/>
      <c r="BN6" s="227"/>
      <c r="BO6" s="227"/>
      <c r="BP6" s="227"/>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3"/>
      <c r="DH6" s="1104"/>
      <c r="DI6" s="1104"/>
      <c r="DJ6" s="1104"/>
      <c r="DK6" s="1105"/>
      <c r="DL6" s="1103"/>
      <c r="DM6" s="1104"/>
      <c r="DN6" s="1104"/>
      <c r="DO6" s="1104"/>
      <c r="DP6" s="1105"/>
      <c r="DQ6" s="1017"/>
      <c r="DR6" s="1018"/>
      <c r="DS6" s="1018"/>
      <c r="DT6" s="1018"/>
      <c r="DU6" s="1019"/>
      <c r="DV6" s="1017"/>
      <c r="DW6" s="1018"/>
      <c r="DX6" s="1018"/>
      <c r="DY6" s="1018"/>
      <c r="DZ6" s="1029"/>
      <c r="EA6" s="229"/>
    </row>
    <row r="7" spans="1:131" s="230" customFormat="1" ht="26.25" customHeight="1" thickTop="1" x14ac:dyDescent="0.15">
      <c r="A7" s="231">
        <v>1</v>
      </c>
      <c r="B7" s="1062" t="s">
        <v>374</v>
      </c>
      <c r="C7" s="1063"/>
      <c r="D7" s="1063"/>
      <c r="E7" s="1063"/>
      <c r="F7" s="1063"/>
      <c r="G7" s="1063"/>
      <c r="H7" s="1063"/>
      <c r="I7" s="1063"/>
      <c r="J7" s="1063"/>
      <c r="K7" s="1063"/>
      <c r="L7" s="1063"/>
      <c r="M7" s="1063"/>
      <c r="N7" s="1063"/>
      <c r="O7" s="1063"/>
      <c r="P7" s="1064"/>
      <c r="Q7" s="1118">
        <v>76849</v>
      </c>
      <c r="R7" s="1119"/>
      <c r="S7" s="1119"/>
      <c r="T7" s="1119"/>
      <c r="U7" s="1119"/>
      <c r="V7" s="1119">
        <v>75584</v>
      </c>
      <c r="W7" s="1119"/>
      <c r="X7" s="1119"/>
      <c r="Y7" s="1119"/>
      <c r="Z7" s="1119"/>
      <c r="AA7" s="1119">
        <v>1265</v>
      </c>
      <c r="AB7" s="1119"/>
      <c r="AC7" s="1119"/>
      <c r="AD7" s="1119"/>
      <c r="AE7" s="1120"/>
      <c r="AF7" s="1121">
        <v>1195</v>
      </c>
      <c r="AG7" s="1122"/>
      <c r="AH7" s="1122"/>
      <c r="AI7" s="1122"/>
      <c r="AJ7" s="1123"/>
      <c r="AK7" s="1124">
        <v>1742</v>
      </c>
      <c r="AL7" s="1125"/>
      <c r="AM7" s="1125"/>
      <c r="AN7" s="1125"/>
      <c r="AO7" s="1125"/>
      <c r="AP7" s="1125">
        <v>71859</v>
      </c>
      <c r="AQ7" s="1125"/>
      <c r="AR7" s="1125"/>
      <c r="AS7" s="1125"/>
      <c r="AT7" s="1125"/>
      <c r="AU7" s="1126"/>
      <c r="AV7" s="1126"/>
      <c r="AW7" s="1126"/>
      <c r="AX7" s="1126"/>
      <c r="AY7" s="1127"/>
      <c r="AZ7" s="226"/>
      <c r="BA7" s="226"/>
      <c r="BB7" s="226"/>
      <c r="BC7" s="226"/>
      <c r="BD7" s="226"/>
      <c r="BE7" s="227"/>
      <c r="BF7" s="227"/>
      <c r="BG7" s="227"/>
      <c r="BH7" s="227"/>
      <c r="BI7" s="227"/>
      <c r="BJ7" s="227"/>
      <c r="BK7" s="227"/>
      <c r="BL7" s="227"/>
      <c r="BM7" s="227"/>
      <c r="BN7" s="227"/>
      <c r="BO7" s="227"/>
      <c r="BP7" s="227"/>
      <c r="BQ7" s="231">
        <v>1</v>
      </c>
      <c r="BR7" s="232" t="s">
        <v>576</v>
      </c>
      <c r="BS7" s="1115" t="s">
        <v>550</v>
      </c>
      <c r="BT7" s="1116"/>
      <c r="BU7" s="1116"/>
      <c r="BV7" s="1116"/>
      <c r="BW7" s="1116"/>
      <c r="BX7" s="1116"/>
      <c r="BY7" s="1116"/>
      <c r="BZ7" s="1116"/>
      <c r="CA7" s="1116"/>
      <c r="CB7" s="1116"/>
      <c r="CC7" s="1116"/>
      <c r="CD7" s="1116"/>
      <c r="CE7" s="1116"/>
      <c r="CF7" s="1116"/>
      <c r="CG7" s="1128"/>
      <c r="CH7" s="1112">
        <v>11</v>
      </c>
      <c r="CI7" s="1113"/>
      <c r="CJ7" s="1113"/>
      <c r="CK7" s="1113"/>
      <c r="CL7" s="1114"/>
      <c r="CM7" s="1112">
        <v>514</v>
      </c>
      <c r="CN7" s="1113"/>
      <c r="CO7" s="1113"/>
      <c r="CP7" s="1113"/>
      <c r="CQ7" s="1114"/>
      <c r="CR7" s="1112">
        <v>5</v>
      </c>
      <c r="CS7" s="1113"/>
      <c r="CT7" s="1113"/>
      <c r="CU7" s="1113"/>
      <c r="CV7" s="1114"/>
      <c r="CW7" s="1112" t="s">
        <v>560</v>
      </c>
      <c r="CX7" s="1113"/>
      <c r="CY7" s="1113"/>
      <c r="CZ7" s="1113"/>
      <c r="DA7" s="1114"/>
      <c r="DB7" s="1112" t="s">
        <v>560</v>
      </c>
      <c r="DC7" s="1113"/>
      <c r="DD7" s="1113"/>
      <c r="DE7" s="1113"/>
      <c r="DF7" s="1114"/>
      <c r="DG7" s="1112" t="s">
        <v>491</v>
      </c>
      <c r="DH7" s="1113"/>
      <c r="DI7" s="1113"/>
      <c r="DJ7" s="1113"/>
      <c r="DK7" s="1114"/>
      <c r="DL7" s="1112">
        <v>2864</v>
      </c>
      <c r="DM7" s="1113"/>
      <c r="DN7" s="1113"/>
      <c r="DO7" s="1113"/>
      <c r="DP7" s="1114"/>
      <c r="DQ7" s="1112">
        <v>435</v>
      </c>
      <c r="DR7" s="1113"/>
      <c r="DS7" s="1113"/>
      <c r="DT7" s="1113"/>
      <c r="DU7" s="1114"/>
      <c r="DV7" s="1115"/>
      <c r="DW7" s="1116"/>
      <c r="DX7" s="1116"/>
      <c r="DY7" s="1116"/>
      <c r="DZ7" s="1117"/>
      <c r="EA7" s="229"/>
    </row>
    <row r="8" spans="1:131" s="230" customFormat="1" ht="26.25" customHeight="1" x14ac:dyDescent="0.15">
      <c r="A8" s="233">
        <v>2</v>
      </c>
      <c r="B8" s="1043" t="s">
        <v>375</v>
      </c>
      <c r="C8" s="1044"/>
      <c r="D8" s="1044"/>
      <c r="E8" s="1044"/>
      <c r="F8" s="1044"/>
      <c r="G8" s="1044"/>
      <c r="H8" s="1044"/>
      <c r="I8" s="1044"/>
      <c r="J8" s="1044"/>
      <c r="K8" s="1044"/>
      <c r="L8" s="1044"/>
      <c r="M8" s="1044"/>
      <c r="N8" s="1044"/>
      <c r="O8" s="1044"/>
      <c r="P8" s="1045"/>
      <c r="Q8" s="1051">
        <v>53</v>
      </c>
      <c r="R8" s="1052"/>
      <c r="S8" s="1052"/>
      <c r="T8" s="1052"/>
      <c r="U8" s="1052"/>
      <c r="V8" s="1052">
        <v>53</v>
      </c>
      <c r="W8" s="1052"/>
      <c r="X8" s="1052"/>
      <c r="Y8" s="1052"/>
      <c r="Z8" s="1052"/>
      <c r="AA8" s="1052">
        <v>0</v>
      </c>
      <c r="AB8" s="1052"/>
      <c r="AC8" s="1052"/>
      <c r="AD8" s="1052"/>
      <c r="AE8" s="1053"/>
      <c r="AF8" s="1048">
        <v>0</v>
      </c>
      <c r="AG8" s="1049"/>
      <c r="AH8" s="1049"/>
      <c r="AI8" s="1049"/>
      <c r="AJ8" s="1050"/>
      <c r="AK8" s="1095">
        <v>15</v>
      </c>
      <c r="AL8" s="1096"/>
      <c r="AM8" s="1096"/>
      <c r="AN8" s="1096"/>
      <c r="AO8" s="1096"/>
      <c r="AP8" s="1096" t="s">
        <v>549</v>
      </c>
      <c r="AQ8" s="1096"/>
      <c r="AR8" s="1096"/>
      <c r="AS8" s="1096"/>
      <c r="AT8" s="1096"/>
      <c r="AU8" s="1097"/>
      <c r="AV8" s="1097"/>
      <c r="AW8" s="1097"/>
      <c r="AX8" s="1097"/>
      <c r="AY8" s="1098"/>
      <c r="AZ8" s="226"/>
      <c r="BA8" s="226"/>
      <c r="BB8" s="226"/>
      <c r="BC8" s="226"/>
      <c r="BD8" s="226"/>
      <c r="BE8" s="227"/>
      <c r="BF8" s="227"/>
      <c r="BG8" s="227"/>
      <c r="BH8" s="227"/>
      <c r="BI8" s="227"/>
      <c r="BJ8" s="227"/>
      <c r="BK8" s="227"/>
      <c r="BL8" s="227"/>
      <c r="BM8" s="227"/>
      <c r="BN8" s="227"/>
      <c r="BO8" s="227"/>
      <c r="BP8" s="227"/>
      <c r="BQ8" s="233">
        <v>2</v>
      </c>
      <c r="BR8" s="234"/>
      <c r="BS8" s="1005" t="s">
        <v>551</v>
      </c>
      <c r="BT8" s="1006"/>
      <c r="BU8" s="1006"/>
      <c r="BV8" s="1006"/>
      <c r="BW8" s="1006"/>
      <c r="BX8" s="1006"/>
      <c r="BY8" s="1006"/>
      <c r="BZ8" s="1006"/>
      <c r="CA8" s="1006"/>
      <c r="CB8" s="1006"/>
      <c r="CC8" s="1006"/>
      <c r="CD8" s="1006"/>
      <c r="CE8" s="1006"/>
      <c r="CF8" s="1006"/>
      <c r="CG8" s="1027"/>
      <c r="CH8" s="1002">
        <v>-48</v>
      </c>
      <c r="CI8" s="1003"/>
      <c r="CJ8" s="1003"/>
      <c r="CK8" s="1003"/>
      <c r="CL8" s="1004"/>
      <c r="CM8" s="1002">
        <v>146</v>
      </c>
      <c r="CN8" s="1003"/>
      <c r="CO8" s="1003"/>
      <c r="CP8" s="1003"/>
      <c r="CQ8" s="1004"/>
      <c r="CR8" s="1002">
        <v>71</v>
      </c>
      <c r="CS8" s="1003"/>
      <c r="CT8" s="1003"/>
      <c r="CU8" s="1003"/>
      <c r="CV8" s="1004"/>
      <c r="CW8" s="1002">
        <v>130</v>
      </c>
      <c r="CX8" s="1003"/>
      <c r="CY8" s="1003"/>
      <c r="CZ8" s="1003"/>
      <c r="DA8" s="1004"/>
      <c r="DB8" s="1002" t="s">
        <v>560</v>
      </c>
      <c r="DC8" s="1003"/>
      <c r="DD8" s="1003"/>
      <c r="DE8" s="1003"/>
      <c r="DF8" s="1004"/>
      <c r="DG8" s="1002" t="s">
        <v>491</v>
      </c>
      <c r="DH8" s="1003"/>
      <c r="DI8" s="1003"/>
      <c r="DJ8" s="1003"/>
      <c r="DK8" s="1004"/>
      <c r="DL8" s="1002" t="s">
        <v>569</v>
      </c>
      <c r="DM8" s="1003"/>
      <c r="DN8" s="1003"/>
      <c r="DO8" s="1003"/>
      <c r="DP8" s="1004"/>
      <c r="DQ8" s="1002" t="s">
        <v>575</v>
      </c>
      <c r="DR8" s="1003"/>
      <c r="DS8" s="1003"/>
      <c r="DT8" s="1003"/>
      <c r="DU8" s="1004"/>
      <c r="DV8" s="1005"/>
      <c r="DW8" s="1006"/>
      <c r="DX8" s="1006"/>
      <c r="DY8" s="1006"/>
      <c r="DZ8" s="1007"/>
      <c r="EA8" s="229"/>
    </row>
    <row r="9" spans="1:131" s="230" customFormat="1" ht="26.25" customHeight="1" x14ac:dyDescent="0.15">
      <c r="A9" s="233">
        <v>3</v>
      </c>
      <c r="B9" s="1043" t="s">
        <v>376</v>
      </c>
      <c r="C9" s="1044"/>
      <c r="D9" s="1044"/>
      <c r="E9" s="1044"/>
      <c r="F9" s="1044"/>
      <c r="G9" s="1044"/>
      <c r="H9" s="1044"/>
      <c r="I9" s="1044"/>
      <c r="J9" s="1044"/>
      <c r="K9" s="1044"/>
      <c r="L9" s="1044"/>
      <c r="M9" s="1044"/>
      <c r="N9" s="1044"/>
      <c r="O9" s="1044"/>
      <c r="P9" s="1045"/>
      <c r="Q9" s="1051">
        <v>15</v>
      </c>
      <c r="R9" s="1052"/>
      <c r="S9" s="1052"/>
      <c r="T9" s="1052"/>
      <c r="U9" s="1052"/>
      <c r="V9" s="1052">
        <v>3</v>
      </c>
      <c r="W9" s="1052"/>
      <c r="X9" s="1052"/>
      <c r="Y9" s="1052"/>
      <c r="Z9" s="1052"/>
      <c r="AA9" s="1052">
        <v>12</v>
      </c>
      <c r="AB9" s="1052"/>
      <c r="AC9" s="1052"/>
      <c r="AD9" s="1052"/>
      <c r="AE9" s="1053"/>
      <c r="AF9" s="1048">
        <v>12</v>
      </c>
      <c r="AG9" s="1049"/>
      <c r="AH9" s="1049"/>
      <c r="AI9" s="1049"/>
      <c r="AJ9" s="1050"/>
      <c r="AK9" s="1095" t="s">
        <v>549</v>
      </c>
      <c r="AL9" s="1096"/>
      <c r="AM9" s="1096"/>
      <c r="AN9" s="1096"/>
      <c r="AO9" s="1096"/>
      <c r="AP9" s="1096" t="s">
        <v>549</v>
      </c>
      <c r="AQ9" s="1096"/>
      <c r="AR9" s="1096"/>
      <c r="AS9" s="1096"/>
      <c r="AT9" s="1096"/>
      <c r="AU9" s="1097"/>
      <c r="AV9" s="1097"/>
      <c r="AW9" s="1097"/>
      <c r="AX9" s="1097"/>
      <c r="AY9" s="1098"/>
      <c r="AZ9" s="226"/>
      <c r="BA9" s="226"/>
      <c r="BB9" s="226"/>
      <c r="BC9" s="226"/>
      <c r="BD9" s="226"/>
      <c r="BE9" s="227"/>
      <c r="BF9" s="227"/>
      <c r="BG9" s="227"/>
      <c r="BH9" s="227"/>
      <c r="BI9" s="227"/>
      <c r="BJ9" s="227"/>
      <c r="BK9" s="227"/>
      <c r="BL9" s="227"/>
      <c r="BM9" s="227"/>
      <c r="BN9" s="227"/>
      <c r="BO9" s="227"/>
      <c r="BP9" s="227"/>
      <c r="BQ9" s="233">
        <v>3</v>
      </c>
      <c r="BR9" s="234"/>
      <c r="BS9" s="1005" t="s">
        <v>552</v>
      </c>
      <c r="BT9" s="1006"/>
      <c r="BU9" s="1006"/>
      <c r="BV9" s="1006"/>
      <c r="BW9" s="1006"/>
      <c r="BX9" s="1006"/>
      <c r="BY9" s="1006"/>
      <c r="BZ9" s="1006"/>
      <c r="CA9" s="1006"/>
      <c r="CB9" s="1006"/>
      <c r="CC9" s="1006"/>
      <c r="CD9" s="1006"/>
      <c r="CE9" s="1006"/>
      <c r="CF9" s="1006"/>
      <c r="CG9" s="1027"/>
      <c r="CH9" s="1002">
        <v>2</v>
      </c>
      <c r="CI9" s="1003"/>
      <c r="CJ9" s="1003"/>
      <c r="CK9" s="1003"/>
      <c r="CL9" s="1004"/>
      <c r="CM9" s="1002">
        <v>75</v>
      </c>
      <c r="CN9" s="1003"/>
      <c r="CO9" s="1003"/>
      <c r="CP9" s="1003"/>
      <c r="CQ9" s="1004"/>
      <c r="CR9" s="1002">
        <v>57</v>
      </c>
      <c r="CS9" s="1003"/>
      <c r="CT9" s="1003"/>
      <c r="CU9" s="1003"/>
      <c r="CV9" s="1004"/>
      <c r="CW9" s="1002">
        <v>21</v>
      </c>
      <c r="CX9" s="1003"/>
      <c r="CY9" s="1003"/>
      <c r="CZ9" s="1003"/>
      <c r="DA9" s="1004"/>
      <c r="DB9" s="1002" t="s">
        <v>560</v>
      </c>
      <c r="DC9" s="1003"/>
      <c r="DD9" s="1003"/>
      <c r="DE9" s="1003"/>
      <c r="DF9" s="1004"/>
      <c r="DG9" s="1002" t="s">
        <v>491</v>
      </c>
      <c r="DH9" s="1003"/>
      <c r="DI9" s="1003"/>
      <c r="DJ9" s="1003"/>
      <c r="DK9" s="1004"/>
      <c r="DL9" s="1002" t="s">
        <v>569</v>
      </c>
      <c r="DM9" s="1003"/>
      <c r="DN9" s="1003"/>
      <c r="DO9" s="1003"/>
      <c r="DP9" s="1004"/>
      <c r="DQ9" s="1002" t="s">
        <v>575</v>
      </c>
      <c r="DR9" s="1003"/>
      <c r="DS9" s="1003"/>
      <c r="DT9" s="1003"/>
      <c r="DU9" s="1004"/>
      <c r="DV9" s="1005"/>
      <c r="DW9" s="1006"/>
      <c r="DX9" s="1006"/>
      <c r="DY9" s="1006"/>
      <c r="DZ9" s="1007"/>
      <c r="EA9" s="229"/>
    </row>
    <row r="10" spans="1:131" s="230" customFormat="1" ht="26.25" customHeight="1" x14ac:dyDescent="0.15">
      <c r="A10" s="233">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5"/>
      <c r="AL10" s="1096"/>
      <c r="AM10" s="1096"/>
      <c r="AN10" s="1096"/>
      <c r="AO10" s="1096"/>
      <c r="AP10" s="1096"/>
      <c r="AQ10" s="1096"/>
      <c r="AR10" s="1096"/>
      <c r="AS10" s="1096"/>
      <c r="AT10" s="1096"/>
      <c r="AU10" s="1097"/>
      <c r="AV10" s="1097"/>
      <c r="AW10" s="1097"/>
      <c r="AX10" s="1097"/>
      <c r="AY10" s="1098"/>
      <c r="AZ10" s="226"/>
      <c r="BA10" s="226"/>
      <c r="BB10" s="226"/>
      <c r="BC10" s="226"/>
      <c r="BD10" s="226"/>
      <c r="BE10" s="227"/>
      <c r="BF10" s="227"/>
      <c r="BG10" s="227"/>
      <c r="BH10" s="227"/>
      <c r="BI10" s="227"/>
      <c r="BJ10" s="227"/>
      <c r="BK10" s="227"/>
      <c r="BL10" s="227"/>
      <c r="BM10" s="227"/>
      <c r="BN10" s="227"/>
      <c r="BO10" s="227"/>
      <c r="BP10" s="227"/>
      <c r="BQ10" s="233">
        <v>4</v>
      </c>
      <c r="BR10" s="234"/>
      <c r="BS10" s="1005" t="s">
        <v>553</v>
      </c>
      <c r="BT10" s="1006"/>
      <c r="BU10" s="1006"/>
      <c r="BV10" s="1006"/>
      <c r="BW10" s="1006"/>
      <c r="BX10" s="1006"/>
      <c r="BY10" s="1006"/>
      <c r="BZ10" s="1006"/>
      <c r="CA10" s="1006"/>
      <c r="CB10" s="1006"/>
      <c r="CC10" s="1006"/>
      <c r="CD10" s="1006"/>
      <c r="CE10" s="1006"/>
      <c r="CF10" s="1006"/>
      <c r="CG10" s="1027"/>
      <c r="CH10" s="1002">
        <v>-1</v>
      </c>
      <c r="CI10" s="1003"/>
      <c r="CJ10" s="1003"/>
      <c r="CK10" s="1003"/>
      <c r="CL10" s="1004"/>
      <c r="CM10" s="1002">
        <v>84</v>
      </c>
      <c r="CN10" s="1003"/>
      <c r="CO10" s="1003"/>
      <c r="CP10" s="1003"/>
      <c r="CQ10" s="1004"/>
      <c r="CR10" s="1002">
        <v>80</v>
      </c>
      <c r="CS10" s="1003"/>
      <c r="CT10" s="1003"/>
      <c r="CU10" s="1003"/>
      <c r="CV10" s="1004"/>
      <c r="CW10" s="1002">
        <v>8</v>
      </c>
      <c r="CX10" s="1003"/>
      <c r="CY10" s="1003"/>
      <c r="CZ10" s="1003"/>
      <c r="DA10" s="1004"/>
      <c r="DB10" s="1002" t="s">
        <v>560</v>
      </c>
      <c r="DC10" s="1003"/>
      <c r="DD10" s="1003"/>
      <c r="DE10" s="1003"/>
      <c r="DF10" s="1004"/>
      <c r="DG10" s="1002" t="s">
        <v>491</v>
      </c>
      <c r="DH10" s="1003"/>
      <c r="DI10" s="1003"/>
      <c r="DJ10" s="1003"/>
      <c r="DK10" s="1004"/>
      <c r="DL10" s="1002" t="s">
        <v>569</v>
      </c>
      <c r="DM10" s="1003"/>
      <c r="DN10" s="1003"/>
      <c r="DO10" s="1003"/>
      <c r="DP10" s="1004"/>
      <c r="DQ10" s="1002" t="s">
        <v>575</v>
      </c>
      <c r="DR10" s="1003"/>
      <c r="DS10" s="1003"/>
      <c r="DT10" s="1003"/>
      <c r="DU10" s="1004"/>
      <c r="DV10" s="1005"/>
      <c r="DW10" s="1006"/>
      <c r="DX10" s="1006"/>
      <c r="DY10" s="1006"/>
      <c r="DZ10" s="1007"/>
      <c r="EA10" s="229"/>
    </row>
    <row r="11" spans="1:131" s="230" customFormat="1" ht="26.25" customHeight="1" x14ac:dyDescent="0.15">
      <c r="A11" s="233">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5"/>
      <c r="AL11" s="1096"/>
      <c r="AM11" s="1096"/>
      <c r="AN11" s="1096"/>
      <c r="AO11" s="1096"/>
      <c r="AP11" s="1096"/>
      <c r="AQ11" s="1096"/>
      <c r="AR11" s="1096"/>
      <c r="AS11" s="1096"/>
      <c r="AT11" s="1096"/>
      <c r="AU11" s="1097"/>
      <c r="AV11" s="1097"/>
      <c r="AW11" s="1097"/>
      <c r="AX11" s="1097"/>
      <c r="AY11" s="1098"/>
      <c r="AZ11" s="226"/>
      <c r="BA11" s="226"/>
      <c r="BB11" s="226"/>
      <c r="BC11" s="226"/>
      <c r="BD11" s="226"/>
      <c r="BE11" s="227"/>
      <c r="BF11" s="227"/>
      <c r="BG11" s="227"/>
      <c r="BH11" s="227"/>
      <c r="BI11" s="227"/>
      <c r="BJ11" s="227"/>
      <c r="BK11" s="227"/>
      <c r="BL11" s="227"/>
      <c r="BM11" s="227"/>
      <c r="BN11" s="227"/>
      <c r="BO11" s="227"/>
      <c r="BP11" s="227"/>
      <c r="BQ11" s="233">
        <v>5</v>
      </c>
      <c r="BR11" s="234"/>
      <c r="BS11" s="1005" t="s">
        <v>554</v>
      </c>
      <c r="BT11" s="1006"/>
      <c r="BU11" s="1006"/>
      <c r="BV11" s="1006"/>
      <c r="BW11" s="1006"/>
      <c r="BX11" s="1006"/>
      <c r="BY11" s="1006"/>
      <c r="BZ11" s="1006"/>
      <c r="CA11" s="1006"/>
      <c r="CB11" s="1006"/>
      <c r="CC11" s="1006"/>
      <c r="CD11" s="1006"/>
      <c r="CE11" s="1006"/>
      <c r="CF11" s="1006"/>
      <c r="CG11" s="1027"/>
      <c r="CH11" s="1002">
        <v>-2</v>
      </c>
      <c r="CI11" s="1003"/>
      <c r="CJ11" s="1003"/>
      <c r="CK11" s="1003"/>
      <c r="CL11" s="1004"/>
      <c r="CM11" s="1002">
        <v>18</v>
      </c>
      <c r="CN11" s="1003"/>
      <c r="CO11" s="1003"/>
      <c r="CP11" s="1003"/>
      <c r="CQ11" s="1004"/>
      <c r="CR11" s="1002">
        <v>15</v>
      </c>
      <c r="CS11" s="1003"/>
      <c r="CT11" s="1003"/>
      <c r="CU11" s="1003"/>
      <c r="CV11" s="1004"/>
      <c r="CW11" s="1002" t="s">
        <v>560</v>
      </c>
      <c r="CX11" s="1003"/>
      <c r="CY11" s="1003"/>
      <c r="CZ11" s="1003"/>
      <c r="DA11" s="1004"/>
      <c r="DB11" s="1002" t="s">
        <v>560</v>
      </c>
      <c r="DC11" s="1003"/>
      <c r="DD11" s="1003"/>
      <c r="DE11" s="1003"/>
      <c r="DF11" s="1004"/>
      <c r="DG11" s="1002" t="s">
        <v>491</v>
      </c>
      <c r="DH11" s="1003"/>
      <c r="DI11" s="1003"/>
      <c r="DJ11" s="1003"/>
      <c r="DK11" s="1004"/>
      <c r="DL11" s="1002" t="s">
        <v>569</v>
      </c>
      <c r="DM11" s="1003"/>
      <c r="DN11" s="1003"/>
      <c r="DO11" s="1003"/>
      <c r="DP11" s="1004"/>
      <c r="DQ11" s="1002" t="s">
        <v>575</v>
      </c>
      <c r="DR11" s="1003"/>
      <c r="DS11" s="1003"/>
      <c r="DT11" s="1003"/>
      <c r="DU11" s="1004"/>
      <c r="DV11" s="1005"/>
      <c r="DW11" s="1006"/>
      <c r="DX11" s="1006"/>
      <c r="DY11" s="1006"/>
      <c r="DZ11" s="1007"/>
      <c r="EA11" s="229"/>
    </row>
    <row r="12" spans="1:131" s="230" customFormat="1" ht="26.25" customHeight="1" x14ac:dyDescent="0.15">
      <c r="A12" s="233">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5"/>
      <c r="AL12" s="1096"/>
      <c r="AM12" s="1096"/>
      <c r="AN12" s="1096"/>
      <c r="AO12" s="1096"/>
      <c r="AP12" s="1096"/>
      <c r="AQ12" s="1096"/>
      <c r="AR12" s="1096"/>
      <c r="AS12" s="1096"/>
      <c r="AT12" s="1096"/>
      <c r="AU12" s="1097"/>
      <c r="AV12" s="1097"/>
      <c r="AW12" s="1097"/>
      <c r="AX12" s="1097"/>
      <c r="AY12" s="1098"/>
      <c r="AZ12" s="226"/>
      <c r="BA12" s="226"/>
      <c r="BB12" s="226"/>
      <c r="BC12" s="226"/>
      <c r="BD12" s="226"/>
      <c r="BE12" s="227"/>
      <c r="BF12" s="227"/>
      <c r="BG12" s="227"/>
      <c r="BH12" s="227"/>
      <c r="BI12" s="227"/>
      <c r="BJ12" s="227"/>
      <c r="BK12" s="227"/>
      <c r="BL12" s="227"/>
      <c r="BM12" s="227"/>
      <c r="BN12" s="227"/>
      <c r="BO12" s="227"/>
      <c r="BP12" s="227"/>
      <c r="BQ12" s="233">
        <v>6</v>
      </c>
      <c r="BR12" s="234"/>
      <c r="BS12" s="1005" t="s">
        <v>555</v>
      </c>
      <c r="BT12" s="1006"/>
      <c r="BU12" s="1006"/>
      <c r="BV12" s="1006"/>
      <c r="BW12" s="1006"/>
      <c r="BX12" s="1006"/>
      <c r="BY12" s="1006"/>
      <c r="BZ12" s="1006"/>
      <c r="CA12" s="1006"/>
      <c r="CB12" s="1006"/>
      <c r="CC12" s="1006"/>
      <c r="CD12" s="1006"/>
      <c r="CE12" s="1006"/>
      <c r="CF12" s="1006"/>
      <c r="CG12" s="1027"/>
      <c r="CH12" s="1002">
        <v>-1</v>
      </c>
      <c r="CI12" s="1003"/>
      <c r="CJ12" s="1003"/>
      <c r="CK12" s="1003"/>
      <c r="CL12" s="1004"/>
      <c r="CM12" s="1002">
        <v>42</v>
      </c>
      <c r="CN12" s="1003"/>
      <c r="CO12" s="1003"/>
      <c r="CP12" s="1003"/>
      <c r="CQ12" s="1004"/>
      <c r="CR12" s="1002">
        <v>6</v>
      </c>
      <c r="CS12" s="1003"/>
      <c r="CT12" s="1003"/>
      <c r="CU12" s="1003"/>
      <c r="CV12" s="1004"/>
      <c r="CW12" s="1002" t="s">
        <v>560</v>
      </c>
      <c r="CX12" s="1003"/>
      <c r="CY12" s="1003"/>
      <c r="CZ12" s="1003"/>
      <c r="DA12" s="1004"/>
      <c r="DB12" s="1002" t="s">
        <v>560</v>
      </c>
      <c r="DC12" s="1003"/>
      <c r="DD12" s="1003"/>
      <c r="DE12" s="1003"/>
      <c r="DF12" s="1004"/>
      <c r="DG12" s="1002" t="s">
        <v>491</v>
      </c>
      <c r="DH12" s="1003"/>
      <c r="DI12" s="1003"/>
      <c r="DJ12" s="1003"/>
      <c r="DK12" s="1004"/>
      <c r="DL12" s="1002" t="s">
        <v>569</v>
      </c>
      <c r="DM12" s="1003"/>
      <c r="DN12" s="1003"/>
      <c r="DO12" s="1003"/>
      <c r="DP12" s="1004"/>
      <c r="DQ12" s="1002" t="s">
        <v>575</v>
      </c>
      <c r="DR12" s="1003"/>
      <c r="DS12" s="1003"/>
      <c r="DT12" s="1003"/>
      <c r="DU12" s="1004"/>
      <c r="DV12" s="1005"/>
      <c r="DW12" s="1006"/>
      <c r="DX12" s="1006"/>
      <c r="DY12" s="1006"/>
      <c r="DZ12" s="1007"/>
      <c r="EA12" s="229"/>
    </row>
    <row r="13" spans="1:131" s="230" customFormat="1" ht="26.25" customHeight="1" x14ac:dyDescent="0.15">
      <c r="A13" s="233">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5"/>
      <c r="AL13" s="1096"/>
      <c r="AM13" s="1096"/>
      <c r="AN13" s="1096"/>
      <c r="AO13" s="1096"/>
      <c r="AP13" s="1096"/>
      <c r="AQ13" s="1096"/>
      <c r="AR13" s="1096"/>
      <c r="AS13" s="1096"/>
      <c r="AT13" s="1096"/>
      <c r="AU13" s="1097"/>
      <c r="AV13" s="1097"/>
      <c r="AW13" s="1097"/>
      <c r="AX13" s="1097"/>
      <c r="AY13" s="1098"/>
      <c r="AZ13" s="226"/>
      <c r="BA13" s="226"/>
      <c r="BB13" s="226"/>
      <c r="BC13" s="226"/>
      <c r="BD13" s="226"/>
      <c r="BE13" s="227"/>
      <c r="BF13" s="227"/>
      <c r="BG13" s="227"/>
      <c r="BH13" s="227"/>
      <c r="BI13" s="227"/>
      <c r="BJ13" s="227"/>
      <c r="BK13" s="227"/>
      <c r="BL13" s="227"/>
      <c r="BM13" s="227"/>
      <c r="BN13" s="227"/>
      <c r="BO13" s="227"/>
      <c r="BP13" s="227"/>
      <c r="BQ13" s="233">
        <v>7</v>
      </c>
      <c r="BR13" s="234"/>
      <c r="BS13" s="1005" t="s">
        <v>556</v>
      </c>
      <c r="BT13" s="1006"/>
      <c r="BU13" s="1006"/>
      <c r="BV13" s="1006"/>
      <c r="BW13" s="1006"/>
      <c r="BX13" s="1006"/>
      <c r="BY13" s="1006"/>
      <c r="BZ13" s="1006"/>
      <c r="CA13" s="1006"/>
      <c r="CB13" s="1006"/>
      <c r="CC13" s="1006"/>
      <c r="CD13" s="1006"/>
      <c r="CE13" s="1006"/>
      <c r="CF13" s="1006"/>
      <c r="CG13" s="1027"/>
      <c r="CH13" s="1002">
        <v>20</v>
      </c>
      <c r="CI13" s="1003"/>
      <c r="CJ13" s="1003"/>
      <c r="CK13" s="1003"/>
      <c r="CL13" s="1004"/>
      <c r="CM13" s="1002">
        <v>75</v>
      </c>
      <c r="CN13" s="1003"/>
      <c r="CO13" s="1003"/>
      <c r="CP13" s="1003"/>
      <c r="CQ13" s="1004"/>
      <c r="CR13" s="1002">
        <v>37</v>
      </c>
      <c r="CS13" s="1003"/>
      <c r="CT13" s="1003"/>
      <c r="CU13" s="1003"/>
      <c r="CV13" s="1004"/>
      <c r="CW13" s="1002" t="s">
        <v>560</v>
      </c>
      <c r="CX13" s="1003"/>
      <c r="CY13" s="1003"/>
      <c r="CZ13" s="1003"/>
      <c r="DA13" s="1004"/>
      <c r="DB13" s="1099" t="s">
        <v>560</v>
      </c>
      <c r="DC13" s="1003"/>
      <c r="DD13" s="1003"/>
      <c r="DE13" s="1003"/>
      <c r="DF13" s="1004"/>
      <c r="DG13" s="1002" t="s">
        <v>491</v>
      </c>
      <c r="DH13" s="1003"/>
      <c r="DI13" s="1003"/>
      <c r="DJ13" s="1003"/>
      <c r="DK13" s="1004"/>
      <c r="DL13" s="1002" t="s">
        <v>569</v>
      </c>
      <c r="DM13" s="1003"/>
      <c r="DN13" s="1003"/>
      <c r="DO13" s="1003"/>
      <c r="DP13" s="1004"/>
      <c r="DQ13" s="1002" t="s">
        <v>575</v>
      </c>
      <c r="DR13" s="1003"/>
      <c r="DS13" s="1003"/>
      <c r="DT13" s="1003"/>
      <c r="DU13" s="1004"/>
      <c r="DV13" s="1005"/>
      <c r="DW13" s="1006"/>
      <c r="DX13" s="1006"/>
      <c r="DY13" s="1006"/>
      <c r="DZ13" s="1007"/>
      <c r="EA13" s="229"/>
    </row>
    <row r="14" spans="1:131" s="230" customFormat="1" ht="26.25" customHeight="1" x14ac:dyDescent="0.15">
      <c r="A14" s="233">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5"/>
      <c r="AL14" s="1096"/>
      <c r="AM14" s="1096"/>
      <c r="AN14" s="1096"/>
      <c r="AO14" s="1096"/>
      <c r="AP14" s="1096"/>
      <c r="AQ14" s="1096"/>
      <c r="AR14" s="1096"/>
      <c r="AS14" s="1096"/>
      <c r="AT14" s="1096"/>
      <c r="AU14" s="1097"/>
      <c r="AV14" s="1097"/>
      <c r="AW14" s="1097"/>
      <c r="AX14" s="1097"/>
      <c r="AY14" s="1098"/>
      <c r="AZ14" s="226"/>
      <c r="BA14" s="226"/>
      <c r="BB14" s="226"/>
      <c r="BC14" s="226"/>
      <c r="BD14" s="226"/>
      <c r="BE14" s="227"/>
      <c r="BF14" s="227"/>
      <c r="BG14" s="227"/>
      <c r="BH14" s="227"/>
      <c r="BI14" s="227"/>
      <c r="BJ14" s="227"/>
      <c r="BK14" s="227"/>
      <c r="BL14" s="227"/>
      <c r="BM14" s="227"/>
      <c r="BN14" s="227"/>
      <c r="BO14" s="227"/>
      <c r="BP14" s="227"/>
      <c r="BQ14" s="233">
        <v>8</v>
      </c>
      <c r="BR14" s="234"/>
      <c r="BS14" s="1005" t="s">
        <v>557</v>
      </c>
      <c r="BT14" s="1006"/>
      <c r="BU14" s="1006"/>
      <c r="BV14" s="1006"/>
      <c r="BW14" s="1006"/>
      <c r="BX14" s="1006"/>
      <c r="BY14" s="1006"/>
      <c r="BZ14" s="1006"/>
      <c r="CA14" s="1006"/>
      <c r="CB14" s="1006"/>
      <c r="CC14" s="1006"/>
      <c r="CD14" s="1006"/>
      <c r="CE14" s="1006"/>
      <c r="CF14" s="1006"/>
      <c r="CG14" s="1027"/>
      <c r="CH14" s="1002">
        <v>6</v>
      </c>
      <c r="CI14" s="1003"/>
      <c r="CJ14" s="1003"/>
      <c r="CK14" s="1003"/>
      <c r="CL14" s="1004"/>
      <c r="CM14" s="1002">
        <v>155</v>
      </c>
      <c r="CN14" s="1003"/>
      <c r="CO14" s="1003"/>
      <c r="CP14" s="1003"/>
      <c r="CQ14" s="1004"/>
      <c r="CR14" s="1002">
        <v>24</v>
      </c>
      <c r="CS14" s="1003"/>
      <c r="CT14" s="1003"/>
      <c r="CU14" s="1003"/>
      <c r="CV14" s="1004"/>
      <c r="CW14" s="1002" t="s">
        <v>560</v>
      </c>
      <c r="CX14" s="1003"/>
      <c r="CY14" s="1003"/>
      <c r="CZ14" s="1003"/>
      <c r="DA14" s="1004"/>
      <c r="DB14" s="1002" t="s">
        <v>560</v>
      </c>
      <c r="DC14" s="1003"/>
      <c r="DD14" s="1003"/>
      <c r="DE14" s="1003"/>
      <c r="DF14" s="1004"/>
      <c r="DG14" s="1002" t="s">
        <v>491</v>
      </c>
      <c r="DH14" s="1003"/>
      <c r="DI14" s="1003"/>
      <c r="DJ14" s="1003"/>
      <c r="DK14" s="1004"/>
      <c r="DL14" s="1002" t="s">
        <v>569</v>
      </c>
      <c r="DM14" s="1003"/>
      <c r="DN14" s="1003"/>
      <c r="DO14" s="1003"/>
      <c r="DP14" s="1004"/>
      <c r="DQ14" s="1002" t="s">
        <v>575</v>
      </c>
      <c r="DR14" s="1003"/>
      <c r="DS14" s="1003"/>
      <c r="DT14" s="1003"/>
      <c r="DU14" s="1004"/>
      <c r="DV14" s="1005"/>
      <c r="DW14" s="1006"/>
      <c r="DX14" s="1006"/>
      <c r="DY14" s="1006"/>
      <c r="DZ14" s="1007"/>
      <c r="EA14" s="229"/>
    </row>
    <row r="15" spans="1:131" s="230" customFormat="1" ht="26.25" customHeight="1" x14ac:dyDescent="0.15">
      <c r="A15" s="233">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5"/>
      <c r="AL15" s="1096"/>
      <c r="AM15" s="1096"/>
      <c r="AN15" s="1096"/>
      <c r="AO15" s="1096"/>
      <c r="AP15" s="1096"/>
      <c r="AQ15" s="1096"/>
      <c r="AR15" s="1096"/>
      <c r="AS15" s="1096"/>
      <c r="AT15" s="1096"/>
      <c r="AU15" s="1097"/>
      <c r="AV15" s="1097"/>
      <c r="AW15" s="1097"/>
      <c r="AX15" s="1097"/>
      <c r="AY15" s="1098"/>
      <c r="AZ15" s="226"/>
      <c r="BA15" s="226"/>
      <c r="BB15" s="226"/>
      <c r="BC15" s="226"/>
      <c r="BD15" s="226"/>
      <c r="BE15" s="227"/>
      <c r="BF15" s="227"/>
      <c r="BG15" s="227"/>
      <c r="BH15" s="227"/>
      <c r="BI15" s="227"/>
      <c r="BJ15" s="227"/>
      <c r="BK15" s="227"/>
      <c r="BL15" s="227"/>
      <c r="BM15" s="227"/>
      <c r="BN15" s="227"/>
      <c r="BO15" s="227"/>
      <c r="BP15" s="227"/>
      <c r="BQ15" s="233">
        <v>9</v>
      </c>
      <c r="BR15" s="234"/>
      <c r="BS15" s="1005" t="s">
        <v>558</v>
      </c>
      <c r="BT15" s="1006"/>
      <c r="BU15" s="1006"/>
      <c r="BV15" s="1006"/>
      <c r="BW15" s="1006"/>
      <c r="BX15" s="1006"/>
      <c r="BY15" s="1006"/>
      <c r="BZ15" s="1006"/>
      <c r="CA15" s="1006"/>
      <c r="CB15" s="1006"/>
      <c r="CC15" s="1006"/>
      <c r="CD15" s="1006"/>
      <c r="CE15" s="1006"/>
      <c r="CF15" s="1006"/>
      <c r="CG15" s="1027"/>
      <c r="CH15" s="1002">
        <v>0</v>
      </c>
      <c r="CI15" s="1003"/>
      <c r="CJ15" s="1003"/>
      <c r="CK15" s="1003"/>
      <c r="CL15" s="1004"/>
      <c r="CM15" s="1002">
        <v>12</v>
      </c>
      <c r="CN15" s="1003"/>
      <c r="CO15" s="1003"/>
      <c r="CP15" s="1003"/>
      <c r="CQ15" s="1004"/>
      <c r="CR15" s="1002">
        <v>10</v>
      </c>
      <c r="CS15" s="1003"/>
      <c r="CT15" s="1003"/>
      <c r="CU15" s="1003"/>
      <c r="CV15" s="1004"/>
      <c r="CW15" s="1002" t="s">
        <v>560</v>
      </c>
      <c r="CX15" s="1003"/>
      <c r="CY15" s="1003"/>
      <c r="CZ15" s="1003"/>
      <c r="DA15" s="1004"/>
      <c r="DB15" s="1002" t="s">
        <v>560</v>
      </c>
      <c r="DC15" s="1003"/>
      <c r="DD15" s="1003"/>
      <c r="DE15" s="1003"/>
      <c r="DF15" s="1004"/>
      <c r="DG15" s="1002" t="s">
        <v>491</v>
      </c>
      <c r="DH15" s="1003"/>
      <c r="DI15" s="1003"/>
      <c r="DJ15" s="1003"/>
      <c r="DK15" s="1004"/>
      <c r="DL15" s="1002" t="s">
        <v>569</v>
      </c>
      <c r="DM15" s="1003"/>
      <c r="DN15" s="1003"/>
      <c r="DO15" s="1003"/>
      <c r="DP15" s="1004"/>
      <c r="DQ15" s="1002" t="s">
        <v>575</v>
      </c>
      <c r="DR15" s="1003"/>
      <c r="DS15" s="1003"/>
      <c r="DT15" s="1003"/>
      <c r="DU15" s="1004"/>
      <c r="DV15" s="1005"/>
      <c r="DW15" s="1006"/>
      <c r="DX15" s="1006"/>
      <c r="DY15" s="1006"/>
      <c r="DZ15" s="1007"/>
      <c r="EA15" s="229"/>
    </row>
    <row r="16" spans="1:131" s="230" customFormat="1" ht="26.25" customHeight="1" x14ac:dyDescent="0.15">
      <c r="A16" s="233">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5"/>
      <c r="AL16" s="1096"/>
      <c r="AM16" s="1096"/>
      <c r="AN16" s="1096"/>
      <c r="AO16" s="1096"/>
      <c r="AP16" s="1096"/>
      <c r="AQ16" s="1096"/>
      <c r="AR16" s="1096"/>
      <c r="AS16" s="1096"/>
      <c r="AT16" s="1096"/>
      <c r="AU16" s="1097"/>
      <c r="AV16" s="1097"/>
      <c r="AW16" s="1097"/>
      <c r="AX16" s="1097"/>
      <c r="AY16" s="1098"/>
      <c r="AZ16" s="226"/>
      <c r="BA16" s="226"/>
      <c r="BB16" s="226"/>
      <c r="BC16" s="226"/>
      <c r="BD16" s="226"/>
      <c r="BE16" s="227"/>
      <c r="BF16" s="227"/>
      <c r="BG16" s="227"/>
      <c r="BH16" s="227"/>
      <c r="BI16" s="227"/>
      <c r="BJ16" s="227"/>
      <c r="BK16" s="227"/>
      <c r="BL16" s="227"/>
      <c r="BM16" s="227"/>
      <c r="BN16" s="227"/>
      <c r="BO16" s="227"/>
      <c r="BP16" s="227"/>
      <c r="BQ16" s="233">
        <v>10</v>
      </c>
      <c r="BR16" s="234"/>
      <c r="BS16" s="1005" t="s">
        <v>559</v>
      </c>
      <c r="BT16" s="1006"/>
      <c r="BU16" s="1006"/>
      <c r="BV16" s="1006"/>
      <c r="BW16" s="1006"/>
      <c r="BX16" s="1006"/>
      <c r="BY16" s="1006"/>
      <c r="BZ16" s="1006"/>
      <c r="CA16" s="1006"/>
      <c r="CB16" s="1006"/>
      <c r="CC16" s="1006"/>
      <c r="CD16" s="1006"/>
      <c r="CE16" s="1006"/>
      <c r="CF16" s="1006"/>
      <c r="CG16" s="1027"/>
      <c r="CH16" s="1002">
        <v>4</v>
      </c>
      <c r="CI16" s="1003"/>
      <c r="CJ16" s="1003"/>
      <c r="CK16" s="1003"/>
      <c r="CL16" s="1004"/>
      <c r="CM16" s="1002">
        <v>26</v>
      </c>
      <c r="CN16" s="1003"/>
      <c r="CO16" s="1003"/>
      <c r="CP16" s="1003"/>
      <c r="CQ16" s="1004"/>
      <c r="CR16" s="1002">
        <v>5</v>
      </c>
      <c r="CS16" s="1003"/>
      <c r="CT16" s="1003"/>
      <c r="CU16" s="1003"/>
      <c r="CV16" s="1004"/>
      <c r="CW16" s="1002">
        <v>66</v>
      </c>
      <c r="CX16" s="1003"/>
      <c r="CY16" s="1003"/>
      <c r="CZ16" s="1003"/>
      <c r="DA16" s="1004"/>
      <c r="DB16" s="1002" t="s">
        <v>560</v>
      </c>
      <c r="DC16" s="1003"/>
      <c r="DD16" s="1003"/>
      <c r="DE16" s="1003"/>
      <c r="DF16" s="1004"/>
      <c r="DG16" s="1002" t="s">
        <v>491</v>
      </c>
      <c r="DH16" s="1003"/>
      <c r="DI16" s="1003"/>
      <c r="DJ16" s="1003"/>
      <c r="DK16" s="1004"/>
      <c r="DL16" s="1002" t="s">
        <v>569</v>
      </c>
      <c r="DM16" s="1003"/>
      <c r="DN16" s="1003"/>
      <c r="DO16" s="1003"/>
      <c r="DP16" s="1004"/>
      <c r="DQ16" s="1002" t="s">
        <v>575</v>
      </c>
      <c r="DR16" s="1003"/>
      <c r="DS16" s="1003"/>
      <c r="DT16" s="1003"/>
      <c r="DU16" s="1004"/>
      <c r="DV16" s="1005"/>
      <c r="DW16" s="1006"/>
      <c r="DX16" s="1006"/>
      <c r="DY16" s="1006"/>
      <c r="DZ16" s="1007"/>
      <c r="EA16" s="229"/>
    </row>
    <row r="17" spans="1:131" s="230" customFormat="1" ht="26.25" customHeight="1" x14ac:dyDescent="0.15">
      <c r="A17" s="233">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5"/>
      <c r="AL17" s="1096"/>
      <c r="AM17" s="1096"/>
      <c r="AN17" s="1096"/>
      <c r="AO17" s="1096"/>
      <c r="AP17" s="1096"/>
      <c r="AQ17" s="1096"/>
      <c r="AR17" s="1096"/>
      <c r="AS17" s="1096"/>
      <c r="AT17" s="1096"/>
      <c r="AU17" s="1097"/>
      <c r="AV17" s="1097"/>
      <c r="AW17" s="1097"/>
      <c r="AX17" s="1097"/>
      <c r="AY17" s="1098"/>
      <c r="AZ17" s="226"/>
      <c r="BA17" s="226"/>
      <c r="BB17" s="226"/>
      <c r="BC17" s="226"/>
      <c r="BD17" s="226"/>
      <c r="BE17" s="227"/>
      <c r="BF17" s="227"/>
      <c r="BG17" s="227"/>
      <c r="BH17" s="227"/>
      <c r="BI17" s="227"/>
      <c r="BJ17" s="227"/>
      <c r="BK17" s="227"/>
      <c r="BL17" s="227"/>
      <c r="BM17" s="227"/>
      <c r="BN17" s="227"/>
      <c r="BO17" s="227"/>
      <c r="BP17" s="227"/>
      <c r="BQ17" s="233">
        <v>11</v>
      </c>
      <c r="BR17" s="234"/>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29"/>
    </row>
    <row r="18" spans="1:131" s="230" customFormat="1" ht="26.25" customHeight="1" x14ac:dyDescent="0.15">
      <c r="A18" s="233">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5"/>
      <c r="AL18" s="1096"/>
      <c r="AM18" s="1096"/>
      <c r="AN18" s="1096"/>
      <c r="AO18" s="1096"/>
      <c r="AP18" s="1096"/>
      <c r="AQ18" s="1096"/>
      <c r="AR18" s="1096"/>
      <c r="AS18" s="1096"/>
      <c r="AT18" s="1096"/>
      <c r="AU18" s="1097"/>
      <c r="AV18" s="1097"/>
      <c r="AW18" s="1097"/>
      <c r="AX18" s="1097"/>
      <c r="AY18" s="1098"/>
      <c r="AZ18" s="226"/>
      <c r="BA18" s="226"/>
      <c r="BB18" s="226"/>
      <c r="BC18" s="226"/>
      <c r="BD18" s="226"/>
      <c r="BE18" s="227"/>
      <c r="BF18" s="227"/>
      <c r="BG18" s="227"/>
      <c r="BH18" s="227"/>
      <c r="BI18" s="227"/>
      <c r="BJ18" s="227"/>
      <c r="BK18" s="227"/>
      <c r="BL18" s="227"/>
      <c r="BM18" s="227"/>
      <c r="BN18" s="227"/>
      <c r="BO18" s="227"/>
      <c r="BP18" s="227"/>
      <c r="BQ18" s="233">
        <v>12</v>
      </c>
      <c r="BR18" s="234"/>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29"/>
    </row>
    <row r="19" spans="1:131" s="230" customFormat="1" ht="26.25" customHeight="1" x14ac:dyDescent="0.15">
      <c r="A19" s="233">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5"/>
      <c r="AL19" s="1096"/>
      <c r="AM19" s="1096"/>
      <c r="AN19" s="1096"/>
      <c r="AO19" s="1096"/>
      <c r="AP19" s="1096"/>
      <c r="AQ19" s="1096"/>
      <c r="AR19" s="1096"/>
      <c r="AS19" s="1096"/>
      <c r="AT19" s="1096"/>
      <c r="AU19" s="1097"/>
      <c r="AV19" s="1097"/>
      <c r="AW19" s="1097"/>
      <c r="AX19" s="1097"/>
      <c r="AY19" s="1098"/>
      <c r="AZ19" s="226"/>
      <c r="BA19" s="226"/>
      <c r="BB19" s="226"/>
      <c r="BC19" s="226"/>
      <c r="BD19" s="226"/>
      <c r="BE19" s="227"/>
      <c r="BF19" s="227"/>
      <c r="BG19" s="227"/>
      <c r="BH19" s="227"/>
      <c r="BI19" s="227"/>
      <c r="BJ19" s="227"/>
      <c r="BK19" s="227"/>
      <c r="BL19" s="227"/>
      <c r="BM19" s="227"/>
      <c r="BN19" s="227"/>
      <c r="BO19" s="227"/>
      <c r="BP19" s="227"/>
      <c r="BQ19" s="233">
        <v>13</v>
      </c>
      <c r="BR19" s="234"/>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29"/>
    </row>
    <row r="20" spans="1:131" s="230" customFormat="1" ht="26.25" customHeight="1" x14ac:dyDescent="0.15">
      <c r="A20" s="233">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5"/>
      <c r="AL20" s="1096"/>
      <c r="AM20" s="1096"/>
      <c r="AN20" s="1096"/>
      <c r="AO20" s="1096"/>
      <c r="AP20" s="1096"/>
      <c r="AQ20" s="1096"/>
      <c r="AR20" s="1096"/>
      <c r="AS20" s="1096"/>
      <c r="AT20" s="1096"/>
      <c r="AU20" s="1097"/>
      <c r="AV20" s="1097"/>
      <c r="AW20" s="1097"/>
      <c r="AX20" s="1097"/>
      <c r="AY20" s="1098"/>
      <c r="AZ20" s="226"/>
      <c r="BA20" s="226"/>
      <c r="BB20" s="226"/>
      <c r="BC20" s="226"/>
      <c r="BD20" s="226"/>
      <c r="BE20" s="227"/>
      <c r="BF20" s="227"/>
      <c r="BG20" s="227"/>
      <c r="BH20" s="227"/>
      <c r="BI20" s="227"/>
      <c r="BJ20" s="227"/>
      <c r="BK20" s="227"/>
      <c r="BL20" s="227"/>
      <c r="BM20" s="227"/>
      <c r="BN20" s="227"/>
      <c r="BO20" s="227"/>
      <c r="BP20" s="227"/>
      <c r="BQ20" s="233">
        <v>14</v>
      </c>
      <c r="BR20" s="234"/>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29"/>
    </row>
    <row r="21" spans="1:131" s="230" customFormat="1" ht="26.25" customHeight="1" thickBot="1" x14ac:dyDescent="0.2">
      <c r="A21" s="233">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5"/>
      <c r="AL21" s="1096"/>
      <c r="AM21" s="1096"/>
      <c r="AN21" s="1096"/>
      <c r="AO21" s="1096"/>
      <c r="AP21" s="1096"/>
      <c r="AQ21" s="1096"/>
      <c r="AR21" s="1096"/>
      <c r="AS21" s="1096"/>
      <c r="AT21" s="1096"/>
      <c r="AU21" s="1097"/>
      <c r="AV21" s="1097"/>
      <c r="AW21" s="1097"/>
      <c r="AX21" s="1097"/>
      <c r="AY21" s="1098"/>
      <c r="AZ21" s="226"/>
      <c r="BA21" s="226"/>
      <c r="BB21" s="226"/>
      <c r="BC21" s="226"/>
      <c r="BD21" s="226"/>
      <c r="BE21" s="227"/>
      <c r="BF21" s="227"/>
      <c r="BG21" s="227"/>
      <c r="BH21" s="227"/>
      <c r="BI21" s="227"/>
      <c r="BJ21" s="227"/>
      <c r="BK21" s="227"/>
      <c r="BL21" s="227"/>
      <c r="BM21" s="227"/>
      <c r="BN21" s="227"/>
      <c r="BO21" s="227"/>
      <c r="BP21" s="227"/>
      <c r="BQ21" s="233">
        <v>15</v>
      </c>
      <c r="BR21" s="234"/>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29"/>
    </row>
    <row r="22" spans="1:131" s="230" customFormat="1" ht="26.25" customHeight="1" x14ac:dyDescent="0.15">
      <c r="A22" s="233">
        <v>16</v>
      </c>
      <c r="B22" s="1043"/>
      <c r="C22" s="1044"/>
      <c r="D22" s="1044"/>
      <c r="E22" s="1044"/>
      <c r="F22" s="1044"/>
      <c r="G22" s="1044"/>
      <c r="H22" s="1044"/>
      <c r="I22" s="1044"/>
      <c r="J22" s="1044"/>
      <c r="K22" s="1044"/>
      <c r="L22" s="1044"/>
      <c r="M22" s="1044"/>
      <c r="N22" s="1044"/>
      <c r="O22" s="1044"/>
      <c r="P22" s="1045"/>
      <c r="Q22" s="1088"/>
      <c r="R22" s="1089"/>
      <c r="S22" s="1089"/>
      <c r="T22" s="1089"/>
      <c r="U22" s="1089"/>
      <c r="V22" s="1089"/>
      <c r="W22" s="1089"/>
      <c r="X22" s="1089"/>
      <c r="Y22" s="1089"/>
      <c r="Z22" s="1089"/>
      <c r="AA22" s="1089"/>
      <c r="AB22" s="1089"/>
      <c r="AC22" s="1089"/>
      <c r="AD22" s="1089"/>
      <c r="AE22" s="1090"/>
      <c r="AF22" s="1048"/>
      <c r="AG22" s="1049"/>
      <c r="AH22" s="1049"/>
      <c r="AI22" s="1049"/>
      <c r="AJ22" s="1050"/>
      <c r="AK22" s="1091"/>
      <c r="AL22" s="1092"/>
      <c r="AM22" s="1092"/>
      <c r="AN22" s="1092"/>
      <c r="AO22" s="1092"/>
      <c r="AP22" s="1092"/>
      <c r="AQ22" s="1092"/>
      <c r="AR22" s="1092"/>
      <c r="AS22" s="1092"/>
      <c r="AT22" s="1092"/>
      <c r="AU22" s="1093"/>
      <c r="AV22" s="1093"/>
      <c r="AW22" s="1093"/>
      <c r="AX22" s="1093"/>
      <c r="AY22" s="1094"/>
      <c r="AZ22" s="1041" t="s">
        <v>377</v>
      </c>
      <c r="BA22" s="1041"/>
      <c r="BB22" s="1041"/>
      <c r="BC22" s="1041"/>
      <c r="BD22" s="1042"/>
      <c r="BE22" s="227"/>
      <c r="BF22" s="227"/>
      <c r="BG22" s="227"/>
      <c r="BH22" s="227"/>
      <c r="BI22" s="227"/>
      <c r="BJ22" s="227"/>
      <c r="BK22" s="227"/>
      <c r="BL22" s="227"/>
      <c r="BM22" s="227"/>
      <c r="BN22" s="227"/>
      <c r="BO22" s="227"/>
      <c r="BP22" s="227"/>
      <c r="BQ22" s="233">
        <v>16</v>
      </c>
      <c r="BR22" s="234"/>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29"/>
    </row>
    <row r="23" spans="1:131" s="230" customFormat="1" ht="26.25" customHeight="1" thickBot="1" x14ac:dyDescent="0.2">
      <c r="A23" s="235" t="s">
        <v>378</v>
      </c>
      <c r="B23" s="950" t="s">
        <v>379</v>
      </c>
      <c r="C23" s="951"/>
      <c r="D23" s="951"/>
      <c r="E23" s="951"/>
      <c r="F23" s="951"/>
      <c r="G23" s="951"/>
      <c r="H23" s="951"/>
      <c r="I23" s="951"/>
      <c r="J23" s="951"/>
      <c r="K23" s="951"/>
      <c r="L23" s="951"/>
      <c r="M23" s="951"/>
      <c r="N23" s="951"/>
      <c r="O23" s="951"/>
      <c r="P23" s="961"/>
      <c r="Q23" s="1082">
        <v>76869</v>
      </c>
      <c r="R23" s="1076"/>
      <c r="S23" s="1076"/>
      <c r="T23" s="1076"/>
      <c r="U23" s="1076"/>
      <c r="V23" s="1076">
        <v>75591</v>
      </c>
      <c r="W23" s="1076"/>
      <c r="X23" s="1076"/>
      <c r="Y23" s="1076"/>
      <c r="Z23" s="1076"/>
      <c r="AA23" s="1076">
        <v>1277</v>
      </c>
      <c r="AB23" s="1076"/>
      <c r="AC23" s="1076"/>
      <c r="AD23" s="1076"/>
      <c r="AE23" s="1083"/>
      <c r="AF23" s="1084">
        <v>1207</v>
      </c>
      <c r="AG23" s="1076"/>
      <c r="AH23" s="1076"/>
      <c r="AI23" s="1076"/>
      <c r="AJ23" s="1085"/>
      <c r="AK23" s="1086"/>
      <c r="AL23" s="1087"/>
      <c r="AM23" s="1087"/>
      <c r="AN23" s="1087"/>
      <c r="AO23" s="1087"/>
      <c r="AP23" s="1076">
        <v>71859</v>
      </c>
      <c r="AQ23" s="1076"/>
      <c r="AR23" s="1076"/>
      <c r="AS23" s="1076"/>
      <c r="AT23" s="1076"/>
      <c r="AU23" s="1077"/>
      <c r="AV23" s="1077"/>
      <c r="AW23" s="1077"/>
      <c r="AX23" s="1077"/>
      <c r="AY23" s="1078"/>
      <c r="AZ23" s="1079" t="s">
        <v>122</v>
      </c>
      <c r="BA23" s="1080"/>
      <c r="BB23" s="1080"/>
      <c r="BC23" s="1080"/>
      <c r="BD23" s="1081"/>
      <c r="BE23" s="227"/>
      <c r="BF23" s="227"/>
      <c r="BG23" s="227"/>
      <c r="BH23" s="227"/>
      <c r="BI23" s="227"/>
      <c r="BJ23" s="227"/>
      <c r="BK23" s="227"/>
      <c r="BL23" s="227"/>
      <c r="BM23" s="227"/>
      <c r="BN23" s="227"/>
      <c r="BO23" s="227"/>
      <c r="BP23" s="227"/>
      <c r="BQ23" s="233">
        <v>17</v>
      </c>
      <c r="BR23" s="234"/>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29"/>
    </row>
    <row r="24" spans="1:131" s="230" customFormat="1" ht="26.25" customHeight="1" x14ac:dyDescent="0.15">
      <c r="A24" s="1075" t="s">
        <v>380</v>
      </c>
      <c r="B24" s="1075"/>
      <c r="C24" s="1075"/>
      <c r="D24" s="1075"/>
      <c r="E24" s="1075"/>
      <c r="F24" s="1075"/>
      <c r="G24" s="1075"/>
      <c r="H24" s="1075"/>
      <c r="I24" s="1075"/>
      <c r="J24" s="1075"/>
      <c r="K24" s="1075"/>
      <c r="L24" s="1075"/>
      <c r="M24" s="1075"/>
      <c r="N24" s="1075"/>
      <c r="O24" s="1075"/>
      <c r="P24" s="1075"/>
      <c r="Q24" s="1075"/>
      <c r="R24" s="1075"/>
      <c r="S24" s="1075"/>
      <c r="T24" s="1075"/>
      <c r="U24" s="1075"/>
      <c r="V24" s="1075"/>
      <c r="W24" s="1075"/>
      <c r="X24" s="1075"/>
      <c r="Y24" s="1075"/>
      <c r="Z24" s="1075"/>
      <c r="AA24" s="1075"/>
      <c r="AB24" s="1075"/>
      <c r="AC24" s="1075"/>
      <c r="AD24" s="1075"/>
      <c r="AE24" s="1075"/>
      <c r="AF24" s="1075"/>
      <c r="AG24" s="1075"/>
      <c r="AH24" s="1075"/>
      <c r="AI24" s="1075"/>
      <c r="AJ24" s="1075"/>
      <c r="AK24" s="1075"/>
      <c r="AL24" s="1075"/>
      <c r="AM24" s="1075"/>
      <c r="AN24" s="1075"/>
      <c r="AO24" s="1075"/>
      <c r="AP24" s="1075"/>
      <c r="AQ24" s="1075"/>
      <c r="AR24" s="1075"/>
      <c r="AS24" s="1075"/>
      <c r="AT24" s="1075"/>
      <c r="AU24" s="1075"/>
      <c r="AV24" s="1075"/>
      <c r="AW24" s="1075"/>
      <c r="AX24" s="1075"/>
      <c r="AY24" s="1075"/>
      <c r="AZ24" s="226"/>
      <c r="BA24" s="226"/>
      <c r="BB24" s="226"/>
      <c r="BC24" s="226"/>
      <c r="BD24" s="226"/>
      <c r="BE24" s="227"/>
      <c r="BF24" s="227"/>
      <c r="BG24" s="227"/>
      <c r="BH24" s="227"/>
      <c r="BI24" s="227"/>
      <c r="BJ24" s="227"/>
      <c r="BK24" s="227"/>
      <c r="BL24" s="227"/>
      <c r="BM24" s="227"/>
      <c r="BN24" s="227"/>
      <c r="BO24" s="227"/>
      <c r="BP24" s="227"/>
      <c r="BQ24" s="233">
        <v>18</v>
      </c>
      <c r="BR24" s="234"/>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29"/>
    </row>
    <row r="25" spans="1:131" ht="26.25" customHeight="1" thickBot="1" x14ac:dyDescent="0.2">
      <c r="A25" s="1074" t="s">
        <v>381</v>
      </c>
      <c r="B25" s="1074"/>
      <c r="C25" s="1074"/>
      <c r="D25" s="1074"/>
      <c r="E25" s="1074"/>
      <c r="F25" s="1074"/>
      <c r="G25" s="1074"/>
      <c r="H25" s="1074"/>
      <c r="I25" s="1074"/>
      <c r="J25" s="1074"/>
      <c r="K25" s="1074"/>
      <c r="L25" s="1074"/>
      <c r="M25" s="1074"/>
      <c r="N25" s="1074"/>
      <c r="O25" s="1074"/>
      <c r="P25" s="1074"/>
      <c r="Q25" s="1074"/>
      <c r="R25" s="1074"/>
      <c r="S25" s="1074"/>
      <c r="T25" s="1074"/>
      <c r="U25" s="1074"/>
      <c r="V25" s="1074"/>
      <c r="W25" s="1074"/>
      <c r="X25" s="1074"/>
      <c r="Y25" s="1074"/>
      <c r="Z25" s="1074"/>
      <c r="AA25" s="1074"/>
      <c r="AB25" s="1074"/>
      <c r="AC25" s="1074"/>
      <c r="AD25" s="1074"/>
      <c r="AE25" s="1074"/>
      <c r="AF25" s="1074"/>
      <c r="AG25" s="1074"/>
      <c r="AH25" s="1074"/>
      <c r="AI25" s="1074"/>
      <c r="AJ25" s="1074"/>
      <c r="AK25" s="1074"/>
      <c r="AL25" s="1074"/>
      <c r="AM25" s="1074"/>
      <c r="AN25" s="1074"/>
      <c r="AO25" s="1074"/>
      <c r="AP25" s="1074"/>
      <c r="AQ25" s="1074"/>
      <c r="AR25" s="1074"/>
      <c r="AS25" s="1074"/>
      <c r="AT25" s="1074"/>
      <c r="AU25" s="1074"/>
      <c r="AV25" s="1074"/>
      <c r="AW25" s="1074"/>
      <c r="AX25" s="1074"/>
      <c r="AY25" s="1074"/>
      <c r="AZ25" s="1074"/>
      <c r="BA25" s="1074"/>
      <c r="BB25" s="1074"/>
      <c r="BC25" s="1074"/>
      <c r="BD25" s="1074"/>
      <c r="BE25" s="1074"/>
      <c r="BF25" s="1074"/>
      <c r="BG25" s="1074"/>
      <c r="BH25" s="1074"/>
      <c r="BI25" s="1074"/>
      <c r="BJ25" s="226"/>
      <c r="BK25" s="226"/>
      <c r="BL25" s="226"/>
      <c r="BM25" s="226"/>
      <c r="BN25" s="226"/>
      <c r="BO25" s="236"/>
      <c r="BP25" s="236"/>
      <c r="BQ25" s="233">
        <v>19</v>
      </c>
      <c r="BR25" s="234"/>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24"/>
    </row>
    <row r="26" spans="1:131" ht="26.25" customHeight="1" x14ac:dyDescent="0.15">
      <c r="A26" s="1008" t="s">
        <v>357</v>
      </c>
      <c r="B26" s="1009"/>
      <c r="C26" s="1009"/>
      <c r="D26" s="1009"/>
      <c r="E26" s="1009"/>
      <c r="F26" s="1009"/>
      <c r="G26" s="1009"/>
      <c r="H26" s="1009"/>
      <c r="I26" s="1009"/>
      <c r="J26" s="1009"/>
      <c r="K26" s="1009"/>
      <c r="L26" s="1009"/>
      <c r="M26" s="1009"/>
      <c r="N26" s="1009"/>
      <c r="O26" s="1009"/>
      <c r="P26" s="1010"/>
      <c r="Q26" s="1014" t="s">
        <v>382</v>
      </c>
      <c r="R26" s="1015"/>
      <c r="S26" s="1015"/>
      <c r="T26" s="1015"/>
      <c r="U26" s="1016"/>
      <c r="V26" s="1014" t="s">
        <v>383</v>
      </c>
      <c r="W26" s="1015"/>
      <c r="X26" s="1015"/>
      <c r="Y26" s="1015"/>
      <c r="Z26" s="1016"/>
      <c r="AA26" s="1014" t="s">
        <v>384</v>
      </c>
      <c r="AB26" s="1015"/>
      <c r="AC26" s="1015"/>
      <c r="AD26" s="1015"/>
      <c r="AE26" s="1015"/>
      <c r="AF26" s="1070" t="s">
        <v>385</v>
      </c>
      <c r="AG26" s="1021"/>
      <c r="AH26" s="1021"/>
      <c r="AI26" s="1021"/>
      <c r="AJ26" s="1071"/>
      <c r="AK26" s="1015" t="s">
        <v>386</v>
      </c>
      <c r="AL26" s="1015"/>
      <c r="AM26" s="1015"/>
      <c r="AN26" s="1015"/>
      <c r="AO26" s="1016"/>
      <c r="AP26" s="1014" t="s">
        <v>387</v>
      </c>
      <c r="AQ26" s="1015"/>
      <c r="AR26" s="1015"/>
      <c r="AS26" s="1015"/>
      <c r="AT26" s="1016"/>
      <c r="AU26" s="1014" t="s">
        <v>388</v>
      </c>
      <c r="AV26" s="1015"/>
      <c r="AW26" s="1015"/>
      <c r="AX26" s="1015"/>
      <c r="AY26" s="1016"/>
      <c r="AZ26" s="1014" t="s">
        <v>389</v>
      </c>
      <c r="BA26" s="1015"/>
      <c r="BB26" s="1015"/>
      <c r="BC26" s="1015"/>
      <c r="BD26" s="1016"/>
      <c r="BE26" s="1014" t="s">
        <v>364</v>
      </c>
      <c r="BF26" s="1015"/>
      <c r="BG26" s="1015"/>
      <c r="BH26" s="1015"/>
      <c r="BI26" s="1028"/>
      <c r="BJ26" s="226"/>
      <c r="BK26" s="226"/>
      <c r="BL26" s="226"/>
      <c r="BM26" s="226"/>
      <c r="BN26" s="226"/>
      <c r="BO26" s="236"/>
      <c r="BP26" s="236"/>
      <c r="BQ26" s="233">
        <v>20</v>
      </c>
      <c r="BR26" s="234"/>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24"/>
    </row>
    <row r="27" spans="1:131" ht="26.25" customHeight="1" thickBot="1" x14ac:dyDescent="0.2">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2"/>
      <c r="AG27" s="1024"/>
      <c r="AH27" s="1024"/>
      <c r="AI27" s="1024"/>
      <c r="AJ27" s="1073"/>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26"/>
      <c r="BK27" s="226"/>
      <c r="BL27" s="226"/>
      <c r="BM27" s="226"/>
      <c r="BN27" s="226"/>
      <c r="BO27" s="236"/>
      <c r="BP27" s="236"/>
      <c r="BQ27" s="233">
        <v>21</v>
      </c>
      <c r="BR27" s="234"/>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24"/>
    </row>
    <row r="28" spans="1:131" ht="26.25" customHeight="1" thickTop="1" x14ac:dyDescent="0.15">
      <c r="A28" s="237">
        <v>1</v>
      </c>
      <c r="B28" s="1062" t="s">
        <v>390</v>
      </c>
      <c r="C28" s="1063"/>
      <c r="D28" s="1063"/>
      <c r="E28" s="1063"/>
      <c r="F28" s="1063"/>
      <c r="G28" s="1063"/>
      <c r="H28" s="1063"/>
      <c r="I28" s="1063"/>
      <c r="J28" s="1063"/>
      <c r="K28" s="1063"/>
      <c r="L28" s="1063"/>
      <c r="M28" s="1063"/>
      <c r="N28" s="1063"/>
      <c r="O28" s="1063"/>
      <c r="P28" s="1064"/>
      <c r="Q28" s="1065">
        <v>14260</v>
      </c>
      <c r="R28" s="1066"/>
      <c r="S28" s="1066"/>
      <c r="T28" s="1066"/>
      <c r="U28" s="1066"/>
      <c r="V28" s="1066">
        <v>12261</v>
      </c>
      <c r="W28" s="1066"/>
      <c r="X28" s="1066"/>
      <c r="Y28" s="1066"/>
      <c r="Z28" s="1066"/>
      <c r="AA28" s="1066">
        <v>1998</v>
      </c>
      <c r="AB28" s="1066"/>
      <c r="AC28" s="1066"/>
      <c r="AD28" s="1066"/>
      <c r="AE28" s="1067"/>
      <c r="AF28" s="1068">
        <v>1998</v>
      </c>
      <c r="AG28" s="1066"/>
      <c r="AH28" s="1066"/>
      <c r="AI28" s="1066"/>
      <c r="AJ28" s="1069"/>
      <c r="AK28" s="1057">
        <v>1053</v>
      </c>
      <c r="AL28" s="1058"/>
      <c r="AM28" s="1058"/>
      <c r="AN28" s="1058"/>
      <c r="AO28" s="1058"/>
      <c r="AP28" s="1058" t="s">
        <v>569</v>
      </c>
      <c r="AQ28" s="1058"/>
      <c r="AR28" s="1058"/>
      <c r="AS28" s="1058"/>
      <c r="AT28" s="1058"/>
      <c r="AU28" s="1058" t="s">
        <v>569</v>
      </c>
      <c r="AV28" s="1058"/>
      <c r="AW28" s="1058"/>
      <c r="AX28" s="1058"/>
      <c r="AY28" s="1058"/>
      <c r="AZ28" s="1059" t="s">
        <v>569</v>
      </c>
      <c r="BA28" s="1059"/>
      <c r="BB28" s="1059"/>
      <c r="BC28" s="1059"/>
      <c r="BD28" s="1059"/>
      <c r="BE28" s="1060"/>
      <c r="BF28" s="1060"/>
      <c r="BG28" s="1060"/>
      <c r="BH28" s="1060"/>
      <c r="BI28" s="1061"/>
      <c r="BJ28" s="226"/>
      <c r="BK28" s="226"/>
      <c r="BL28" s="226"/>
      <c r="BM28" s="226"/>
      <c r="BN28" s="226"/>
      <c r="BO28" s="236"/>
      <c r="BP28" s="236"/>
      <c r="BQ28" s="233">
        <v>22</v>
      </c>
      <c r="BR28" s="234"/>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24"/>
    </row>
    <row r="29" spans="1:131" ht="26.25" customHeight="1" x14ac:dyDescent="0.15">
      <c r="A29" s="237">
        <v>2</v>
      </c>
      <c r="B29" s="1043" t="s">
        <v>391</v>
      </c>
      <c r="C29" s="1044"/>
      <c r="D29" s="1044"/>
      <c r="E29" s="1044"/>
      <c r="F29" s="1044"/>
      <c r="G29" s="1044"/>
      <c r="H29" s="1044"/>
      <c r="I29" s="1044"/>
      <c r="J29" s="1044"/>
      <c r="K29" s="1044"/>
      <c r="L29" s="1044"/>
      <c r="M29" s="1044"/>
      <c r="N29" s="1044"/>
      <c r="O29" s="1044"/>
      <c r="P29" s="1045"/>
      <c r="Q29" s="1051">
        <v>17260</v>
      </c>
      <c r="R29" s="1052"/>
      <c r="S29" s="1052"/>
      <c r="T29" s="1052"/>
      <c r="U29" s="1052"/>
      <c r="V29" s="1052">
        <v>16188</v>
      </c>
      <c r="W29" s="1052"/>
      <c r="X29" s="1052"/>
      <c r="Y29" s="1052"/>
      <c r="Z29" s="1052"/>
      <c r="AA29" s="1052">
        <v>1072</v>
      </c>
      <c r="AB29" s="1052"/>
      <c r="AC29" s="1052"/>
      <c r="AD29" s="1052"/>
      <c r="AE29" s="1053"/>
      <c r="AF29" s="1048">
        <v>1072</v>
      </c>
      <c r="AG29" s="1049"/>
      <c r="AH29" s="1049"/>
      <c r="AI29" s="1049"/>
      <c r="AJ29" s="1050"/>
      <c r="AK29" s="993">
        <v>2414</v>
      </c>
      <c r="AL29" s="984"/>
      <c r="AM29" s="984"/>
      <c r="AN29" s="984"/>
      <c r="AO29" s="984"/>
      <c r="AP29" s="984" t="s">
        <v>569</v>
      </c>
      <c r="AQ29" s="984"/>
      <c r="AR29" s="984"/>
      <c r="AS29" s="984"/>
      <c r="AT29" s="984"/>
      <c r="AU29" s="984" t="s">
        <v>569</v>
      </c>
      <c r="AV29" s="984"/>
      <c r="AW29" s="984"/>
      <c r="AX29" s="984"/>
      <c r="AY29" s="984"/>
      <c r="AZ29" s="1054" t="s">
        <v>569</v>
      </c>
      <c r="BA29" s="1054"/>
      <c r="BB29" s="1054"/>
      <c r="BC29" s="1054"/>
      <c r="BD29" s="1054"/>
      <c r="BE29" s="985"/>
      <c r="BF29" s="985"/>
      <c r="BG29" s="985"/>
      <c r="BH29" s="985"/>
      <c r="BI29" s="986"/>
      <c r="BJ29" s="226"/>
      <c r="BK29" s="226"/>
      <c r="BL29" s="226"/>
      <c r="BM29" s="226"/>
      <c r="BN29" s="226"/>
      <c r="BO29" s="236"/>
      <c r="BP29" s="236"/>
      <c r="BQ29" s="233">
        <v>23</v>
      </c>
      <c r="BR29" s="234"/>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24"/>
    </row>
    <row r="30" spans="1:131" ht="26.25" customHeight="1" x14ac:dyDescent="0.15">
      <c r="A30" s="237">
        <v>3</v>
      </c>
      <c r="B30" s="1043" t="s">
        <v>392</v>
      </c>
      <c r="C30" s="1044"/>
      <c r="D30" s="1044"/>
      <c r="E30" s="1044"/>
      <c r="F30" s="1044"/>
      <c r="G30" s="1044"/>
      <c r="H30" s="1044"/>
      <c r="I30" s="1044"/>
      <c r="J30" s="1044"/>
      <c r="K30" s="1044"/>
      <c r="L30" s="1044"/>
      <c r="M30" s="1044"/>
      <c r="N30" s="1044"/>
      <c r="O30" s="1044"/>
      <c r="P30" s="1045"/>
      <c r="Q30" s="1051">
        <v>1765</v>
      </c>
      <c r="R30" s="1052"/>
      <c r="S30" s="1052"/>
      <c r="T30" s="1052"/>
      <c r="U30" s="1052"/>
      <c r="V30" s="1052">
        <v>1760</v>
      </c>
      <c r="W30" s="1052"/>
      <c r="X30" s="1052"/>
      <c r="Y30" s="1052"/>
      <c r="Z30" s="1052"/>
      <c r="AA30" s="1052">
        <v>6</v>
      </c>
      <c r="AB30" s="1052"/>
      <c r="AC30" s="1052"/>
      <c r="AD30" s="1052"/>
      <c r="AE30" s="1053"/>
      <c r="AF30" s="1048">
        <v>6</v>
      </c>
      <c r="AG30" s="1049"/>
      <c r="AH30" s="1049"/>
      <c r="AI30" s="1049"/>
      <c r="AJ30" s="1050"/>
      <c r="AK30" s="993">
        <v>466</v>
      </c>
      <c r="AL30" s="984"/>
      <c r="AM30" s="984"/>
      <c r="AN30" s="984"/>
      <c r="AO30" s="984"/>
      <c r="AP30" s="984" t="s">
        <v>569</v>
      </c>
      <c r="AQ30" s="984"/>
      <c r="AR30" s="984"/>
      <c r="AS30" s="984"/>
      <c r="AT30" s="984"/>
      <c r="AU30" s="984" t="s">
        <v>569</v>
      </c>
      <c r="AV30" s="984"/>
      <c r="AW30" s="984"/>
      <c r="AX30" s="984"/>
      <c r="AY30" s="984"/>
      <c r="AZ30" s="1054" t="s">
        <v>569</v>
      </c>
      <c r="BA30" s="1054"/>
      <c r="BB30" s="1054"/>
      <c r="BC30" s="1054"/>
      <c r="BD30" s="1054"/>
      <c r="BE30" s="985"/>
      <c r="BF30" s="985"/>
      <c r="BG30" s="985"/>
      <c r="BH30" s="985"/>
      <c r="BI30" s="986"/>
      <c r="BJ30" s="226"/>
      <c r="BK30" s="226"/>
      <c r="BL30" s="226"/>
      <c r="BM30" s="226"/>
      <c r="BN30" s="226"/>
      <c r="BO30" s="236"/>
      <c r="BP30" s="236"/>
      <c r="BQ30" s="233">
        <v>24</v>
      </c>
      <c r="BR30" s="234"/>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24"/>
    </row>
    <row r="31" spans="1:131" ht="26.25" customHeight="1" x14ac:dyDescent="0.15">
      <c r="A31" s="237">
        <v>4</v>
      </c>
      <c r="B31" s="1043" t="s">
        <v>393</v>
      </c>
      <c r="C31" s="1044"/>
      <c r="D31" s="1044"/>
      <c r="E31" s="1044"/>
      <c r="F31" s="1044"/>
      <c r="G31" s="1044"/>
      <c r="H31" s="1044"/>
      <c r="I31" s="1044"/>
      <c r="J31" s="1044"/>
      <c r="K31" s="1044"/>
      <c r="L31" s="1044"/>
      <c r="M31" s="1044"/>
      <c r="N31" s="1044"/>
      <c r="O31" s="1044"/>
      <c r="P31" s="1045"/>
      <c r="Q31" s="1051">
        <v>14016</v>
      </c>
      <c r="R31" s="1052"/>
      <c r="S31" s="1052"/>
      <c r="T31" s="1052"/>
      <c r="U31" s="1052"/>
      <c r="V31" s="1052">
        <v>14302</v>
      </c>
      <c r="W31" s="1052"/>
      <c r="X31" s="1052"/>
      <c r="Y31" s="1052"/>
      <c r="Z31" s="1052"/>
      <c r="AA31" s="1052">
        <v>-286</v>
      </c>
      <c r="AB31" s="1052"/>
      <c r="AC31" s="1052"/>
      <c r="AD31" s="1052"/>
      <c r="AE31" s="1053"/>
      <c r="AF31" s="1048">
        <v>2753</v>
      </c>
      <c r="AG31" s="1049"/>
      <c r="AH31" s="1049"/>
      <c r="AI31" s="1049"/>
      <c r="AJ31" s="1050"/>
      <c r="AK31" s="993">
        <v>2149</v>
      </c>
      <c r="AL31" s="984"/>
      <c r="AM31" s="984"/>
      <c r="AN31" s="984"/>
      <c r="AO31" s="984"/>
      <c r="AP31" s="984">
        <v>12124</v>
      </c>
      <c r="AQ31" s="984"/>
      <c r="AR31" s="984"/>
      <c r="AS31" s="984"/>
      <c r="AT31" s="984"/>
      <c r="AU31" s="984">
        <v>7941</v>
      </c>
      <c r="AV31" s="984"/>
      <c r="AW31" s="984"/>
      <c r="AX31" s="984"/>
      <c r="AY31" s="984"/>
      <c r="AZ31" s="1054" t="s">
        <v>569</v>
      </c>
      <c r="BA31" s="1054"/>
      <c r="BB31" s="1054"/>
      <c r="BC31" s="1054"/>
      <c r="BD31" s="1054"/>
      <c r="BE31" s="985" t="s">
        <v>394</v>
      </c>
      <c r="BF31" s="985"/>
      <c r="BG31" s="985"/>
      <c r="BH31" s="985"/>
      <c r="BI31" s="986"/>
      <c r="BJ31" s="226"/>
      <c r="BK31" s="226"/>
      <c r="BL31" s="226"/>
      <c r="BM31" s="226"/>
      <c r="BN31" s="226"/>
      <c r="BO31" s="236"/>
      <c r="BP31" s="236"/>
      <c r="BQ31" s="233">
        <v>25</v>
      </c>
      <c r="BR31" s="234"/>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24"/>
    </row>
    <row r="32" spans="1:131" ht="26.25" customHeight="1" x14ac:dyDescent="0.15">
      <c r="A32" s="237">
        <v>5</v>
      </c>
      <c r="B32" s="1043" t="s">
        <v>395</v>
      </c>
      <c r="C32" s="1044"/>
      <c r="D32" s="1044"/>
      <c r="E32" s="1044"/>
      <c r="F32" s="1044"/>
      <c r="G32" s="1044"/>
      <c r="H32" s="1044"/>
      <c r="I32" s="1044"/>
      <c r="J32" s="1044"/>
      <c r="K32" s="1044"/>
      <c r="L32" s="1044"/>
      <c r="M32" s="1044"/>
      <c r="N32" s="1044"/>
      <c r="O32" s="1044"/>
      <c r="P32" s="1045"/>
      <c r="Q32" s="1055">
        <v>3283</v>
      </c>
      <c r="R32" s="1049"/>
      <c r="S32" s="1049"/>
      <c r="T32" s="1049"/>
      <c r="U32" s="1056"/>
      <c r="V32" s="1052">
        <v>2979</v>
      </c>
      <c r="W32" s="1052"/>
      <c r="X32" s="1052"/>
      <c r="Y32" s="1052"/>
      <c r="Z32" s="1052"/>
      <c r="AA32" s="1052">
        <v>303</v>
      </c>
      <c r="AB32" s="1052"/>
      <c r="AC32" s="1052"/>
      <c r="AD32" s="1052"/>
      <c r="AE32" s="1053"/>
      <c r="AF32" s="1048">
        <v>4616</v>
      </c>
      <c r="AG32" s="1049"/>
      <c r="AH32" s="1049"/>
      <c r="AI32" s="1049"/>
      <c r="AJ32" s="1050"/>
      <c r="AK32" s="993">
        <v>132</v>
      </c>
      <c r="AL32" s="984"/>
      <c r="AM32" s="984"/>
      <c r="AN32" s="984"/>
      <c r="AO32" s="984"/>
      <c r="AP32" s="984">
        <v>2480</v>
      </c>
      <c r="AQ32" s="984"/>
      <c r="AR32" s="984"/>
      <c r="AS32" s="984"/>
      <c r="AT32" s="984"/>
      <c r="AU32" s="984">
        <v>203</v>
      </c>
      <c r="AV32" s="984"/>
      <c r="AW32" s="984"/>
      <c r="AX32" s="984"/>
      <c r="AY32" s="984"/>
      <c r="AZ32" s="1054" t="s">
        <v>569</v>
      </c>
      <c r="BA32" s="1054"/>
      <c r="BB32" s="1054"/>
      <c r="BC32" s="1054"/>
      <c r="BD32" s="1054"/>
      <c r="BE32" s="985" t="s">
        <v>394</v>
      </c>
      <c r="BF32" s="985"/>
      <c r="BG32" s="985"/>
      <c r="BH32" s="985"/>
      <c r="BI32" s="986"/>
      <c r="BJ32" s="226"/>
      <c r="BK32" s="226"/>
      <c r="BL32" s="226"/>
      <c r="BM32" s="226"/>
      <c r="BN32" s="226"/>
      <c r="BO32" s="236"/>
      <c r="BP32" s="236"/>
      <c r="BQ32" s="233">
        <v>26</v>
      </c>
      <c r="BR32" s="234"/>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24"/>
    </row>
    <row r="33" spans="1:131" ht="26.25" customHeight="1" x14ac:dyDescent="0.15">
      <c r="A33" s="237">
        <v>6</v>
      </c>
      <c r="B33" s="1043" t="s">
        <v>396</v>
      </c>
      <c r="C33" s="1044"/>
      <c r="D33" s="1044"/>
      <c r="E33" s="1044"/>
      <c r="F33" s="1044"/>
      <c r="G33" s="1044"/>
      <c r="H33" s="1044"/>
      <c r="I33" s="1044"/>
      <c r="J33" s="1044"/>
      <c r="K33" s="1044"/>
      <c r="L33" s="1044"/>
      <c r="M33" s="1044"/>
      <c r="N33" s="1044"/>
      <c r="O33" s="1044"/>
      <c r="P33" s="1045"/>
      <c r="Q33" s="1051">
        <v>4183</v>
      </c>
      <c r="R33" s="1052"/>
      <c r="S33" s="1052"/>
      <c r="T33" s="1052"/>
      <c r="U33" s="1052"/>
      <c r="V33" s="1052">
        <v>4102</v>
      </c>
      <c r="W33" s="1052"/>
      <c r="X33" s="1052"/>
      <c r="Y33" s="1052"/>
      <c r="Z33" s="1052"/>
      <c r="AA33" s="1052">
        <v>80</v>
      </c>
      <c r="AB33" s="1052"/>
      <c r="AC33" s="1052"/>
      <c r="AD33" s="1052"/>
      <c r="AE33" s="1053"/>
      <c r="AF33" s="1048">
        <v>1299</v>
      </c>
      <c r="AG33" s="1049"/>
      <c r="AH33" s="1049"/>
      <c r="AI33" s="1049"/>
      <c r="AJ33" s="1050"/>
      <c r="AK33" s="993">
        <f>1491+272</f>
        <v>1763</v>
      </c>
      <c r="AL33" s="984"/>
      <c r="AM33" s="984"/>
      <c r="AN33" s="984"/>
      <c r="AO33" s="984"/>
      <c r="AP33" s="984">
        <f>23309+2065</f>
        <v>25374</v>
      </c>
      <c r="AQ33" s="984"/>
      <c r="AR33" s="984"/>
      <c r="AS33" s="984"/>
      <c r="AT33" s="984"/>
      <c r="AU33" s="984">
        <v>13448</v>
      </c>
      <c r="AV33" s="984"/>
      <c r="AW33" s="984"/>
      <c r="AX33" s="984"/>
      <c r="AY33" s="984"/>
      <c r="AZ33" s="1054" t="s">
        <v>569</v>
      </c>
      <c r="BA33" s="1054"/>
      <c r="BB33" s="1054"/>
      <c r="BC33" s="1054"/>
      <c r="BD33" s="1054"/>
      <c r="BE33" s="985" t="s">
        <v>394</v>
      </c>
      <c r="BF33" s="985"/>
      <c r="BG33" s="985"/>
      <c r="BH33" s="985"/>
      <c r="BI33" s="986"/>
      <c r="BJ33" s="226"/>
      <c r="BK33" s="226"/>
      <c r="BL33" s="226"/>
      <c r="BM33" s="226"/>
      <c r="BN33" s="226"/>
      <c r="BO33" s="236"/>
      <c r="BP33" s="236"/>
      <c r="BQ33" s="233">
        <v>27</v>
      </c>
      <c r="BR33" s="234"/>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24"/>
    </row>
    <row r="34" spans="1:131" ht="26.25" customHeight="1" x14ac:dyDescent="0.15">
      <c r="A34" s="237">
        <v>7</v>
      </c>
      <c r="B34" s="1043" t="s">
        <v>397</v>
      </c>
      <c r="C34" s="1044"/>
      <c r="D34" s="1044"/>
      <c r="E34" s="1044"/>
      <c r="F34" s="1044"/>
      <c r="G34" s="1044"/>
      <c r="H34" s="1044"/>
      <c r="I34" s="1044"/>
      <c r="J34" s="1044"/>
      <c r="K34" s="1044"/>
      <c r="L34" s="1044"/>
      <c r="M34" s="1044"/>
      <c r="N34" s="1044"/>
      <c r="O34" s="1044"/>
      <c r="P34" s="1045"/>
      <c r="Q34" s="1051">
        <v>1015</v>
      </c>
      <c r="R34" s="1052"/>
      <c r="S34" s="1052"/>
      <c r="T34" s="1052"/>
      <c r="U34" s="1052"/>
      <c r="V34" s="1052">
        <v>930</v>
      </c>
      <c r="W34" s="1052"/>
      <c r="X34" s="1052"/>
      <c r="Y34" s="1052"/>
      <c r="Z34" s="1052"/>
      <c r="AA34" s="1052">
        <v>86</v>
      </c>
      <c r="AB34" s="1052"/>
      <c r="AC34" s="1052"/>
      <c r="AD34" s="1052"/>
      <c r="AE34" s="1053"/>
      <c r="AF34" s="1048">
        <v>563</v>
      </c>
      <c r="AG34" s="1049"/>
      <c r="AH34" s="1049"/>
      <c r="AI34" s="1049"/>
      <c r="AJ34" s="1050"/>
      <c r="AK34" s="993">
        <f>680+50</f>
        <v>730</v>
      </c>
      <c r="AL34" s="984"/>
      <c r="AM34" s="984"/>
      <c r="AN34" s="984"/>
      <c r="AO34" s="984"/>
      <c r="AP34" s="984">
        <f>3750+306</f>
        <v>4056</v>
      </c>
      <c r="AQ34" s="984"/>
      <c r="AR34" s="984"/>
      <c r="AS34" s="984"/>
      <c r="AT34" s="984"/>
      <c r="AU34" s="984">
        <v>3525</v>
      </c>
      <c r="AV34" s="984"/>
      <c r="AW34" s="984"/>
      <c r="AX34" s="984"/>
      <c r="AY34" s="984"/>
      <c r="AZ34" s="1054" t="s">
        <v>569</v>
      </c>
      <c r="BA34" s="1054"/>
      <c r="BB34" s="1054"/>
      <c r="BC34" s="1054"/>
      <c r="BD34" s="1054"/>
      <c r="BE34" s="985" t="s">
        <v>394</v>
      </c>
      <c r="BF34" s="985"/>
      <c r="BG34" s="985"/>
      <c r="BH34" s="985"/>
      <c r="BI34" s="986"/>
      <c r="BJ34" s="226"/>
      <c r="BK34" s="226"/>
      <c r="BL34" s="226"/>
      <c r="BM34" s="226"/>
      <c r="BN34" s="226"/>
      <c r="BO34" s="236"/>
      <c r="BP34" s="236"/>
      <c r="BQ34" s="233">
        <v>28</v>
      </c>
      <c r="BR34" s="234"/>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24"/>
    </row>
    <row r="35" spans="1:131" ht="26.25" customHeight="1" x14ac:dyDescent="0.15">
      <c r="A35" s="237">
        <v>8</v>
      </c>
      <c r="B35" s="1043" t="s">
        <v>398</v>
      </c>
      <c r="C35" s="1044"/>
      <c r="D35" s="1044"/>
      <c r="E35" s="1044"/>
      <c r="F35" s="1044"/>
      <c r="G35" s="1044"/>
      <c r="H35" s="1044"/>
      <c r="I35" s="1044"/>
      <c r="J35" s="1044"/>
      <c r="K35" s="1044"/>
      <c r="L35" s="1044"/>
      <c r="M35" s="1044"/>
      <c r="N35" s="1044"/>
      <c r="O35" s="1044"/>
      <c r="P35" s="1045"/>
      <c r="Q35" s="1051">
        <v>63</v>
      </c>
      <c r="R35" s="1052"/>
      <c r="S35" s="1052"/>
      <c r="T35" s="1052"/>
      <c r="U35" s="1052"/>
      <c r="V35" s="1052">
        <v>59</v>
      </c>
      <c r="W35" s="1052"/>
      <c r="X35" s="1052"/>
      <c r="Y35" s="1052"/>
      <c r="Z35" s="1052"/>
      <c r="AA35" s="1052">
        <v>3</v>
      </c>
      <c r="AB35" s="1052"/>
      <c r="AC35" s="1052"/>
      <c r="AD35" s="1052"/>
      <c r="AE35" s="1053"/>
      <c r="AF35" s="1048">
        <v>43</v>
      </c>
      <c r="AG35" s="1049"/>
      <c r="AH35" s="1049"/>
      <c r="AI35" s="1049"/>
      <c r="AJ35" s="1050"/>
      <c r="AK35" s="993">
        <v>35</v>
      </c>
      <c r="AL35" s="984"/>
      <c r="AM35" s="984"/>
      <c r="AN35" s="984"/>
      <c r="AO35" s="984"/>
      <c r="AP35" s="984">
        <v>102</v>
      </c>
      <c r="AQ35" s="984"/>
      <c r="AR35" s="984"/>
      <c r="AS35" s="984"/>
      <c r="AT35" s="984"/>
      <c r="AU35" s="984">
        <v>102</v>
      </c>
      <c r="AV35" s="984"/>
      <c r="AW35" s="984"/>
      <c r="AX35" s="984"/>
      <c r="AY35" s="984"/>
      <c r="AZ35" s="1054" t="s">
        <v>569</v>
      </c>
      <c r="BA35" s="1054"/>
      <c r="BB35" s="1054"/>
      <c r="BC35" s="1054"/>
      <c r="BD35" s="1054"/>
      <c r="BE35" s="985" t="s">
        <v>394</v>
      </c>
      <c r="BF35" s="985"/>
      <c r="BG35" s="985"/>
      <c r="BH35" s="985"/>
      <c r="BI35" s="986"/>
      <c r="BJ35" s="226"/>
      <c r="BK35" s="226"/>
      <c r="BL35" s="226"/>
      <c r="BM35" s="226"/>
      <c r="BN35" s="226"/>
      <c r="BO35" s="236"/>
      <c r="BP35" s="236"/>
      <c r="BQ35" s="233">
        <v>29</v>
      </c>
      <c r="BR35" s="234"/>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24"/>
    </row>
    <row r="36" spans="1:131" ht="26.25" customHeight="1" x14ac:dyDescent="0.15">
      <c r="A36" s="237">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26"/>
      <c r="BK36" s="226"/>
      <c r="BL36" s="226"/>
      <c r="BM36" s="226"/>
      <c r="BN36" s="226"/>
      <c r="BO36" s="236"/>
      <c r="BP36" s="236"/>
      <c r="BQ36" s="233">
        <v>30</v>
      </c>
      <c r="BR36" s="234"/>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24"/>
    </row>
    <row r="37" spans="1:131" ht="26.25" customHeight="1" x14ac:dyDescent="0.15">
      <c r="A37" s="237">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26"/>
      <c r="BK37" s="226"/>
      <c r="BL37" s="226"/>
      <c r="BM37" s="226"/>
      <c r="BN37" s="226"/>
      <c r="BO37" s="236"/>
      <c r="BP37" s="236"/>
      <c r="BQ37" s="233">
        <v>31</v>
      </c>
      <c r="BR37" s="234"/>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24"/>
    </row>
    <row r="38" spans="1:131" ht="26.25" customHeight="1" x14ac:dyDescent="0.15">
      <c r="A38" s="237">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26"/>
      <c r="BK38" s="226"/>
      <c r="BL38" s="226"/>
      <c r="BM38" s="226"/>
      <c r="BN38" s="226"/>
      <c r="BO38" s="236"/>
      <c r="BP38" s="236"/>
      <c r="BQ38" s="233">
        <v>32</v>
      </c>
      <c r="BR38" s="234"/>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24"/>
    </row>
    <row r="39" spans="1:131" ht="26.25" customHeight="1" x14ac:dyDescent="0.15">
      <c r="A39" s="237">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26"/>
      <c r="BK39" s="226"/>
      <c r="BL39" s="226"/>
      <c r="BM39" s="226"/>
      <c r="BN39" s="226"/>
      <c r="BO39" s="236"/>
      <c r="BP39" s="236"/>
      <c r="BQ39" s="233">
        <v>33</v>
      </c>
      <c r="BR39" s="234"/>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24"/>
    </row>
    <row r="40" spans="1:131" ht="26.25" customHeight="1" x14ac:dyDescent="0.15">
      <c r="A40" s="233">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26"/>
      <c r="BK40" s="226"/>
      <c r="BL40" s="226"/>
      <c r="BM40" s="226"/>
      <c r="BN40" s="226"/>
      <c r="BO40" s="236"/>
      <c r="BP40" s="236"/>
      <c r="BQ40" s="233">
        <v>34</v>
      </c>
      <c r="BR40" s="234"/>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24"/>
    </row>
    <row r="41" spans="1:131" ht="26.25" customHeight="1" x14ac:dyDescent="0.15">
      <c r="A41" s="233">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26"/>
      <c r="BK41" s="226"/>
      <c r="BL41" s="226"/>
      <c r="BM41" s="226"/>
      <c r="BN41" s="226"/>
      <c r="BO41" s="236"/>
      <c r="BP41" s="236"/>
      <c r="BQ41" s="233">
        <v>35</v>
      </c>
      <c r="BR41" s="234"/>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24"/>
    </row>
    <row r="42" spans="1:131" ht="26.25" customHeight="1" x14ac:dyDescent="0.15">
      <c r="A42" s="233">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26"/>
      <c r="BK42" s="226"/>
      <c r="BL42" s="226"/>
      <c r="BM42" s="226"/>
      <c r="BN42" s="226"/>
      <c r="BO42" s="236"/>
      <c r="BP42" s="236"/>
      <c r="BQ42" s="233">
        <v>36</v>
      </c>
      <c r="BR42" s="234"/>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24"/>
    </row>
    <row r="43" spans="1:131" ht="26.25" customHeight="1" x14ac:dyDescent="0.15">
      <c r="A43" s="233">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26"/>
      <c r="BK43" s="226"/>
      <c r="BL43" s="226"/>
      <c r="BM43" s="226"/>
      <c r="BN43" s="226"/>
      <c r="BO43" s="236"/>
      <c r="BP43" s="236"/>
      <c r="BQ43" s="233">
        <v>37</v>
      </c>
      <c r="BR43" s="234"/>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24"/>
    </row>
    <row r="44" spans="1:131" ht="26.25" customHeight="1" x14ac:dyDescent="0.15">
      <c r="A44" s="233">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26"/>
      <c r="BK44" s="226"/>
      <c r="BL44" s="226"/>
      <c r="BM44" s="226"/>
      <c r="BN44" s="226"/>
      <c r="BO44" s="236"/>
      <c r="BP44" s="236"/>
      <c r="BQ44" s="233">
        <v>38</v>
      </c>
      <c r="BR44" s="234"/>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24"/>
    </row>
    <row r="45" spans="1:131" ht="26.25" customHeight="1" x14ac:dyDescent="0.15">
      <c r="A45" s="233">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26"/>
      <c r="BK45" s="226"/>
      <c r="BL45" s="226"/>
      <c r="BM45" s="226"/>
      <c r="BN45" s="226"/>
      <c r="BO45" s="236"/>
      <c r="BP45" s="236"/>
      <c r="BQ45" s="233">
        <v>39</v>
      </c>
      <c r="BR45" s="234"/>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24"/>
    </row>
    <row r="46" spans="1:131" ht="26.25" customHeight="1" x14ac:dyDescent="0.15">
      <c r="A46" s="233">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26"/>
      <c r="BK46" s="226"/>
      <c r="BL46" s="226"/>
      <c r="BM46" s="226"/>
      <c r="BN46" s="226"/>
      <c r="BO46" s="236"/>
      <c r="BP46" s="236"/>
      <c r="BQ46" s="233">
        <v>40</v>
      </c>
      <c r="BR46" s="234"/>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24"/>
    </row>
    <row r="47" spans="1:131" ht="26.25" customHeight="1" x14ac:dyDescent="0.15">
      <c r="A47" s="233">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26"/>
      <c r="BK47" s="226"/>
      <c r="BL47" s="226"/>
      <c r="BM47" s="226"/>
      <c r="BN47" s="226"/>
      <c r="BO47" s="236"/>
      <c r="BP47" s="236"/>
      <c r="BQ47" s="233">
        <v>41</v>
      </c>
      <c r="BR47" s="234"/>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24"/>
    </row>
    <row r="48" spans="1:131" ht="26.25" customHeight="1" x14ac:dyDescent="0.15">
      <c r="A48" s="233">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26"/>
      <c r="BK48" s="226"/>
      <c r="BL48" s="226"/>
      <c r="BM48" s="226"/>
      <c r="BN48" s="226"/>
      <c r="BO48" s="236"/>
      <c r="BP48" s="236"/>
      <c r="BQ48" s="233">
        <v>42</v>
      </c>
      <c r="BR48" s="234"/>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24"/>
    </row>
    <row r="49" spans="1:131" ht="26.25" customHeight="1" x14ac:dyDescent="0.15">
      <c r="A49" s="233">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26"/>
      <c r="BK49" s="226"/>
      <c r="BL49" s="226"/>
      <c r="BM49" s="226"/>
      <c r="BN49" s="226"/>
      <c r="BO49" s="236"/>
      <c r="BP49" s="236"/>
      <c r="BQ49" s="233">
        <v>43</v>
      </c>
      <c r="BR49" s="234"/>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24"/>
    </row>
    <row r="50" spans="1:131" ht="26.25" customHeight="1" x14ac:dyDescent="0.15">
      <c r="A50" s="233">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26"/>
      <c r="BK50" s="226"/>
      <c r="BL50" s="226"/>
      <c r="BM50" s="226"/>
      <c r="BN50" s="226"/>
      <c r="BO50" s="236"/>
      <c r="BP50" s="236"/>
      <c r="BQ50" s="233">
        <v>44</v>
      </c>
      <c r="BR50" s="234"/>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24"/>
    </row>
    <row r="51" spans="1:131" ht="26.25" customHeight="1" x14ac:dyDescent="0.15">
      <c r="A51" s="233">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26"/>
      <c r="BK51" s="226"/>
      <c r="BL51" s="226"/>
      <c r="BM51" s="226"/>
      <c r="BN51" s="226"/>
      <c r="BO51" s="236"/>
      <c r="BP51" s="236"/>
      <c r="BQ51" s="233">
        <v>45</v>
      </c>
      <c r="BR51" s="234"/>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24"/>
    </row>
    <row r="52" spans="1:131" ht="26.25" customHeight="1" x14ac:dyDescent="0.15">
      <c r="A52" s="233">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26"/>
      <c r="BK52" s="226"/>
      <c r="BL52" s="226"/>
      <c r="BM52" s="226"/>
      <c r="BN52" s="226"/>
      <c r="BO52" s="236"/>
      <c r="BP52" s="236"/>
      <c r="BQ52" s="233">
        <v>46</v>
      </c>
      <c r="BR52" s="234"/>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24"/>
    </row>
    <row r="53" spans="1:131" ht="26.25" customHeight="1" x14ac:dyDescent="0.15">
      <c r="A53" s="233">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26"/>
      <c r="BK53" s="226"/>
      <c r="BL53" s="226"/>
      <c r="BM53" s="226"/>
      <c r="BN53" s="226"/>
      <c r="BO53" s="236"/>
      <c r="BP53" s="236"/>
      <c r="BQ53" s="233">
        <v>47</v>
      </c>
      <c r="BR53" s="234"/>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24"/>
    </row>
    <row r="54" spans="1:131" ht="26.25" customHeight="1" x14ac:dyDescent="0.15">
      <c r="A54" s="233">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26"/>
      <c r="BK54" s="226"/>
      <c r="BL54" s="226"/>
      <c r="BM54" s="226"/>
      <c r="BN54" s="226"/>
      <c r="BO54" s="236"/>
      <c r="BP54" s="236"/>
      <c r="BQ54" s="233">
        <v>48</v>
      </c>
      <c r="BR54" s="234"/>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24"/>
    </row>
    <row r="55" spans="1:131" ht="26.25" customHeight="1" x14ac:dyDescent="0.15">
      <c r="A55" s="233">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26"/>
      <c r="BK55" s="226"/>
      <c r="BL55" s="226"/>
      <c r="BM55" s="226"/>
      <c r="BN55" s="226"/>
      <c r="BO55" s="236"/>
      <c r="BP55" s="236"/>
      <c r="BQ55" s="233">
        <v>49</v>
      </c>
      <c r="BR55" s="234"/>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24"/>
    </row>
    <row r="56" spans="1:131" ht="26.25" customHeight="1" x14ac:dyDescent="0.15">
      <c r="A56" s="233">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26"/>
      <c r="BK56" s="226"/>
      <c r="BL56" s="226"/>
      <c r="BM56" s="226"/>
      <c r="BN56" s="226"/>
      <c r="BO56" s="236"/>
      <c r="BP56" s="236"/>
      <c r="BQ56" s="233">
        <v>50</v>
      </c>
      <c r="BR56" s="234"/>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24"/>
    </row>
    <row r="57" spans="1:131" ht="26.25" customHeight="1" x14ac:dyDescent="0.15">
      <c r="A57" s="233">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26"/>
      <c r="BK57" s="226"/>
      <c r="BL57" s="226"/>
      <c r="BM57" s="226"/>
      <c r="BN57" s="226"/>
      <c r="BO57" s="236"/>
      <c r="BP57" s="236"/>
      <c r="BQ57" s="233">
        <v>51</v>
      </c>
      <c r="BR57" s="234"/>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24"/>
    </row>
    <row r="58" spans="1:131" ht="26.25" customHeight="1" x14ac:dyDescent="0.15">
      <c r="A58" s="233">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26"/>
      <c r="BK58" s="226"/>
      <c r="BL58" s="226"/>
      <c r="BM58" s="226"/>
      <c r="BN58" s="226"/>
      <c r="BO58" s="236"/>
      <c r="BP58" s="236"/>
      <c r="BQ58" s="233">
        <v>52</v>
      </c>
      <c r="BR58" s="234"/>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24"/>
    </row>
    <row r="59" spans="1:131" ht="26.25" customHeight="1" x14ac:dyDescent="0.15">
      <c r="A59" s="233">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26"/>
      <c r="BK59" s="226"/>
      <c r="BL59" s="226"/>
      <c r="BM59" s="226"/>
      <c r="BN59" s="226"/>
      <c r="BO59" s="236"/>
      <c r="BP59" s="236"/>
      <c r="BQ59" s="233">
        <v>53</v>
      </c>
      <c r="BR59" s="234"/>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24"/>
    </row>
    <row r="60" spans="1:131" ht="26.25" customHeight="1" x14ac:dyDescent="0.15">
      <c r="A60" s="233">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26"/>
      <c r="BK60" s="226"/>
      <c r="BL60" s="226"/>
      <c r="BM60" s="226"/>
      <c r="BN60" s="226"/>
      <c r="BO60" s="236"/>
      <c r="BP60" s="236"/>
      <c r="BQ60" s="233">
        <v>54</v>
      </c>
      <c r="BR60" s="234"/>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24"/>
    </row>
    <row r="61" spans="1:131" ht="26.25" customHeight="1" thickBot="1" x14ac:dyDescent="0.2">
      <c r="A61" s="233">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26"/>
      <c r="BK61" s="226"/>
      <c r="BL61" s="226"/>
      <c r="BM61" s="226"/>
      <c r="BN61" s="226"/>
      <c r="BO61" s="236"/>
      <c r="BP61" s="236"/>
      <c r="BQ61" s="233">
        <v>55</v>
      </c>
      <c r="BR61" s="234"/>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24"/>
    </row>
    <row r="62" spans="1:131" ht="26.25" customHeight="1" x14ac:dyDescent="0.15">
      <c r="A62" s="233">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399</v>
      </c>
      <c r="BK62" s="1041"/>
      <c r="BL62" s="1041"/>
      <c r="BM62" s="1041"/>
      <c r="BN62" s="1042"/>
      <c r="BO62" s="236"/>
      <c r="BP62" s="236"/>
      <c r="BQ62" s="233">
        <v>56</v>
      </c>
      <c r="BR62" s="234"/>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24"/>
    </row>
    <row r="63" spans="1:131" ht="26.25" customHeight="1" thickBot="1" x14ac:dyDescent="0.2">
      <c r="A63" s="235" t="s">
        <v>378</v>
      </c>
      <c r="B63" s="950" t="s">
        <v>400</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12348</v>
      </c>
      <c r="AG63" s="972"/>
      <c r="AH63" s="972"/>
      <c r="AI63" s="972"/>
      <c r="AJ63" s="1035"/>
      <c r="AK63" s="1036"/>
      <c r="AL63" s="976"/>
      <c r="AM63" s="976"/>
      <c r="AN63" s="976"/>
      <c r="AO63" s="976"/>
      <c r="AP63" s="972">
        <v>44136</v>
      </c>
      <c r="AQ63" s="972"/>
      <c r="AR63" s="972"/>
      <c r="AS63" s="972"/>
      <c r="AT63" s="972"/>
      <c r="AU63" s="972">
        <v>25219</v>
      </c>
      <c r="AV63" s="972"/>
      <c r="AW63" s="972"/>
      <c r="AX63" s="972"/>
      <c r="AY63" s="972"/>
      <c r="AZ63" s="1030"/>
      <c r="BA63" s="1030"/>
      <c r="BB63" s="1030"/>
      <c r="BC63" s="1030"/>
      <c r="BD63" s="1030"/>
      <c r="BE63" s="973"/>
      <c r="BF63" s="973"/>
      <c r="BG63" s="973"/>
      <c r="BH63" s="973"/>
      <c r="BI63" s="974"/>
      <c r="BJ63" s="1031" t="s">
        <v>122</v>
      </c>
      <c r="BK63" s="966"/>
      <c r="BL63" s="966"/>
      <c r="BM63" s="966"/>
      <c r="BN63" s="1032"/>
      <c r="BO63" s="236"/>
      <c r="BP63" s="236"/>
      <c r="BQ63" s="233">
        <v>57</v>
      </c>
      <c r="BR63" s="234"/>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24"/>
    </row>
    <row r="64" spans="1:131" ht="26.25" customHeight="1" x14ac:dyDescent="0.15">
      <c r="A64" s="236"/>
      <c r="B64" s="236"/>
      <c r="C64" s="236"/>
      <c r="D64" s="236"/>
      <c r="E64" s="236"/>
      <c r="F64" s="236"/>
      <c r="G64" s="236"/>
      <c r="H64" s="236"/>
      <c r="I64" s="236"/>
      <c r="J64" s="236"/>
      <c r="K64" s="236"/>
      <c r="L64" s="236"/>
      <c r="M64" s="236"/>
      <c r="N64" s="236"/>
      <c r="O64" s="236"/>
      <c r="P64" s="236"/>
      <c r="Q64" s="236"/>
      <c r="R64" s="236"/>
      <c r="S64" s="236"/>
      <c r="T64" s="236"/>
      <c r="U64" s="236"/>
      <c r="V64" s="236"/>
      <c r="W64" s="236"/>
      <c r="X64" s="236"/>
      <c r="Y64" s="236"/>
      <c r="Z64" s="236"/>
      <c r="AA64" s="236"/>
      <c r="AB64" s="236"/>
      <c r="AC64" s="236"/>
      <c r="AD64" s="236"/>
      <c r="AE64" s="236"/>
      <c r="AF64" s="236"/>
      <c r="AG64" s="236"/>
      <c r="AH64" s="236"/>
      <c r="AI64" s="236"/>
      <c r="AJ64" s="236"/>
      <c r="AK64" s="236"/>
      <c r="AL64" s="236"/>
      <c r="AM64" s="236"/>
      <c r="AN64" s="236"/>
      <c r="AO64" s="236"/>
      <c r="AP64" s="236"/>
      <c r="AQ64" s="236"/>
      <c r="AR64" s="236"/>
      <c r="AS64" s="236"/>
      <c r="AT64" s="236"/>
      <c r="AU64" s="236"/>
      <c r="AV64" s="236"/>
      <c r="AW64" s="236"/>
      <c r="AX64" s="236"/>
      <c r="AY64" s="236"/>
      <c r="AZ64" s="236"/>
      <c r="BA64" s="236"/>
      <c r="BB64" s="236"/>
      <c r="BC64" s="236"/>
      <c r="BD64" s="236"/>
      <c r="BE64" s="236"/>
      <c r="BF64" s="236"/>
      <c r="BG64" s="236"/>
      <c r="BH64" s="236"/>
      <c r="BI64" s="236"/>
      <c r="BJ64" s="236"/>
      <c r="BK64" s="236"/>
      <c r="BL64" s="236"/>
      <c r="BM64" s="236"/>
      <c r="BN64" s="236"/>
      <c r="BO64" s="236"/>
      <c r="BP64" s="236"/>
      <c r="BQ64" s="233">
        <v>58</v>
      </c>
      <c r="BR64" s="234"/>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24"/>
    </row>
    <row r="65" spans="1:131" ht="26.25" customHeight="1" thickBot="1" x14ac:dyDescent="0.2">
      <c r="A65" s="226" t="s">
        <v>401</v>
      </c>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6"/>
      <c r="BE65" s="236"/>
      <c r="BF65" s="236"/>
      <c r="BG65" s="236"/>
      <c r="BH65" s="236"/>
      <c r="BI65" s="236"/>
      <c r="BJ65" s="236"/>
      <c r="BK65" s="236"/>
      <c r="BL65" s="236"/>
      <c r="BM65" s="236"/>
      <c r="BN65" s="236"/>
      <c r="BO65" s="236"/>
      <c r="BP65" s="236"/>
      <c r="BQ65" s="233">
        <v>59</v>
      </c>
      <c r="BR65" s="234"/>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24"/>
    </row>
    <row r="66" spans="1:131" ht="26.25" customHeight="1" x14ac:dyDescent="0.15">
      <c r="A66" s="1008" t="s">
        <v>402</v>
      </c>
      <c r="B66" s="1009"/>
      <c r="C66" s="1009"/>
      <c r="D66" s="1009"/>
      <c r="E66" s="1009"/>
      <c r="F66" s="1009"/>
      <c r="G66" s="1009"/>
      <c r="H66" s="1009"/>
      <c r="I66" s="1009"/>
      <c r="J66" s="1009"/>
      <c r="K66" s="1009"/>
      <c r="L66" s="1009"/>
      <c r="M66" s="1009"/>
      <c r="N66" s="1009"/>
      <c r="O66" s="1009"/>
      <c r="P66" s="1010"/>
      <c r="Q66" s="1014" t="s">
        <v>382</v>
      </c>
      <c r="R66" s="1015"/>
      <c r="S66" s="1015"/>
      <c r="T66" s="1015"/>
      <c r="U66" s="1016"/>
      <c r="V66" s="1014" t="s">
        <v>383</v>
      </c>
      <c r="W66" s="1015"/>
      <c r="X66" s="1015"/>
      <c r="Y66" s="1015"/>
      <c r="Z66" s="1016"/>
      <c r="AA66" s="1014" t="s">
        <v>384</v>
      </c>
      <c r="AB66" s="1015"/>
      <c r="AC66" s="1015"/>
      <c r="AD66" s="1015"/>
      <c r="AE66" s="1016"/>
      <c r="AF66" s="1020" t="s">
        <v>385</v>
      </c>
      <c r="AG66" s="1021"/>
      <c r="AH66" s="1021"/>
      <c r="AI66" s="1021"/>
      <c r="AJ66" s="1022"/>
      <c r="AK66" s="1014" t="s">
        <v>386</v>
      </c>
      <c r="AL66" s="1009"/>
      <c r="AM66" s="1009"/>
      <c r="AN66" s="1009"/>
      <c r="AO66" s="1010"/>
      <c r="AP66" s="1014" t="s">
        <v>387</v>
      </c>
      <c r="AQ66" s="1015"/>
      <c r="AR66" s="1015"/>
      <c r="AS66" s="1015"/>
      <c r="AT66" s="1016"/>
      <c r="AU66" s="1014" t="s">
        <v>403</v>
      </c>
      <c r="AV66" s="1015"/>
      <c r="AW66" s="1015"/>
      <c r="AX66" s="1015"/>
      <c r="AY66" s="1016"/>
      <c r="AZ66" s="1014" t="s">
        <v>364</v>
      </c>
      <c r="BA66" s="1015"/>
      <c r="BB66" s="1015"/>
      <c r="BC66" s="1015"/>
      <c r="BD66" s="1028"/>
      <c r="BE66" s="236"/>
      <c r="BF66" s="236"/>
      <c r="BG66" s="236"/>
      <c r="BH66" s="236"/>
      <c r="BI66" s="236"/>
      <c r="BJ66" s="236"/>
      <c r="BK66" s="236"/>
      <c r="BL66" s="236"/>
      <c r="BM66" s="236"/>
      <c r="BN66" s="236"/>
      <c r="BO66" s="236"/>
      <c r="BP66" s="236"/>
      <c r="BQ66" s="233">
        <v>60</v>
      </c>
      <c r="BR66" s="238"/>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24"/>
    </row>
    <row r="67" spans="1:131" ht="26.25" customHeight="1" thickBot="1" x14ac:dyDescent="0.2">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36"/>
      <c r="BF67" s="236"/>
      <c r="BG67" s="236"/>
      <c r="BH67" s="236"/>
      <c r="BI67" s="236"/>
      <c r="BJ67" s="236"/>
      <c r="BK67" s="236"/>
      <c r="BL67" s="236"/>
      <c r="BM67" s="236"/>
      <c r="BN67" s="236"/>
      <c r="BO67" s="236"/>
      <c r="BP67" s="236"/>
      <c r="BQ67" s="233">
        <v>61</v>
      </c>
      <c r="BR67" s="238"/>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24"/>
    </row>
    <row r="68" spans="1:131" ht="26.25" customHeight="1" thickTop="1" x14ac:dyDescent="0.15">
      <c r="A68" s="231">
        <v>1</v>
      </c>
      <c r="B68" s="998" t="s">
        <v>564</v>
      </c>
      <c r="C68" s="999"/>
      <c r="D68" s="999"/>
      <c r="E68" s="999"/>
      <c r="F68" s="999"/>
      <c r="G68" s="999"/>
      <c r="H68" s="999"/>
      <c r="I68" s="999"/>
      <c r="J68" s="999"/>
      <c r="K68" s="999"/>
      <c r="L68" s="999"/>
      <c r="M68" s="999"/>
      <c r="N68" s="999"/>
      <c r="O68" s="999"/>
      <c r="P68" s="1000"/>
      <c r="Q68" s="1001">
        <v>1103</v>
      </c>
      <c r="R68" s="995"/>
      <c r="S68" s="995"/>
      <c r="T68" s="995"/>
      <c r="U68" s="995"/>
      <c r="V68" s="995">
        <v>1100</v>
      </c>
      <c r="W68" s="995"/>
      <c r="X68" s="995"/>
      <c r="Y68" s="995"/>
      <c r="Z68" s="995"/>
      <c r="AA68" s="995">
        <v>3</v>
      </c>
      <c r="AB68" s="995"/>
      <c r="AC68" s="995"/>
      <c r="AD68" s="995"/>
      <c r="AE68" s="995"/>
      <c r="AF68" s="995">
        <v>3</v>
      </c>
      <c r="AG68" s="995"/>
      <c r="AH68" s="995"/>
      <c r="AI68" s="995"/>
      <c r="AJ68" s="995"/>
      <c r="AK68" s="995" t="s">
        <v>569</v>
      </c>
      <c r="AL68" s="995"/>
      <c r="AM68" s="995"/>
      <c r="AN68" s="995"/>
      <c r="AO68" s="995"/>
      <c r="AP68" s="995" t="s">
        <v>569</v>
      </c>
      <c r="AQ68" s="995"/>
      <c r="AR68" s="995"/>
      <c r="AS68" s="995"/>
      <c r="AT68" s="995"/>
      <c r="AU68" s="995" t="s">
        <v>569</v>
      </c>
      <c r="AV68" s="995"/>
      <c r="AW68" s="995"/>
      <c r="AX68" s="995"/>
      <c r="AY68" s="995"/>
      <c r="AZ68" s="996"/>
      <c r="BA68" s="996"/>
      <c r="BB68" s="996"/>
      <c r="BC68" s="996"/>
      <c r="BD68" s="997"/>
      <c r="BE68" s="236"/>
      <c r="BF68" s="236"/>
      <c r="BG68" s="236"/>
      <c r="BH68" s="236"/>
      <c r="BI68" s="236"/>
      <c r="BJ68" s="236"/>
      <c r="BK68" s="236"/>
      <c r="BL68" s="236"/>
      <c r="BM68" s="236"/>
      <c r="BN68" s="236"/>
      <c r="BO68" s="236"/>
      <c r="BP68" s="236"/>
      <c r="BQ68" s="233">
        <v>62</v>
      </c>
      <c r="BR68" s="238"/>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24"/>
    </row>
    <row r="69" spans="1:131" ht="26.25" customHeight="1" x14ac:dyDescent="0.15">
      <c r="A69" s="233">
        <v>2</v>
      </c>
      <c r="B69" s="987" t="s">
        <v>565</v>
      </c>
      <c r="C69" s="988"/>
      <c r="D69" s="988"/>
      <c r="E69" s="988"/>
      <c r="F69" s="988"/>
      <c r="G69" s="988"/>
      <c r="H69" s="988"/>
      <c r="I69" s="988"/>
      <c r="J69" s="988"/>
      <c r="K69" s="988"/>
      <c r="L69" s="988"/>
      <c r="M69" s="988"/>
      <c r="N69" s="988"/>
      <c r="O69" s="988"/>
      <c r="P69" s="989"/>
      <c r="Q69" s="990">
        <v>83</v>
      </c>
      <c r="R69" s="984"/>
      <c r="S69" s="984"/>
      <c r="T69" s="984"/>
      <c r="U69" s="984"/>
      <c r="V69" s="984">
        <v>69</v>
      </c>
      <c r="W69" s="984"/>
      <c r="X69" s="984"/>
      <c r="Y69" s="984"/>
      <c r="Z69" s="984"/>
      <c r="AA69" s="984">
        <v>14</v>
      </c>
      <c r="AB69" s="984"/>
      <c r="AC69" s="984"/>
      <c r="AD69" s="984"/>
      <c r="AE69" s="984"/>
      <c r="AF69" s="984">
        <v>14</v>
      </c>
      <c r="AG69" s="984"/>
      <c r="AH69" s="984"/>
      <c r="AI69" s="984"/>
      <c r="AJ69" s="984"/>
      <c r="AK69" s="984" t="s">
        <v>569</v>
      </c>
      <c r="AL69" s="984"/>
      <c r="AM69" s="984"/>
      <c r="AN69" s="984"/>
      <c r="AO69" s="984"/>
      <c r="AP69" s="984" t="s">
        <v>569</v>
      </c>
      <c r="AQ69" s="984"/>
      <c r="AR69" s="984"/>
      <c r="AS69" s="984"/>
      <c r="AT69" s="984"/>
      <c r="AU69" s="984" t="s">
        <v>569</v>
      </c>
      <c r="AV69" s="984"/>
      <c r="AW69" s="984"/>
      <c r="AX69" s="984"/>
      <c r="AY69" s="984"/>
      <c r="AZ69" s="985"/>
      <c r="BA69" s="985"/>
      <c r="BB69" s="985"/>
      <c r="BC69" s="985"/>
      <c r="BD69" s="986"/>
      <c r="BE69" s="236"/>
      <c r="BF69" s="236"/>
      <c r="BG69" s="236"/>
      <c r="BH69" s="236"/>
      <c r="BI69" s="236"/>
      <c r="BJ69" s="236"/>
      <c r="BK69" s="236"/>
      <c r="BL69" s="236"/>
      <c r="BM69" s="236"/>
      <c r="BN69" s="236"/>
      <c r="BO69" s="236"/>
      <c r="BP69" s="236"/>
      <c r="BQ69" s="233">
        <v>63</v>
      </c>
      <c r="BR69" s="238"/>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24"/>
    </row>
    <row r="70" spans="1:131" ht="26.25" customHeight="1" x14ac:dyDescent="0.15">
      <c r="A70" s="233">
        <v>3</v>
      </c>
      <c r="B70" s="987" t="s">
        <v>566</v>
      </c>
      <c r="C70" s="988"/>
      <c r="D70" s="988"/>
      <c r="E70" s="988"/>
      <c r="F70" s="988"/>
      <c r="G70" s="988"/>
      <c r="H70" s="988"/>
      <c r="I70" s="988"/>
      <c r="J70" s="988"/>
      <c r="K70" s="988"/>
      <c r="L70" s="988"/>
      <c r="M70" s="988"/>
      <c r="N70" s="988"/>
      <c r="O70" s="988"/>
      <c r="P70" s="989"/>
      <c r="Q70" s="990">
        <v>6431</v>
      </c>
      <c r="R70" s="984"/>
      <c r="S70" s="984"/>
      <c r="T70" s="984"/>
      <c r="U70" s="984"/>
      <c r="V70" s="984">
        <v>6234</v>
      </c>
      <c r="W70" s="984"/>
      <c r="X70" s="984"/>
      <c r="Y70" s="984"/>
      <c r="Z70" s="984"/>
      <c r="AA70" s="984">
        <v>197</v>
      </c>
      <c r="AB70" s="984"/>
      <c r="AC70" s="984"/>
      <c r="AD70" s="984"/>
      <c r="AE70" s="984"/>
      <c r="AF70" s="984">
        <v>197</v>
      </c>
      <c r="AG70" s="984"/>
      <c r="AH70" s="984"/>
      <c r="AI70" s="984"/>
      <c r="AJ70" s="984"/>
      <c r="AK70" s="984" t="s">
        <v>569</v>
      </c>
      <c r="AL70" s="984"/>
      <c r="AM70" s="984"/>
      <c r="AN70" s="984"/>
      <c r="AO70" s="984"/>
      <c r="AP70" s="984" t="s">
        <v>569</v>
      </c>
      <c r="AQ70" s="984"/>
      <c r="AR70" s="984"/>
      <c r="AS70" s="984"/>
      <c r="AT70" s="984"/>
      <c r="AU70" s="984" t="s">
        <v>569</v>
      </c>
      <c r="AV70" s="984"/>
      <c r="AW70" s="984"/>
      <c r="AX70" s="984"/>
      <c r="AY70" s="984"/>
      <c r="AZ70" s="985"/>
      <c r="BA70" s="985"/>
      <c r="BB70" s="985"/>
      <c r="BC70" s="985"/>
      <c r="BD70" s="986"/>
      <c r="BE70" s="236"/>
      <c r="BF70" s="236"/>
      <c r="BG70" s="236"/>
      <c r="BH70" s="236"/>
      <c r="BI70" s="236"/>
      <c r="BJ70" s="236"/>
      <c r="BK70" s="236"/>
      <c r="BL70" s="236"/>
      <c r="BM70" s="236"/>
      <c r="BN70" s="236"/>
      <c r="BO70" s="236"/>
      <c r="BP70" s="236"/>
      <c r="BQ70" s="233">
        <v>64</v>
      </c>
      <c r="BR70" s="238"/>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24"/>
    </row>
    <row r="71" spans="1:131" ht="26.25" customHeight="1" x14ac:dyDescent="0.15">
      <c r="A71" s="233">
        <v>4</v>
      </c>
      <c r="B71" s="987" t="s">
        <v>561</v>
      </c>
      <c r="C71" s="988"/>
      <c r="D71" s="988"/>
      <c r="E71" s="988"/>
      <c r="F71" s="988"/>
      <c r="G71" s="988"/>
      <c r="H71" s="988"/>
      <c r="I71" s="988"/>
      <c r="J71" s="988"/>
      <c r="K71" s="988"/>
      <c r="L71" s="988"/>
      <c r="M71" s="988"/>
      <c r="N71" s="988"/>
      <c r="O71" s="988"/>
      <c r="P71" s="989"/>
      <c r="Q71" s="990">
        <v>24</v>
      </c>
      <c r="R71" s="984"/>
      <c r="S71" s="984"/>
      <c r="T71" s="984"/>
      <c r="U71" s="984"/>
      <c r="V71" s="984">
        <f>14+6</f>
        <v>20</v>
      </c>
      <c r="W71" s="984"/>
      <c r="X71" s="984"/>
      <c r="Y71" s="984"/>
      <c r="Z71" s="984"/>
      <c r="AA71" s="984">
        <v>3</v>
      </c>
      <c r="AB71" s="984"/>
      <c r="AC71" s="984"/>
      <c r="AD71" s="984"/>
      <c r="AE71" s="984"/>
      <c r="AF71" s="984">
        <v>3</v>
      </c>
      <c r="AG71" s="984"/>
      <c r="AH71" s="984"/>
      <c r="AI71" s="984"/>
      <c r="AJ71" s="984"/>
      <c r="AK71" s="984">
        <v>6</v>
      </c>
      <c r="AL71" s="984"/>
      <c r="AM71" s="984"/>
      <c r="AN71" s="984"/>
      <c r="AO71" s="984"/>
      <c r="AP71" s="984" t="s">
        <v>569</v>
      </c>
      <c r="AQ71" s="984"/>
      <c r="AR71" s="984"/>
      <c r="AS71" s="984"/>
      <c r="AT71" s="984"/>
      <c r="AU71" s="984" t="s">
        <v>569</v>
      </c>
      <c r="AV71" s="984"/>
      <c r="AW71" s="984"/>
      <c r="AX71" s="984"/>
      <c r="AY71" s="984"/>
      <c r="AZ71" s="985"/>
      <c r="BA71" s="985"/>
      <c r="BB71" s="985"/>
      <c r="BC71" s="985"/>
      <c r="BD71" s="986"/>
      <c r="BE71" s="236"/>
      <c r="BF71" s="236"/>
      <c r="BG71" s="236"/>
      <c r="BH71" s="236"/>
      <c r="BI71" s="236"/>
      <c r="BJ71" s="236"/>
      <c r="BK71" s="236"/>
      <c r="BL71" s="236"/>
      <c r="BM71" s="236"/>
      <c r="BN71" s="236"/>
      <c r="BO71" s="236"/>
      <c r="BP71" s="236"/>
      <c r="BQ71" s="233">
        <v>65</v>
      </c>
      <c r="BR71" s="238"/>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24"/>
    </row>
    <row r="72" spans="1:131" ht="26.25" customHeight="1" x14ac:dyDescent="0.15">
      <c r="A72" s="233">
        <v>5</v>
      </c>
      <c r="B72" s="987" t="s">
        <v>562</v>
      </c>
      <c r="C72" s="988"/>
      <c r="D72" s="988"/>
      <c r="E72" s="988"/>
      <c r="F72" s="988"/>
      <c r="G72" s="988"/>
      <c r="H72" s="988"/>
      <c r="I72" s="988"/>
      <c r="J72" s="988"/>
      <c r="K72" s="988"/>
      <c r="L72" s="988"/>
      <c r="M72" s="988"/>
      <c r="N72" s="988"/>
      <c r="O72" s="988"/>
      <c r="P72" s="989"/>
      <c r="Q72" s="990">
        <v>139</v>
      </c>
      <c r="R72" s="984"/>
      <c r="S72" s="984"/>
      <c r="T72" s="984"/>
      <c r="U72" s="984"/>
      <c r="V72" s="984">
        <v>112</v>
      </c>
      <c r="W72" s="984"/>
      <c r="X72" s="984"/>
      <c r="Y72" s="984"/>
      <c r="Z72" s="984"/>
      <c r="AA72" s="984">
        <v>27</v>
      </c>
      <c r="AB72" s="984"/>
      <c r="AC72" s="984"/>
      <c r="AD72" s="984"/>
      <c r="AE72" s="984"/>
      <c r="AF72" s="984">
        <v>27</v>
      </c>
      <c r="AG72" s="984"/>
      <c r="AH72" s="984"/>
      <c r="AI72" s="984"/>
      <c r="AJ72" s="984"/>
      <c r="AK72" s="984" t="s">
        <v>569</v>
      </c>
      <c r="AL72" s="984"/>
      <c r="AM72" s="984"/>
      <c r="AN72" s="984"/>
      <c r="AO72" s="984"/>
      <c r="AP72" s="984">
        <v>61</v>
      </c>
      <c r="AQ72" s="984"/>
      <c r="AR72" s="984"/>
      <c r="AS72" s="984"/>
      <c r="AT72" s="984"/>
      <c r="AU72" s="984">
        <v>18</v>
      </c>
      <c r="AV72" s="984"/>
      <c r="AW72" s="984"/>
      <c r="AX72" s="984"/>
      <c r="AY72" s="984"/>
      <c r="AZ72" s="985"/>
      <c r="BA72" s="985"/>
      <c r="BB72" s="985"/>
      <c r="BC72" s="985"/>
      <c r="BD72" s="986"/>
      <c r="BE72" s="236"/>
      <c r="BF72" s="236"/>
      <c r="BG72" s="236"/>
      <c r="BH72" s="236"/>
      <c r="BI72" s="236"/>
      <c r="BJ72" s="236"/>
      <c r="BK72" s="236"/>
      <c r="BL72" s="236"/>
      <c r="BM72" s="236"/>
      <c r="BN72" s="236"/>
      <c r="BO72" s="236"/>
      <c r="BP72" s="236"/>
      <c r="BQ72" s="233">
        <v>66</v>
      </c>
      <c r="BR72" s="238"/>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24"/>
    </row>
    <row r="73" spans="1:131" ht="26.25" customHeight="1" x14ac:dyDescent="0.15">
      <c r="A73" s="233">
        <v>6</v>
      </c>
      <c r="B73" s="987" t="s">
        <v>563</v>
      </c>
      <c r="C73" s="988"/>
      <c r="D73" s="988"/>
      <c r="E73" s="988"/>
      <c r="F73" s="988"/>
      <c r="G73" s="988"/>
      <c r="H73" s="988"/>
      <c r="I73" s="988"/>
      <c r="J73" s="988"/>
      <c r="K73" s="988"/>
      <c r="L73" s="988"/>
      <c r="M73" s="988"/>
      <c r="N73" s="988"/>
      <c r="O73" s="988"/>
      <c r="P73" s="989"/>
      <c r="Q73" s="990">
        <v>541</v>
      </c>
      <c r="R73" s="984"/>
      <c r="S73" s="984"/>
      <c r="T73" s="984"/>
      <c r="U73" s="984"/>
      <c r="V73" s="984">
        <v>484</v>
      </c>
      <c r="W73" s="984"/>
      <c r="X73" s="984"/>
      <c r="Y73" s="984"/>
      <c r="Z73" s="984"/>
      <c r="AA73" s="984">
        <v>57</v>
      </c>
      <c r="AB73" s="984"/>
      <c r="AC73" s="984"/>
      <c r="AD73" s="984"/>
      <c r="AE73" s="984"/>
      <c r="AF73" s="984">
        <v>57</v>
      </c>
      <c r="AG73" s="984"/>
      <c r="AH73" s="984"/>
      <c r="AI73" s="984"/>
      <c r="AJ73" s="984"/>
      <c r="AK73" s="984" t="s">
        <v>569</v>
      </c>
      <c r="AL73" s="984"/>
      <c r="AM73" s="984"/>
      <c r="AN73" s="984"/>
      <c r="AO73" s="984"/>
      <c r="AP73" s="984">
        <v>518</v>
      </c>
      <c r="AQ73" s="984"/>
      <c r="AR73" s="984"/>
      <c r="AS73" s="984"/>
      <c r="AT73" s="984"/>
      <c r="AU73" s="984">
        <v>55</v>
      </c>
      <c r="AV73" s="984"/>
      <c r="AW73" s="984"/>
      <c r="AX73" s="984"/>
      <c r="AY73" s="984"/>
      <c r="AZ73" s="985"/>
      <c r="BA73" s="985"/>
      <c r="BB73" s="985"/>
      <c r="BC73" s="985"/>
      <c r="BD73" s="986"/>
      <c r="BE73" s="236"/>
      <c r="BF73" s="236"/>
      <c r="BG73" s="236"/>
      <c r="BH73" s="236"/>
      <c r="BI73" s="236"/>
      <c r="BJ73" s="236"/>
      <c r="BK73" s="236"/>
      <c r="BL73" s="236"/>
      <c r="BM73" s="236"/>
      <c r="BN73" s="236"/>
      <c r="BO73" s="236"/>
      <c r="BP73" s="236"/>
      <c r="BQ73" s="233">
        <v>67</v>
      </c>
      <c r="BR73" s="238"/>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24"/>
    </row>
    <row r="74" spans="1:131" ht="26.25" customHeight="1" x14ac:dyDescent="0.15">
      <c r="A74" s="233">
        <v>7</v>
      </c>
      <c r="B74" s="987" t="s">
        <v>567</v>
      </c>
      <c r="C74" s="988"/>
      <c r="D74" s="988"/>
      <c r="E74" s="988"/>
      <c r="F74" s="988"/>
      <c r="G74" s="988"/>
      <c r="H74" s="988"/>
      <c r="I74" s="988"/>
      <c r="J74" s="988"/>
      <c r="K74" s="988"/>
      <c r="L74" s="988"/>
      <c r="M74" s="988"/>
      <c r="N74" s="988"/>
      <c r="O74" s="988"/>
      <c r="P74" s="989"/>
      <c r="Q74" s="990">
        <v>406</v>
      </c>
      <c r="R74" s="984"/>
      <c r="S74" s="984"/>
      <c r="T74" s="984"/>
      <c r="U74" s="984"/>
      <c r="V74" s="984">
        <v>324</v>
      </c>
      <c r="W74" s="984"/>
      <c r="X74" s="984"/>
      <c r="Y74" s="984"/>
      <c r="Z74" s="984"/>
      <c r="AA74" s="984">
        <v>82</v>
      </c>
      <c r="AB74" s="984"/>
      <c r="AC74" s="984"/>
      <c r="AD74" s="984"/>
      <c r="AE74" s="984"/>
      <c r="AF74" s="984">
        <v>82</v>
      </c>
      <c r="AG74" s="984"/>
      <c r="AH74" s="984"/>
      <c r="AI74" s="984"/>
      <c r="AJ74" s="984"/>
      <c r="AK74" s="984" t="s">
        <v>569</v>
      </c>
      <c r="AL74" s="984"/>
      <c r="AM74" s="984"/>
      <c r="AN74" s="984"/>
      <c r="AO74" s="984"/>
      <c r="AP74" s="984" t="s">
        <v>569</v>
      </c>
      <c r="AQ74" s="984"/>
      <c r="AR74" s="984"/>
      <c r="AS74" s="984"/>
      <c r="AT74" s="984"/>
      <c r="AU74" s="984" t="s">
        <v>569</v>
      </c>
      <c r="AV74" s="984"/>
      <c r="AW74" s="984"/>
      <c r="AX74" s="984"/>
      <c r="AY74" s="984"/>
      <c r="AZ74" s="985"/>
      <c r="BA74" s="985"/>
      <c r="BB74" s="985"/>
      <c r="BC74" s="985"/>
      <c r="BD74" s="986"/>
      <c r="BE74" s="236"/>
      <c r="BF74" s="236"/>
      <c r="BG74" s="236"/>
      <c r="BH74" s="236"/>
      <c r="BI74" s="236"/>
      <c r="BJ74" s="236"/>
      <c r="BK74" s="236"/>
      <c r="BL74" s="236"/>
      <c r="BM74" s="236"/>
      <c r="BN74" s="236"/>
      <c r="BO74" s="236"/>
      <c r="BP74" s="236"/>
      <c r="BQ74" s="233">
        <v>68</v>
      </c>
      <c r="BR74" s="238"/>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24"/>
    </row>
    <row r="75" spans="1:131" ht="26.25" customHeight="1" x14ac:dyDescent="0.15">
      <c r="A75" s="233">
        <v>8</v>
      </c>
      <c r="B75" s="987" t="s">
        <v>568</v>
      </c>
      <c r="C75" s="988"/>
      <c r="D75" s="988"/>
      <c r="E75" s="988"/>
      <c r="F75" s="988"/>
      <c r="G75" s="988"/>
      <c r="H75" s="988"/>
      <c r="I75" s="988"/>
      <c r="J75" s="988"/>
      <c r="K75" s="988"/>
      <c r="L75" s="988"/>
      <c r="M75" s="988"/>
      <c r="N75" s="988"/>
      <c r="O75" s="988"/>
      <c r="P75" s="989"/>
      <c r="Q75" s="991">
        <v>161934</v>
      </c>
      <c r="R75" s="992"/>
      <c r="S75" s="992"/>
      <c r="T75" s="992"/>
      <c r="U75" s="993"/>
      <c r="V75" s="994">
        <v>158460</v>
      </c>
      <c r="W75" s="992"/>
      <c r="X75" s="992"/>
      <c r="Y75" s="992"/>
      <c r="Z75" s="993"/>
      <c r="AA75" s="994">
        <v>3473</v>
      </c>
      <c r="AB75" s="992"/>
      <c r="AC75" s="992"/>
      <c r="AD75" s="992"/>
      <c r="AE75" s="993"/>
      <c r="AF75" s="994">
        <v>3473</v>
      </c>
      <c r="AG75" s="992"/>
      <c r="AH75" s="992"/>
      <c r="AI75" s="992"/>
      <c r="AJ75" s="993"/>
      <c r="AK75" s="994">
        <v>1726</v>
      </c>
      <c r="AL75" s="992"/>
      <c r="AM75" s="992"/>
      <c r="AN75" s="992"/>
      <c r="AO75" s="993"/>
      <c r="AP75" s="994" t="s">
        <v>569</v>
      </c>
      <c r="AQ75" s="992"/>
      <c r="AR75" s="992"/>
      <c r="AS75" s="992"/>
      <c r="AT75" s="993"/>
      <c r="AU75" s="994" t="s">
        <v>569</v>
      </c>
      <c r="AV75" s="992"/>
      <c r="AW75" s="992"/>
      <c r="AX75" s="992"/>
      <c r="AY75" s="993"/>
      <c r="AZ75" s="985"/>
      <c r="BA75" s="985"/>
      <c r="BB75" s="985"/>
      <c r="BC75" s="985"/>
      <c r="BD75" s="986"/>
      <c r="BE75" s="236"/>
      <c r="BF75" s="236"/>
      <c r="BG75" s="236"/>
      <c r="BH75" s="236"/>
      <c r="BI75" s="236"/>
      <c r="BJ75" s="236"/>
      <c r="BK75" s="236"/>
      <c r="BL75" s="236"/>
      <c r="BM75" s="236"/>
      <c r="BN75" s="236"/>
      <c r="BO75" s="236"/>
      <c r="BP75" s="236"/>
      <c r="BQ75" s="233">
        <v>69</v>
      </c>
      <c r="BR75" s="238"/>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24"/>
    </row>
    <row r="76" spans="1:131" ht="26.25" customHeight="1" x14ac:dyDescent="0.15">
      <c r="A76" s="233">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36"/>
      <c r="BF76" s="236"/>
      <c r="BG76" s="236"/>
      <c r="BH76" s="236"/>
      <c r="BI76" s="236"/>
      <c r="BJ76" s="236"/>
      <c r="BK76" s="236"/>
      <c r="BL76" s="236"/>
      <c r="BM76" s="236"/>
      <c r="BN76" s="236"/>
      <c r="BO76" s="236"/>
      <c r="BP76" s="236"/>
      <c r="BQ76" s="233">
        <v>70</v>
      </c>
      <c r="BR76" s="238"/>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24"/>
    </row>
    <row r="77" spans="1:131" ht="26.25" customHeight="1" x14ac:dyDescent="0.15">
      <c r="A77" s="233">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36"/>
      <c r="BF77" s="236"/>
      <c r="BG77" s="236"/>
      <c r="BH77" s="236"/>
      <c r="BI77" s="236"/>
      <c r="BJ77" s="236"/>
      <c r="BK77" s="236"/>
      <c r="BL77" s="236"/>
      <c r="BM77" s="236"/>
      <c r="BN77" s="236"/>
      <c r="BO77" s="236"/>
      <c r="BP77" s="236"/>
      <c r="BQ77" s="233">
        <v>71</v>
      </c>
      <c r="BR77" s="238"/>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24"/>
    </row>
    <row r="78" spans="1:131" ht="26.25" customHeight="1" x14ac:dyDescent="0.15">
      <c r="A78" s="233">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36"/>
      <c r="BF78" s="236"/>
      <c r="BG78" s="236"/>
      <c r="BH78" s="236"/>
      <c r="BI78" s="236"/>
      <c r="BJ78" s="224"/>
      <c r="BK78" s="224"/>
      <c r="BL78" s="224"/>
      <c r="BM78" s="224"/>
      <c r="BN78" s="224"/>
      <c r="BO78" s="236"/>
      <c r="BP78" s="236"/>
      <c r="BQ78" s="233">
        <v>72</v>
      </c>
      <c r="BR78" s="238"/>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24"/>
    </row>
    <row r="79" spans="1:131" ht="26.25" customHeight="1" x14ac:dyDescent="0.15">
      <c r="A79" s="233">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36"/>
      <c r="BF79" s="236"/>
      <c r="BG79" s="236"/>
      <c r="BH79" s="236"/>
      <c r="BI79" s="236"/>
      <c r="BJ79" s="224"/>
      <c r="BK79" s="224"/>
      <c r="BL79" s="224"/>
      <c r="BM79" s="224"/>
      <c r="BN79" s="224"/>
      <c r="BO79" s="236"/>
      <c r="BP79" s="236"/>
      <c r="BQ79" s="233">
        <v>73</v>
      </c>
      <c r="BR79" s="238"/>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24"/>
    </row>
    <row r="80" spans="1:131" ht="26.25" customHeight="1" x14ac:dyDescent="0.15">
      <c r="A80" s="233">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36"/>
      <c r="BF80" s="236"/>
      <c r="BG80" s="236"/>
      <c r="BH80" s="236"/>
      <c r="BI80" s="236"/>
      <c r="BJ80" s="236"/>
      <c r="BK80" s="236"/>
      <c r="BL80" s="236"/>
      <c r="BM80" s="236"/>
      <c r="BN80" s="236"/>
      <c r="BO80" s="236"/>
      <c r="BP80" s="236"/>
      <c r="BQ80" s="233">
        <v>74</v>
      </c>
      <c r="BR80" s="238"/>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24"/>
    </row>
    <row r="81" spans="1:131" ht="26.25" customHeight="1" x14ac:dyDescent="0.15">
      <c r="A81" s="233">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36"/>
      <c r="BF81" s="236"/>
      <c r="BG81" s="236"/>
      <c r="BH81" s="236"/>
      <c r="BI81" s="236"/>
      <c r="BJ81" s="236"/>
      <c r="BK81" s="236"/>
      <c r="BL81" s="236"/>
      <c r="BM81" s="236"/>
      <c r="BN81" s="236"/>
      <c r="BO81" s="236"/>
      <c r="BP81" s="236"/>
      <c r="BQ81" s="233">
        <v>75</v>
      </c>
      <c r="BR81" s="238"/>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24"/>
    </row>
    <row r="82" spans="1:131" ht="26.25" customHeight="1" x14ac:dyDescent="0.15">
      <c r="A82" s="233">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36"/>
      <c r="BF82" s="236"/>
      <c r="BG82" s="236"/>
      <c r="BH82" s="236"/>
      <c r="BI82" s="236"/>
      <c r="BJ82" s="236"/>
      <c r="BK82" s="236"/>
      <c r="BL82" s="236"/>
      <c r="BM82" s="236"/>
      <c r="BN82" s="236"/>
      <c r="BO82" s="236"/>
      <c r="BP82" s="236"/>
      <c r="BQ82" s="233">
        <v>76</v>
      </c>
      <c r="BR82" s="238"/>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24"/>
    </row>
    <row r="83" spans="1:131" ht="26.25" customHeight="1" x14ac:dyDescent="0.15">
      <c r="A83" s="233">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36"/>
      <c r="BF83" s="236"/>
      <c r="BG83" s="236"/>
      <c r="BH83" s="236"/>
      <c r="BI83" s="236"/>
      <c r="BJ83" s="236"/>
      <c r="BK83" s="236"/>
      <c r="BL83" s="236"/>
      <c r="BM83" s="236"/>
      <c r="BN83" s="236"/>
      <c r="BO83" s="236"/>
      <c r="BP83" s="236"/>
      <c r="BQ83" s="233">
        <v>77</v>
      </c>
      <c r="BR83" s="238"/>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24"/>
    </row>
    <row r="84" spans="1:131" ht="26.25" customHeight="1" x14ac:dyDescent="0.15">
      <c r="A84" s="233">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36"/>
      <c r="BF84" s="236"/>
      <c r="BG84" s="236"/>
      <c r="BH84" s="236"/>
      <c r="BI84" s="236"/>
      <c r="BJ84" s="236"/>
      <c r="BK84" s="236"/>
      <c r="BL84" s="236"/>
      <c r="BM84" s="236"/>
      <c r="BN84" s="236"/>
      <c r="BO84" s="236"/>
      <c r="BP84" s="236"/>
      <c r="BQ84" s="233">
        <v>78</v>
      </c>
      <c r="BR84" s="238"/>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24"/>
    </row>
    <row r="85" spans="1:131" ht="26.25" customHeight="1" x14ac:dyDescent="0.15">
      <c r="A85" s="233">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36"/>
      <c r="BF85" s="236"/>
      <c r="BG85" s="236"/>
      <c r="BH85" s="236"/>
      <c r="BI85" s="236"/>
      <c r="BJ85" s="236"/>
      <c r="BK85" s="236"/>
      <c r="BL85" s="236"/>
      <c r="BM85" s="236"/>
      <c r="BN85" s="236"/>
      <c r="BO85" s="236"/>
      <c r="BP85" s="236"/>
      <c r="BQ85" s="233">
        <v>79</v>
      </c>
      <c r="BR85" s="238"/>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24"/>
    </row>
    <row r="86" spans="1:131" ht="26.25" customHeight="1" x14ac:dyDescent="0.15">
      <c r="A86" s="233">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36"/>
      <c r="BF86" s="236"/>
      <c r="BG86" s="236"/>
      <c r="BH86" s="236"/>
      <c r="BI86" s="236"/>
      <c r="BJ86" s="236"/>
      <c r="BK86" s="236"/>
      <c r="BL86" s="236"/>
      <c r="BM86" s="236"/>
      <c r="BN86" s="236"/>
      <c r="BO86" s="236"/>
      <c r="BP86" s="236"/>
      <c r="BQ86" s="233">
        <v>80</v>
      </c>
      <c r="BR86" s="238"/>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24"/>
    </row>
    <row r="87" spans="1:131" ht="26.25" customHeight="1" x14ac:dyDescent="0.15">
      <c r="A87" s="239">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36"/>
      <c r="BF87" s="236"/>
      <c r="BG87" s="236"/>
      <c r="BH87" s="236"/>
      <c r="BI87" s="236"/>
      <c r="BJ87" s="236"/>
      <c r="BK87" s="236"/>
      <c r="BL87" s="236"/>
      <c r="BM87" s="236"/>
      <c r="BN87" s="236"/>
      <c r="BO87" s="236"/>
      <c r="BP87" s="236"/>
      <c r="BQ87" s="233">
        <v>81</v>
      </c>
      <c r="BR87" s="238"/>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24"/>
    </row>
    <row r="88" spans="1:131" ht="26.25" customHeight="1" thickBot="1" x14ac:dyDescent="0.2">
      <c r="A88" s="235" t="s">
        <v>378</v>
      </c>
      <c r="B88" s="950" t="s">
        <v>404</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3856</v>
      </c>
      <c r="AG88" s="972"/>
      <c r="AH88" s="972"/>
      <c r="AI88" s="972"/>
      <c r="AJ88" s="972"/>
      <c r="AK88" s="976"/>
      <c r="AL88" s="976"/>
      <c r="AM88" s="976"/>
      <c r="AN88" s="976"/>
      <c r="AO88" s="976"/>
      <c r="AP88" s="972">
        <v>579</v>
      </c>
      <c r="AQ88" s="972"/>
      <c r="AR88" s="972"/>
      <c r="AS88" s="972"/>
      <c r="AT88" s="972"/>
      <c r="AU88" s="972">
        <v>73</v>
      </c>
      <c r="AV88" s="972"/>
      <c r="AW88" s="972"/>
      <c r="AX88" s="972"/>
      <c r="AY88" s="972"/>
      <c r="AZ88" s="973"/>
      <c r="BA88" s="973"/>
      <c r="BB88" s="973"/>
      <c r="BC88" s="973"/>
      <c r="BD88" s="974"/>
      <c r="BE88" s="236"/>
      <c r="BF88" s="236"/>
      <c r="BG88" s="236"/>
      <c r="BH88" s="236"/>
      <c r="BI88" s="236"/>
      <c r="BJ88" s="236"/>
      <c r="BK88" s="236"/>
      <c r="BL88" s="236"/>
      <c r="BM88" s="236"/>
      <c r="BN88" s="236"/>
      <c r="BO88" s="236"/>
      <c r="BP88" s="236"/>
      <c r="BQ88" s="233">
        <v>82</v>
      </c>
      <c r="BR88" s="238"/>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24"/>
    </row>
    <row r="89" spans="1:131" ht="26.25" hidden="1" customHeight="1" x14ac:dyDescent="0.15">
      <c r="A89" s="240"/>
      <c r="B89" s="241"/>
      <c r="C89" s="241"/>
      <c r="D89" s="241"/>
      <c r="E89" s="241"/>
      <c r="F89" s="241"/>
      <c r="G89" s="241"/>
      <c r="H89" s="241"/>
      <c r="I89" s="241"/>
      <c r="J89" s="241"/>
      <c r="K89" s="241"/>
      <c r="L89" s="241"/>
      <c r="M89" s="241"/>
      <c r="N89" s="241"/>
      <c r="O89" s="241"/>
      <c r="P89" s="241"/>
      <c r="Q89" s="242"/>
      <c r="R89" s="242"/>
      <c r="S89" s="242"/>
      <c r="T89" s="242"/>
      <c r="U89" s="242"/>
      <c r="V89" s="242"/>
      <c r="W89" s="242"/>
      <c r="X89" s="242"/>
      <c r="Y89" s="242"/>
      <c r="Z89" s="242"/>
      <c r="AA89" s="242"/>
      <c r="AB89" s="242"/>
      <c r="AC89" s="242"/>
      <c r="AD89" s="242"/>
      <c r="AE89" s="242"/>
      <c r="AF89" s="242"/>
      <c r="AG89" s="242"/>
      <c r="AH89" s="242"/>
      <c r="AI89" s="242"/>
      <c r="AJ89" s="242"/>
      <c r="AK89" s="242"/>
      <c r="AL89" s="242"/>
      <c r="AM89" s="242"/>
      <c r="AN89" s="242"/>
      <c r="AO89" s="242"/>
      <c r="AP89" s="242"/>
      <c r="AQ89" s="242"/>
      <c r="AR89" s="242"/>
      <c r="AS89" s="242"/>
      <c r="AT89" s="242"/>
      <c r="AU89" s="242"/>
      <c r="AV89" s="242"/>
      <c r="AW89" s="242"/>
      <c r="AX89" s="242"/>
      <c r="AY89" s="242"/>
      <c r="AZ89" s="243"/>
      <c r="BA89" s="243"/>
      <c r="BB89" s="243"/>
      <c r="BC89" s="243"/>
      <c r="BD89" s="243"/>
      <c r="BE89" s="236"/>
      <c r="BF89" s="236"/>
      <c r="BG89" s="236"/>
      <c r="BH89" s="236"/>
      <c r="BI89" s="236"/>
      <c r="BJ89" s="236"/>
      <c r="BK89" s="236"/>
      <c r="BL89" s="236"/>
      <c r="BM89" s="236"/>
      <c r="BN89" s="236"/>
      <c r="BO89" s="236"/>
      <c r="BP89" s="236"/>
      <c r="BQ89" s="233">
        <v>83</v>
      </c>
      <c r="BR89" s="238"/>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24"/>
    </row>
    <row r="90" spans="1:131" ht="26.25" hidden="1" customHeight="1" x14ac:dyDescent="0.15">
      <c r="A90" s="240"/>
      <c r="B90" s="241"/>
      <c r="C90" s="241"/>
      <c r="D90" s="241"/>
      <c r="E90" s="241"/>
      <c r="F90" s="241"/>
      <c r="G90" s="241"/>
      <c r="H90" s="241"/>
      <c r="I90" s="241"/>
      <c r="J90" s="241"/>
      <c r="K90" s="241"/>
      <c r="L90" s="241"/>
      <c r="M90" s="241"/>
      <c r="N90" s="241"/>
      <c r="O90" s="241"/>
      <c r="P90" s="241"/>
      <c r="Q90" s="242"/>
      <c r="R90" s="242"/>
      <c r="S90" s="242"/>
      <c r="T90" s="242"/>
      <c r="U90" s="242"/>
      <c r="V90" s="242"/>
      <c r="W90" s="242"/>
      <c r="X90" s="242"/>
      <c r="Y90" s="242"/>
      <c r="Z90" s="242"/>
      <c r="AA90" s="242"/>
      <c r="AB90" s="242"/>
      <c r="AC90" s="242"/>
      <c r="AD90" s="242"/>
      <c r="AE90" s="242"/>
      <c r="AF90" s="242"/>
      <c r="AG90" s="242"/>
      <c r="AH90" s="242"/>
      <c r="AI90" s="242"/>
      <c r="AJ90" s="242"/>
      <c r="AK90" s="242"/>
      <c r="AL90" s="242"/>
      <c r="AM90" s="242"/>
      <c r="AN90" s="242"/>
      <c r="AO90" s="242"/>
      <c r="AP90" s="242"/>
      <c r="AQ90" s="242"/>
      <c r="AR90" s="242"/>
      <c r="AS90" s="242"/>
      <c r="AT90" s="242"/>
      <c r="AU90" s="242"/>
      <c r="AV90" s="242"/>
      <c r="AW90" s="242"/>
      <c r="AX90" s="242"/>
      <c r="AY90" s="242"/>
      <c r="AZ90" s="243"/>
      <c r="BA90" s="243"/>
      <c r="BB90" s="243"/>
      <c r="BC90" s="243"/>
      <c r="BD90" s="243"/>
      <c r="BE90" s="236"/>
      <c r="BF90" s="236"/>
      <c r="BG90" s="236"/>
      <c r="BH90" s="236"/>
      <c r="BI90" s="236"/>
      <c r="BJ90" s="236"/>
      <c r="BK90" s="236"/>
      <c r="BL90" s="236"/>
      <c r="BM90" s="236"/>
      <c r="BN90" s="236"/>
      <c r="BO90" s="236"/>
      <c r="BP90" s="236"/>
      <c r="BQ90" s="233">
        <v>84</v>
      </c>
      <c r="BR90" s="238"/>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24"/>
    </row>
    <row r="91" spans="1:131" ht="26.25" hidden="1" customHeight="1" x14ac:dyDescent="0.15">
      <c r="A91" s="240"/>
      <c r="B91" s="241"/>
      <c r="C91" s="241"/>
      <c r="D91" s="241"/>
      <c r="E91" s="241"/>
      <c r="F91" s="241"/>
      <c r="G91" s="241"/>
      <c r="H91" s="241"/>
      <c r="I91" s="241"/>
      <c r="J91" s="241"/>
      <c r="K91" s="241"/>
      <c r="L91" s="241"/>
      <c r="M91" s="241"/>
      <c r="N91" s="241"/>
      <c r="O91" s="241"/>
      <c r="P91" s="241"/>
      <c r="Q91" s="242"/>
      <c r="R91" s="242"/>
      <c r="S91" s="242"/>
      <c r="T91" s="242"/>
      <c r="U91" s="242"/>
      <c r="V91" s="242"/>
      <c r="W91" s="242"/>
      <c r="X91" s="242"/>
      <c r="Y91" s="242"/>
      <c r="Z91" s="242"/>
      <c r="AA91" s="242"/>
      <c r="AB91" s="242"/>
      <c r="AC91" s="242"/>
      <c r="AD91" s="242"/>
      <c r="AE91" s="242"/>
      <c r="AF91" s="242"/>
      <c r="AG91" s="242"/>
      <c r="AH91" s="242"/>
      <c r="AI91" s="242"/>
      <c r="AJ91" s="242"/>
      <c r="AK91" s="242"/>
      <c r="AL91" s="242"/>
      <c r="AM91" s="242"/>
      <c r="AN91" s="242"/>
      <c r="AO91" s="242"/>
      <c r="AP91" s="242"/>
      <c r="AQ91" s="242"/>
      <c r="AR91" s="242"/>
      <c r="AS91" s="242"/>
      <c r="AT91" s="242"/>
      <c r="AU91" s="242"/>
      <c r="AV91" s="242"/>
      <c r="AW91" s="242"/>
      <c r="AX91" s="242"/>
      <c r="AY91" s="242"/>
      <c r="AZ91" s="243"/>
      <c r="BA91" s="243"/>
      <c r="BB91" s="243"/>
      <c r="BC91" s="243"/>
      <c r="BD91" s="243"/>
      <c r="BE91" s="236"/>
      <c r="BF91" s="236"/>
      <c r="BG91" s="236"/>
      <c r="BH91" s="236"/>
      <c r="BI91" s="236"/>
      <c r="BJ91" s="236"/>
      <c r="BK91" s="236"/>
      <c r="BL91" s="236"/>
      <c r="BM91" s="236"/>
      <c r="BN91" s="236"/>
      <c r="BO91" s="236"/>
      <c r="BP91" s="236"/>
      <c r="BQ91" s="233">
        <v>85</v>
      </c>
      <c r="BR91" s="238"/>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24"/>
    </row>
    <row r="92" spans="1:131" ht="26.25" hidden="1" customHeight="1" x14ac:dyDescent="0.15">
      <c r="A92" s="240"/>
      <c r="B92" s="241"/>
      <c r="C92" s="241"/>
      <c r="D92" s="241"/>
      <c r="E92" s="241"/>
      <c r="F92" s="241"/>
      <c r="G92" s="241"/>
      <c r="H92" s="241"/>
      <c r="I92" s="241"/>
      <c r="J92" s="241"/>
      <c r="K92" s="241"/>
      <c r="L92" s="241"/>
      <c r="M92" s="241"/>
      <c r="N92" s="241"/>
      <c r="O92" s="241"/>
      <c r="P92" s="241"/>
      <c r="Q92" s="242"/>
      <c r="R92" s="242"/>
      <c r="S92" s="242"/>
      <c r="T92" s="242"/>
      <c r="U92" s="242"/>
      <c r="V92" s="242"/>
      <c r="W92" s="242"/>
      <c r="X92" s="242"/>
      <c r="Y92" s="242"/>
      <c r="Z92" s="242"/>
      <c r="AA92" s="242"/>
      <c r="AB92" s="242"/>
      <c r="AC92" s="242"/>
      <c r="AD92" s="242"/>
      <c r="AE92" s="242"/>
      <c r="AF92" s="242"/>
      <c r="AG92" s="242"/>
      <c r="AH92" s="242"/>
      <c r="AI92" s="242"/>
      <c r="AJ92" s="242"/>
      <c r="AK92" s="242"/>
      <c r="AL92" s="242"/>
      <c r="AM92" s="242"/>
      <c r="AN92" s="242"/>
      <c r="AO92" s="242"/>
      <c r="AP92" s="242"/>
      <c r="AQ92" s="242"/>
      <c r="AR92" s="242"/>
      <c r="AS92" s="242"/>
      <c r="AT92" s="242"/>
      <c r="AU92" s="242"/>
      <c r="AV92" s="242"/>
      <c r="AW92" s="242"/>
      <c r="AX92" s="242"/>
      <c r="AY92" s="242"/>
      <c r="AZ92" s="243"/>
      <c r="BA92" s="243"/>
      <c r="BB92" s="243"/>
      <c r="BC92" s="243"/>
      <c r="BD92" s="243"/>
      <c r="BE92" s="236"/>
      <c r="BF92" s="236"/>
      <c r="BG92" s="236"/>
      <c r="BH92" s="236"/>
      <c r="BI92" s="236"/>
      <c r="BJ92" s="236"/>
      <c r="BK92" s="236"/>
      <c r="BL92" s="236"/>
      <c r="BM92" s="236"/>
      <c r="BN92" s="236"/>
      <c r="BO92" s="236"/>
      <c r="BP92" s="236"/>
      <c r="BQ92" s="233">
        <v>86</v>
      </c>
      <c r="BR92" s="238"/>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24"/>
    </row>
    <row r="93" spans="1:131" ht="26.25" hidden="1" customHeight="1" x14ac:dyDescent="0.15">
      <c r="A93" s="240"/>
      <c r="B93" s="241"/>
      <c r="C93" s="241"/>
      <c r="D93" s="241"/>
      <c r="E93" s="241"/>
      <c r="F93" s="241"/>
      <c r="G93" s="241"/>
      <c r="H93" s="241"/>
      <c r="I93" s="241"/>
      <c r="J93" s="241"/>
      <c r="K93" s="241"/>
      <c r="L93" s="241"/>
      <c r="M93" s="241"/>
      <c r="N93" s="241"/>
      <c r="O93" s="241"/>
      <c r="P93" s="241"/>
      <c r="Q93" s="242"/>
      <c r="R93" s="242"/>
      <c r="S93" s="242"/>
      <c r="T93" s="242"/>
      <c r="U93" s="242"/>
      <c r="V93" s="242"/>
      <c r="W93" s="242"/>
      <c r="X93" s="242"/>
      <c r="Y93" s="242"/>
      <c r="Z93" s="242"/>
      <c r="AA93" s="242"/>
      <c r="AB93" s="242"/>
      <c r="AC93" s="242"/>
      <c r="AD93" s="242"/>
      <c r="AE93" s="242"/>
      <c r="AF93" s="242"/>
      <c r="AG93" s="242"/>
      <c r="AH93" s="242"/>
      <c r="AI93" s="242"/>
      <c r="AJ93" s="242"/>
      <c r="AK93" s="242"/>
      <c r="AL93" s="242"/>
      <c r="AM93" s="242"/>
      <c r="AN93" s="242"/>
      <c r="AO93" s="242"/>
      <c r="AP93" s="242"/>
      <c r="AQ93" s="242"/>
      <c r="AR93" s="242"/>
      <c r="AS93" s="242"/>
      <c r="AT93" s="242"/>
      <c r="AU93" s="242"/>
      <c r="AV93" s="242"/>
      <c r="AW93" s="242"/>
      <c r="AX93" s="242"/>
      <c r="AY93" s="242"/>
      <c r="AZ93" s="243"/>
      <c r="BA93" s="243"/>
      <c r="BB93" s="243"/>
      <c r="BC93" s="243"/>
      <c r="BD93" s="243"/>
      <c r="BE93" s="236"/>
      <c r="BF93" s="236"/>
      <c r="BG93" s="236"/>
      <c r="BH93" s="236"/>
      <c r="BI93" s="236"/>
      <c r="BJ93" s="236"/>
      <c r="BK93" s="236"/>
      <c r="BL93" s="236"/>
      <c r="BM93" s="236"/>
      <c r="BN93" s="236"/>
      <c r="BO93" s="236"/>
      <c r="BP93" s="236"/>
      <c r="BQ93" s="233">
        <v>87</v>
      </c>
      <c r="BR93" s="238"/>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24"/>
    </row>
    <row r="94" spans="1:131" ht="26.25" hidden="1" customHeight="1" x14ac:dyDescent="0.15">
      <c r="A94" s="240"/>
      <c r="B94" s="241"/>
      <c r="C94" s="241"/>
      <c r="D94" s="241"/>
      <c r="E94" s="241"/>
      <c r="F94" s="241"/>
      <c r="G94" s="241"/>
      <c r="H94" s="241"/>
      <c r="I94" s="241"/>
      <c r="J94" s="241"/>
      <c r="K94" s="241"/>
      <c r="L94" s="241"/>
      <c r="M94" s="241"/>
      <c r="N94" s="241"/>
      <c r="O94" s="241"/>
      <c r="P94" s="241"/>
      <c r="Q94" s="242"/>
      <c r="R94" s="242"/>
      <c r="S94" s="242"/>
      <c r="T94" s="242"/>
      <c r="U94" s="242"/>
      <c r="V94" s="242"/>
      <c r="W94" s="242"/>
      <c r="X94" s="242"/>
      <c r="Y94" s="242"/>
      <c r="Z94" s="242"/>
      <c r="AA94" s="242"/>
      <c r="AB94" s="242"/>
      <c r="AC94" s="242"/>
      <c r="AD94" s="242"/>
      <c r="AE94" s="242"/>
      <c r="AF94" s="242"/>
      <c r="AG94" s="242"/>
      <c r="AH94" s="242"/>
      <c r="AI94" s="242"/>
      <c r="AJ94" s="242"/>
      <c r="AK94" s="242"/>
      <c r="AL94" s="242"/>
      <c r="AM94" s="242"/>
      <c r="AN94" s="242"/>
      <c r="AO94" s="242"/>
      <c r="AP94" s="242"/>
      <c r="AQ94" s="242"/>
      <c r="AR94" s="242"/>
      <c r="AS94" s="242"/>
      <c r="AT94" s="242"/>
      <c r="AU94" s="242"/>
      <c r="AV94" s="242"/>
      <c r="AW94" s="242"/>
      <c r="AX94" s="242"/>
      <c r="AY94" s="242"/>
      <c r="AZ94" s="243"/>
      <c r="BA94" s="243"/>
      <c r="BB94" s="243"/>
      <c r="BC94" s="243"/>
      <c r="BD94" s="243"/>
      <c r="BE94" s="236"/>
      <c r="BF94" s="236"/>
      <c r="BG94" s="236"/>
      <c r="BH94" s="236"/>
      <c r="BI94" s="236"/>
      <c r="BJ94" s="236"/>
      <c r="BK94" s="236"/>
      <c r="BL94" s="236"/>
      <c r="BM94" s="236"/>
      <c r="BN94" s="236"/>
      <c r="BO94" s="236"/>
      <c r="BP94" s="236"/>
      <c r="BQ94" s="233">
        <v>88</v>
      </c>
      <c r="BR94" s="238"/>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24"/>
    </row>
    <row r="95" spans="1:131" ht="26.25" hidden="1" customHeight="1" x14ac:dyDescent="0.15">
      <c r="A95" s="240"/>
      <c r="B95" s="241"/>
      <c r="C95" s="241"/>
      <c r="D95" s="241"/>
      <c r="E95" s="241"/>
      <c r="F95" s="241"/>
      <c r="G95" s="241"/>
      <c r="H95" s="241"/>
      <c r="I95" s="241"/>
      <c r="J95" s="241"/>
      <c r="K95" s="241"/>
      <c r="L95" s="241"/>
      <c r="M95" s="241"/>
      <c r="N95" s="241"/>
      <c r="O95" s="241"/>
      <c r="P95" s="241"/>
      <c r="Q95" s="242"/>
      <c r="R95" s="242"/>
      <c r="S95" s="242"/>
      <c r="T95" s="242"/>
      <c r="U95" s="242"/>
      <c r="V95" s="242"/>
      <c r="W95" s="242"/>
      <c r="X95" s="242"/>
      <c r="Y95" s="242"/>
      <c r="Z95" s="242"/>
      <c r="AA95" s="242"/>
      <c r="AB95" s="242"/>
      <c r="AC95" s="242"/>
      <c r="AD95" s="242"/>
      <c r="AE95" s="242"/>
      <c r="AF95" s="242"/>
      <c r="AG95" s="242"/>
      <c r="AH95" s="242"/>
      <c r="AI95" s="242"/>
      <c r="AJ95" s="242"/>
      <c r="AK95" s="242"/>
      <c r="AL95" s="242"/>
      <c r="AM95" s="242"/>
      <c r="AN95" s="242"/>
      <c r="AO95" s="242"/>
      <c r="AP95" s="242"/>
      <c r="AQ95" s="242"/>
      <c r="AR95" s="242"/>
      <c r="AS95" s="242"/>
      <c r="AT95" s="242"/>
      <c r="AU95" s="242"/>
      <c r="AV95" s="242"/>
      <c r="AW95" s="242"/>
      <c r="AX95" s="242"/>
      <c r="AY95" s="242"/>
      <c r="AZ95" s="243"/>
      <c r="BA95" s="243"/>
      <c r="BB95" s="243"/>
      <c r="BC95" s="243"/>
      <c r="BD95" s="243"/>
      <c r="BE95" s="236"/>
      <c r="BF95" s="236"/>
      <c r="BG95" s="236"/>
      <c r="BH95" s="236"/>
      <c r="BI95" s="236"/>
      <c r="BJ95" s="236"/>
      <c r="BK95" s="236"/>
      <c r="BL95" s="236"/>
      <c r="BM95" s="236"/>
      <c r="BN95" s="236"/>
      <c r="BO95" s="236"/>
      <c r="BP95" s="236"/>
      <c r="BQ95" s="233">
        <v>89</v>
      </c>
      <c r="BR95" s="238"/>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24"/>
    </row>
    <row r="96" spans="1:131" ht="26.25" hidden="1" customHeight="1" x14ac:dyDescent="0.15">
      <c r="A96" s="240"/>
      <c r="B96" s="241"/>
      <c r="C96" s="241"/>
      <c r="D96" s="241"/>
      <c r="E96" s="241"/>
      <c r="F96" s="241"/>
      <c r="G96" s="241"/>
      <c r="H96" s="241"/>
      <c r="I96" s="241"/>
      <c r="J96" s="241"/>
      <c r="K96" s="241"/>
      <c r="L96" s="241"/>
      <c r="M96" s="241"/>
      <c r="N96" s="241"/>
      <c r="O96" s="241"/>
      <c r="P96" s="241"/>
      <c r="Q96" s="242"/>
      <c r="R96" s="242"/>
      <c r="S96" s="242"/>
      <c r="T96" s="242"/>
      <c r="U96" s="242"/>
      <c r="V96" s="242"/>
      <c r="W96" s="242"/>
      <c r="X96" s="242"/>
      <c r="Y96" s="242"/>
      <c r="Z96" s="242"/>
      <c r="AA96" s="242"/>
      <c r="AB96" s="242"/>
      <c r="AC96" s="242"/>
      <c r="AD96" s="242"/>
      <c r="AE96" s="242"/>
      <c r="AF96" s="242"/>
      <c r="AG96" s="242"/>
      <c r="AH96" s="242"/>
      <c r="AI96" s="242"/>
      <c r="AJ96" s="242"/>
      <c r="AK96" s="242"/>
      <c r="AL96" s="242"/>
      <c r="AM96" s="242"/>
      <c r="AN96" s="242"/>
      <c r="AO96" s="242"/>
      <c r="AP96" s="242"/>
      <c r="AQ96" s="242"/>
      <c r="AR96" s="242"/>
      <c r="AS96" s="242"/>
      <c r="AT96" s="242"/>
      <c r="AU96" s="242"/>
      <c r="AV96" s="242"/>
      <c r="AW96" s="242"/>
      <c r="AX96" s="242"/>
      <c r="AY96" s="242"/>
      <c r="AZ96" s="243"/>
      <c r="BA96" s="243"/>
      <c r="BB96" s="243"/>
      <c r="BC96" s="243"/>
      <c r="BD96" s="243"/>
      <c r="BE96" s="236"/>
      <c r="BF96" s="236"/>
      <c r="BG96" s="236"/>
      <c r="BH96" s="236"/>
      <c r="BI96" s="236"/>
      <c r="BJ96" s="236"/>
      <c r="BK96" s="236"/>
      <c r="BL96" s="236"/>
      <c r="BM96" s="236"/>
      <c r="BN96" s="236"/>
      <c r="BO96" s="236"/>
      <c r="BP96" s="236"/>
      <c r="BQ96" s="233">
        <v>90</v>
      </c>
      <c r="BR96" s="238"/>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24"/>
    </row>
    <row r="97" spans="1:131" ht="26.25" hidden="1" customHeight="1" x14ac:dyDescent="0.15">
      <c r="A97" s="240"/>
      <c r="B97" s="241"/>
      <c r="C97" s="241"/>
      <c r="D97" s="241"/>
      <c r="E97" s="241"/>
      <c r="F97" s="241"/>
      <c r="G97" s="241"/>
      <c r="H97" s="241"/>
      <c r="I97" s="241"/>
      <c r="J97" s="241"/>
      <c r="K97" s="241"/>
      <c r="L97" s="241"/>
      <c r="M97" s="241"/>
      <c r="N97" s="241"/>
      <c r="O97" s="241"/>
      <c r="P97" s="241"/>
      <c r="Q97" s="242"/>
      <c r="R97" s="242"/>
      <c r="S97" s="242"/>
      <c r="T97" s="242"/>
      <c r="U97" s="242"/>
      <c r="V97" s="242"/>
      <c r="W97" s="242"/>
      <c r="X97" s="242"/>
      <c r="Y97" s="242"/>
      <c r="Z97" s="242"/>
      <c r="AA97" s="242"/>
      <c r="AB97" s="242"/>
      <c r="AC97" s="242"/>
      <c r="AD97" s="242"/>
      <c r="AE97" s="242"/>
      <c r="AF97" s="242"/>
      <c r="AG97" s="242"/>
      <c r="AH97" s="242"/>
      <c r="AI97" s="242"/>
      <c r="AJ97" s="242"/>
      <c r="AK97" s="242"/>
      <c r="AL97" s="242"/>
      <c r="AM97" s="242"/>
      <c r="AN97" s="242"/>
      <c r="AO97" s="242"/>
      <c r="AP97" s="242"/>
      <c r="AQ97" s="242"/>
      <c r="AR97" s="242"/>
      <c r="AS97" s="242"/>
      <c r="AT97" s="242"/>
      <c r="AU97" s="242"/>
      <c r="AV97" s="242"/>
      <c r="AW97" s="242"/>
      <c r="AX97" s="242"/>
      <c r="AY97" s="242"/>
      <c r="AZ97" s="243"/>
      <c r="BA97" s="243"/>
      <c r="BB97" s="243"/>
      <c r="BC97" s="243"/>
      <c r="BD97" s="243"/>
      <c r="BE97" s="236"/>
      <c r="BF97" s="236"/>
      <c r="BG97" s="236"/>
      <c r="BH97" s="236"/>
      <c r="BI97" s="236"/>
      <c r="BJ97" s="236"/>
      <c r="BK97" s="236"/>
      <c r="BL97" s="236"/>
      <c r="BM97" s="236"/>
      <c r="BN97" s="236"/>
      <c r="BO97" s="236"/>
      <c r="BP97" s="236"/>
      <c r="BQ97" s="233">
        <v>91</v>
      </c>
      <c r="BR97" s="238"/>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24"/>
    </row>
    <row r="98" spans="1:131" ht="26.25" hidden="1" customHeight="1" x14ac:dyDescent="0.15">
      <c r="A98" s="240"/>
      <c r="B98" s="241"/>
      <c r="C98" s="241"/>
      <c r="D98" s="241"/>
      <c r="E98" s="241"/>
      <c r="F98" s="241"/>
      <c r="G98" s="241"/>
      <c r="H98" s="241"/>
      <c r="I98" s="241"/>
      <c r="J98" s="241"/>
      <c r="K98" s="241"/>
      <c r="L98" s="241"/>
      <c r="M98" s="241"/>
      <c r="N98" s="241"/>
      <c r="O98" s="241"/>
      <c r="P98" s="241"/>
      <c r="Q98" s="242"/>
      <c r="R98" s="242"/>
      <c r="S98" s="242"/>
      <c r="T98" s="242"/>
      <c r="U98" s="242"/>
      <c r="V98" s="242"/>
      <c r="W98" s="242"/>
      <c r="X98" s="242"/>
      <c r="Y98" s="242"/>
      <c r="Z98" s="242"/>
      <c r="AA98" s="242"/>
      <c r="AB98" s="242"/>
      <c r="AC98" s="242"/>
      <c r="AD98" s="242"/>
      <c r="AE98" s="242"/>
      <c r="AF98" s="242"/>
      <c r="AG98" s="242"/>
      <c r="AH98" s="242"/>
      <c r="AI98" s="242"/>
      <c r="AJ98" s="242"/>
      <c r="AK98" s="242"/>
      <c r="AL98" s="242"/>
      <c r="AM98" s="242"/>
      <c r="AN98" s="242"/>
      <c r="AO98" s="242"/>
      <c r="AP98" s="242"/>
      <c r="AQ98" s="242"/>
      <c r="AR98" s="242"/>
      <c r="AS98" s="242"/>
      <c r="AT98" s="242"/>
      <c r="AU98" s="242"/>
      <c r="AV98" s="242"/>
      <c r="AW98" s="242"/>
      <c r="AX98" s="242"/>
      <c r="AY98" s="242"/>
      <c r="AZ98" s="243"/>
      <c r="BA98" s="243"/>
      <c r="BB98" s="243"/>
      <c r="BC98" s="243"/>
      <c r="BD98" s="243"/>
      <c r="BE98" s="236"/>
      <c r="BF98" s="236"/>
      <c r="BG98" s="236"/>
      <c r="BH98" s="236"/>
      <c r="BI98" s="236"/>
      <c r="BJ98" s="236"/>
      <c r="BK98" s="236"/>
      <c r="BL98" s="236"/>
      <c r="BM98" s="236"/>
      <c r="BN98" s="236"/>
      <c r="BO98" s="236"/>
      <c r="BP98" s="236"/>
      <c r="BQ98" s="233">
        <v>92</v>
      </c>
      <c r="BR98" s="238"/>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24"/>
    </row>
    <row r="99" spans="1:131" ht="26.25" hidden="1" customHeight="1" x14ac:dyDescent="0.15">
      <c r="A99" s="240"/>
      <c r="B99" s="241"/>
      <c r="C99" s="241"/>
      <c r="D99" s="241"/>
      <c r="E99" s="241"/>
      <c r="F99" s="241"/>
      <c r="G99" s="241"/>
      <c r="H99" s="241"/>
      <c r="I99" s="241"/>
      <c r="J99" s="241"/>
      <c r="K99" s="241"/>
      <c r="L99" s="241"/>
      <c r="M99" s="241"/>
      <c r="N99" s="241"/>
      <c r="O99" s="241"/>
      <c r="P99" s="241"/>
      <c r="Q99" s="242"/>
      <c r="R99" s="242"/>
      <c r="S99" s="242"/>
      <c r="T99" s="242"/>
      <c r="U99" s="242"/>
      <c r="V99" s="242"/>
      <c r="W99" s="242"/>
      <c r="X99" s="242"/>
      <c r="Y99" s="242"/>
      <c r="Z99" s="242"/>
      <c r="AA99" s="242"/>
      <c r="AB99" s="242"/>
      <c r="AC99" s="242"/>
      <c r="AD99" s="242"/>
      <c r="AE99" s="242"/>
      <c r="AF99" s="242"/>
      <c r="AG99" s="242"/>
      <c r="AH99" s="242"/>
      <c r="AI99" s="242"/>
      <c r="AJ99" s="242"/>
      <c r="AK99" s="242"/>
      <c r="AL99" s="242"/>
      <c r="AM99" s="242"/>
      <c r="AN99" s="242"/>
      <c r="AO99" s="242"/>
      <c r="AP99" s="242"/>
      <c r="AQ99" s="242"/>
      <c r="AR99" s="242"/>
      <c r="AS99" s="242"/>
      <c r="AT99" s="242"/>
      <c r="AU99" s="242"/>
      <c r="AV99" s="242"/>
      <c r="AW99" s="242"/>
      <c r="AX99" s="242"/>
      <c r="AY99" s="242"/>
      <c r="AZ99" s="243"/>
      <c r="BA99" s="243"/>
      <c r="BB99" s="243"/>
      <c r="BC99" s="243"/>
      <c r="BD99" s="243"/>
      <c r="BE99" s="236"/>
      <c r="BF99" s="236"/>
      <c r="BG99" s="236"/>
      <c r="BH99" s="236"/>
      <c r="BI99" s="236"/>
      <c r="BJ99" s="236"/>
      <c r="BK99" s="236"/>
      <c r="BL99" s="236"/>
      <c r="BM99" s="236"/>
      <c r="BN99" s="236"/>
      <c r="BO99" s="236"/>
      <c r="BP99" s="236"/>
      <c r="BQ99" s="233">
        <v>93</v>
      </c>
      <c r="BR99" s="238"/>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24"/>
    </row>
    <row r="100" spans="1:131" ht="26.25" hidden="1" customHeight="1" x14ac:dyDescent="0.15">
      <c r="A100" s="240"/>
      <c r="B100" s="241"/>
      <c r="C100" s="241"/>
      <c r="D100" s="241"/>
      <c r="E100" s="241"/>
      <c r="F100" s="241"/>
      <c r="G100" s="241"/>
      <c r="H100" s="241"/>
      <c r="I100" s="241"/>
      <c r="J100" s="241"/>
      <c r="K100" s="241"/>
      <c r="L100" s="241"/>
      <c r="M100" s="241"/>
      <c r="N100" s="241"/>
      <c r="O100" s="241"/>
      <c r="P100" s="241"/>
      <c r="Q100" s="242"/>
      <c r="R100" s="242"/>
      <c r="S100" s="242"/>
      <c r="T100" s="242"/>
      <c r="U100" s="242"/>
      <c r="V100" s="242"/>
      <c r="W100" s="242"/>
      <c r="X100" s="242"/>
      <c r="Y100" s="242"/>
      <c r="Z100" s="242"/>
      <c r="AA100" s="242"/>
      <c r="AB100" s="242"/>
      <c r="AC100" s="242"/>
      <c r="AD100" s="242"/>
      <c r="AE100" s="242"/>
      <c r="AF100" s="242"/>
      <c r="AG100" s="242"/>
      <c r="AH100" s="242"/>
      <c r="AI100" s="242"/>
      <c r="AJ100" s="242"/>
      <c r="AK100" s="242"/>
      <c r="AL100" s="242"/>
      <c r="AM100" s="242"/>
      <c r="AN100" s="242"/>
      <c r="AO100" s="242"/>
      <c r="AP100" s="242"/>
      <c r="AQ100" s="242"/>
      <c r="AR100" s="242"/>
      <c r="AS100" s="242"/>
      <c r="AT100" s="242"/>
      <c r="AU100" s="242"/>
      <c r="AV100" s="242"/>
      <c r="AW100" s="242"/>
      <c r="AX100" s="242"/>
      <c r="AY100" s="242"/>
      <c r="AZ100" s="243"/>
      <c r="BA100" s="243"/>
      <c r="BB100" s="243"/>
      <c r="BC100" s="243"/>
      <c r="BD100" s="243"/>
      <c r="BE100" s="236"/>
      <c r="BF100" s="236"/>
      <c r="BG100" s="236"/>
      <c r="BH100" s="236"/>
      <c r="BI100" s="236"/>
      <c r="BJ100" s="236"/>
      <c r="BK100" s="236"/>
      <c r="BL100" s="236"/>
      <c r="BM100" s="236"/>
      <c r="BN100" s="236"/>
      <c r="BO100" s="236"/>
      <c r="BP100" s="236"/>
      <c r="BQ100" s="233">
        <v>94</v>
      </c>
      <c r="BR100" s="238"/>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24"/>
    </row>
    <row r="101" spans="1:131" ht="26.25" hidden="1" customHeight="1" x14ac:dyDescent="0.15">
      <c r="A101" s="240"/>
      <c r="B101" s="241"/>
      <c r="C101" s="241"/>
      <c r="D101" s="241"/>
      <c r="E101" s="241"/>
      <c r="F101" s="241"/>
      <c r="G101" s="241"/>
      <c r="H101" s="241"/>
      <c r="I101" s="241"/>
      <c r="J101" s="241"/>
      <c r="K101" s="241"/>
      <c r="L101" s="241"/>
      <c r="M101" s="241"/>
      <c r="N101" s="241"/>
      <c r="O101" s="241"/>
      <c r="P101" s="241"/>
      <c r="Q101" s="242"/>
      <c r="R101" s="242"/>
      <c r="S101" s="242"/>
      <c r="T101" s="242"/>
      <c r="U101" s="242"/>
      <c r="V101" s="242"/>
      <c r="W101" s="242"/>
      <c r="X101" s="242"/>
      <c r="Y101" s="242"/>
      <c r="Z101" s="242"/>
      <c r="AA101" s="242"/>
      <c r="AB101" s="242"/>
      <c r="AC101" s="242"/>
      <c r="AD101" s="242"/>
      <c r="AE101" s="242"/>
      <c r="AF101" s="242"/>
      <c r="AG101" s="242"/>
      <c r="AH101" s="242"/>
      <c r="AI101" s="242"/>
      <c r="AJ101" s="242"/>
      <c r="AK101" s="242"/>
      <c r="AL101" s="242"/>
      <c r="AM101" s="242"/>
      <c r="AN101" s="242"/>
      <c r="AO101" s="242"/>
      <c r="AP101" s="242"/>
      <c r="AQ101" s="242"/>
      <c r="AR101" s="242"/>
      <c r="AS101" s="242"/>
      <c r="AT101" s="242"/>
      <c r="AU101" s="242"/>
      <c r="AV101" s="242"/>
      <c r="AW101" s="242"/>
      <c r="AX101" s="242"/>
      <c r="AY101" s="242"/>
      <c r="AZ101" s="243"/>
      <c r="BA101" s="243"/>
      <c r="BB101" s="243"/>
      <c r="BC101" s="243"/>
      <c r="BD101" s="243"/>
      <c r="BE101" s="236"/>
      <c r="BF101" s="236"/>
      <c r="BG101" s="236"/>
      <c r="BH101" s="236"/>
      <c r="BI101" s="236"/>
      <c r="BJ101" s="236"/>
      <c r="BK101" s="236"/>
      <c r="BL101" s="236"/>
      <c r="BM101" s="236"/>
      <c r="BN101" s="236"/>
      <c r="BO101" s="236"/>
      <c r="BP101" s="236"/>
      <c r="BQ101" s="233">
        <v>95</v>
      </c>
      <c r="BR101" s="238"/>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24"/>
    </row>
    <row r="102" spans="1:131" ht="26.25" customHeight="1" thickBot="1" x14ac:dyDescent="0.2">
      <c r="A102" s="240"/>
      <c r="B102" s="241"/>
      <c r="C102" s="241"/>
      <c r="D102" s="241"/>
      <c r="E102" s="241"/>
      <c r="F102" s="241"/>
      <c r="G102" s="241"/>
      <c r="H102" s="241"/>
      <c r="I102" s="241"/>
      <c r="J102" s="241"/>
      <c r="K102" s="241"/>
      <c r="L102" s="241"/>
      <c r="M102" s="241"/>
      <c r="N102" s="241"/>
      <c r="O102" s="241"/>
      <c r="P102" s="241"/>
      <c r="Q102" s="242"/>
      <c r="R102" s="242"/>
      <c r="S102" s="242"/>
      <c r="T102" s="242"/>
      <c r="U102" s="242"/>
      <c r="V102" s="242"/>
      <c r="W102" s="242"/>
      <c r="X102" s="242"/>
      <c r="Y102" s="242"/>
      <c r="Z102" s="242"/>
      <c r="AA102" s="242"/>
      <c r="AB102" s="242"/>
      <c r="AC102" s="242"/>
      <c r="AD102" s="242"/>
      <c r="AE102" s="242"/>
      <c r="AF102" s="242"/>
      <c r="AG102" s="242"/>
      <c r="AH102" s="242"/>
      <c r="AI102" s="242"/>
      <c r="AJ102" s="242"/>
      <c r="AK102" s="242"/>
      <c r="AL102" s="242"/>
      <c r="AM102" s="242"/>
      <c r="AN102" s="242"/>
      <c r="AO102" s="242"/>
      <c r="AP102" s="242"/>
      <c r="AQ102" s="242"/>
      <c r="AR102" s="242"/>
      <c r="AS102" s="242"/>
      <c r="AT102" s="242"/>
      <c r="AU102" s="242"/>
      <c r="AV102" s="242"/>
      <c r="AW102" s="242"/>
      <c r="AX102" s="242"/>
      <c r="AY102" s="242"/>
      <c r="AZ102" s="243"/>
      <c r="BA102" s="243"/>
      <c r="BB102" s="243"/>
      <c r="BC102" s="243"/>
      <c r="BD102" s="243"/>
      <c r="BE102" s="236"/>
      <c r="BF102" s="236"/>
      <c r="BG102" s="236"/>
      <c r="BH102" s="236"/>
      <c r="BI102" s="236"/>
      <c r="BJ102" s="236"/>
      <c r="BK102" s="236"/>
      <c r="BL102" s="236"/>
      <c r="BM102" s="236"/>
      <c r="BN102" s="236"/>
      <c r="BO102" s="236"/>
      <c r="BP102" s="236"/>
      <c r="BQ102" s="235" t="s">
        <v>378</v>
      </c>
      <c r="BR102" s="950" t="s">
        <v>405</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310</v>
      </c>
      <c r="CS102" s="966"/>
      <c r="CT102" s="966"/>
      <c r="CU102" s="966"/>
      <c r="CV102" s="967"/>
      <c r="CW102" s="965">
        <v>225</v>
      </c>
      <c r="CX102" s="966"/>
      <c r="CY102" s="966"/>
      <c r="CZ102" s="966"/>
      <c r="DA102" s="967"/>
      <c r="DB102" s="965" t="s">
        <v>575</v>
      </c>
      <c r="DC102" s="966"/>
      <c r="DD102" s="966"/>
      <c r="DE102" s="966"/>
      <c r="DF102" s="967"/>
      <c r="DG102" s="965" t="s">
        <v>575</v>
      </c>
      <c r="DH102" s="966"/>
      <c r="DI102" s="966"/>
      <c r="DJ102" s="966"/>
      <c r="DK102" s="967"/>
      <c r="DL102" s="965">
        <v>2864</v>
      </c>
      <c r="DM102" s="966"/>
      <c r="DN102" s="966"/>
      <c r="DO102" s="966"/>
      <c r="DP102" s="967"/>
      <c r="DQ102" s="965">
        <v>435</v>
      </c>
      <c r="DR102" s="966"/>
      <c r="DS102" s="966"/>
      <c r="DT102" s="966"/>
      <c r="DU102" s="967"/>
      <c r="DV102" s="950"/>
      <c r="DW102" s="951"/>
      <c r="DX102" s="951"/>
      <c r="DY102" s="951"/>
      <c r="DZ102" s="952"/>
      <c r="EA102" s="224"/>
    </row>
    <row r="103" spans="1:131" ht="26.25" customHeight="1" x14ac:dyDescent="0.15">
      <c r="A103" s="240"/>
      <c r="B103" s="241"/>
      <c r="C103" s="241"/>
      <c r="D103" s="241"/>
      <c r="E103" s="241"/>
      <c r="F103" s="241"/>
      <c r="G103" s="241"/>
      <c r="H103" s="241"/>
      <c r="I103" s="241"/>
      <c r="J103" s="241"/>
      <c r="K103" s="241"/>
      <c r="L103" s="241"/>
      <c r="M103" s="241"/>
      <c r="N103" s="241"/>
      <c r="O103" s="241"/>
      <c r="P103" s="241"/>
      <c r="Q103" s="242"/>
      <c r="R103" s="242"/>
      <c r="S103" s="242"/>
      <c r="T103" s="242"/>
      <c r="U103" s="242"/>
      <c r="V103" s="242"/>
      <c r="W103" s="242"/>
      <c r="X103" s="242"/>
      <c r="Y103" s="242"/>
      <c r="Z103" s="242"/>
      <c r="AA103" s="242"/>
      <c r="AB103" s="242"/>
      <c r="AC103" s="242"/>
      <c r="AD103" s="242"/>
      <c r="AE103" s="242"/>
      <c r="AF103" s="242"/>
      <c r="AG103" s="242"/>
      <c r="AH103" s="242"/>
      <c r="AI103" s="242"/>
      <c r="AJ103" s="242"/>
      <c r="AK103" s="242"/>
      <c r="AL103" s="242"/>
      <c r="AM103" s="242"/>
      <c r="AN103" s="242"/>
      <c r="AO103" s="242"/>
      <c r="AP103" s="242"/>
      <c r="AQ103" s="242"/>
      <c r="AR103" s="242"/>
      <c r="AS103" s="242"/>
      <c r="AT103" s="242"/>
      <c r="AU103" s="242"/>
      <c r="AV103" s="242"/>
      <c r="AW103" s="242"/>
      <c r="AX103" s="242"/>
      <c r="AY103" s="242"/>
      <c r="AZ103" s="243"/>
      <c r="BA103" s="243"/>
      <c r="BB103" s="243"/>
      <c r="BC103" s="243"/>
      <c r="BD103" s="243"/>
      <c r="BE103" s="236"/>
      <c r="BF103" s="236"/>
      <c r="BG103" s="236"/>
      <c r="BH103" s="236"/>
      <c r="BI103" s="236"/>
      <c r="BJ103" s="236"/>
      <c r="BK103" s="236"/>
      <c r="BL103" s="236"/>
      <c r="BM103" s="236"/>
      <c r="BN103" s="236"/>
      <c r="BO103" s="236"/>
      <c r="BP103" s="236"/>
      <c r="BQ103" s="953" t="s">
        <v>406</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24"/>
    </row>
    <row r="104" spans="1:131" ht="26.25" customHeight="1" x14ac:dyDescent="0.15">
      <c r="A104" s="240"/>
      <c r="B104" s="241"/>
      <c r="C104" s="241"/>
      <c r="D104" s="241"/>
      <c r="E104" s="241"/>
      <c r="F104" s="241"/>
      <c r="G104" s="241"/>
      <c r="H104" s="241"/>
      <c r="I104" s="241"/>
      <c r="J104" s="241"/>
      <c r="K104" s="241"/>
      <c r="L104" s="241"/>
      <c r="M104" s="241"/>
      <c r="N104" s="241"/>
      <c r="O104" s="241"/>
      <c r="P104" s="241"/>
      <c r="Q104" s="242"/>
      <c r="R104" s="242"/>
      <c r="S104" s="242"/>
      <c r="T104" s="242"/>
      <c r="U104" s="242"/>
      <c r="V104" s="242"/>
      <c r="W104" s="242"/>
      <c r="X104" s="242"/>
      <c r="Y104" s="242"/>
      <c r="Z104" s="242"/>
      <c r="AA104" s="242"/>
      <c r="AB104" s="242"/>
      <c r="AC104" s="242"/>
      <c r="AD104" s="242"/>
      <c r="AE104" s="242"/>
      <c r="AF104" s="242"/>
      <c r="AG104" s="242"/>
      <c r="AH104" s="242"/>
      <c r="AI104" s="242"/>
      <c r="AJ104" s="242"/>
      <c r="AK104" s="242"/>
      <c r="AL104" s="242"/>
      <c r="AM104" s="242"/>
      <c r="AN104" s="242"/>
      <c r="AO104" s="242"/>
      <c r="AP104" s="242"/>
      <c r="AQ104" s="242"/>
      <c r="AR104" s="242"/>
      <c r="AS104" s="242"/>
      <c r="AT104" s="242"/>
      <c r="AU104" s="242"/>
      <c r="AV104" s="242"/>
      <c r="AW104" s="242"/>
      <c r="AX104" s="242"/>
      <c r="AY104" s="242"/>
      <c r="AZ104" s="243"/>
      <c r="BA104" s="243"/>
      <c r="BB104" s="243"/>
      <c r="BC104" s="243"/>
      <c r="BD104" s="243"/>
      <c r="BE104" s="236"/>
      <c r="BF104" s="236"/>
      <c r="BG104" s="236"/>
      <c r="BH104" s="236"/>
      <c r="BI104" s="236"/>
      <c r="BJ104" s="236"/>
      <c r="BK104" s="236"/>
      <c r="BL104" s="236"/>
      <c r="BM104" s="236"/>
      <c r="BN104" s="236"/>
      <c r="BO104" s="236"/>
      <c r="BP104" s="236"/>
      <c r="BQ104" s="954" t="s">
        <v>407</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24"/>
    </row>
    <row r="105" spans="1:131" ht="11.25" customHeight="1" x14ac:dyDescent="0.15">
      <c r="A105" s="236"/>
      <c r="B105" s="236"/>
      <c r="C105" s="236"/>
      <c r="D105" s="236"/>
      <c r="E105" s="236"/>
      <c r="F105" s="236"/>
      <c r="G105" s="236"/>
      <c r="H105" s="236"/>
      <c r="I105" s="236"/>
      <c r="J105" s="236"/>
      <c r="K105" s="236"/>
      <c r="L105" s="236"/>
      <c r="M105" s="236"/>
      <c r="N105" s="236"/>
      <c r="O105" s="236"/>
      <c r="P105" s="236"/>
      <c r="Q105" s="236"/>
      <c r="R105" s="236"/>
      <c r="S105" s="236"/>
      <c r="T105" s="236"/>
      <c r="U105" s="236"/>
      <c r="V105" s="236"/>
      <c r="W105" s="236"/>
      <c r="X105" s="236"/>
      <c r="Y105" s="236"/>
      <c r="Z105" s="236"/>
      <c r="AA105" s="236"/>
      <c r="AB105" s="236"/>
      <c r="AC105" s="236"/>
      <c r="AD105" s="236"/>
      <c r="AE105" s="236"/>
      <c r="AF105" s="236"/>
      <c r="AG105" s="236"/>
      <c r="AH105" s="236"/>
      <c r="AI105" s="236"/>
      <c r="AJ105" s="236"/>
      <c r="AK105" s="236"/>
      <c r="AL105" s="236"/>
      <c r="AM105" s="236"/>
      <c r="AN105" s="236"/>
      <c r="AO105" s="236"/>
      <c r="AP105" s="236"/>
      <c r="AQ105" s="236"/>
      <c r="AR105" s="236"/>
      <c r="AS105" s="236"/>
      <c r="AT105" s="236"/>
      <c r="AU105" s="236"/>
      <c r="AV105" s="236"/>
      <c r="AW105" s="236"/>
      <c r="AX105" s="236"/>
      <c r="AY105" s="236"/>
      <c r="AZ105" s="236"/>
      <c r="BA105" s="236"/>
      <c r="BB105" s="236"/>
      <c r="BC105" s="236"/>
      <c r="BD105" s="236"/>
      <c r="BE105" s="236"/>
      <c r="BF105" s="236"/>
      <c r="BG105" s="236"/>
      <c r="BH105" s="236"/>
      <c r="BI105" s="236"/>
      <c r="BJ105" s="236"/>
      <c r="BK105" s="236"/>
      <c r="BL105" s="236"/>
      <c r="BM105" s="236"/>
      <c r="BN105" s="236"/>
      <c r="BO105" s="236"/>
      <c r="BP105" s="236"/>
      <c r="BQ105" s="224"/>
      <c r="BR105" s="224"/>
      <c r="BS105" s="224"/>
      <c r="BT105" s="224"/>
      <c r="BU105" s="224"/>
      <c r="BV105" s="224"/>
      <c r="BW105" s="224"/>
      <c r="BX105" s="224"/>
      <c r="BY105" s="224"/>
      <c r="BZ105" s="224"/>
      <c r="CA105" s="224"/>
      <c r="CB105" s="224"/>
      <c r="CC105" s="224"/>
      <c r="CD105" s="224"/>
      <c r="CE105" s="224"/>
      <c r="CF105" s="224"/>
      <c r="CG105" s="224"/>
      <c r="CH105" s="224"/>
      <c r="CI105" s="224"/>
      <c r="CJ105" s="224"/>
      <c r="CK105" s="224"/>
      <c r="CL105" s="224"/>
      <c r="CM105" s="224"/>
      <c r="CN105" s="224"/>
      <c r="CO105" s="224"/>
      <c r="CP105" s="224"/>
      <c r="CQ105" s="224"/>
      <c r="CR105" s="224"/>
      <c r="CS105" s="224"/>
      <c r="CT105" s="224"/>
      <c r="CU105" s="224"/>
      <c r="CV105" s="224"/>
      <c r="CW105" s="224"/>
      <c r="CX105" s="224"/>
      <c r="CY105" s="224"/>
      <c r="CZ105" s="224"/>
      <c r="DA105" s="224"/>
      <c r="DB105" s="224"/>
      <c r="DC105" s="224"/>
      <c r="DD105" s="224"/>
      <c r="DE105" s="224"/>
      <c r="DF105" s="224"/>
      <c r="DG105" s="224"/>
      <c r="DH105" s="224"/>
      <c r="DI105" s="224"/>
      <c r="DJ105" s="224"/>
      <c r="DK105" s="224"/>
      <c r="DL105" s="224"/>
      <c r="DM105" s="224"/>
      <c r="DN105" s="224"/>
      <c r="DO105" s="224"/>
      <c r="DP105" s="224"/>
      <c r="DQ105" s="224"/>
      <c r="DR105" s="224"/>
      <c r="DS105" s="224"/>
      <c r="DT105" s="224"/>
      <c r="DU105" s="224"/>
      <c r="DV105" s="224"/>
      <c r="DW105" s="224"/>
      <c r="DX105" s="224"/>
      <c r="DY105" s="224"/>
      <c r="DZ105" s="224"/>
      <c r="EA105" s="224"/>
    </row>
    <row r="106" spans="1:131" ht="11.25" customHeight="1" x14ac:dyDescent="0.15">
      <c r="A106" s="236"/>
      <c r="B106" s="236"/>
      <c r="C106" s="236"/>
      <c r="D106" s="236"/>
      <c r="E106" s="236"/>
      <c r="F106" s="236"/>
      <c r="G106" s="236"/>
      <c r="H106" s="236"/>
      <c r="I106" s="236"/>
      <c r="J106" s="236"/>
      <c r="K106" s="236"/>
      <c r="L106" s="236"/>
      <c r="M106" s="236"/>
      <c r="N106" s="236"/>
      <c r="O106" s="236"/>
      <c r="P106" s="236"/>
      <c r="Q106" s="236"/>
      <c r="R106" s="236"/>
      <c r="S106" s="236"/>
      <c r="T106" s="236"/>
      <c r="U106" s="236"/>
      <c r="V106" s="236"/>
      <c r="W106" s="236"/>
      <c r="X106" s="236"/>
      <c r="Y106" s="236"/>
      <c r="Z106" s="236"/>
      <c r="AA106" s="236"/>
      <c r="AB106" s="236"/>
      <c r="AC106" s="236"/>
      <c r="AD106" s="236"/>
      <c r="AE106" s="236"/>
      <c r="AF106" s="236"/>
      <c r="AG106" s="236"/>
      <c r="AH106" s="236"/>
      <c r="AI106" s="236"/>
      <c r="AJ106" s="236"/>
      <c r="AK106" s="236"/>
      <c r="AL106" s="236"/>
      <c r="AM106" s="236"/>
      <c r="AN106" s="236"/>
      <c r="AO106" s="236"/>
      <c r="AP106" s="236"/>
      <c r="AQ106" s="236"/>
      <c r="AR106" s="236"/>
      <c r="AS106" s="236"/>
      <c r="AT106" s="236"/>
      <c r="AU106" s="236"/>
      <c r="AV106" s="236"/>
      <c r="AW106" s="236"/>
      <c r="AX106" s="236"/>
      <c r="AY106" s="236"/>
      <c r="AZ106" s="236"/>
      <c r="BA106" s="236"/>
      <c r="BB106" s="236"/>
      <c r="BC106" s="236"/>
      <c r="BD106" s="236"/>
      <c r="BE106" s="236"/>
      <c r="BF106" s="236"/>
      <c r="BG106" s="236"/>
      <c r="BH106" s="236"/>
      <c r="BI106" s="236"/>
      <c r="BJ106" s="236"/>
      <c r="BK106" s="236"/>
      <c r="BL106" s="236"/>
      <c r="BM106" s="236"/>
      <c r="BN106" s="236"/>
      <c r="BO106" s="236"/>
      <c r="BP106" s="236"/>
      <c r="BQ106" s="224"/>
      <c r="BR106" s="224"/>
      <c r="BS106" s="224"/>
      <c r="BT106" s="224"/>
      <c r="BU106" s="224"/>
      <c r="BV106" s="224"/>
      <c r="BW106" s="224"/>
      <c r="BX106" s="224"/>
      <c r="BY106" s="224"/>
      <c r="BZ106" s="224"/>
      <c r="CA106" s="224"/>
      <c r="CB106" s="224"/>
      <c r="CC106" s="224"/>
      <c r="CD106" s="224"/>
      <c r="CE106" s="224"/>
      <c r="CF106" s="224"/>
      <c r="CG106" s="224"/>
      <c r="CH106" s="224"/>
      <c r="CI106" s="224"/>
      <c r="CJ106" s="224"/>
      <c r="CK106" s="224"/>
      <c r="CL106" s="224"/>
      <c r="CM106" s="224"/>
      <c r="CN106" s="224"/>
      <c r="CO106" s="224"/>
      <c r="CP106" s="224"/>
      <c r="CQ106" s="224"/>
      <c r="CR106" s="224"/>
      <c r="CS106" s="224"/>
      <c r="CT106" s="224"/>
      <c r="CU106" s="224"/>
      <c r="CV106" s="224"/>
      <c r="CW106" s="224"/>
      <c r="CX106" s="224"/>
      <c r="CY106" s="224"/>
      <c r="CZ106" s="224"/>
      <c r="DA106" s="224"/>
      <c r="DB106" s="224"/>
      <c r="DC106" s="224"/>
      <c r="DD106" s="224"/>
      <c r="DE106" s="224"/>
      <c r="DF106" s="224"/>
      <c r="DG106" s="224"/>
      <c r="DH106" s="224"/>
      <c r="DI106" s="224"/>
      <c r="DJ106" s="224"/>
      <c r="DK106" s="224"/>
      <c r="DL106" s="224"/>
      <c r="DM106" s="224"/>
      <c r="DN106" s="224"/>
      <c r="DO106" s="224"/>
      <c r="DP106" s="224"/>
      <c r="DQ106" s="224"/>
      <c r="DR106" s="224"/>
      <c r="DS106" s="224"/>
      <c r="DT106" s="224"/>
      <c r="DU106" s="224"/>
      <c r="DV106" s="224"/>
      <c r="DW106" s="224"/>
      <c r="DX106" s="224"/>
      <c r="DY106" s="224"/>
      <c r="DZ106" s="224"/>
      <c r="EA106" s="224"/>
    </row>
    <row r="107" spans="1:131" s="224" customFormat="1" ht="26.25" customHeight="1" thickBot="1" x14ac:dyDescent="0.2">
      <c r="A107" s="228" t="s">
        <v>408</v>
      </c>
      <c r="B107" s="244"/>
      <c r="C107" s="244"/>
      <c r="D107" s="244"/>
      <c r="E107" s="244"/>
      <c r="F107" s="244"/>
      <c r="G107" s="244"/>
      <c r="H107" s="244"/>
      <c r="I107" s="244"/>
      <c r="J107" s="244"/>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44"/>
      <c r="AG107" s="244"/>
      <c r="AH107" s="244"/>
      <c r="AI107" s="244"/>
      <c r="AJ107" s="244"/>
      <c r="AK107" s="244"/>
      <c r="AL107" s="244"/>
      <c r="AM107" s="244"/>
      <c r="AN107" s="244"/>
      <c r="AO107" s="244"/>
      <c r="AP107" s="244"/>
      <c r="AQ107" s="244"/>
      <c r="AR107" s="244"/>
      <c r="AS107" s="244"/>
      <c r="AT107" s="244"/>
      <c r="AU107" s="228" t="s">
        <v>409</v>
      </c>
      <c r="AV107" s="244"/>
      <c r="AW107" s="244"/>
      <c r="AX107" s="244"/>
      <c r="AY107" s="244"/>
      <c r="AZ107" s="244"/>
      <c r="BA107" s="244"/>
      <c r="BB107" s="244"/>
      <c r="BC107" s="244"/>
      <c r="BD107" s="244"/>
      <c r="BE107" s="244"/>
      <c r="BF107" s="244"/>
      <c r="BG107" s="244"/>
      <c r="BH107" s="244"/>
      <c r="BI107" s="244"/>
      <c r="BJ107" s="244"/>
      <c r="BK107" s="244"/>
      <c r="BL107" s="244"/>
      <c r="BM107" s="244"/>
      <c r="BN107" s="244"/>
      <c r="BO107" s="244"/>
      <c r="BP107" s="244"/>
      <c r="BQ107" s="244"/>
      <c r="BR107" s="244"/>
      <c r="BS107" s="244"/>
      <c r="BT107" s="244"/>
      <c r="BU107" s="244"/>
      <c r="BV107" s="244"/>
      <c r="BW107" s="244"/>
      <c r="BX107" s="244"/>
      <c r="BY107" s="244"/>
      <c r="BZ107" s="244"/>
      <c r="CA107" s="244"/>
      <c r="CB107" s="244"/>
      <c r="CC107" s="244"/>
      <c r="CD107" s="244"/>
      <c r="CE107" s="244"/>
      <c r="CF107" s="244"/>
      <c r="CG107" s="244"/>
      <c r="CH107" s="244"/>
      <c r="CI107" s="244"/>
      <c r="CJ107" s="244"/>
      <c r="CK107" s="244"/>
      <c r="CL107" s="244"/>
      <c r="CM107" s="244"/>
      <c r="CN107" s="244"/>
      <c r="CO107" s="244"/>
      <c r="CP107" s="244"/>
      <c r="CQ107" s="244"/>
      <c r="CR107" s="244"/>
      <c r="CS107" s="244"/>
      <c r="CT107" s="244"/>
      <c r="CU107" s="244"/>
      <c r="CV107" s="244"/>
      <c r="CW107" s="244"/>
      <c r="CX107" s="244"/>
      <c r="CY107" s="244"/>
      <c r="CZ107" s="244"/>
      <c r="DA107" s="244"/>
      <c r="DB107" s="244"/>
      <c r="DC107" s="244"/>
      <c r="DD107" s="244"/>
      <c r="DE107" s="244"/>
      <c r="DF107" s="244"/>
      <c r="DG107" s="244"/>
      <c r="DH107" s="244"/>
      <c r="DI107" s="244"/>
      <c r="DJ107" s="244"/>
      <c r="DK107" s="244"/>
      <c r="DL107" s="244"/>
      <c r="DM107" s="244"/>
      <c r="DN107" s="244"/>
      <c r="DO107" s="244"/>
      <c r="DP107" s="244"/>
      <c r="DQ107" s="244"/>
      <c r="DR107" s="244"/>
      <c r="DS107" s="244"/>
      <c r="DT107" s="244"/>
      <c r="DU107" s="244"/>
      <c r="DV107" s="244"/>
      <c r="DW107" s="244"/>
      <c r="DX107" s="244"/>
      <c r="DY107" s="244"/>
      <c r="DZ107" s="244"/>
    </row>
    <row r="108" spans="1:131" s="224" customFormat="1" ht="26.25" customHeight="1" x14ac:dyDescent="0.15">
      <c r="A108" s="955" t="s">
        <v>410</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411</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24" customFormat="1" ht="26.25" customHeight="1" x14ac:dyDescent="0.15">
      <c r="A109" s="908" t="s">
        <v>412</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413</v>
      </c>
      <c r="AB109" s="909"/>
      <c r="AC109" s="909"/>
      <c r="AD109" s="909"/>
      <c r="AE109" s="910"/>
      <c r="AF109" s="911" t="s">
        <v>414</v>
      </c>
      <c r="AG109" s="909"/>
      <c r="AH109" s="909"/>
      <c r="AI109" s="909"/>
      <c r="AJ109" s="910"/>
      <c r="AK109" s="911" t="s">
        <v>294</v>
      </c>
      <c r="AL109" s="909"/>
      <c r="AM109" s="909"/>
      <c r="AN109" s="909"/>
      <c r="AO109" s="910"/>
      <c r="AP109" s="911" t="s">
        <v>415</v>
      </c>
      <c r="AQ109" s="909"/>
      <c r="AR109" s="909"/>
      <c r="AS109" s="909"/>
      <c r="AT109" s="942"/>
      <c r="AU109" s="908" t="s">
        <v>412</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413</v>
      </c>
      <c r="BR109" s="909"/>
      <c r="BS109" s="909"/>
      <c r="BT109" s="909"/>
      <c r="BU109" s="910"/>
      <c r="BV109" s="911" t="s">
        <v>414</v>
      </c>
      <c r="BW109" s="909"/>
      <c r="BX109" s="909"/>
      <c r="BY109" s="909"/>
      <c r="BZ109" s="910"/>
      <c r="CA109" s="911" t="s">
        <v>294</v>
      </c>
      <c r="CB109" s="909"/>
      <c r="CC109" s="909"/>
      <c r="CD109" s="909"/>
      <c r="CE109" s="910"/>
      <c r="CF109" s="949" t="s">
        <v>415</v>
      </c>
      <c r="CG109" s="949"/>
      <c r="CH109" s="949"/>
      <c r="CI109" s="949"/>
      <c r="CJ109" s="949"/>
      <c r="CK109" s="911" t="s">
        <v>416</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413</v>
      </c>
      <c r="DH109" s="909"/>
      <c r="DI109" s="909"/>
      <c r="DJ109" s="909"/>
      <c r="DK109" s="910"/>
      <c r="DL109" s="911" t="s">
        <v>414</v>
      </c>
      <c r="DM109" s="909"/>
      <c r="DN109" s="909"/>
      <c r="DO109" s="909"/>
      <c r="DP109" s="910"/>
      <c r="DQ109" s="911" t="s">
        <v>294</v>
      </c>
      <c r="DR109" s="909"/>
      <c r="DS109" s="909"/>
      <c r="DT109" s="909"/>
      <c r="DU109" s="910"/>
      <c r="DV109" s="911" t="s">
        <v>415</v>
      </c>
      <c r="DW109" s="909"/>
      <c r="DX109" s="909"/>
      <c r="DY109" s="909"/>
      <c r="DZ109" s="942"/>
    </row>
    <row r="110" spans="1:131" s="224" customFormat="1" ht="26.25" customHeight="1" x14ac:dyDescent="0.15">
      <c r="A110" s="820" t="s">
        <v>417</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8309860</v>
      </c>
      <c r="AB110" s="902"/>
      <c r="AC110" s="902"/>
      <c r="AD110" s="902"/>
      <c r="AE110" s="903"/>
      <c r="AF110" s="904">
        <v>8747827</v>
      </c>
      <c r="AG110" s="902"/>
      <c r="AH110" s="902"/>
      <c r="AI110" s="902"/>
      <c r="AJ110" s="903"/>
      <c r="AK110" s="904">
        <v>8817676</v>
      </c>
      <c r="AL110" s="902"/>
      <c r="AM110" s="902"/>
      <c r="AN110" s="902"/>
      <c r="AO110" s="903"/>
      <c r="AP110" s="905">
        <v>27.7</v>
      </c>
      <c r="AQ110" s="906"/>
      <c r="AR110" s="906"/>
      <c r="AS110" s="906"/>
      <c r="AT110" s="907"/>
      <c r="AU110" s="943" t="s">
        <v>69</v>
      </c>
      <c r="AV110" s="944"/>
      <c r="AW110" s="944"/>
      <c r="AX110" s="944"/>
      <c r="AY110" s="944"/>
      <c r="AZ110" s="873" t="s">
        <v>418</v>
      </c>
      <c r="BA110" s="821"/>
      <c r="BB110" s="821"/>
      <c r="BC110" s="821"/>
      <c r="BD110" s="821"/>
      <c r="BE110" s="821"/>
      <c r="BF110" s="821"/>
      <c r="BG110" s="821"/>
      <c r="BH110" s="821"/>
      <c r="BI110" s="821"/>
      <c r="BJ110" s="821"/>
      <c r="BK110" s="821"/>
      <c r="BL110" s="821"/>
      <c r="BM110" s="821"/>
      <c r="BN110" s="821"/>
      <c r="BO110" s="821"/>
      <c r="BP110" s="822"/>
      <c r="BQ110" s="874">
        <v>79798614</v>
      </c>
      <c r="BR110" s="855"/>
      <c r="BS110" s="855"/>
      <c r="BT110" s="855"/>
      <c r="BU110" s="855"/>
      <c r="BV110" s="855">
        <v>76827738</v>
      </c>
      <c r="BW110" s="855"/>
      <c r="BX110" s="855"/>
      <c r="BY110" s="855"/>
      <c r="BZ110" s="855"/>
      <c r="CA110" s="855">
        <v>71859434</v>
      </c>
      <c r="CB110" s="855"/>
      <c r="CC110" s="855"/>
      <c r="CD110" s="855"/>
      <c r="CE110" s="855"/>
      <c r="CF110" s="879">
        <v>225.9</v>
      </c>
      <c r="CG110" s="880"/>
      <c r="CH110" s="880"/>
      <c r="CI110" s="880"/>
      <c r="CJ110" s="880"/>
      <c r="CK110" s="939" t="s">
        <v>419</v>
      </c>
      <c r="CL110" s="832"/>
      <c r="CM110" s="873" t="s">
        <v>420</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24" customFormat="1" ht="26.25" customHeight="1" x14ac:dyDescent="0.15">
      <c r="A111" s="787" t="s">
        <v>421</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422</v>
      </c>
      <c r="BA111" s="765"/>
      <c r="BB111" s="765"/>
      <c r="BC111" s="765"/>
      <c r="BD111" s="765"/>
      <c r="BE111" s="765"/>
      <c r="BF111" s="765"/>
      <c r="BG111" s="765"/>
      <c r="BH111" s="765"/>
      <c r="BI111" s="765"/>
      <c r="BJ111" s="765"/>
      <c r="BK111" s="765"/>
      <c r="BL111" s="765"/>
      <c r="BM111" s="765"/>
      <c r="BN111" s="765"/>
      <c r="BO111" s="765"/>
      <c r="BP111" s="766"/>
      <c r="BQ111" s="829">
        <v>861010</v>
      </c>
      <c r="BR111" s="830"/>
      <c r="BS111" s="830"/>
      <c r="BT111" s="830"/>
      <c r="BU111" s="830"/>
      <c r="BV111" s="830">
        <v>781210</v>
      </c>
      <c r="BW111" s="830"/>
      <c r="BX111" s="830"/>
      <c r="BY111" s="830"/>
      <c r="BZ111" s="830"/>
      <c r="CA111" s="830">
        <v>780000</v>
      </c>
      <c r="CB111" s="830"/>
      <c r="CC111" s="830"/>
      <c r="CD111" s="830"/>
      <c r="CE111" s="830"/>
      <c r="CF111" s="888">
        <v>2.5</v>
      </c>
      <c r="CG111" s="889"/>
      <c r="CH111" s="889"/>
      <c r="CI111" s="889"/>
      <c r="CJ111" s="889"/>
      <c r="CK111" s="940"/>
      <c r="CL111" s="834"/>
      <c r="CM111" s="828" t="s">
        <v>423</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24" customFormat="1" ht="26.25" customHeight="1" x14ac:dyDescent="0.15">
      <c r="A112" s="925" t="s">
        <v>424</v>
      </c>
      <c r="B112" s="926"/>
      <c r="C112" s="765" t="s">
        <v>425</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v>26779</v>
      </c>
      <c r="AB112" s="793"/>
      <c r="AC112" s="793"/>
      <c r="AD112" s="793"/>
      <c r="AE112" s="794"/>
      <c r="AF112" s="795">
        <v>26779</v>
      </c>
      <c r="AG112" s="793"/>
      <c r="AH112" s="793"/>
      <c r="AI112" s="793"/>
      <c r="AJ112" s="794"/>
      <c r="AK112" s="795">
        <v>26779</v>
      </c>
      <c r="AL112" s="793"/>
      <c r="AM112" s="793"/>
      <c r="AN112" s="793"/>
      <c r="AO112" s="794"/>
      <c r="AP112" s="837">
        <v>0.1</v>
      </c>
      <c r="AQ112" s="838"/>
      <c r="AR112" s="838"/>
      <c r="AS112" s="838"/>
      <c r="AT112" s="839"/>
      <c r="AU112" s="945"/>
      <c r="AV112" s="946"/>
      <c r="AW112" s="946"/>
      <c r="AX112" s="946"/>
      <c r="AY112" s="946"/>
      <c r="AZ112" s="828" t="s">
        <v>426</v>
      </c>
      <c r="BA112" s="765"/>
      <c r="BB112" s="765"/>
      <c r="BC112" s="765"/>
      <c r="BD112" s="765"/>
      <c r="BE112" s="765"/>
      <c r="BF112" s="765"/>
      <c r="BG112" s="765"/>
      <c r="BH112" s="765"/>
      <c r="BI112" s="765"/>
      <c r="BJ112" s="765"/>
      <c r="BK112" s="765"/>
      <c r="BL112" s="765"/>
      <c r="BM112" s="765"/>
      <c r="BN112" s="765"/>
      <c r="BO112" s="765"/>
      <c r="BP112" s="766"/>
      <c r="BQ112" s="829">
        <v>27472465</v>
      </c>
      <c r="BR112" s="830"/>
      <c r="BS112" s="830"/>
      <c r="BT112" s="830"/>
      <c r="BU112" s="830"/>
      <c r="BV112" s="830">
        <v>26218076</v>
      </c>
      <c r="BW112" s="830"/>
      <c r="BX112" s="830"/>
      <c r="BY112" s="830"/>
      <c r="BZ112" s="830"/>
      <c r="CA112" s="830">
        <v>25218783</v>
      </c>
      <c r="CB112" s="830"/>
      <c r="CC112" s="830"/>
      <c r="CD112" s="830"/>
      <c r="CE112" s="830"/>
      <c r="CF112" s="888">
        <v>79.3</v>
      </c>
      <c r="CG112" s="889"/>
      <c r="CH112" s="889"/>
      <c r="CI112" s="889"/>
      <c r="CJ112" s="889"/>
      <c r="CK112" s="940"/>
      <c r="CL112" s="834"/>
      <c r="CM112" s="828" t="s">
        <v>427</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24" customFormat="1" ht="26.25" customHeight="1" x14ac:dyDescent="0.15">
      <c r="A113" s="927"/>
      <c r="B113" s="928"/>
      <c r="C113" s="765" t="s">
        <v>428</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3198235</v>
      </c>
      <c r="AB113" s="932"/>
      <c r="AC113" s="932"/>
      <c r="AD113" s="932"/>
      <c r="AE113" s="933"/>
      <c r="AF113" s="934">
        <v>3164417</v>
      </c>
      <c r="AG113" s="932"/>
      <c r="AH113" s="932"/>
      <c r="AI113" s="932"/>
      <c r="AJ113" s="933"/>
      <c r="AK113" s="934">
        <v>3147905</v>
      </c>
      <c r="AL113" s="932"/>
      <c r="AM113" s="932"/>
      <c r="AN113" s="932"/>
      <c r="AO113" s="933"/>
      <c r="AP113" s="935">
        <v>9.9</v>
      </c>
      <c r="AQ113" s="936"/>
      <c r="AR113" s="936"/>
      <c r="AS113" s="936"/>
      <c r="AT113" s="937"/>
      <c r="AU113" s="945"/>
      <c r="AV113" s="946"/>
      <c r="AW113" s="946"/>
      <c r="AX113" s="946"/>
      <c r="AY113" s="946"/>
      <c r="AZ113" s="828" t="s">
        <v>429</v>
      </c>
      <c r="BA113" s="765"/>
      <c r="BB113" s="765"/>
      <c r="BC113" s="765"/>
      <c r="BD113" s="765"/>
      <c r="BE113" s="765"/>
      <c r="BF113" s="765"/>
      <c r="BG113" s="765"/>
      <c r="BH113" s="765"/>
      <c r="BI113" s="765"/>
      <c r="BJ113" s="765"/>
      <c r="BK113" s="765"/>
      <c r="BL113" s="765"/>
      <c r="BM113" s="765"/>
      <c r="BN113" s="765"/>
      <c r="BO113" s="765"/>
      <c r="BP113" s="766"/>
      <c r="BQ113" s="829">
        <v>55972</v>
      </c>
      <c r="BR113" s="830"/>
      <c r="BS113" s="830"/>
      <c r="BT113" s="830"/>
      <c r="BU113" s="830"/>
      <c r="BV113" s="830">
        <v>72372</v>
      </c>
      <c r="BW113" s="830"/>
      <c r="BX113" s="830"/>
      <c r="BY113" s="830"/>
      <c r="BZ113" s="830"/>
      <c r="CA113" s="830">
        <v>72820</v>
      </c>
      <c r="CB113" s="830"/>
      <c r="CC113" s="830"/>
      <c r="CD113" s="830"/>
      <c r="CE113" s="830"/>
      <c r="CF113" s="888">
        <v>0.2</v>
      </c>
      <c r="CG113" s="889"/>
      <c r="CH113" s="889"/>
      <c r="CI113" s="889"/>
      <c r="CJ113" s="889"/>
      <c r="CK113" s="940"/>
      <c r="CL113" s="834"/>
      <c r="CM113" s="828" t="s">
        <v>430</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24" customFormat="1" ht="26.25" customHeight="1" x14ac:dyDescent="0.15">
      <c r="A114" s="927"/>
      <c r="B114" s="928"/>
      <c r="C114" s="765" t="s">
        <v>431</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21662</v>
      </c>
      <c r="AB114" s="793"/>
      <c r="AC114" s="793"/>
      <c r="AD114" s="793"/>
      <c r="AE114" s="794"/>
      <c r="AF114" s="795">
        <v>10899</v>
      </c>
      <c r="AG114" s="793"/>
      <c r="AH114" s="793"/>
      <c r="AI114" s="793"/>
      <c r="AJ114" s="794"/>
      <c r="AK114" s="795">
        <v>13393</v>
      </c>
      <c r="AL114" s="793"/>
      <c r="AM114" s="793"/>
      <c r="AN114" s="793"/>
      <c r="AO114" s="794"/>
      <c r="AP114" s="837">
        <v>0</v>
      </c>
      <c r="AQ114" s="838"/>
      <c r="AR114" s="838"/>
      <c r="AS114" s="838"/>
      <c r="AT114" s="839"/>
      <c r="AU114" s="945"/>
      <c r="AV114" s="946"/>
      <c r="AW114" s="946"/>
      <c r="AX114" s="946"/>
      <c r="AY114" s="946"/>
      <c r="AZ114" s="828" t="s">
        <v>432</v>
      </c>
      <c r="BA114" s="765"/>
      <c r="BB114" s="765"/>
      <c r="BC114" s="765"/>
      <c r="BD114" s="765"/>
      <c r="BE114" s="765"/>
      <c r="BF114" s="765"/>
      <c r="BG114" s="765"/>
      <c r="BH114" s="765"/>
      <c r="BI114" s="765"/>
      <c r="BJ114" s="765"/>
      <c r="BK114" s="765"/>
      <c r="BL114" s="765"/>
      <c r="BM114" s="765"/>
      <c r="BN114" s="765"/>
      <c r="BO114" s="765"/>
      <c r="BP114" s="766"/>
      <c r="BQ114" s="829">
        <v>9490422</v>
      </c>
      <c r="BR114" s="830"/>
      <c r="BS114" s="830"/>
      <c r="BT114" s="830"/>
      <c r="BU114" s="830"/>
      <c r="BV114" s="830">
        <v>9357695</v>
      </c>
      <c r="BW114" s="830"/>
      <c r="BX114" s="830"/>
      <c r="BY114" s="830"/>
      <c r="BZ114" s="830"/>
      <c r="CA114" s="830">
        <v>9287246</v>
      </c>
      <c r="CB114" s="830"/>
      <c r="CC114" s="830"/>
      <c r="CD114" s="830"/>
      <c r="CE114" s="830"/>
      <c r="CF114" s="888">
        <v>29.2</v>
      </c>
      <c r="CG114" s="889"/>
      <c r="CH114" s="889"/>
      <c r="CI114" s="889"/>
      <c r="CJ114" s="889"/>
      <c r="CK114" s="940"/>
      <c r="CL114" s="834"/>
      <c r="CM114" s="828" t="s">
        <v>433</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24" customFormat="1" ht="26.25" customHeight="1" x14ac:dyDescent="0.15">
      <c r="A115" s="927"/>
      <c r="B115" s="928"/>
      <c r="C115" s="765" t="s">
        <v>434</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5105</v>
      </c>
      <c r="AB115" s="932"/>
      <c r="AC115" s="932"/>
      <c r="AD115" s="932"/>
      <c r="AE115" s="933"/>
      <c r="AF115" s="934">
        <v>3075</v>
      </c>
      <c r="AG115" s="932"/>
      <c r="AH115" s="932"/>
      <c r="AI115" s="932"/>
      <c r="AJ115" s="933"/>
      <c r="AK115" s="934">
        <v>1250</v>
      </c>
      <c r="AL115" s="932"/>
      <c r="AM115" s="932"/>
      <c r="AN115" s="932"/>
      <c r="AO115" s="933"/>
      <c r="AP115" s="935">
        <v>0</v>
      </c>
      <c r="AQ115" s="936"/>
      <c r="AR115" s="936"/>
      <c r="AS115" s="936"/>
      <c r="AT115" s="937"/>
      <c r="AU115" s="945"/>
      <c r="AV115" s="946"/>
      <c r="AW115" s="946"/>
      <c r="AX115" s="946"/>
      <c r="AY115" s="946"/>
      <c r="AZ115" s="828" t="s">
        <v>435</v>
      </c>
      <c r="BA115" s="765"/>
      <c r="BB115" s="765"/>
      <c r="BC115" s="765"/>
      <c r="BD115" s="765"/>
      <c r="BE115" s="765"/>
      <c r="BF115" s="765"/>
      <c r="BG115" s="765"/>
      <c r="BH115" s="765"/>
      <c r="BI115" s="765"/>
      <c r="BJ115" s="765"/>
      <c r="BK115" s="765"/>
      <c r="BL115" s="765"/>
      <c r="BM115" s="765"/>
      <c r="BN115" s="765"/>
      <c r="BO115" s="765"/>
      <c r="BP115" s="766"/>
      <c r="BQ115" s="829">
        <v>433551</v>
      </c>
      <c r="BR115" s="830"/>
      <c r="BS115" s="830"/>
      <c r="BT115" s="830"/>
      <c r="BU115" s="830"/>
      <c r="BV115" s="830">
        <v>468462</v>
      </c>
      <c r="BW115" s="830"/>
      <c r="BX115" s="830"/>
      <c r="BY115" s="830"/>
      <c r="BZ115" s="830"/>
      <c r="CA115" s="830">
        <v>435254</v>
      </c>
      <c r="CB115" s="830"/>
      <c r="CC115" s="830"/>
      <c r="CD115" s="830"/>
      <c r="CE115" s="830"/>
      <c r="CF115" s="888">
        <v>1.4</v>
      </c>
      <c r="CG115" s="889"/>
      <c r="CH115" s="889"/>
      <c r="CI115" s="889"/>
      <c r="CJ115" s="889"/>
      <c r="CK115" s="940"/>
      <c r="CL115" s="834"/>
      <c r="CM115" s="828" t="s">
        <v>436</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24" customFormat="1" ht="26.25" customHeight="1" x14ac:dyDescent="0.15">
      <c r="A116" s="929"/>
      <c r="B116" s="930"/>
      <c r="C116" s="852" t="s">
        <v>437</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v>112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438</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439</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v>3010</v>
      </c>
      <c r="DH116" s="793"/>
      <c r="DI116" s="793"/>
      <c r="DJ116" s="793"/>
      <c r="DK116" s="794"/>
      <c r="DL116" s="795">
        <v>1210</v>
      </c>
      <c r="DM116" s="793"/>
      <c r="DN116" s="793"/>
      <c r="DO116" s="793"/>
      <c r="DP116" s="794"/>
      <c r="DQ116" s="795" t="s">
        <v>122</v>
      </c>
      <c r="DR116" s="793"/>
      <c r="DS116" s="793"/>
      <c r="DT116" s="793"/>
      <c r="DU116" s="794"/>
      <c r="DV116" s="837" t="s">
        <v>122</v>
      </c>
      <c r="DW116" s="838"/>
      <c r="DX116" s="838"/>
      <c r="DY116" s="838"/>
      <c r="DZ116" s="839"/>
    </row>
    <row r="117" spans="1:130" s="224" customFormat="1" ht="26.25" customHeight="1" x14ac:dyDescent="0.15">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440</v>
      </c>
      <c r="Z117" s="910"/>
      <c r="AA117" s="915">
        <v>11561753</v>
      </c>
      <c r="AB117" s="916"/>
      <c r="AC117" s="916"/>
      <c r="AD117" s="916"/>
      <c r="AE117" s="917"/>
      <c r="AF117" s="918">
        <v>11952997</v>
      </c>
      <c r="AG117" s="916"/>
      <c r="AH117" s="916"/>
      <c r="AI117" s="916"/>
      <c r="AJ117" s="917"/>
      <c r="AK117" s="918">
        <v>12007003</v>
      </c>
      <c r="AL117" s="916"/>
      <c r="AM117" s="916"/>
      <c r="AN117" s="916"/>
      <c r="AO117" s="917"/>
      <c r="AP117" s="919"/>
      <c r="AQ117" s="920"/>
      <c r="AR117" s="920"/>
      <c r="AS117" s="920"/>
      <c r="AT117" s="921"/>
      <c r="AU117" s="945"/>
      <c r="AV117" s="946"/>
      <c r="AW117" s="946"/>
      <c r="AX117" s="946"/>
      <c r="AY117" s="946"/>
      <c r="AZ117" s="876" t="s">
        <v>441</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442</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24" customFormat="1" ht="26.25" customHeight="1" x14ac:dyDescent="0.15">
      <c r="A118" s="908" t="s">
        <v>416</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413</v>
      </c>
      <c r="AB118" s="909"/>
      <c r="AC118" s="909"/>
      <c r="AD118" s="909"/>
      <c r="AE118" s="910"/>
      <c r="AF118" s="911" t="s">
        <v>414</v>
      </c>
      <c r="AG118" s="909"/>
      <c r="AH118" s="909"/>
      <c r="AI118" s="909"/>
      <c r="AJ118" s="910"/>
      <c r="AK118" s="911" t="s">
        <v>294</v>
      </c>
      <c r="AL118" s="909"/>
      <c r="AM118" s="909"/>
      <c r="AN118" s="909"/>
      <c r="AO118" s="910"/>
      <c r="AP118" s="912" t="s">
        <v>415</v>
      </c>
      <c r="AQ118" s="913"/>
      <c r="AR118" s="913"/>
      <c r="AS118" s="913"/>
      <c r="AT118" s="914"/>
      <c r="AU118" s="945"/>
      <c r="AV118" s="946"/>
      <c r="AW118" s="946"/>
      <c r="AX118" s="946"/>
      <c r="AY118" s="946"/>
      <c r="AZ118" s="851" t="s">
        <v>443</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444</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24" customFormat="1" ht="26.25" customHeight="1" x14ac:dyDescent="0.15">
      <c r="A119" s="831" t="s">
        <v>419</v>
      </c>
      <c r="B119" s="832"/>
      <c r="C119" s="873" t="s">
        <v>420</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47" t="s">
        <v>177</v>
      </c>
      <c r="BA119" s="247"/>
      <c r="BB119" s="247"/>
      <c r="BC119" s="247"/>
      <c r="BD119" s="247"/>
      <c r="BE119" s="247"/>
      <c r="BF119" s="247"/>
      <c r="BG119" s="247"/>
      <c r="BH119" s="247"/>
      <c r="BI119" s="247"/>
      <c r="BJ119" s="247"/>
      <c r="BK119" s="247"/>
      <c r="BL119" s="247"/>
      <c r="BM119" s="247"/>
      <c r="BN119" s="247"/>
      <c r="BO119" s="890" t="s">
        <v>445</v>
      </c>
      <c r="BP119" s="891"/>
      <c r="BQ119" s="892">
        <v>118112034</v>
      </c>
      <c r="BR119" s="858"/>
      <c r="BS119" s="858"/>
      <c r="BT119" s="858"/>
      <c r="BU119" s="858"/>
      <c r="BV119" s="858">
        <v>113725553</v>
      </c>
      <c r="BW119" s="858"/>
      <c r="BX119" s="858"/>
      <c r="BY119" s="858"/>
      <c r="BZ119" s="858"/>
      <c r="CA119" s="858">
        <v>107653537</v>
      </c>
      <c r="CB119" s="858"/>
      <c r="CC119" s="858"/>
      <c r="CD119" s="858"/>
      <c r="CE119" s="858"/>
      <c r="CF119" s="761"/>
      <c r="CG119" s="762"/>
      <c r="CH119" s="762"/>
      <c r="CI119" s="762"/>
      <c r="CJ119" s="847"/>
      <c r="CK119" s="941"/>
      <c r="CL119" s="836"/>
      <c r="CM119" s="851" t="s">
        <v>446</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v>858000</v>
      </c>
      <c r="DH119" s="777"/>
      <c r="DI119" s="777"/>
      <c r="DJ119" s="777"/>
      <c r="DK119" s="778"/>
      <c r="DL119" s="779">
        <v>780000</v>
      </c>
      <c r="DM119" s="777"/>
      <c r="DN119" s="777"/>
      <c r="DO119" s="777"/>
      <c r="DP119" s="778"/>
      <c r="DQ119" s="779">
        <v>780000</v>
      </c>
      <c r="DR119" s="777"/>
      <c r="DS119" s="777"/>
      <c r="DT119" s="777"/>
      <c r="DU119" s="778"/>
      <c r="DV119" s="861">
        <v>2.5</v>
      </c>
      <c r="DW119" s="862"/>
      <c r="DX119" s="862"/>
      <c r="DY119" s="862"/>
      <c r="DZ119" s="863"/>
    </row>
    <row r="120" spans="1:130" s="224" customFormat="1" ht="26.25" customHeight="1" x14ac:dyDescent="0.15">
      <c r="A120" s="833"/>
      <c r="B120" s="834"/>
      <c r="C120" s="828" t="s">
        <v>423</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447</v>
      </c>
      <c r="AV120" s="894"/>
      <c r="AW120" s="894"/>
      <c r="AX120" s="894"/>
      <c r="AY120" s="895"/>
      <c r="AZ120" s="873" t="s">
        <v>448</v>
      </c>
      <c r="BA120" s="821"/>
      <c r="BB120" s="821"/>
      <c r="BC120" s="821"/>
      <c r="BD120" s="821"/>
      <c r="BE120" s="821"/>
      <c r="BF120" s="821"/>
      <c r="BG120" s="821"/>
      <c r="BH120" s="821"/>
      <c r="BI120" s="821"/>
      <c r="BJ120" s="821"/>
      <c r="BK120" s="821"/>
      <c r="BL120" s="821"/>
      <c r="BM120" s="821"/>
      <c r="BN120" s="821"/>
      <c r="BO120" s="821"/>
      <c r="BP120" s="822"/>
      <c r="BQ120" s="874">
        <v>15400500</v>
      </c>
      <c r="BR120" s="855"/>
      <c r="BS120" s="855"/>
      <c r="BT120" s="855"/>
      <c r="BU120" s="855"/>
      <c r="BV120" s="855">
        <v>16210505</v>
      </c>
      <c r="BW120" s="855"/>
      <c r="BX120" s="855"/>
      <c r="BY120" s="855"/>
      <c r="BZ120" s="855"/>
      <c r="CA120" s="855">
        <v>15601107</v>
      </c>
      <c r="CB120" s="855"/>
      <c r="CC120" s="855"/>
      <c r="CD120" s="855"/>
      <c r="CE120" s="855"/>
      <c r="CF120" s="879">
        <v>49.1</v>
      </c>
      <c r="CG120" s="880"/>
      <c r="CH120" s="880"/>
      <c r="CI120" s="880"/>
      <c r="CJ120" s="880"/>
      <c r="CK120" s="881" t="s">
        <v>449</v>
      </c>
      <c r="CL120" s="865"/>
      <c r="CM120" s="865"/>
      <c r="CN120" s="865"/>
      <c r="CO120" s="866"/>
      <c r="CP120" s="885" t="s">
        <v>396</v>
      </c>
      <c r="CQ120" s="886"/>
      <c r="CR120" s="886"/>
      <c r="CS120" s="886"/>
      <c r="CT120" s="886"/>
      <c r="CU120" s="886"/>
      <c r="CV120" s="886"/>
      <c r="CW120" s="886"/>
      <c r="CX120" s="886"/>
      <c r="CY120" s="886"/>
      <c r="CZ120" s="886"/>
      <c r="DA120" s="886"/>
      <c r="DB120" s="886"/>
      <c r="DC120" s="886"/>
      <c r="DD120" s="886"/>
      <c r="DE120" s="886"/>
      <c r="DF120" s="887"/>
      <c r="DG120" s="874">
        <v>14983596</v>
      </c>
      <c r="DH120" s="855"/>
      <c r="DI120" s="855"/>
      <c r="DJ120" s="855"/>
      <c r="DK120" s="855"/>
      <c r="DL120" s="855">
        <v>14139212</v>
      </c>
      <c r="DM120" s="855"/>
      <c r="DN120" s="855"/>
      <c r="DO120" s="855"/>
      <c r="DP120" s="855"/>
      <c r="DQ120" s="855">
        <v>13448239</v>
      </c>
      <c r="DR120" s="855"/>
      <c r="DS120" s="855"/>
      <c r="DT120" s="855"/>
      <c r="DU120" s="855"/>
      <c r="DV120" s="856">
        <v>42.3</v>
      </c>
      <c r="DW120" s="856"/>
      <c r="DX120" s="856"/>
      <c r="DY120" s="856"/>
      <c r="DZ120" s="857"/>
    </row>
    <row r="121" spans="1:130" s="224" customFormat="1" ht="26.25" customHeight="1" x14ac:dyDescent="0.15">
      <c r="A121" s="833"/>
      <c r="B121" s="834"/>
      <c r="C121" s="876" t="s">
        <v>450</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451</v>
      </c>
      <c r="BA121" s="765"/>
      <c r="BB121" s="765"/>
      <c r="BC121" s="765"/>
      <c r="BD121" s="765"/>
      <c r="BE121" s="765"/>
      <c r="BF121" s="765"/>
      <c r="BG121" s="765"/>
      <c r="BH121" s="765"/>
      <c r="BI121" s="765"/>
      <c r="BJ121" s="765"/>
      <c r="BK121" s="765"/>
      <c r="BL121" s="765"/>
      <c r="BM121" s="765"/>
      <c r="BN121" s="765"/>
      <c r="BO121" s="765"/>
      <c r="BP121" s="766"/>
      <c r="BQ121" s="829">
        <v>6457357</v>
      </c>
      <c r="BR121" s="830"/>
      <c r="BS121" s="830"/>
      <c r="BT121" s="830"/>
      <c r="BU121" s="830"/>
      <c r="BV121" s="830">
        <v>6285493</v>
      </c>
      <c r="BW121" s="830"/>
      <c r="BX121" s="830"/>
      <c r="BY121" s="830"/>
      <c r="BZ121" s="830"/>
      <c r="CA121" s="830">
        <v>3628986</v>
      </c>
      <c r="CB121" s="830"/>
      <c r="CC121" s="830"/>
      <c r="CD121" s="830"/>
      <c r="CE121" s="830"/>
      <c r="CF121" s="888">
        <v>11.4</v>
      </c>
      <c r="CG121" s="889"/>
      <c r="CH121" s="889"/>
      <c r="CI121" s="889"/>
      <c r="CJ121" s="889"/>
      <c r="CK121" s="882"/>
      <c r="CL121" s="868"/>
      <c r="CM121" s="868"/>
      <c r="CN121" s="868"/>
      <c r="CO121" s="869"/>
      <c r="CP121" s="848" t="s">
        <v>393</v>
      </c>
      <c r="CQ121" s="849"/>
      <c r="CR121" s="849"/>
      <c r="CS121" s="849"/>
      <c r="CT121" s="849"/>
      <c r="CU121" s="849"/>
      <c r="CV121" s="849"/>
      <c r="CW121" s="849"/>
      <c r="CX121" s="849"/>
      <c r="CY121" s="849"/>
      <c r="CZ121" s="849"/>
      <c r="DA121" s="849"/>
      <c r="DB121" s="849"/>
      <c r="DC121" s="849"/>
      <c r="DD121" s="849"/>
      <c r="DE121" s="849"/>
      <c r="DF121" s="850"/>
      <c r="DG121" s="829">
        <v>8138874</v>
      </c>
      <c r="DH121" s="830"/>
      <c r="DI121" s="830"/>
      <c r="DJ121" s="830"/>
      <c r="DK121" s="830"/>
      <c r="DL121" s="830">
        <v>8165179</v>
      </c>
      <c r="DM121" s="830"/>
      <c r="DN121" s="830"/>
      <c r="DO121" s="830"/>
      <c r="DP121" s="830"/>
      <c r="DQ121" s="830">
        <v>7941084</v>
      </c>
      <c r="DR121" s="830"/>
      <c r="DS121" s="830"/>
      <c r="DT121" s="830"/>
      <c r="DU121" s="830"/>
      <c r="DV121" s="807">
        <v>25</v>
      </c>
      <c r="DW121" s="807"/>
      <c r="DX121" s="807"/>
      <c r="DY121" s="807"/>
      <c r="DZ121" s="808"/>
    </row>
    <row r="122" spans="1:130" s="224" customFormat="1" ht="26.25" customHeight="1" x14ac:dyDescent="0.15">
      <c r="A122" s="833"/>
      <c r="B122" s="834"/>
      <c r="C122" s="828" t="s">
        <v>433</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452</v>
      </c>
      <c r="BA122" s="852"/>
      <c r="BB122" s="852"/>
      <c r="BC122" s="852"/>
      <c r="BD122" s="852"/>
      <c r="BE122" s="852"/>
      <c r="BF122" s="852"/>
      <c r="BG122" s="852"/>
      <c r="BH122" s="852"/>
      <c r="BI122" s="852"/>
      <c r="BJ122" s="852"/>
      <c r="BK122" s="852"/>
      <c r="BL122" s="852"/>
      <c r="BM122" s="852"/>
      <c r="BN122" s="852"/>
      <c r="BO122" s="852"/>
      <c r="BP122" s="853"/>
      <c r="BQ122" s="892">
        <v>81946173</v>
      </c>
      <c r="BR122" s="858"/>
      <c r="BS122" s="858"/>
      <c r="BT122" s="858"/>
      <c r="BU122" s="858"/>
      <c r="BV122" s="858">
        <v>78403871</v>
      </c>
      <c r="BW122" s="858"/>
      <c r="BX122" s="858"/>
      <c r="BY122" s="858"/>
      <c r="BZ122" s="858"/>
      <c r="CA122" s="858">
        <v>74676460</v>
      </c>
      <c r="CB122" s="858"/>
      <c r="CC122" s="858"/>
      <c r="CD122" s="858"/>
      <c r="CE122" s="858"/>
      <c r="CF122" s="859">
        <v>234.8</v>
      </c>
      <c r="CG122" s="860"/>
      <c r="CH122" s="860"/>
      <c r="CI122" s="860"/>
      <c r="CJ122" s="860"/>
      <c r="CK122" s="882"/>
      <c r="CL122" s="868"/>
      <c r="CM122" s="868"/>
      <c r="CN122" s="868"/>
      <c r="CO122" s="869"/>
      <c r="CP122" s="848" t="s">
        <v>397</v>
      </c>
      <c r="CQ122" s="849"/>
      <c r="CR122" s="849"/>
      <c r="CS122" s="849"/>
      <c r="CT122" s="849"/>
      <c r="CU122" s="849"/>
      <c r="CV122" s="849"/>
      <c r="CW122" s="849"/>
      <c r="CX122" s="849"/>
      <c r="CY122" s="849"/>
      <c r="CZ122" s="849"/>
      <c r="DA122" s="849"/>
      <c r="DB122" s="849"/>
      <c r="DC122" s="849"/>
      <c r="DD122" s="849"/>
      <c r="DE122" s="849"/>
      <c r="DF122" s="850"/>
      <c r="DG122" s="829">
        <v>3902770</v>
      </c>
      <c r="DH122" s="830"/>
      <c r="DI122" s="830"/>
      <c r="DJ122" s="830"/>
      <c r="DK122" s="830"/>
      <c r="DL122" s="830">
        <v>3559695</v>
      </c>
      <c r="DM122" s="830"/>
      <c r="DN122" s="830"/>
      <c r="DO122" s="830"/>
      <c r="DP122" s="830"/>
      <c r="DQ122" s="830">
        <v>3524621</v>
      </c>
      <c r="DR122" s="830"/>
      <c r="DS122" s="830"/>
      <c r="DT122" s="830"/>
      <c r="DU122" s="830"/>
      <c r="DV122" s="807">
        <v>11.1</v>
      </c>
      <c r="DW122" s="807"/>
      <c r="DX122" s="807"/>
      <c r="DY122" s="807"/>
      <c r="DZ122" s="808"/>
    </row>
    <row r="123" spans="1:130" s="224" customFormat="1" ht="26.25" customHeight="1" x14ac:dyDescent="0.15">
      <c r="A123" s="833"/>
      <c r="B123" s="834"/>
      <c r="C123" s="828" t="s">
        <v>439</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v>3041</v>
      </c>
      <c r="AB123" s="793"/>
      <c r="AC123" s="793"/>
      <c r="AD123" s="793"/>
      <c r="AE123" s="794"/>
      <c r="AF123" s="795">
        <v>3021</v>
      </c>
      <c r="AG123" s="793"/>
      <c r="AH123" s="793"/>
      <c r="AI123" s="793"/>
      <c r="AJ123" s="794"/>
      <c r="AK123" s="795">
        <v>1200</v>
      </c>
      <c r="AL123" s="793"/>
      <c r="AM123" s="793"/>
      <c r="AN123" s="793"/>
      <c r="AO123" s="794"/>
      <c r="AP123" s="837">
        <v>0</v>
      </c>
      <c r="AQ123" s="838"/>
      <c r="AR123" s="838"/>
      <c r="AS123" s="838"/>
      <c r="AT123" s="839"/>
      <c r="AU123" s="899"/>
      <c r="AV123" s="900"/>
      <c r="AW123" s="900"/>
      <c r="AX123" s="900"/>
      <c r="AY123" s="900"/>
      <c r="AZ123" s="247" t="s">
        <v>177</v>
      </c>
      <c r="BA123" s="247"/>
      <c r="BB123" s="247"/>
      <c r="BC123" s="247"/>
      <c r="BD123" s="247"/>
      <c r="BE123" s="247"/>
      <c r="BF123" s="247"/>
      <c r="BG123" s="247"/>
      <c r="BH123" s="247"/>
      <c r="BI123" s="247"/>
      <c r="BJ123" s="247"/>
      <c r="BK123" s="247"/>
      <c r="BL123" s="247"/>
      <c r="BM123" s="247"/>
      <c r="BN123" s="247"/>
      <c r="BO123" s="890" t="s">
        <v>453</v>
      </c>
      <c r="BP123" s="891"/>
      <c r="BQ123" s="845">
        <v>103804030</v>
      </c>
      <c r="BR123" s="846"/>
      <c r="BS123" s="846"/>
      <c r="BT123" s="846"/>
      <c r="BU123" s="846"/>
      <c r="BV123" s="846">
        <v>100899869</v>
      </c>
      <c r="BW123" s="846"/>
      <c r="BX123" s="846"/>
      <c r="BY123" s="846"/>
      <c r="BZ123" s="846"/>
      <c r="CA123" s="846">
        <v>93906553</v>
      </c>
      <c r="CB123" s="846"/>
      <c r="CC123" s="846"/>
      <c r="CD123" s="846"/>
      <c r="CE123" s="846"/>
      <c r="CF123" s="761"/>
      <c r="CG123" s="762"/>
      <c r="CH123" s="762"/>
      <c r="CI123" s="762"/>
      <c r="CJ123" s="847"/>
      <c r="CK123" s="882"/>
      <c r="CL123" s="868"/>
      <c r="CM123" s="868"/>
      <c r="CN123" s="868"/>
      <c r="CO123" s="869"/>
      <c r="CP123" s="848" t="s">
        <v>395</v>
      </c>
      <c r="CQ123" s="849"/>
      <c r="CR123" s="849"/>
      <c r="CS123" s="849"/>
      <c r="CT123" s="849"/>
      <c r="CU123" s="849"/>
      <c r="CV123" s="849"/>
      <c r="CW123" s="849"/>
      <c r="CX123" s="849"/>
      <c r="CY123" s="849"/>
      <c r="CZ123" s="849"/>
      <c r="DA123" s="849"/>
      <c r="DB123" s="849"/>
      <c r="DC123" s="849"/>
      <c r="DD123" s="849"/>
      <c r="DE123" s="849"/>
      <c r="DF123" s="850"/>
      <c r="DG123" s="792">
        <v>330587</v>
      </c>
      <c r="DH123" s="793"/>
      <c r="DI123" s="793"/>
      <c r="DJ123" s="793"/>
      <c r="DK123" s="794"/>
      <c r="DL123" s="795">
        <v>244097</v>
      </c>
      <c r="DM123" s="793"/>
      <c r="DN123" s="793"/>
      <c r="DO123" s="793"/>
      <c r="DP123" s="794"/>
      <c r="DQ123" s="795">
        <v>203337</v>
      </c>
      <c r="DR123" s="793"/>
      <c r="DS123" s="793"/>
      <c r="DT123" s="793"/>
      <c r="DU123" s="794"/>
      <c r="DV123" s="837">
        <v>0.6</v>
      </c>
      <c r="DW123" s="838"/>
      <c r="DX123" s="838"/>
      <c r="DY123" s="838"/>
      <c r="DZ123" s="839"/>
    </row>
    <row r="124" spans="1:130" s="224" customFormat="1" ht="26.25" customHeight="1" thickBot="1" x14ac:dyDescent="0.2">
      <c r="A124" s="833"/>
      <c r="B124" s="834"/>
      <c r="C124" s="828" t="s">
        <v>442</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454</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44.8</v>
      </c>
      <c r="BR124" s="844"/>
      <c r="BS124" s="844"/>
      <c r="BT124" s="844"/>
      <c r="BU124" s="844"/>
      <c r="BV124" s="844">
        <v>40.799999999999997</v>
      </c>
      <c r="BW124" s="844"/>
      <c r="BX124" s="844"/>
      <c r="BY124" s="844"/>
      <c r="BZ124" s="844"/>
      <c r="CA124" s="844">
        <v>43.2</v>
      </c>
      <c r="CB124" s="844"/>
      <c r="CC124" s="844"/>
      <c r="CD124" s="844"/>
      <c r="CE124" s="844"/>
      <c r="CF124" s="739"/>
      <c r="CG124" s="740"/>
      <c r="CH124" s="740"/>
      <c r="CI124" s="740"/>
      <c r="CJ124" s="875"/>
      <c r="CK124" s="883"/>
      <c r="CL124" s="883"/>
      <c r="CM124" s="883"/>
      <c r="CN124" s="883"/>
      <c r="CO124" s="884"/>
      <c r="CP124" s="848" t="s">
        <v>455</v>
      </c>
      <c r="CQ124" s="849"/>
      <c r="CR124" s="849"/>
      <c r="CS124" s="849"/>
      <c r="CT124" s="849"/>
      <c r="CU124" s="849"/>
      <c r="CV124" s="849"/>
      <c r="CW124" s="849"/>
      <c r="CX124" s="849"/>
      <c r="CY124" s="849"/>
      <c r="CZ124" s="849"/>
      <c r="DA124" s="849"/>
      <c r="DB124" s="849"/>
      <c r="DC124" s="849"/>
      <c r="DD124" s="849"/>
      <c r="DE124" s="849"/>
      <c r="DF124" s="850"/>
      <c r="DG124" s="776">
        <v>116638</v>
      </c>
      <c r="DH124" s="777"/>
      <c r="DI124" s="777"/>
      <c r="DJ124" s="777"/>
      <c r="DK124" s="778"/>
      <c r="DL124" s="779">
        <v>109893</v>
      </c>
      <c r="DM124" s="777"/>
      <c r="DN124" s="777"/>
      <c r="DO124" s="777"/>
      <c r="DP124" s="778"/>
      <c r="DQ124" s="779">
        <v>101502</v>
      </c>
      <c r="DR124" s="777"/>
      <c r="DS124" s="777"/>
      <c r="DT124" s="777"/>
      <c r="DU124" s="778"/>
      <c r="DV124" s="861">
        <v>0.3</v>
      </c>
      <c r="DW124" s="862"/>
      <c r="DX124" s="862"/>
      <c r="DY124" s="862"/>
      <c r="DZ124" s="863"/>
    </row>
    <row r="125" spans="1:130" s="224" customFormat="1" ht="26.25" customHeight="1" x14ac:dyDescent="0.15">
      <c r="A125" s="833"/>
      <c r="B125" s="834"/>
      <c r="C125" s="828" t="s">
        <v>444</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45"/>
      <c r="AV125" s="246"/>
      <c r="AW125" s="246"/>
      <c r="AX125" s="246"/>
      <c r="AY125" s="246"/>
      <c r="AZ125" s="246"/>
      <c r="BA125" s="246"/>
      <c r="BB125" s="246"/>
      <c r="BC125" s="246"/>
      <c r="BD125" s="246"/>
      <c r="BE125" s="246"/>
      <c r="BF125" s="246"/>
      <c r="BG125" s="246"/>
      <c r="BH125" s="246"/>
      <c r="BI125" s="246"/>
      <c r="BJ125" s="246"/>
      <c r="BK125" s="246"/>
      <c r="BL125" s="246"/>
      <c r="BM125" s="246"/>
      <c r="BN125" s="246"/>
      <c r="BO125" s="246"/>
      <c r="BP125" s="246"/>
      <c r="BQ125" s="226"/>
      <c r="BR125" s="226"/>
      <c r="BS125" s="226"/>
      <c r="BT125" s="226"/>
      <c r="BU125" s="226"/>
      <c r="BV125" s="226"/>
      <c r="BW125" s="226"/>
      <c r="BX125" s="226"/>
      <c r="BY125" s="226"/>
      <c r="BZ125" s="226"/>
      <c r="CA125" s="226"/>
      <c r="CB125" s="226"/>
      <c r="CC125" s="226"/>
      <c r="CD125" s="226"/>
      <c r="CE125" s="226"/>
      <c r="CF125" s="226"/>
      <c r="CG125" s="226"/>
      <c r="CH125" s="226"/>
      <c r="CI125" s="226"/>
      <c r="CJ125" s="248"/>
      <c r="CK125" s="864" t="s">
        <v>456</v>
      </c>
      <c r="CL125" s="865"/>
      <c r="CM125" s="865"/>
      <c r="CN125" s="865"/>
      <c r="CO125" s="866"/>
      <c r="CP125" s="873" t="s">
        <v>457</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24" customFormat="1" ht="26.25" customHeight="1" thickBot="1" x14ac:dyDescent="0.2">
      <c r="A126" s="833"/>
      <c r="B126" s="834"/>
      <c r="C126" s="828" t="s">
        <v>446</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v>2000</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26"/>
      <c r="AV126" s="226"/>
      <c r="AW126" s="226"/>
      <c r="AX126" s="226"/>
      <c r="AY126" s="226"/>
      <c r="AZ126" s="226"/>
      <c r="BA126" s="226"/>
      <c r="BB126" s="226"/>
      <c r="BC126" s="226"/>
      <c r="BD126" s="226"/>
      <c r="BE126" s="226"/>
      <c r="BF126" s="226"/>
      <c r="BG126" s="226"/>
      <c r="BH126" s="226"/>
      <c r="BI126" s="226"/>
      <c r="BJ126" s="226"/>
      <c r="BK126" s="226"/>
      <c r="BL126" s="226"/>
      <c r="BM126" s="226"/>
      <c r="BN126" s="226"/>
      <c r="BO126" s="226"/>
      <c r="BP126" s="226"/>
      <c r="BQ126" s="226"/>
      <c r="BR126" s="226"/>
      <c r="BS126" s="226"/>
      <c r="BT126" s="226"/>
      <c r="BU126" s="226"/>
      <c r="BV126" s="226"/>
      <c r="BW126" s="226"/>
      <c r="BX126" s="226"/>
      <c r="BY126" s="226"/>
      <c r="BZ126" s="226"/>
      <c r="CA126" s="226"/>
      <c r="CB126" s="226"/>
      <c r="CC126" s="226"/>
      <c r="CD126" s="249"/>
      <c r="CE126" s="249"/>
      <c r="CF126" s="249"/>
      <c r="CG126" s="226"/>
      <c r="CH126" s="226"/>
      <c r="CI126" s="226"/>
      <c r="CJ126" s="248"/>
      <c r="CK126" s="867"/>
      <c r="CL126" s="868"/>
      <c r="CM126" s="868"/>
      <c r="CN126" s="868"/>
      <c r="CO126" s="869"/>
      <c r="CP126" s="828" t="s">
        <v>458</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24" customFormat="1" ht="26.25" customHeight="1" x14ac:dyDescent="0.15">
      <c r="A127" s="835"/>
      <c r="B127" s="836"/>
      <c r="C127" s="851" t="s">
        <v>459</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v>64</v>
      </c>
      <c r="AB127" s="793"/>
      <c r="AC127" s="793"/>
      <c r="AD127" s="793"/>
      <c r="AE127" s="794"/>
      <c r="AF127" s="795">
        <v>54</v>
      </c>
      <c r="AG127" s="793"/>
      <c r="AH127" s="793"/>
      <c r="AI127" s="793"/>
      <c r="AJ127" s="794"/>
      <c r="AK127" s="795">
        <v>50</v>
      </c>
      <c r="AL127" s="793"/>
      <c r="AM127" s="793"/>
      <c r="AN127" s="793"/>
      <c r="AO127" s="794"/>
      <c r="AP127" s="837">
        <v>0</v>
      </c>
      <c r="AQ127" s="838"/>
      <c r="AR127" s="838"/>
      <c r="AS127" s="838"/>
      <c r="AT127" s="839"/>
      <c r="AU127" s="226"/>
      <c r="AV127" s="226"/>
      <c r="AW127" s="226"/>
      <c r="AX127" s="854" t="s">
        <v>460</v>
      </c>
      <c r="AY127" s="825"/>
      <c r="AZ127" s="825"/>
      <c r="BA127" s="825"/>
      <c r="BB127" s="825"/>
      <c r="BC127" s="825"/>
      <c r="BD127" s="825"/>
      <c r="BE127" s="826"/>
      <c r="BF127" s="824" t="s">
        <v>461</v>
      </c>
      <c r="BG127" s="825"/>
      <c r="BH127" s="825"/>
      <c r="BI127" s="825"/>
      <c r="BJ127" s="825"/>
      <c r="BK127" s="825"/>
      <c r="BL127" s="826"/>
      <c r="BM127" s="824" t="s">
        <v>462</v>
      </c>
      <c r="BN127" s="825"/>
      <c r="BO127" s="825"/>
      <c r="BP127" s="825"/>
      <c r="BQ127" s="825"/>
      <c r="BR127" s="825"/>
      <c r="BS127" s="826"/>
      <c r="BT127" s="824" t="s">
        <v>463</v>
      </c>
      <c r="BU127" s="825"/>
      <c r="BV127" s="825"/>
      <c r="BW127" s="825"/>
      <c r="BX127" s="825"/>
      <c r="BY127" s="825"/>
      <c r="BZ127" s="827"/>
      <c r="CA127" s="226"/>
      <c r="CB127" s="226"/>
      <c r="CC127" s="226"/>
      <c r="CD127" s="249"/>
      <c r="CE127" s="249"/>
      <c r="CF127" s="249"/>
      <c r="CG127" s="226"/>
      <c r="CH127" s="226"/>
      <c r="CI127" s="226"/>
      <c r="CJ127" s="248"/>
      <c r="CK127" s="867"/>
      <c r="CL127" s="868"/>
      <c r="CM127" s="868"/>
      <c r="CN127" s="868"/>
      <c r="CO127" s="869"/>
      <c r="CP127" s="828" t="s">
        <v>464</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24" customFormat="1" ht="26.25" customHeight="1" thickBot="1" x14ac:dyDescent="0.2">
      <c r="A128" s="809" t="s">
        <v>465</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466</v>
      </c>
      <c r="X128" s="811"/>
      <c r="Y128" s="811"/>
      <c r="Z128" s="812"/>
      <c r="AA128" s="813">
        <v>943379</v>
      </c>
      <c r="AB128" s="814"/>
      <c r="AC128" s="814"/>
      <c r="AD128" s="814"/>
      <c r="AE128" s="815"/>
      <c r="AF128" s="816">
        <v>922152</v>
      </c>
      <c r="AG128" s="814"/>
      <c r="AH128" s="814"/>
      <c r="AI128" s="814"/>
      <c r="AJ128" s="815"/>
      <c r="AK128" s="816">
        <v>933572</v>
      </c>
      <c r="AL128" s="814"/>
      <c r="AM128" s="814"/>
      <c r="AN128" s="814"/>
      <c r="AO128" s="815"/>
      <c r="AP128" s="817"/>
      <c r="AQ128" s="818"/>
      <c r="AR128" s="818"/>
      <c r="AS128" s="818"/>
      <c r="AT128" s="819"/>
      <c r="AU128" s="226"/>
      <c r="AV128" s="226"/>
      <c r="AW128" s="226"/>
      <c r="AX128" s="820" t="s">
        <v>467</v>
      </c>
      <c r="AY128" s="821"/>
      <c r="AZ128" s="821"/>
      <c r="BA128" s="821"/>
      <c r="BB128" s="821"/>
      <c r="BC128" s="821"/>
      <c r="BD128" s="821"/>
      <c r="BE128" s="822"/>
      <c r="BF128" s="799" t="s">
        <v>122</v>
      </c>
      <c r="BG128" s="800"/>
      <c r="BH128" s="800"/>
      <c r="BI128" s="800"/>
      <c r="BJ128" s="800"/>
      <c r="BK128" s="800"/>
      <c r="BL128" s="823"/>
      <c r="BM128" s="799">
        <v>11.45</v>
      </c>
      <c r="BN128" s="800"/>
      <c r="BO128" s="800"/>
      <c r="BP128" s="800"/>
      <c r="BQ128" s="800"/>
      <c r="BR128" s="800"/>
      <c r="BS128" s="823"/>
      <c r="BT128" s="799">
        <v>20</v>
      </c>
      <c r="BU128" s="800"/>
      <c r="BV128" s="800"/>
      <c r="BW128" s="800"/>
      <c r="BX128" s="800"/>
      <c r="BY128" s="800"/>
      <c r="BZ128" s="801"/>
      <c r="CA128" s="249"/>
      <c r="CB128" s="249"/>
      <c r="CC128" s="249"/>
      <c r="CD128" s="249"/>
      <c r="CE128" s="249"/>
      <c r="CF128" s="249"/>
      <c r="CG128" s="226"/>
      <c r="CH128" s="226"/>
      <c r="CI128" s="226"/>
      <c r="CJ128" s="248"/>
      <c r="CK128" s="870"/>
      <c r="CL128" s="871"/>
      <c r="CM128" s="871"/>
      <c r="CN128" s="871"/>
      <c r="CO128" s="872"/>
      <c r="CP128" s="802" t="s">
        <v>468</v>
      </c>
      <c r="CQ128" s="743"/>
      <c r="CR128" s="743"/>
      <c r="CS128" s="743"/>
      <c r="CT128" s="743"/>
      <c r="CU128" s="743"/>
      <c r="CV128" s="743"/>
      <c r="CW128" s="743"/>
      <c r="CX128" s="743"/>
      <c r="CY128" s="743"/>
      <c r="CZ128" s="743"/>
      <c r="DA128" s="743"/>
      <c r="DB128" s="743"/>
      <c r="DC128" s="743"/>
      <c r="DD128" s="743"/>
      <c r="DE128" s="743"/>
      <c r="DF128" s="744"/>
      <c r="DG128" s="803">
        <v>433551</v>
      </c>
      <c r="DH128" s="804"/>
      <c r="DI128" s="804"/>
      <c r="DJ128" s="804"/>
      <c r="DK128" s="804"/>
      <c r="DL128" s="804">
        <v>468462</v>
      </c>
      <c r="DM128" s="804"/>
      <c r="DN128" s="804"/>
      <c r="DO128" s="804"/>
      <c r="DP128" s="804"/>
      <c r="DQ128" s="804">
        <v>435254</v>
      </c>
      <c r="DR128" s="804"/>
      <c r="DS128" s="804"/>
      <c r="DT128" s="804"/>
      <c r="DU128" s="804"/>
      <c r="DV128" s="805">
        <v>1.4</v>
      </c>
      <c r="DW128" s="805"/>
      <c r="DX128" s="805"/>
      <c r="DY128" s="805"/>
      <c r="DZ128" s="806"/>
    </row>
    <row r="129" spans="1:131" s="224"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469</v>
      </c>
      <c r="X129" s="790"/>
      <c r="Y129" s="790"/>
      <c r="Z129" s="791"/>
      <c r="AA129" s="792">
        <v>40408718</v>
      </c>
      <c r="AB129" s="793"/>
      <c r="AC129" s="793"/>
      <c r="AD129" s="793"/>
      <c r="AE129" s="794"/>
      <c r="AF129" s="795">
        <v>39939891</v>
      </c>
      <c r="AG129" s="793"/>
      <c r="AH129" s="793"/>
      <c r="AI129" s="793"/>
      <c r="AJ129" s="794"/>
      <c r="AK129" s="795">
        <v>40361444</v>
      </c>
      <c r="AL129" s="793"/>
      <c r="AM129" s="793"/>
      <c r="AN129" s="793"/>
      <c r="AO129" s="794"/>
      <c r="AP129" s="796"/>
      <c r="AQ129" s="797"/>
      <c r="AR129" s="797"/>
      <c r="AS129" s="797"/>
      <c r="AT129" s="798"/>
      <c r="AU129" s="227"/>
      <c r="AV129" s="227"/>
      <c r="AW129" s="227"/>
      <c r="AX129" s="764" t="s">
        <v>470</v>
      </c>
      <c r="AY129" s="765"/>
      <c r="AZ129" s="765"/>
      <c r="BA129" s="765"/>
      <c r="BB129" s="765"/>
      <c r="BC129" s="765"/>
      <c r="BD129" s="765"/>
      <c r="BE129" s="766"/>
      <c r="BF129" s="783" t="s">
        <v>122</v>
      </c>
      <c r="BG129" s="784"/>
      <c r="BH129" s="784"/>
      <c r="BI129" s="784"/>
      <c r="BJ129" s="784"/>
      <c r="BK129" s="784"/>
      <c r="BL129" s="785"/>
      <c r="BM129" s="783">
        <v>16.45</v>
      </c>
      <c r="BN129" s="784"/>
      <c r="BO129" s="784"/>
      <c r="BP129" s="784"/>
      <c r="BQ129" s="784"/>
      <c r="BR129" s="784"/>
      <c r="BS129" s="785"/>
      <c r="BT129" s="783">
        <v>30</v>
      </c>
      <c r="BU129" s="784"/>
      <c r="BV129" s="784"/>
      <c r="BW129" s="784"/>
      <c r="BX129" s="784"/>
      <c r="BY129" s="784"/>
      <c r="BZ129" s="786"/>
      <c r="CA129" s="250"/>
      <c r="CB129" s="250"/>
      <c r="CC129" s="250"/>
      <c r="CD129" s="250"/>
      <c r="CE129" s="250"/>
      <c r="CF129" s="250"/>
      <c r="CG129" s="250"/>
      <c r="CH129" s="250"/>
      <c r="CI129" s="250"/>
      <c r="CJ129" s="250"/>
      <c r="CK129" s="250"/>
      <c r="CL129" s="250"/>
      <c r="CM129" s="250"/>
      <c r="CN129" s="250"/>
      <c r="CO129" s="250"/>
      <c r="CP129" s="250"/>
      <c r="CQ129" s="250"/>
      <c r="CR129" s="250"/>
      <c r="CS129" s="250"/>
      <c r="CT129" s="250"/>
      <c r="CU129" s="250"/>
      <c r="CV129" s="250"/>
      <c r="CW129" s="250"/>
      <c r="CX129" s="250"/>
      <c r="CY129" s="250"/>
      <c r="CZ129" s="250"/>
      <c r="DA129" s="250"/>
      <c r="DB129" s="250"/>
      <c r="DC129" s="250"/>
      <c r="DD129" s="250"/>
      <c r="DE129" s="250"/>
      <c r="DF129" s="250"/>
      <c r="DG129" s="250"/>
      <c r="DH129" s="250"/>
      <c r="DI129" s="250"/>
      <c r="DJ129" s="250"/>
      <c r="DK129" s="250"/>
      <c r="DL129" s="250"/>
      <c r="DM129" s="250"/>
      <c r="DN129" s="250"/>
      <c r="DO129" s="250"/>
      <c r="DP129" s="227"/>
      <c r="DQ129" s="227"/>
      <c r="DR129" s="227"/>
      <c r="DS129" s="227"/>
      <c r="DT129" s="227"/>
      <c r="DU129" s="227"/>
      <c r="DV129" s="227"/>
      <c r="DW129" s="227"/>
      <c r="DX129" s="227"/>
      <c r="DY129" s="227"/>
      <c r="DZ129" s="227"/>
    </row>
    <row r="130" spans="1:131" s="224" customFormat="1" ht="26.25" customHeight="1" x14ac:dyDescent="0.15">
      <c r="A130" s="787" t="s">
        <v>471</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472</v>
      </c>
      <c r="X130" s="790"/>
      <c r="Y130" s="790"/>
      <c r="Z130" s="791"/>
      <c r="AA130" s="792">
        <v>8474147</v>
      </c>
      <c r="AB130" s="793"/>
      <c r="AC130" s="793"/>
      <c r="AD130" s="793"/>
      <c r="AE130" s="794"/>
      <c r="AF130" s="795">
        <v>8564479</v>
      </c>
      <c r="AG130" s="793"/>
      <c r="AH130" s="793"/>
      <c r="AI130" s="793"/>
      <c r="AJ130" s="794"/>
      <c r="AK130" s="795">
        <v>8557478</v>
      </c>
      <c r="AL130" s="793"/>
      <c r="AM130" s="793"/>
      <c r="AN130" s="793"/>
      <c r="AO130" s="794"/>
      <c r="AP130" s="796"/>
      <c r="AQ130" s="797"/>
      <c r="AR130" s="797"/>
      <c r="AS130" s="797"/>
      <c r="AT130" s="798"/>
      <c r="AU130" s="227"/>
      <c r="AV130" s="227"/>
      <c r="AW130" s="227"/>
      <c r="AX130" s="764" t="s">
        <v>473</v>
      </c>
      <c r="AY130" s="765"/>
      <c r="AZ130" s="765"/>
      <c r="BA130" s="765"/>
      <c r="BB130" s="765"/>
      <c r="BC130" s="765"/>
      <c r="BD130" s="765"/>
      <c r="BE130" s="766"/>
      <c r="BF130" s="767">
        <v>7.4</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50"/>
      <c r="CB130" s="250"/>
      <c r="CC130" s="250"/>
      <c r="CD130" s="250"/>
      <c r="CE130" s="250"/>
      <c r="CF130" s="250"/>
      <c r="CG130" s="250"/>
      <c r="CH130" s="250"/>
      <c r="CI130" s="250"/>
      <c r="CJ130" s="250"/>
      <c r="CK130" s="250"/>
      <c r="CL130" s="250"/>
      <c r="CM130" s="250"/>
      <c r="CN130" s="250"/>
      <c r="CO130" s="250"/>
      <c r="CP130" s="250"/>
      <c r="CQ130" s="250"/>
      <c r="CR130" s="250"/>
      <c r="CS130" s="250"/>
      <c r="CT130" s="250"/>
      <c r="CU130" s="250"/>
      <c r="CV130" s="250"/>
      <c r="CW130" s="250"/>
      <c r="CX130" s="250"/>
      <c r="CY130" s="250"/>
      <c r="CZ130" s="250"/>
      <c r="DA130" s="250"/>
      <c r="DB130" s="250"/>
      <c r="DC130" s="250"/>
      <c r="DD130" s="250"/>
      <c r="DE130" s="250"/>
      <c r="DF130" s="250"/>
      <c r="DG130" s="250"/>
      <c r="DH130" s="250"/>
      <c r="DI130" s="250"/>
      <c r="DJ130" s="250"/>
      <c r="DK130" s="250"/>
      <c r="DL130" s="250"/>
      <c r="DM130" s="250"/>
      <c r="DN130" s="250"/>
      <c r="DO130" s="250"/>
      <c r="DP130" s="227"/>
      <c r="DQ130" s="227"/>
      <c r="DR130" s="227"/>
      <c r="DS130" s="227"/>
      <c r="DT130" s="227"/>
      <c r="DU130" s="227"/>
      <c r="DV130" s="227"/>
      <c r="DW130" s="227"/>
      <c r="DX130" s="227"/>
      <c r="DY130" s="227"/>
      <c r="DZ130" s="227"/>
    </row>
    <row r="131" spans="1:131" s="224"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474</v>
      </c>
      <c r="X131" s="774"/>
      <c r="Y131" s="774"/>
      <c r="Z131" s="775"/>
      <c r="AA131" s="776">
        <v>31934571</v>
      </c>
      <c r="AB131" s="777"/>
      <c r="AC131" s="777"/>
      <c r="AD131" s="777"/>
      <c r="AE131" s="778"/>
      <c r="AF131" s="779">
        <v>31375412</v>
      </c>
      <c r="AG131" s="777"/>
      <c r="AH131" s="777"/>
      <c r="AI131" s="777"/>
      <c r="AJ131" s="778"/>
      <c r="AK131" s="779">
        <v>31803966</v>
      </c>
      <c r="AL131" s="777"/>
      <c r="AM131" s="777"/>
      <c r="AN131" s="777"/>
      <c r="AO131" s="778"/>
      <c r="AP131" s="780"/>
      <c r="AQ131" s="781"/>
      <c r="AR131" s="781"/>
      <c r="AS131" s="781"/>
      <c r="AT131" s="782"/>
      <c r="AU131" s="227"/>
      <c r="AV131" s="227"/>
      <c r="AW131" s="227"/>
      <c r="AX131" s="742" t="s">
        <v>475</v>
      </c>
      <c r="AY131" s="743"/>
      <c r="AZ131" s="743"/>
      <c r="BA131" s="743"/>
      <c r="BB131" s="743"/>
      <c r="BC131" s="743"/>
      <c r="BD131" s="743"/>
      <c r="BE131" s="744"/>
      <c r="BF131" s="745">
        <v>43.2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50"/>
      <c r="CB131" s="250"/>
      <c r="CC131" s="250"/>
      <c r="CD131" s="250"/>
      <c r="CE131" s="250"/>
      <c r="CF131" s="250"/>
      <c r="CG131" s="250"/>
      <c r="CH131" s="250"/>
      <c r="CI131" s="250"/>
      <c r="CJ131" s="250"/>
      <c r="CK131" s="250"/>
      <c r="CL131" s="250"/>
      <c r="CM131" s="250"/>
      <c r="CN131" s="250"/>
      <c r="CO131" s="250"/>
      <c r="CP131" s="250"/>
      <c r="CQ131" s="250"/>
      <c r="CR131" s="250"/>
      <c r="CS131" s="250"/>
      <c r="CT131" s="250"/>
      <c r="CU131" s="250"/>
      <c r="CV131" s="250"/>
      <c r="CW131" s="250"/>
      <c r="CX131" s="250"/>
      <c r="CY131" s="250"/>
      <c r="CZ131" s="250"/>
      <c r="DA131" s="250"/>
      <c r="DB131" s="250"/>
      <c r="DC131" s="250"/>
      <c r="DD131" s="250"/>
      <c r="DE131" s="250"/>
      <c r="DF131" s="250"/>
      <c r="DG131" s="250"/>
      <c r="DH131" s="250"/>
      <c r="DI131" s="250"/>
      <c r="DJ131" s="250"/>
      <c r="DK131" s="250"/>
      <c r="DL131" s="250"/>
      <c r="DM131" s="250"/>
      <c r="DN131" s="250"/>
      <c r="DO131" s="250"/>
      <c r="DP131" s="227"/>
      <c r="DQ131" s="227"/>
      <c r="DR131" s="227"/>
      <c r="DS131" s="227"/>
      <c r="DT131" s="227"/>
      <c r="DU131" s="227"/>
      <c r="DV131" s="227"/>
      <c r="DW131" s="227"/>
      <c r="DX131" s="227"/>
      <c r="DY131" s="227"/>
      <c r="DZ131" s="227"/>
    </row>
    <row r="132" spans="1:131" s="224" customFormat="1" ht="26.25" customHeight="1" x14ac:dyDescent="0.15">
      <c r="A132" s="751" t="s">
        <v>476</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477</v>
      </c>
      <c r="W132" s="755"/>
      <c r="X132" s="755"/>
      <c r="Y132" s="755"/>
      <c r="Z132" s="756"/>
      <c r="AA132" s="757">
        <v>6.7144380930000001</v>
      </c>
      <c r="AB132" s="758"/>
      <c r="AC132" s="758"/>
      <c r="AD132" s="758"/>
      <c r="AE132" s="759"/>
      <c r="AF132" s="760">
        <v>7.8608246770000001</v>
      </c>
      <c r="AG132" s="758"/>
      <c r="AH132" s="758"/>
      <c r="AI132" s="758"/>
      <c r="AJ132" s="759"/>
      <c r="AK132" s="760">
        <v>7.910816713</v>
      </c>
      <c r="AL132" s="758"/>
      <c r="AM132" s="758"/>
      <c r="AN132" s="758"/>
      <c r="AO132" s="759"/>
      <c r="AP132" s="761"/>
      <c r="AQ132" s="762"/>
      <c r="AR132" s="762"/>
      <c r="AS132" s="762"/>
      <c r="AT132" s="763"/>
      <c r="AU132" s="251"/>
      <c r="AV132" s="227"/>
      <c r="AW132" s="227"/>
      <c r="AX132" s="227"/>
      <c r="AY132" s="227"/>
      <c r="AZ132" s="227"/>
      <c r="BA132" s="227"/>
      <c r="BB132" s="227"/>
      <c r="BC132" s="227"/>
      <c r="BD132" s="227"/>
      <c r="BE132" s="227"/>
      <c r="BF132" s="227"/>
      <c r="BG132" s="227"/>
      <c r="BH132" s="227"/>
      <c r="BI132" s="227"/>
      <c r="BJ132" s="227"/>
      <c r="BK132" s="227"/>
      <c r="BL132" s="227"/>
      <c r="BM132" s="227"/>
      <c r="BN132" s="227"/>
      <c r="BO132" s="227"/>
      <c r="BP132" s="227"/>
      <c r="BQ132" s="227"/>
      <c r="BR132" s="227"/>
      <c r="BS132" s="229"/>
      <c r="BT132" s="227"/>
      <c r="BU132" s="227"/>
      <c r="BV132" s="227"/>
      <c r="BW132" s="227"/>
      <c r="BX132" s="227"/>
      <c r="BY132" s="227"/>
      <c r="BZ132" s="227"/>
      <c r="CA132" s="250"/>
      <c r="CB132" s="250"/>
      <c r="CC132" s="250"/>
      <c r="CD132" s="250"/>
      <c r="CE132" s="250"/>
      <c r="CF132" s="250"/>
      <c r="CG132" s="250"/>
      <c r="CH132" s="250"/>
      <c r="CI132" s="250"/>
      <c r="CJ132" s="250"/>
      <c r="CK132" s="250"/>
      <c r="CL132" s="250"/>
      <c r="CM132" s="250"/>
      <c r="CN132" s="250"/>
      <c r="CO132" s="250"/>
      <c r="CP132" s="250"/>
      <c r="CQ132" s="250"/>
      <c r="CR132" s="250"/>
      <c r="CS132" s="250"/>
      <c r="CT132" s="250"/>
      <c r="CU132" s="250"/>
      <c r="CV132" s="250"/>
      <c r="CW132" s="250"/>
      <c r="CX132" s="250"/>
      <c r="CY132" s="250"/>
      <c r="CZ132" s="250"/>
      <c r="DA132" s="250"/>
      <c r="DB132" s="250"/>
      <c r="DC132" s="250"/>
      <c r="DD132" s="250"/>
      <c r="DE132" s="250"/>
      <c r="DF132" s="250"/>
      <c r="DG132" s="250"/>
      <c r="DH132" s="250"/>
      <c r="DI132" s="250"/>
      <c r="DJ132" s="250"/>
      <c r="DK132" s="250"/>
      <c r="DL132" s="250"/>
      <c r="DM132" s="250"/>
      <c r="DN132" s="250"/>
      <c r="DO132" s="250"/>
      <c r="DP132" s="227"/>
      <c r="DQ132" s="227"/>
      <c r="DR132" s="227"/>
      <c r="DS132" s="227"/>
      <c r="DT132" s="227"/>
      <c r="DU132" s="227"/>
      <c r="DV132" s="227"/>
      <c r="DW132" s="227"/>
      <c r="DX132" s="227"/>
      <c r="DY132" s="227"/>
      <c r="DZ132" s="227"/>
    </row>
    <row r="133" spans="1:131" s="224"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478</v>
      </c>
      <c r="W133" s="734"/>
      <c r="X133" s="734"/>
      <c r="Y133" s="734"/>
      <c r="Z133" s="735"/>
      <c r="AA133" s="736">
        <v>6.1</v>
      </c>
      <c r="AB133" s="737"/>
      <c r="AC133" s="737"/>
      <c r="AD133" s="737"/>
      <c r="AE133" s="738"/>
      <c r="AF133" s="736">
        <v>6.7</v>
      </c>
      <c r="AG133" s="737"/>
      <c r="AH133" s="737"/>
      <c r="AI133" s="737"/>
      <c r="AJ133" s="738"/>
      <c r="AK133" s="736">
        <v>7.4</v>
      </c>
      <c r="AL133" s="737"/>
      <c r="AM133" s="737"/>
      <c r="AN133" s="737"/>
      <c r="AO133" s="738"/>
      <c r="AP133" s="739"/>
      <c r="AQ133" s="740"/>
      <c r="AR133" s="740"/>
      <c r="AS133" s="740"/>
      <c r="AT133" s="741"/>
      <c r="AU133" s="227"/>
      <c r="AV133" s="227"/>
      <c r="AW133" s="227"/>
      <c r="AX133" s="227"/>
      <c r="AY133" s="227"/>
      <c r="AZ133" s="227"/>
      <c r="BA133" s="227"/>
      <c r="BB133" s="227"/>
      <c r="BC133" s="227"/>
      <c r="BD133" s="227"/>
      <c r="BE133" s="227"/>
      <c r="BF133" s="227"/>
      <c r="BG133" s="227"/>
      <c r="BH133" s="227"/>
      <c r="BI133" s="227"/>
      <c r="BJ133" s="227"/>
      <c r="BK133" s="227"/>
      <c r="BL133" s="227"/>
      <c r="BM133" s="227"/>
      <c r="BN133" s="250"/>
      <c r="BO133" s="250"/>
      <c r="BP133" s="250"/>
      <c r="BQ133" s="250"/>
      <c r="BR133" s="250"/>
      <c r="BS133" s="250"/>
      <c r="BT133" s="250"/>
      <c r="BU133" s="250"/>
      <c r="BV133" s="250"/>
      <c r="BW133" s="250"/>
      <c r="BX133" s="250"/>
      <c r="BY133" s="250"/>
      <c r="BZ133" s="250"/>
      <c r="CA133" s="250"/>
      <c r="CB133" s="250"/>
      <c r="CC133" s="250"/>
      <c r="CD133" s="250"/>
      <c r="CE133" s="250"/>
      <c r="CF133" s="250"/>
      <c r="CG133" s="250"/>
      <c r="CH133" s="250"/>
      <c r="CI133" s="250"/>
      <c r="CJ133" s="250"/>
      <c r="CK133" s="250"/>
      <c r="CL133" s="250"/>
      <c r="CM133" s="250"/>
      <c r="CN133" s="250"/>
      <c r="CO133" s="250"/>
      <c r="CP133" s="250"/>
      <c r="CQ133" s="250"/>
      <c r="CR133" s="250"/>
      <c r="CS133" s="250"/>
      <c r="CT133" s="250"/>
      <c r="CU133" s="250"/>
      <c r="CV133" s="250"/>
      <c r="CW133" s="250"/>
      <c r="CX133" s="250"/>
      <c r="CY133" s="250"/>
      <c r="CZ133" s="250"/>
      <c r="DA133" s="250"/>
      <c r="DB133" s="250"/>
      <c r="DC133" s="250"/>
      <c r="DD133" s="250"/>
      <c r="DE133" s="250"/>
      <c r="DF133" s="250"/>
      <c r="DG133" s="250"/>
      <c r="DH133" s="250"/>
      <c r="DI133" s="250"/>
      <c r="DJ133" s="250"/>
      <c r="DK133" s="250"/>
      <c r="DL133" s="250"/>
      <c r="DM133" s="250"/>
      <c r="DN133" s="250"/>
      <c r="DO133" s="250"/>
      <c r="DP133" s="227"/>
      <c r="DQ133" s="227"/>
      <c r="DR133" s="227"/>
      <c r="DS133" s="227"/>
      <c r="DT133" s="227"/>
      <c r="DU133" s="227"/>
      <c r="DV133" s="227"/>
      <c r="DW133" s="227"/>
      <c r="DX133" s="227"/>
      <c r="DY133" s="227"/>
      <c r="DZ133" s="227"/>
    </row>
    <row r="134" spans="1:131" ht="11.25" customHeight="1" x14ac:dyDescent="0.15">
      <c r="A134" s="252"/>
      <c r="B134" s="252"/>
      <c r="C134" s="252"/>
      <c r="D134" s="252"/>
      <c r="E134" s="252"/>
      <c r="F134" s="252"/>
      <c r="G134" s="252"/>
      <c r="H134" s="252"/>
      <c r="I134" s="252"/>
      <c r="J134" s="252"/>
      <c r="K134" s="252"/>
      <c r="L134" s="252"/>
      <c r="M134" s="252"/>
      <c r="N134" s="252"/>
      <c r="O134" s="252"/>
      <c r="P134" s="252"/>
      <c r="Q134" s="252"/>
      <c r="R134" s="252"/>
      <c r="S134" s="252"/>
      <c r="T134" s="252"/>
      <c r="U134" s="252"/>
      <c r="V134" s="252"/>
      <c r="W134" s="252"/>
      <c r="X134" s="252"/>
      <c r="Y134" s="252"/>
      <c r="Z134" s="252"/>
      <c r="AA134" s="252"/>
      <c r="AB134" s="252"/>
      <c r="AC134" s="252"/>
      <c r="AD134" s="252"/>
      <c r="AE134" s="252"/>
      <c r="AF134" s="252"/>
      <c r="AG134" s="252"/>
      <c r="AH134" s="252"/>
      <c r="AI134" s="252"/>
      <c r="AJ134" s="252"/>
      <c r="AK134" s="252"/>
      <c r="AL134" s="252"/>
      <c r="AM134" s="252"/>
      <c r="AN134" s="252"/>
      <c r="AO134" s="252"/>
      <c r="AP134" s="252"/>
      <c r="AQ134" s="252"/>
      <c r="AR134" s="252"/>
      <c r="AS134" s="252"/>
      <c r="AT134" s="252"/>
      <c r="AU134" s="227"/>
      <c r="AV134" s="227"/>
      <c r="AW134" s="227"/>
      <c r="AX134" s="227"/>
      <c r="AY134" s="227"/>
      <c r="AZ134" s="227"/>
      <c r="BA134" s="227"/>
      <c r="BB134" s="227"/>
      <c r="BC134" s="227"/>
      <c r="BD134" s="227"/>
      <c r="BE134" s="227"/>
      <c r="BF134" s="227"/>
      <c r="BG134" s="227"/>
      <c r="BH134" s="227"/>
      <c r="BI134" s="227"/>
      <c r="BJ134" s="227"/>
      <c r="BK134" s="227"/>
      <c r="BL134" s="227"/>
      <c r="BM134" s="227"/>
      <c r="BN134" s="250"/>
      <c r="BO134" s="250"/>
      <c r="BP134" s="250"/>
      <c r="BQ134" s="250"/>
      <c r="BR134" s="250"/>
      <c r="BS134" s="250"/>
      <c r="BT134" s="250"/>
      <c r="BU134" s="250"/>
      <c r="BV134" s="250"/>
      <c r="BW134" s="250"/>
      <c r="BX134" s="250"/>
      <c r="BY134" s="250"/>
      <c r="BZ134" s="250"/>
      <c r="CA134" s="250"/>
      <c r="CB134" s="250"/>
      <c r="CC134" s="250"/>
      <c r="CD134" s="250"/>
      <c r="CE134" s="250"/>
      <c r="CF134" s="250"/>
      <c r="CG134" s="250"/>
      <c r="CH134" s="250"/>
      <c r="CI134" s="250"/>
      <c r="CJ134" s="250"/>
      <c r="CK134" s="250"/>
      <c r="CL134" s="250"/>
      <c r="CM134" s="250"/>
      <c r="CN134" s="250"/>
      <c r="CO134" s="250"/>
      <c r="CP134" s="250"/>
      <c r="CQ134" s="250"/>
      <c r="CR134" s="250"/>
      <c r="CS134" s="250"/>
      <c r="CT134" s="250"/>
      <c r="CU134" s="250"/>
      <c r="CV134" s="250"/>
      <c r="CW134" s="250"/>
      <c r="CX134" s="250"/>
      <c r="CY134" s="250"/>
      <c r="CZ134" s="250"/>
      <c r="DA134" s="250"/>
      <c r="DB134" s="250"/>
      <c r="DC134" s="250"/>
      <c r="DD134" s="250"/>
      <c r="DE134" s="250"/>
      <c r="DF134" s="250"/>
      <c r="DG134" s="250"/>
      <c r="DH134" s="250"/>
      <c r="DI134" s="250"/>
      <c r="DJ134" s="250"/>
      <c r="DK134" s="250"/>
      <c r="DL134" s="250"/>
      <c r="DM134" s="250"/>
      <c r="DN134" s="250"/>
      <c r="DO134" s="250"/>
      <c r="DP134" s="227"/>
      <c r="DQ134" s="227"/>
      <c r="DR134" s="227"/>
      <c r="DS134" s="227"/>
      <c r="DT134" s="227"/>
      <c r="DU134" s="227"/>
      <c r="DV134" s="227"/>
      <c r="DW134" s="227"/>
      <c r="DX134" s="227"/>
      <c r="DY134" s="227"/>
      <c r="DZ134" s="227"/>
      <c r="EA134" s="224"/>
    </row>
    <row r="135" spans="1:131" ht="14.25" hidden="1" x14ac:dyDescent="0.15">
      <c r="AU135" s="252"/>
      <c r="AV135" s="252"/>
      <c r="AW135" s="252"/>
      <c r="AX135" s="252"/>
      <c r="AY135" s="252"/>
      <c r="AZ135" s="252"/>
      <c r="BA135" s="252"/>
      <c r="BB135" s="252"/>
      <c r="BC135" s="252"/>
      <c r="BD135" s="252"/>
      <c r="BE135" s="252"/>
      <c r="BF135" s="252"/>
      <c r="BG135" s="252"/>
      <c r="BH135" s="252"/>
      <c r="BI135" s="252"/>
      <c r="BJ135" s="252"/>
      <c r="BK135" s="252"/>
      <c r="BL135" s="252"/>
      <c r="BM135" s="252"/>
      <c r="BN135" s="252"/>
      <c r="BO135" s="252"/>
      <c r="BP135" s="252"/>
      <c r="BQ135" s="252"/>
      <c r="BR135" s="252"/>
      <c r="BS135" s="252"/>
      <c r="BT135" s="252"/>
      <c r="BU135" s="252"/>
      <c r="BV135" s="252"/>
      <c r="BW135" s="252"/>
      <c r="BX135" s="252"/>
      <c r="BY135" s="252"/>
      <c r="BZ135" s="252"/>
      <c r="CA135" s="252"/>
      <c r="CB135" s="252"/>
      <c r="CC135" s="252"/>
      <c r="CD135" s="252"/>
      <c r="CE135" s="252"/>
      <c r="CF135" s="252"/>
      <c r="CG135" s="252"/>
      <c r="CH135" s="252"/>
      <c r="CI135" s="252"/>
      <c r="CJ135" s="252"/>
      <c r="CK135" s="252"/>
      <c r="CL135" s="252"/>
      <c r="CM135" s="252"/>
      <c r="CN135" s="252"/>
      <c r="CO135" s="252"/>
      <c r="CP135" s="252"/>
      <c r="CQ135" s="252"/>
      <c r="CR135" s="252"/>
      <c r="CS135" s="252"/>
      <c r="CT135" s="252"/>
      <c r="CU135" s="252"/>
      <c r="CV135" s="252"/>
      <c r="CW135" s="252"/>
      <c r="CX135" s="252"/>
      <c r="CY135" s="252"/>
      <c r="CZ135" s="252"/>
      <c r="DA135" s="252"/>
      <c r="DB135" s="252"/>
      <c r="DC135" s="252"/>
      <c r="DD135" s="252"/>
      <c r="DE135" s="252"/>
      <c r="DF135" s="252"/>
      <c r="DG135" s="252"/>
      <c r="DH135" s="252"/>
      <c r="DI135" s="252"/>
      <c r="DJ135" s="252"/>
      <c r="DK135" s="252"/>
      <c r="DL135" s="252"/>
      <c r="DM135" s="252"/>
      <c r="DN135" s="252"/>
      <c r="DO135" s="252"/>
      <c r="DP135" s="252"/>
      <c r="DQ135" s="252"/>
      <c r="DR135" s="252"/>
      <c r="DS135" s="252"/>
      <c r="DT135" s="252"/>
      <c r="DU135" s="252"/>
      <c r="DV135" s="252"/>
      <c r="DW135" s="252"/>
      <c r="DX135" s="252"/>
      <c r="DY135" s="252"/>
      <c r="DZ135" s="252"/>
    </row>
  </sheetData>
  <sheetProtection algorithmName="SHA-512" hashValue="qvHnfNbAFXoE4ed5c5li14a+yB3bDPzqHfu54cz+pgJCAApLWTwYSNulroZ+Hdfd41iSv/FRNue/qj7XXvbL8Q==" saltValue="NrydCSDvyM02sXSVoIEwU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54" customWidth="1"/>
    <col min="121" max="121" width="0" style="253" hidden="1" customWidth="1"/>
    <col min="122" max="16384" width="9" style="253" hidden="1"/>
  </cols>
  <sheetData>
    <row r="1" spans="1:120"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53"/>
    </row>
    <row r="17" spans="119:120" x14ac:dyDescent="0.15">
      <c r="DP17" s="253"/>
    </row>
    <row r="18" spans="119:120" x14ac:dyDescent="0.15"/>
    <row r="19" spans="119:120" x14ac:dyDescent="0.15"/>
    <row r="20" spans="119:120" x14ac:dyDescent="0.15">
      <c r="DO20" s="253"/>
      <c r="DP20" s="253"/>
    </row>
    <row r="21" spans="119:120" x14ac:dyDescent="0.15">
      <c r="DP21" s="253"/>
    </row>
    <row r="22" spans="119:120" x14ac:dyDescent="0.15"/>
    <row r="23" spans="119:120" x14ac:dyDescent="0.15">
      <c r="DO23" s="253"/>
      <c r="DP23" s="253"/>
    </row>
    <row r="24" spans="119:120" x14ac:dyDescent="0.15">
      <c r="DP24" s="253"/>
    </row>
    <row r="25" spans="119:120" x14ac:dyDescent="0.15">
      <c r="DP25" s="253"/>
    </row>
    <row r="26" spans="119:120" x14ac:dyDescent="0.15">
      <c r="DO26" s="253"/>
      <c r="DP26" s="253"/>
    </row>
    <row r="27" spans="119:120" x14ac:dyDescent="0.15"/>
    <row r="28" spans="119:120" x14ac:dyDescent="0.15">
      <c r="DO28" s="253"/>
      <c r="DP28" s="253"/>
    </row>
    <row r="29" spans="119:120" x14ac:dyDescent="0.15">
      <c r="DP29" s="253"/>
    </row>
    <row r="30" spans="119:120" x14ac:dyDescent="0.15"/>
    <row r="31" spans="119:120" x14ac:dyDescent="0.15">
      <c r="DO31" s="253"/>
      <c r="DP31" s="253"/>
    </row>
    <row r="32" spans="119:120" x14ac:dyDescent="0.15"/>
    <row r="33" spans="98:120" x14ac:dyDescent="0.15">
      <c r="DO33" s="253"/>
      <c r="DP33" s="253"/>
    </row>
    <row r="34" spans="98:120" x14ac:dyDescent="0.15">
      <c r="DM34" s="253"/>
    </row>
    <row r="35" spans="98:120" x14ac:dyDescent="0.15">
      <c r="CT35" s="253"/>
      <c r="CU35" s="253"/>
      <c r="CV35" s="253"/>
      <c r="CY35" s="253"/>
      <c r="CZ35" s="253"/>
      <c r="DA35" s="253"/>
      <c r="DD35" s="253"/>
      <c r="DE35" s="253"/>
      <c r="DF35" s="253"/>
      <c r="DI35" s="253"/>
      <c r="DJ35" s="253"/>
      <c r="DK35" s="253"/>
      <c r="DM35" s="253"/>
      <c r="DN35" s="253"/>
      <c r="DO35" s="253"/>
      <c r="DP35" s="253"/>
    </row>
    <row r="36" spans="98:120" x14ac:dyDescent="0.15"/>
    <row r="37" spans="98:120" x14ac:dyDescent="0.15">
      <c r="CW37" s="253"/>
      <c r="DB37" s="253"/>
      <c r="DG37" s="253"/>
      <c r="DL37" s="253"/>
      <c r="DP37" s="253"/>
    </row>
    <row r="38" spans="98:120" x14ac:dyDescent="0.15">
      <c r="CT38" s="253"/>
      <c r="CU38" s="253"/>
      <c r="CV38" s="253"/>
      <c r="CW38" s="253"/>
      <c r="CY38" s="253"/>
      <c r="CZ38" s="253"/>
      <c r="DA38" s="253"/>
      <c r="DB38" s="253"/>
      <c r="DD38" s="253"/>
      <c r="DE38" s="253"/>
      <c r="DF38" s="253"/>
      <c r="DG38" s="253"/>
      <c r="DI38" s="253"/>
      <c r="DJ38" s="253"/>
      <c r="DK38" s="253"/>
      <c r="DL38" s="253"/>
      <c r="DN38" s="253"/>
      <c r="DO38" s="253"/>
      <c r="DP38" s="253"/>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53"/>
      <c r="DO49" s="253"/>
      <c r="DP49" s="253"/>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53"/>
      <c r="CS63" s="253"/>
      <c r="CX63" s="253"/>
      <c r="DC63" s="253"/>
      <c r="DH63" s="253"/>
    </row>
    <row r="64" spans="22:120" x14ac:dyDescent="0.15">
      <c r="V64" s="253"/>
    </row>
    <row r="65" spans="15:120" x14ac:dyDescent="0.15">
      <c r="X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53"/>
      <c r="BF65" s="253"/>
      <c r="BG65" s="253"/>
      <c r="BH65" s="253"/>
      <c r="BI65" s="253"/>
      <c r="BJ65" s="253"/>
      <c r="BK65" s="253"/>
      <c r="BL65" s="253"/>
      <c r="BM65" s="253"/>
      <c r="BN65" s="253"/>
      <c r="BO65" s="253"/>
      <c r="BP65" s="253"/>
      <c r="BQ65" s="253"/>
      <c r="BR65" s="253"/>
      <c r="BS65" s="253"/>
      <c r="BT65" s="253"/>
      <c r="BU65" s="253"/>
      <c r="BV65" s="253"/>
      <c r="BW65" s="253"/>
      <c r="BX65" s="253"/>
      <c r="BY65" s="253"/>
      <c r="BZ65" s="253"/>
      <c r="CA65" s="253"/>
      <c r="CB65" s="253"/>
      <c r="CC65" s="253"/>
      <c r="CD65" s="253"/>
      <c r="CE65" s="253"/>
      <c r="CF65" s="253"/>
      <c r="CG65" s="253"/>
      <c r="CH65" s="253"/>
      <c r="CI65" s="253"/>
      <c r="CJ65" s="253"/>
      <c r="CK65" s="253"/>
      <c r="CL65" s="253"/>
      <c r="CM65" s="253"/>
      <c r="CN65" s="253"/>
      <c r="CO65" s="253"/>
      <c r="CP65" s="253"/>
      <c r="CQ65" s="253"/>
      <c r="CR65" s="253"/>
      <c r="CU65" s="253"/>
      <c r="CZ65" s="253"/>
      <c r="DE65" s="253"/>
      <c r="DJ65" s="253"/>
    </row>
    <row r="66" spans="15:120" x14ac:dyDescent="0.15">
      <c r="Q66" s="253"/>
      <c r="S66" s="253"/>
      <c r="U66" s="253"/>
      <c r="DM66" s="253"/>
    </row>
    <row r="67" spans="15:120" x14ac:dyDescent="0.15">
      <c r="O67" s="253"/>
      <c r="P67" s="253"/>
      <c r="R67" s="253"/>
      <c r="T67" s="253"/>
      <c r="Y67" s="253"/>
      <c r="CT67" s="253"/>
      <c r="CV67" s="253"/>
      <c r="CW67" s="253"/>
      <c r="CY67" s="253"/>
      <c r="DA67" s="253"/>
      <c r="DB67" s="253"/>
      <c r="DD67" s="253"/>
      <c r="DF67" s="253"/>
      <c r="DG67" s="253"/>
      <c r="DI67" s="253"/>
      <c r="DK67" s="253"/>
      <c r="DL67" s="253"/>
      <c r="DN67" s="253"/>
      <c r="DO67" s="253"/>
      <c r="DP67" s="253"/>
    </row>
    <row r="68" spans="15:120" x14ac:dyDescent="0.15"/>
    <row r="69" spans="15:120" x14ac:dyDescent="0.15"/>
    <row r="70" spans="15:120" x14ac:dyDescent="0.15"/>
    <row r="71" spans="15:120" x14ac:dyDescent="0.15"/>
    <row r="72" spans="15:120" x14ac:dyDescent="0.15">
      <c r="DP72" s="253"/>
    </row>
    <row r="73" spans="15:120" x14ac:dyDescent="0.15">
      <c r="DP73" s="253"/>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53"/>
      <c r="CX96" s="253"/>
      <c r="DC96" s="253"/>
      <c r="DH96" s="253"/>
    </row>
    <row r="97" spans="24:120" x14ac:dyDescent="0.15">
      <c r="CS97" s="253"/>
      <c r="CX97" s="253"/>
      <c r="DC97" s="253"/>
      <c r="DH97" s="253"/>
      <c r="DP97" s="254" t="s">
        <v>479</v>
      </c>
    </row>
    <row r="98" spans="24:120" hidden="1" x14ac:dyDescent="0.15">
      <c r="CS98" s="253"/>
      <c r="CX98" s="253"/>
      <c r="DC98" s="253"/>
      <c r="DH98" s="253"/>
    </row>
    <row r="99" spans="24:120" hidden="1" x14ac:dyDescent="0.15">
      <c r="CS99" s="253"/>
      <c r="CX99" s="253"/>
      <c r="DC99" s="253"/>
      <c r="DH99" s="253"/>
    </row>
    <row r="101" spans="24:120" ht="12" hidden="1" customHeight="1" x14ac:dyDescent="0.15">
      <c r="X101" s="253"/>
      <c r="Y101" s="253"/>
      <c r="Z101" s="253"/>
      <c r="AA101" s="253"/>
      <c r="AB101" s="253"/>
      <c r="AC101" s="253"/>
      <c r="AD101" s="253"/>
      <c r="AE101" s="253"/>
      <c r="AF101" s="253"/>
      <c r="AG101" s="253"/>
      <c r="AH101" s="253"/>
      <c r="AI101" s="253"/>
      <c r="AJ101" s="253"/>
      <c r="AK101" s="253"/>
      <c r="AL101" s="253"/>
      <c r="AM101" s="253"/>
      <c r="AN101" s="253"/>
      <c r="AO101" s="253"/>
      <c r="AP101" s="253"/>
      <c r="AQ101" s="253"/>
      <c r="AR101" s="253"/>
      <c r="AS101" s="253"/>
      <c r="AT101" s="253"/>
      <c r="AU101" s="253"/>
      <c r="AV101" s="253"/>
      <c r="AW101" s="253"/>
      <c r="AX101" s="253"/>
      <c r="AY101" s="253"/>
      <c r="AZ101" s="253"/>
      <c r="BA101" s="253"/>
      <c r="BB101" s="253"/>
      <c r="BC101" s="253"/>
      <c r="BD101" s="253"/>
      <c r="BE101" s="253"/>
      <c r="BF101" s="253"/>
      <c r="BG101" s="253"/>
      <c r="BH101" s="253"/>
      <c r="BI101" s="253"/>
      <c r="BJ101" s="253"/>
      <c r="BK101" s="253"/>
      <c r="BL101" s="253"/>
      <c r="BM101" s="253"/>
      <c r="BN101" s="253"/>
      <c r="BO101" s="253"/>
      <c r="BP101" s="253"/>
      <c r="BQ101" s="253"/>
      <c r="BR101" s="253"/>
      <c r="BS101" s="253"/>
      <c r="BT101" s="253"/>
      <c r="BU101" s="253"/>
      <c r="BV101" s="253"/>
      <c r="BW101" s="253"/>
      <c r="BX101" s="253"/>
      <c r="BY101" s="253"/>
      <c r="BZ101" s="253"/>
      <c r="CA101" s="253"/>
      <c r="CB101" s="253"/>
      <c r="CC101" s="253"/>
      <c r="CD101" s="253"/>
      <c r="CE101" s="253"/>
      <c r="CF101" s="253"/>
      <c r="CG101" s="253"/>
      <c r="CH101" s="253"/>
      <c r="CI101" s="253"/>
      <c r="CJ101" s="253"/>
      <c r="CK101" s="253"/>
      <c r="CL101" s="253"/>
      <c r="CM101" s="253"/>
      <c r="CN101" s="253"/>
      <c r="CO101" s="253"/>
      <c r="CP101" s="253"/>
      <c r="CQ101" s="253"/>
      <c r="CR101" s="253"/>
      <c r="CU101" s="253"/>
      <c r="CZ101" s="253"/>
      <c r="DE101" s="253"/>
      <c r="DJ101" s="253"/>
    </row>
    <row r="102" spans="24:120" ht="1.5" hidden="1" customHeight="1" x14ac:dyDescent="0.15">
      <c r="CU102" s="253"/>
      <c r="CZ102" s="253"/>
      <c r="DE102" s="253"/>
      <c r="DJ102" s="253"/>
      <c r="DM102" s="253"/>
    </row>
    <row r="103" spans="24:120" hidden="1" x14ac:dyDescent="0.15">
      <c r="CT103" s="253"/>
      <c r="CV103" s="253"/>
      <c r="CW103" s="253"/>
      <c r="CY103" s="253"/>
      <c r="DA103" s="253"/>
      <c r="DB103" s="253"/>
      <c r="DD103" s="253"/>
      <c r="DF103" s="253"/>
      <c r="DG103" s="253"/>
      <c r="DI103" s="253"/>
      <c r="DK103" s="253"/>
      <c r="DL103" s="253"/>
      <c r="DM103" s="253"/>
      <c r="DN103" s="253"/>
      <c r="DO103" s="253"/>
      <c r="DP103" s="253"/>
    </row>
    <row r="104" spans="24:120" hidden="1" x14ac:dyDescent="0.15">
      <c r="CV104" s="253"/>
      <c r="CW104" s="253"/>
      <c r="DA104" s="253"/>
      <c r="DB104" s="253"/>
      <c r="DF104" s="253"/>
      <c r="DG104" s="253"/>
      <c r="DK104" s="253"/>
      <c r="DL104" s="253"/>
      <c r="DN104" s="253"/>
      <c r="DO104" s="253"/>
      <c r="DP104" s="253"/>
    </row>
    <row r="105" spans="24:120" ht="12.75" hidden="1" customHeight="1" x14ac:dyDescent="0.15"/>
  </sheetData>
  <sheetProtection algorithmName="SHA-512" hashValue="TKpw0A3wrSQCsGFaBRckd/3U3y9u96rCoHYPBU/KDYZZuDJmqks1hiGYUiVLO0r+hntVpaZmtDPMsStUvDXqBw==" saltValue="ktbhbvqxH6TpX/utHFFb0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54" customWidth="1"/>
    <col min="117" max="16384" width="9" style="253" hidden="1"/>
  </cols>
  <sheetData>
    <row r="1" spans="2:116"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row>
    <row r="2" spans="2:116" x14ac:dyDescent="0.15"/>
    <row r="3" spans="2:116" x14ac:dyDescent="0.15"/>
    <row r="4" spans="2:116" x14ac:dyDescent="0.15">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row>
    <row r="5" spans="2:116" x14ac:dyDescent="0.15">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3"/>
      <c r="AX5" s="253"/>
      <c r="AY5" s="253"/>
      <c r="AZ5" s="253"/>
      <c r="BA5" s="253"/>
      <c r="BB5" s="253"/>
      <c r="BC5" s="253"/>
      <c r="BD5" s="253"/>
      <c r="BE5" s="253"/>
      <c r="BF5" s="253"/>
      <c r="BG5" s="253"/>
      <c r="BH5" s="253"/>
      <c r="BI5" s="253"/>
      <c r="BJ5" s="253"/>
      <c r="BK5" s="253"/>
      <c r="BL5" s="253"/>
      <c r="BM5" s="253"/>
      <c r="BN5" s="253"/>
      <c r="BO5" s="253"/>
      <c r="BP5" s="253"/>
      <c r="BQ5" s="253"/>
      <c r="BR5" s="253"/>
      <c r="BS5" s="253"/>
      <c r="BT5" s="253"/>
      <c r="BU5" s="253"/>
      <c r="BV5" s="253"/>
      <c r="BW5" s="253"/>
      <c r="BX5" s="253"/>
      <c r="BY5" s="253"/>
      <c r="BZ5" s="253"/>
      <c r="CA5" s="253"/>
      <c r="CB5" s="253"/>
      <c r="CC5" s="253"/>
      <c r="CD5" s="253"/>
      <c r="CE5" s="253"/>
      <c r="CF5" s="253"/>
      <c r="CG5" s="253"/>
      <c r="CH5" s="253"/>
      <c r="CI5" s="253"/>
      <c r="CJ5" s="253"/>
      <c r="CK5" s="253"/>
      <c r="CL5" s="253"/>
      <c r="CM5" s="253"/>
      <c r="CN5" s="253"/>
      <c r="CO5" s="253"/>
      <c r="CP5" s="253"/>
      <c r="CQ5" s="253"/>
      <c r="CR5" s="253"/>
      <c r="CS5" s="253"/>
      <c r="CT5" s="253"/>
      <c r="CU5" s="253"/>
      <c r="CV5" s="253"/>
      <c r="CW5" s="253"/>
      <c r="CX5" s="253"/>
      <c r="CY5" s="253"/>
      <c r="CZ5" s="253"/>
      <c r="DA5" s="253"/>
      <c r="DB5" s="253"/>
      <c r="DC5" s="253"/>
      <c r="DD5" s="253"/>
      <c r="DE5" s="253"/>
      <c r="DF5" s="253"/>
      <c r="DG5" s="253"/>
      <c r="DH5" s="253"/>
      <c r="DI5" s="253"/>
      <c r="DJ5" s="253"/>
      <c r="DK5" s="253"/>
      <c r="DL5" s="253"/>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c r="BB18" s="253"/>
      <c r="BC18" s="253"/>
      <c r="BD18" s="253"/>
      <c r="BE18" s="253"/>
      <c r="BF18" s="253"/>
      <c r="BG18" s="253"/>
      <c r="BH18" s="253"/>
      <c r="BI18" s="253"/>
      <c r="BJ18" s="253"/>
      <c r="BK18" s="253"/>
      <c r="BL18" s="253"/>
      <c r="BM18" s="253"/>
      <c r="BN18" s="253"/>
      <c r="BO18" s="253"/>
      <c r="BP18" s="253"/>
      <c r="BQ18" s="253"/>
      <c r="BR18" s="253"/>
      <c r="BS18" s="253"/>
      <c r="BT18" s="253"/>
      <c r="BU18" s="253"/>
      <c r="BV18" s="253"/>
      <c r="BW18" s="253"/>
      <c r="BX18" s="253"/>
      <c r="BY18" s="253"/>
      <c r="BZ18" s="253"/>
      <c r="CA18" s="253"/>
      <c r="CB18" s="253"/>
      <c r="CC18" s="253"/>
      <c r="CD18" s="253"/>
      <c r="CE18" s="253"/>
      <c r="CF18" s="253"/>
      <c r="CG18" s="253"/>
      <c r="CH18" s="253"/>
      <c r="CI18" s="253"/>
      <c r="CJ18" s="253"/>
      <c r="CK18" s="253"/>
      <c r="CL18" s="253"/>
      <c r="CM18" s="253"/>
      <c r="CN18" s="253"/>
      <c r="CO18" s="253"/>
      <c r="CP18" s="253"/>
      <c r="CQ18" s="253"/>
      <c r="CR18" s="253"/>
      <c r="CS18" s="253"/>
      <c r="CT18" s="253"/>
      <c r="CU18" s="253"/>
      <c r="CV18" s="253"/>
      <c r="CW18" s="253"/>
      <c r="CX18" s="253"/>
      <c r="CY18" s="253"/>
      <c r="CZ18" s="253"/>
      <c r="DA18" s="253"/>
      <c r="DB18" s="253"/>
      <c r="DC18" s="253"/>
      <c r="DD18" s="253"/>
      <c r="DE18" s="253"/>
      <c r="DF18" s="253"/>
      <c r="DG18" s="253"/>
      <c r="DH18" s="253"/>
      <c r="DI18" s="253"/>
      <c r="DJ18" s="253"/>
      <c r="DK18" s="253"/>
      <c r="DL18" s="253"/>
    </row>
    <row r="19" spans="9:116" x14ac:dyDescent="0.15"/>
    <row r="20" spans="9:116" x14ac:dyDescent="0.15"/>
    <row r="21" spans="9:116" x14ac:dyDescent="0.15">
      <c r="DL21" s="253"/>
    </row>
    <row r="22" spans="9:116" x14ac:dyDescent="0.15">
      <c r="DI22" s="253"/>
      <c r="DJ22" s="253"/>
      <c r="DK22" s="253"/>
      <c r="DL22" s="253"/>
    </row>
    <row r="23" spans="9:116" x14ac:dyDescent="0.15">
      <c r="CY23" s="253"/>
      <c r="CZ23" s="253"/>
      <c r="DA23" s="253"/>
      <c r="DB23" s="253"/>
      <c r="DC23" s="253"/>
      <c r="DD23" s="253"/>
      <c r="DE23" s="253"/>
      <c r="DF23" s="253"/>
      <c r="DG23" s="253"/>
      <c r="DH23" s="253"/>
      <c r="DI23" s="253"/>
      <c r="DJ23" s="253"/>
      <c r="DK23" s="253"/>
      <c r="DL23" s="253"/>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53"/>
      <c r="DA35" s="253"/>
      <c r="DB35" s="253"/>
      <c r="DC35" s="253"/>
      <c r="DD35" s="253"/>
      <c r="DE35" s="253"/>
      <c r="DF35" s="253"/>
      <c r="DG35" s="253"/>
      <c r="DH35" s="253"/>
      <c r="DI35" s="253"/>
      <c r="DJ35" s="253"/>
      <c r="DK35" s="253"/>
      <c r="DL35" s="253"/>
    </row>
    <row r="36" spans="15:116" x14ac:dyDescent="0.15"/>
    <row r="37" spans="15:116" x14ac:dyDescent="0.15">
      <c r="DL37" s="253"/>
    </row>
    <row r="38" spans="15:116" x14ac:dyDescent="0.15">
      <c r="DI38" s="253"/>
      <c r="DJ38" s="253"/>
      <c r="DK38" s="253"/>
      <c r="DL38" s="253"/>
    </row>
    <row r="39" spans="15:116" x14ac:dyDescent="0.15"/>
    <row r="40" spans="15:116" x14ac:dyDescent="0.15"/>
    <row r="41" spans="15:116" x14ac:dyDescent="0.15"/>
    <row r="42" spans="15:116" x14ac:dyDescent="0.15"/>
    <row r="43" spans="15:116" x14ac:dyDescent="0.15">
      <c r="O43" s="253"/>
      <c r="P43" s="253"/>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E43" s="253"/>
      <c r="DF43" s="253"/>
      <c r="DG43" s="253"/>
      <c r="DH43" s="253"/>
      <c r="DI43" s="253"/>
      <c r="DJ43" s="253"/>
      <c r="DK43" s="253"/>
      <c r="DL43" s="253"/>
    </row>
    <row r="44" spans="15:116" x14ac:dyDescent="0.15">
      <c r="DL44" s="253"/>
    </row>
    <row r="45" spans="15:116" x14ac:dyDescent="0.15"/>
    <row r="46" spans="15:116" x14ac:dyDescent="0.15">
      <c r="DA46" s="253"/>
      <c r="DB46" s="253"/>
      <c r="DC46" s="253"/>
      <c r="DD46" s="253"/>
      <c r="DE46" s="253"/>
      <c r="DF46" s="253"/>
      <c r="DG46" s="253"/>
      <c r="DH46" s="253"/>
      <c r="DI46" s="253"/>
      <c r="DJ46" s="253"/>
      <c r="DK46" s="253"/>
      <c r="DL46" s="253"/>
    </row>
    <row r="47" spans="15:116" x14ac:dyDescent="0.15"/>
    <row r="48" spans="15:116" x14ac:dyDescent="0.15"/>
    <row r="49" spans="104:116" x14ac:dyDescent="0.15"/>
    <row r="50" spans="104:116" x14ac:dyDescent="0.15">
      <c r="CZ50" s="253"/>
      <c r="DA50" s="253"/>
      <c r="DB50" s="253"/>
      <c r="DC50" s="253"/>
      <c r="DD50" s="253"/>
      <c r="DE50" s="253"/>
      <c r="DF50" s="253"/>
      <c r="DG50" s="253"/>
      <c r="DH50" s="253"/>
      <c r="DI50" s="253"/>
      <c r="DJ50" s="253"/>
      <c r="DK50" s="253"/>
      <c r="DL50" s="253"/>
    </row>
    <row r="51" spans="104:116" x14ac:dyDescent="0.15"/>
    <row r="52" spans="104:116" x14ac:dyDescent="0.15"/>
    <row r="53" spans="104:116" x14ac:dyDescent="0.15">
      <c r="DL53" s="253"/>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53"/>
      <c r="DD67" s="253"/>
      <c r="DE67" s="253"/>
      <c r="DF67" s="253"/>
      <c r="DG67" s="253"/>
      <c r="DH67" s="253"/>
      <c r="DI67" s="253"/>
      <c r="DJ67" s="253"/>
      <c r="DK67" s="253"/>
      <c r="DL67" s="253"/>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zXS3Yj+1c9vU4oXcSlAhUMXFe+1lPhT1bla/Mrz24WrimYrvTai4iJZ68S63NzLZqsR0XQGIXhrlE46N5hZ/Zg==" saltValue="wjed6DQBW5bfaj3fel/Lb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67"/>
  <sheetViews>
    <sheetView showGridLines="0" view="pageBreakPreview" zoomScale="85" zoomScaleSheetLayoutView="85" workbookViewId="0"/>
  </sheetViews>
  <sheetFormatPr defaultColWidth="0" defaultRowHeight="13.5" customHeight="1" zeroHeight="1" x14ac:dyDescent="0.15"/>
  <cols>
    <col min="1" max="36" width="2.5" style="255" customWidth="1"/>
    <col min="37" max="44" width="17" style="255" customWidth="1"/>
    <col min="45" max="45" width="6.125" style="261" customWidth="1"/>
    <col min="46" max="46" width="3" style="259" customWidth="1"/>
    <col min="47" max="47" width="19.125" style="255" hidden="1" customWidth="1"/>
    <col min="48" max="52" width="12.625" style="255" hidden="1" customWidth="1"/>
    <col min="53" max="16384" width="8.625" style="255" hidden="1"/>
  </cols>
  <sheetData>
    <row r="1" spans="1:46" x14ac:dyDescent="0.15">
      <c r="AS1" s="255"/>
      <c r="AT1" s="255"/>
    </row>
    <row r="2" spans="1:46" x14ac:dyDescent="0.15">
      <c r="AS2" s="255"/>
      <c r="AT2" s="255"/>
    </row>
    <row r="3" spans="1:46" x14ac:dyDescent="0.15">
      <c r="AS3" s="255"/>
      <c r="AT3" s="255"/>
    </row>
    <row r="4" spans="1:46" x14ac:dyDescent="0.15">
      <c r="AS4" s="255"/>
      <c r="AT4" s="255"/>
    </row>
    <row r="5" spans="1:46" ht="17.25" x14ac:dyDescent="0.15">
      <c r="A5" s="256" t="s">
        <v>480</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8"/>
    </row>
    <row r="6" spans="1:46" x14ac:dyDescent="0.15">
      <c r="A6" s="259"/>
      <c r="AK6" s="260" t="s">
        <v>481</v>
      </c>
      <c r="AL6" s="260"/>
      <c r="AM6" s="260"/>
      <c r="AN6" s="260"/>
    </row>
    <row r="7" spans="1:46" ht="13.5" customHeight="1" x14ac:dyDescent="0.15">
      <c r="A7" s="259"/>
      <c r="AK7" s="262"/>
      <c r="AL7" s="263"/>
      <c r="AM7" s="263"/>
      <c r="AN7" s="264"/>
      <c r="AO7" s="1134" t="s">
        <v>482</v>
      </c>
      <c r="AP7" s="265"/>
      <c r="AQ7" s="266" t="s">
        <v>483</v>
      </c>
      <c r="AR7" s="267"/>
    </row>
    <row r="8" spans="1:46" x14ac:dyDescent="0.15">
      <c r="A8" s="259"/>
      <c r="AK8" s="268"/>
      <c r="AL8" s="269"/>
      <c r="AM8" s="269"/>
      <c r="AN8" s="270"/>
      <c r="AO8" s="1135"/>
      <c r="AP8" s="271" t="s">
        <v>484</v>
      </c>
      <c r="AQ8" s="272" t="s">
        <v>485</v>
      </c>
      <c r="AR8" s="273" t="s">
        <v>486</v>
      </c>
    </row>
    <row r="9" spans="1:46" x14ac:dyDescent="0.15">
      <c r="A9" s="259"/>
      <c r="AK9" s="1146" t="s">
        <v>487</v>
      </c>
      <c r="AL9" s="1147"/>
      <c r="AM9" s="1147"/>
      <c r="AN9" s="1148"/>
      <c r="AO9" s="274">
        <v>10689491</v>
      </c>
      <c r="AP9" s="274">
        <v>90061</v>
      </c>
      <c r="AQ9" s="275">
        <v>75670</v>
      </c>
      <c r="AR9" s="276">
        <v>19</v>
      </c>
    </row>
    <row r="10" spans="1:46" ht="13.5" customHeight="1" x14ac:dyDescent="0.15">
      <c r="A10" s="259"/>
      <c r="AK10" s="1146" t="s">
        <v>488</v>
      </c>
      <c r="AL10" s="1147"/>
      <c r="AM10" s="1147"/>
      <c r="AN10" s="1148"/>
      <c r="AO10" s="277">
        <v>5613</v>
      </c>
      <c r="AP10" s="277">
        <v>47</v>
      </c>
      <c r="AQ10" s="278">
        <v>7715</v>
      </c>
      <c r="AR10" s="279">
        <v>-99.4</v>
      </c>
    </row>
    <row r="11" spans="1:46" ht="13.5" customHeight="1" x14ac:dyDescent="0.15">
      <c r="A11" s="259"/>
      <c r="AK11" s="1146" t="s">
        <v>489</v>
      </c>
      <c r="AL11" s="1147"/>
      <c r="AM11" s="1147"/>
      <c r="AN11" s="1148"/>
      <c r="AO11" s="277">
        <v>461557</v>
      </c>
      <c r="AP11" s="277">
        <v>3889</v>
      </c>
      <c r="AQ11" s="278">
        <v>1638</v>
      </c>
      <c r="AR11" s="279">
        <v>137.4</v>
      </c>
    </row>
    <row r="12" spans="1:46" ht="13.5" customHeight="1" x14ac:dyDescent="0.15">
      <c r="A12" s="259"/>
      <c r="AK12" s="1146" t="s">
        <v>490</v>
      </c>
      <c r="AL12" s="1147"/>
      <c r="AM12" s="1147"/>
      <c r="AN12" s="1148"/>
      <c r="AO12" s="277" t="s">
        <v>491</v>
      </c>
      <c r="AP12" s="277" t="s">
        <v>491</v>
      </c>
      <c r="AQ12" s="278">
        <v>17</v>
      </c>
      <c r="AR12" s="279" t="s">
        <v>491</v>
      </c>
    </row>
    <row r="13" spans="1:46" ht="13.5" customHeight="1" x14ac:dyDescent="0.15">
      <c r="A13" s="259"/>
      <c r="AK13" s="1146" t="s">
        <v>492</v>
      </c>
      <c r="AL13" s="1147"/>
      <c r="AM13" s="1147"/>
      <c r="AN13" s="1148"/>
      <c r="AO13" s="277">
        <v>518037</v>
      </c>
      <c r="AP13" s="277">
        <v>4365</v>
      </c>
      <c r="AQ13" s="278">
        <v>2355</v>
      </c>
      <c r="AR13" s="279">
        <v>85.4</v>
      </c>
    </row>
    <row r="14" spans="1:46" ht="13.5" customHeight="1" x14ac:dyDescent="0.15">
      <c r="A14" s="259"/>
      <c r="AK14" s="1146" t="s">
        <v>493</v>
      </c>
      <c r="AL14" s="1147"/>
      <c r="AM14" s="1147"/>
      <c r="AN14" s="1148"/>
      <c r="AO14" s="277">
        <v>230011</v>
      </c>
      <c r="AP14" s="277">
        <v>1938</v>
      </c>
      <c r="AQ14" s="278">
        <v>2187</v>
      </c>
      <c r="AR14" s="279">
        <v>-11.4</v>
      </c>
    </row>
    <row r="15" spans="1:46" ht="13.5" customHeight="1" x14ac:dyDescent="0.15">
      <c r="A15" s="259"/>
      <c r="AK15" s="1149" t="s">
        <v>494</v>
      </c>
      <c r="AL15" s="1150"/>
      <c r="AM15" s="1150"/>
      <c r="AN15" s="1151"/>
      <c r="AO15" s="277">
        <v>-796894</v>
      </c>
      <c r="AP15" s="277">
        <v>-6714</v>
      </c>
      <c r="AQ15" s="278">
        <v>-4208</v>
      </c>
      <c r="AR15" s="279">
        <v>59.6</v>
      </c>
    </row>
    <row r="16" spans="1:46" x14ac:dyDescent="0.15">
      <c r="A16" s="259"/>
      <c r="AK16" s="1149" t="s">
        <v>177</v>
      </c>
      <c r="AL16" s="1150"/>
      <c r="AM16" s="1150"/>
      <c r="AN16" s="1151"/>
      <c r="AO16" s="277">
        <v>11107815</v>
      </c>
      <c r="AP16" s="277">
        <v>93585</v>
      </c>
      <c r="AQ16" s="278">
        <v>85373</v>
      </c>
      <c r="AR16" s="279">
        <v>9.6</v>
      </c>
    </row>
    <row r="17" spans="1:46" x14ac:dyDescent="0.15">
      <c r="A17" s="259"/>
    </row>
    <row r="18" spans="1:46" x14ac:dyDescent="0.15">
      <c r="A18" s="259"/>
      <c r="AQ18" s="280"/>
      <c r="AR18" s="280"/>
    </row>
    <row r="19" spans="1:46" x14ac:dyDescent="0.15">
      <c r="A19" s="259"/>
      <c r="AK19" s="255" t="s">
        <v>495</v>
      </c>
    </row>
    <row r="20" spans="1:46" x14ac:dyDescent="0.15">
      <c r="A20" s="259"/>
      <c r="AK20" s="281"/>
      <c r="AL20" s="282"/>
      <c r="AM20" s="282"/>
      <c r="AN20" s="283"/>
      <c r="AO20" s="284" t="s">
        <v>496</v>
      </c>
      <c r="AP20" s="285" t="s">
        <v>497</v>
      </c>
      <c r="AQ20" s="286" t="s">
        <v>498</v>
      </c>
      <c r="AR20" s="287"/>
    </row>
    <row r="21" spans="1:46" s="260" customFormat="1" x14ac:dyDescent="0.15">
      <c r="A21" s="288"/>
      <c r="AK21" s="1152" t="s">
        <v>499</v>
      </c>
      <c r="AL21" s="1153"/>
      <c r="AM21" s="1153"/>
      <c r="AN21" s="1154"/>
      <c r="AO21" s="289">
        <v>9.41</v>
      </c>
      <c r="AP21" s="290">
        <v>7.99</v>
      </c>
      <c r="AQ21" s="291">
        <v>1.42</v>
      </c>
      <c r="AS21" s="292"/>
      <c r="AT21" s="288"/>
    </row>
    <row r="22" spans="1:46" s="260" customFormat="1" x14ac:dyDescent="0.15">
      <c r="A22" s="288"/>
      <c r="AK22" s="1152" t="s">
        <v>500</v>
      </c>
      <c r="AL22" s="1153"/>
      <c r="AM22" s="1153"/>
      <c r="AN22" s="1154"/>
      <c r="AO22" s="293">
        <v>100.4</v>
      </c>
      <c r="AP22" s="294">
        <v>97.8</v>
      </c>
      <c r="AQ22" s="295">
        <v>2.6</v>
      </c>
      <c r="AR22" s="280"/>
      <c r="AS22" s="292"/>
      <c r="AT22" s="288"/>
    </row>
    <row r="23" spans="1:46" s="260" customFormat="1" x14ac:dyDescent="0.15">
      <c r="A23" s="288"/>
      <c r="AP23" s="280"/>
      <c r="AQ23" s="280"/>
      <c r="AR23" s="280"/>
      <c r="AS23" s="292"/>
      <c r="AT23" s="288"/>
    </row>
    <row r="24" spans="1:46" s="260" customFormat="1" x14ac:dyDescent="0.15">
      <c r="A24" s="288"/>
      <c r="AP24" s="280"/>
      <c r="AQ24" s="280"/>
      <c r="AR24" s="280"/>
      <c r="AS24" s="292"/>
      <c r="AT24" s="288"/>
    </row>
    <row r="25" spans="1:46" s="260" customFormat="1" x14ac:dyDescent="0.15">
      <c r="A25" s="296"/>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8"/>
      <c r="AQ25" s="298"/>
      <c r="AR25" s="298"/>
      <c r="AS25" s="299"/>
      <c r="AT25" s="288"/>
    </row>
    <row r="26" spans="1:46" s="260" customFormat="1" x14ac:dyDescent="0.15">
      <c r="A26" s="1145" t="s">
        <v>501</v>
      </c>
      <c r="B26" s="1145"/>
      <c r="C26" s="1145"/>
      <c r="D26" s="1145"/>
      <c r="E26" s="1145"/>
      <c r="F26" s="1145"/>
      <c r="G26" s="1145"/>
      <c r="H26" s="1145"/>
      <c r="I26" s="1145"/>
      <c r="J26" s="1145"/>
      <c r="K26" s="1145"/>
      <c r="L26" s="1145"/>
      <c r="M26" s="1145"/>
      <c r="N26" s="1145"/>
      <c r="O26" s="1145"/>
      <c r="P26" s="1145"/>
      <c r="Q26" s="1145"/>
      <c r="R26" s="1145"/>
      <c r="S26" s="1145"/>
      <c r="T26" s="1145"/>
      <c r="U26" s="1145"/>
      <c r="V26" s="1145"/>
      <c r="W26" s="1145"/>
      <c r="X26" s="1145"/>
      <c r="Y26" s="1145"/>
      <c r="Z26" s="1145"/>
      <c r="AA26" s="1145"/>
      <c r="AB26" s="1145"/>
      <c r="AC26" s="1145"/>
      <c r="AD26" s="1145"/>
      <c r="AE26" s="1145"/>
      <c r="AF26" s="1145"/>
      <c r="AG26" s="1145"/>
      <c r="AH26" s="1145"/>
      <c r="AI26" s="1145"/>
      <c r="AJ26" s="1145"/>
      <c r="AK26" s="1145"/>
      <c r="AL26" s="1145"/>
      <c r="AM26" s="1145"/>
      <c r="AN26" s="1145"/>
      <c r="AO26" s="1145"/>
      <c r="AP26" s="1145"/>
      <c r="AQ26" s="1145"/>
      <c r="AR26" s="1145"/>
      <c r="AS26" s="1145"/>
    </row>
    <row r="27" spans="1:46" x14ac:dyDescent="0.15">
      <c r="A27" s="300"/>
      <c r="AS27" s="255"/>
      <c r="AT27" s="255"/>
    </row>
    <row r="28" spans="1:46" ht="17.25" x14ac:dyDescent="0.15">
      <c r="A28" s="256" t="s">
        <v>502</v>
      </c>
      <c r="B28" s="257"/>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7"/>
      <c r="AM28" s="257"/>
      <c r="AN28" s="257"/>
      <c r="AO28" s="257"/>
      <c r="AP28" s="257"/>
      <c r="AQ28" s="257"/>
      <c r="AR28" s="257"/>
      <c r="AS28" s="301"/>
    </row>
    <row r="29" spans="1:46" x14ac:dyDescent="0.15">
      <c r="A29" s="259"/>
      <c r="AK29" s="260" t="s">
        <v>503</v>
      </c>
      <c r="AL29" s="260"/>
      <c r="AM29" s="260"/>
      <c r="AN29" s="260"/>
      <c r="AS29" s="302"/>
    </row>
    <row r="30" spans="1:46" ht="13.5" customHeight="1" x14ac:dyDescent="0.15">
      <c r="A30" s="259"/>
      <c r="AK30" s="262"/>
      <c r="AL30" s="263"/>
      <c r="AM30" s="263"/>
      <c r="AN30" s="264"/>
      <c r="AO30" s="1134" t="s">
        <v>482</v>
      </c>
      <c r="AP30" s="265"/>
      <c r="AQ30" s="266" t="s">
        <v>483</v>
      </c>
      <c r="AR30" s="267"/>
    </row>
    <row r="31" spans="1:46" x14ac:dyDescent="0.15">
      <c r="A31" s="259"/>
      <c r="AK31" s="268"/>
      <c r="AL31" s="269"/>
      <c r="AM31" s="269"/>
      <c r="AN31" s="270"/>
      <c r="AO31" s="1135"/>
      <c r="AP31" s="271" t="s">
        <v>484</v>
      </c>
      <c r="AQ31" s="272" t="s">
        <v>485</v>
      </c>
      <c r="AR31" s="273" t="s">
        <v>486</v>
      </c>
    </row>
    <row r="32" spans="1:46" ht="27" customHeight="1" x14ac:dyDescent="0.15">
      <c r="A32" s="259"/>
      <c r="AK32" s="1136" t="s">
        <v>504</v>
      </c>
      <c r="AL32" s="1137"/>
      <c r="AM32" s="1137"/>
      <c r="AN32" s="1138"/>
      <c r="AO32" s="303">
        <v>8817676</v>
      </c>
      <c r="AP32" s="303">
        <v>74290</v>
      </c>
      <c r="AQ32" s="304">
        <v>58230</v>
      </c>
      <c r="AR32" s="305">
        <v>27.6</v>
      </c>
    </row>
    <row r="33" spans="1:46" ht="13.5" customHeight="1" x14ac:dyDescent="0.15">
      <c r="A33" s="259"/>
      <c r="AK33" s="1136" t="s">
        <v>505</v>
      </c>
      <c r="AL33" s="1137"/>
      <c r="AM33" s="1137"/>
      <c r="AN33" s="1138"/>
      <c r="AO33" s="303" t="s">
        <v>491</v>
      </c>
      <c r="AP33" s="303" t="s">
        <v>491</v>
      </c>
      <c r="AQ33" s="304" t="s">
        <v>491</v>
      </c>
      <c r="AR33" s="305" t="s">
        <v>491</v>
      </c>
    </row>
    <row r="34" spans="1:46" ht="27" customHeight="1" x14ac:dyDescent="0.15">
      <c r="A34" s="259"/>
      <c r="AK34" s="1136" t="s">
        <v>506</v>
      </c>
      <c r="AL34" s="1137"/>
      <c r="AM34" s="1137"/>
      <c r="AN34" s="1138"/>
      <c r="AO34" s="303">
        <v>26779</v>
      </c>
      <c r="AP34" s="303">
        <v>226</v>
      </c>
      <c r="AQ34" s="304">
        <v>23</v>
      </c>
      <c r="AR34" s="305">
        <v>882.6</v>
      </c>
    </row>
    <row r="35" spans="1:46" ht="27" customHeight="1" x14ac:dyDescent="0.15">
      <c r="A35" s="259"/>
      <c r="AK35" s="1136" t="s">
        <v>507</v>
      </c>
      <c r="AL35" s="1137"/>
      <c r="AM35" s="1137"/>
      <c r="AN35" s="1138"/>
      <c r="AO35" s="303">
        <v>3147905</v>
      </c>
      <c r="AP35" s="303">
        <v>26522</v>
      </c>
      <c r="AQ35" s="304">
        <v>14509</v>
      </c>
      <c r="AR35" s="305">
        <v>82.8</v>
      </c>
    </row>
    <row r="36" spans="1:46" ht="27" customHeight="1" x14ac:dyDescent="0.15">
      <c r="A36" s="259"/>
      <c r="AK36" s="1136" t="s">
        <v>508</v>
      </c>
      <c r="AL36" s="1137"/>
      <c r="AM36" s="1137"/>
      <c r="AN36" s="1138"/>
      <c r="AO36" s="303">
        <v>13393</v>
      </c>
      <c r="AP36" s="303">
        <v>113</v>
      </c>
      <c r="AQ36" s="304">
        <v>975</v>
      </c>
      <c r="AR36" s="305">
        <v>-88.4</v>
      </c>
    </row>
    <row r="37" spans="1:46" ht="13.5" customHeight="1" x14ac:dyDescent="0.15">
      <c r="A37" s="259"/>
      <c r="AK37" s="1136" t="s">
        <v>509</v>
      </c>
      <c r="AL37" s="1137"/>
      <c r="AM37" s="1137"/>
      <c r="AN37" s="1138"/>
      <c r="AO37" s="303">
        <v>1250</v>
      </c>
      <c r="AP37" s="303">
        <v>11</v>
      </c>
      <c r="AQ37" s="304">
        <v>408</v>
      </c>
      <c r="AR37" s="305">
        <v>-97.3</v>
      </c>
    </row>
    <row r="38" spans="1:46" ht="27" customHeight="1" x14ac:dyDescent="0.15">
      <c r="A38" s="259"/>
      <c r="AK38" s="1139" t="s">
        <v>510</v>
      </c>
      <c r="AL38" s="1140"/>
      <c r="AM38" s="1140"/>
      <c r="AN38" s="1141"/>
      <c r="AO38" s="306" t="s">
        <v>491</v>
      </c>
      <c r="AP38" s="306" t="s">
        <v>491</v>
      </c>
      <c r="AQ38" s="307">
        <v>0</v>
      </c>
      <c r="AR38" s="295" t="s">
        <v>491</v>
      </c>
      <c r="AS38" s="302"/>
    </row>
    <row r="39" spans="1:46" x14ac:dyDescent="0.15">
      <c r="A39" s="259"/>
      <c r="AK39" s="1139" t="s">
        <v>511</v>
      </c>
      <c r="AL39" s="1140"/>
      <c r="AM39" s="1140"/>
      <c r="AN39" s="1141"/>
      <c r="AO39" s="303">
        <v>-933572</v>
      </c>
      <c r="AP39" s="303">
        <v>-7866</v>
      </c>
      <c r="AQ39" s="304">
        <v>-3837</v>
      </c>
      <c r="AR39" s="305">
        <v>105</v>
      </c>
      <c r="AS39" s="302"/>
    </row>
    <row r="40" spans="1:46" ht="27" customHeight="1" x14ac:dyDescent="0.15">
      <c r="A40" s="259"/>
      <c r="AK40" s="1136" t="s">
        <v>512</v>
      </c>
      <c r="AL40" s="1137"/>
      <c r="AM40" s="1137"/>
      <c r="AN40" s="1138"/>
      <c r="AO40" s="303">
        <v>-8557478</v>
      </c>
      <c r="AP40" s="303">
        <v>-72098</v>
      </c>
      <c r="AQ40" s="304">
        <v>-50002</v>
      </c>
      <c r="AR40" s="305">
        <v>44.2</v>
      </c>
      <c r="AS40" s="302"/>
    </row>
    <row r="41" spans="1:46" x14ac:dyDescent="0.15">
      <c r="A41" s="259"/>
      <c r="AK41" s="1142" t="s">
        <v>287</v>
      </c>
      <c r="AL41" s="1143"/>
      <c r="AM41" s="1143"/>
      <c r="AN41" s="1144"/>
      <c r="AO41" s="303">
        <v>2515953</v>
      </c>
      <c r="AP41" s="303">
        <v>21197</v>
      </c>
      <c r="AQ41" s="304">
        <v>20306</v>
      </c>
      <c r="AR41" s="305">
        <v>4.4000000000000004</v>
      </c>
      <c r="AS41" s="302"/>
    </row>
    <row r="42" spans="1:46" x14ac:dyDescent="0.15">
      <c r="A42" s="259"/>
      <c r="AK42" s="308"/>
      <c r="AQ42" s="280"/>
      <c r="AR42" s="280"/>
      <c r="AS42" s="302"/>
    </row>
    <row r="43" spans="1:46" x14ac:dyDescent="0.15">
      <c r="A43" s="259"/>
      <c r="AP43" s="309"/>
      <c r="AQ43" s="280"/>
      <c r="AS43" s="302"/>
    </row>
    <row r="44" spans="1:46" x14ac:dyDescent="0.15">
      <c r="A44" s="259"/>
      <c r="AQ44" s="280"/>
    </row>
    <row r="45" spans="1:46" x14ac:dyDescent="0.15">
      <c r="A45" s="257"/>
      <c r="B45" s="257"/>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310"/>
      <c r="AR45" s="257"/>
      <c r="AS45" s="257"/>
      <c r="AT45" s="255"/>
    </row>
    <row r="46" spans="1:46" x14ac:dyDescent="0.15">
      <c r="A46" s="311"/>
      <c r="B46" s="311"/>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255"/>
    </row>
    <row r="47" spans="1:46" ht="17.25" customHeight="1" x14ac:dyDescent="0.15">
      <c r="A47" s="312" t="s">
        <v>513</v>
      </c>
    </row>
    <row r="48" spans="1:46" x14ac:dyDescent="0.15">
      <c r="A48" s="259"/>
      <c r="AK48" s="313" t="s">
        <v>514</v>
      </c>
      <c r="AL48" s="313"/>
      <c r="AM48" s="313"/>
      <c r="AN48" s="313"/>
      <c r="AO48" s="313"/>
      <c r="AP48" s="313"/>
      <c r="AQ48" s="314"/>
      <c r="AR48" s="313"/>
    </row>
    <row r="49" spans="1:44" ht="13.5" customHeight="1" x14ac:dyDescent="0.15">
      <c r="A49" s="259"/>
      <c r="AK49" s="315"/>
      <c r="AL49" s="316"/>
      <c r="AM49" s="1129" t="s">
        <v>482</v>
      </c>
      <c r="AN49" s="1131" t="s">
        <v>515</v>
      </c>
      <c r="AO49" s="1132"/>
      <c r="AP49" s="1132"/>
      <c r="AQ49" s="1132"/>
      <c r="AR49" s="1133"/>
    </row>
    <row r="50" spans="1:44" x14ac:dyDescent="0.15">
      <c r="A50" s="259"/>
      <c r="AK50" s="317"/>
      <c r="AL50" s="318"/>
      <c r="AM50" s="1130"/>
      <c r="AN50" s="319" t="s">
        <v>516</v>
      </c>
      <c r="AO50" s="320" t="s">
        <v>517</v>
      </c>
      <c r="AP50" s="321" t="s">
        <v>518</v>
      </c>
      <c r="AQ50" s="322" t="s">
        <v>519</v>
      </c>
      <c r="AR50" s="323" t="s">
        <v>520</v>
      </c>
    </row>
    <row r="51" spans="1:44" x14ac:dyDescent="0.15">
      <c r="A51" s="259"/>
      <c r="AK51" s="315" t="s">
        <v>521</v>
      </c>
      <c r="AL51" s="316"/>
      <c r="AM51" s="324">
        <v>14997016</v>
      </c>
      <c r="AN51" s="325">
        <v>119498</v>
      </c>
      <c r="AO51" s="326">
        <v>72.099999999999994</v>
      </c>
      <c r="AP51" s="327">
        <v>72051</v>
      </c>
      <c r="AQ51" s="328">
        <v>7.8</v>
      </c>
      <c r="AR51" s="329">
        <v>64.3</v>
      </c>
    </row>
    <row r="52" spans="1:44" x14ac:dyDescent="0.15">
      <c r="A52" s="259"/>
      <c r="AK52" s="330"/>
      <c r="AL52" s="331" t="s">
        <v>522</v>
      </c>
      <c r="AM52" s="332">
        <v>6425323</v>
      </c>
      <c r="AN52" s="333">
        <v>51198</v>
      </c>
      <c r="AO52" s="334">
        <v>7.6</v>
      </c>
      <c r="AP52" s="335">
        <v>34140</v>
      </c>
      <c r="AQ52" s="336">
        <v>4.2</v>
      </c>
      <c r="AR52" s="337">
        <v>3.4</v>
      </c>
    </row>
    <row r="53" spans="1:44" x14ac:dyDescent="0.15">
      <c r="A53" s="259"/>
      <c r="AK53" s="315" t="s">
        <v>523</v>
      </c>
      <c r="AL53" s="316"/>
      <c r="AM53" s="324">
        <v>14393218</v>
      </c>
      <c r="AN53" s="325">
        <v>116072</v>
      </c>
      <c r="AO53" s="326">
        <v>-2.9</v>
      </c>
      <c r="AP53" s="327">
        <v>72756</v>
      </c>
      <c r="AQ53" s="328">
        <v>1</v>
      </c>
      <c r="AR53" s="329">
        <v>-3.9</v>
      </c>
    </row>
    <row r="54" spans="1:44" x14ac:dyDescent="0.15">
      <c r="A54" s="259"/>
      <c r="AK54" s="330"/>
      <c r="AL54" s="331" t="s">
        <v>522</v>
      </c>
      <c r="AM54" s="332">
        <v>6692529</v>
      </c>
      <c r="AN54" s="333">
        <v>53971</v>
      </c>
      <c r="AO54" s="334">
        <v>5.4</v>
      </c>
      <c r="AP54" s="335">
        <v>32117</v>
      </c>
      <c r="AQ54" s="336">
        <v>-5.9</v>
      </c>
      <c r="AR54" s="337">
        <v>11.3</v>
      </c>
    </row>
    <row r="55" spans="1:44" x14ac:dyDescent="0.15">
      <c r="A55" s="259"/>
      <c r="AK55" s="315" t="s">
        <v>524</v>
      </c>
      <c r="AL55" s="316"/>
      <c r="AM55" s="324">
        <v>8291149</v>
      </c>
      <c r="AN55" s="325">
        <v>67847</v>
      </c>
      <c r="AO55" s="326">
        <v>-41.5</v>
      </c>
      <c r="AP55" s="327">
        <v>62281</v>
      </c>
      <c r="AQ55" s="328">
        <v>-14.4</v>
      </c>
      <c r="AR55" s="329">
        <v>-27.1</v>
      </c>
    </row>
    <row r="56" spans="1:44" x14ac:dyDescent="0.15">
      <c r="A56" s="259"/>
      <c r="AK56" s="330"/>
      <c r="AL56" s="331" t="s">
        <v>522</v>
      </c>
      <c r="AM56" s="332">
        <v>3685609</v>
      </c>
      <c r="AN56" s="333">
        <v>30160</v>
      </c>
      <c r="AO56" s="334">
        <v>-44.1</v>
      </c>
      <c r="AP56" s="335">
        <v>38152</v>
      </c>
      <c r="AQ56" s="336">
        <v>18.8</v>
      </c>
      <c r="AR56" s="337">
        <v>-62.9</v>
      </c>
    </row>
    <row r="57" spans="1:44" x14ac:dyDescent="0.15">
      <c r="A57" s="259"/>
      <c r="AK57" s="315" t="s">
        <v>525</v>
      </c>
      <c r="AL57" s="316"/>
      <c r="AM57" s="324">
        <v>8526959</v>
      </c>
      <c r="AN57" s="325">
        <v>70823</v>
      </c>
      <c r="AO57" s="326">
        <v>4.4000000000000004</v>
      </c>
      <c r="AP57" s="327">
        <v>58940</v>
      </c>
      <c r="AQ57" s="328">
        <v>-5.4</v>
      </c>
      <c r="AR57" s="329">
        <v>9.8000000000000007</v>
      </c>
    </row>
    <row r="58" spans="1:44" x14ac:dyDescent="0.15">
      <c r="A58" s="259"/>
      <c r="AK58" s="330"/>
      <c r="AL58" s="331" t="s">
        <v>522</v>
      </c>
      <c r="AM58" s="332">
        <v>3574797</v>
      </c>
      <c r="AN58" s="333">
        <v>29691</v>
      </c>
      <c r="AO58" s="334">
        <v>-1.6</v>
      </c>
      <c r="AP58" s="335">
        <v>33486</v>
      </c>
      <c r="AQ58" s="336">
        <v>-12.2</v>
      </c>
      <c r="AR58" s="337">
        <v>10.6</v>
      </c>
    </row>
    <row r="59" spans="1:44" x14ac:dyDescent="0.15">
      <c r="A59" s="259"/>
      <c r="AK59" s="315" t="s">
        <v>526</v>
      </c>
      <c r="AL59" s="316"/>
      <c r="AM59" s="324">
        <v>7516233</v>
      </c>
      <c r="AN59" s="325">
        <v>63326</v>
      </c>
      <c r="AO59" s="326">
        <v>-10.6</v>
      </c>
      <c r="AP59" s="327">
        <v>57336</v>
      </c>
      <c r="AQ59" s="328">
        <v>-2.7</v>
      </c>
      <c r="AR59" s="329">
        <v>-7.9</v>
      </c>
    </row>
    <row r="60" spans="1:44" x14ac:dyDescent="0.15">
      <c r="A60" s="259"/>
      <c r="AK60" s="330"/>
      <c r="AL60" s="331" t="s">
        <v>522</v>
      </c>
      <c r="AM60" s="332">
        <v>4540077</v>
      </c>
      <c r="AN60" s="333">
        <v>38251</v>
      </c>
      <c r="AO60" s="334">
        <v>28.8</v>
      </c>
      <c r="AP60" s="335">
        <v>34481</v>
      </c>
      <c r="AQ60" s="336">
        <v>3</v>
      </c>
      <c r="AR60" s="337">
        <v>25.8</v>
      </c>
    </row>
    <row r="61" spans="1:44" x14ac:dyDescent="0.15">
      <c r="A61" s="259"/>
      <c r="AK61" s="315" t="s">
        <v>527</v>
      </c>
      <c r="AL61" s="338"/>
      <c r="AM61" s="324">
        <v>10744915</v>
      </c>
      <c r="AN61" s="325">
        <v>87513</v>
      </c>
      <c r="AO61" s="326">
        <v>4.3</v>
      </c>
      <c r="AP61" s="327">
        <v>64673</v>
      </c>
      <c r="AQ61" s="339">
        <v>-2.7</v>
      </c>
      <c r="AR61" s="329">
        <v>7</v>
      </c>
    </row>
    <row r="62" spans="1:44" x14ac:dyDescent="0.15">
      <c r="A62" s="259"/>
      <c r="AK62" s="330"/>
      <c r="AL62" s="331" t="s">
        <v>522</v>
      </c>
      <c r="AM62" s="332">
        <v>4983667</v>
      </c>
      <c r="AN62" s="333">
        <v>40654</v>
      </c>
      <c r="AO62" s="334">
        <v>-0.8</v>
      </c>
      <c r="AP62" s="335">
        <v>34475</v>
      </c>
      <c r="AQ62" s="336">
        <v>1.6</v>
      </c>
      <c r="AR62" s="337">
        <v>-2.4</v>
      </c>
    </row>
    <row r="63" spans="1:44" x14ac:dyDescent="0.15">
      <c r="A63" s="259"/>
    </row>
    <row r="64" spans="1:44" x14ac:dyDescent="0.15">
      <c r="A64" s="259"/>
    </row>
    <row r="65" spans="1:46" x14ac:dyDescent="0.15">
      <c r="A65" s="259"/>
    </row>
    <row r="66" spans="1:46" x14ac:dyDescent="0.15">
      <c r="A66" s="340"/>
      <c r="B66" s="311"/>
      <c r="C66" s="311"/>
      <c r="D66" s="311"/>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41"/>
    </row>
    <row r="67" spans="1:46" ht="13.5" hidden="1" customHeight="1" x14ac:dyDescent="0.15">
      <c r="AS67" s="255"/>
      <c r="AT67" s="255"/>
    </row>
  </sheetData>
  <sheetProtection algorithmName="SHA-512" hashValue="yEiXunCVK+VOSXgLkEagXKP7Dm9TpP/lNnMmXnCNbDMTxAjeOcVkKqdZn9YUMBLBmIF0TLnwiE8EmB+eYq21ag==" saltValue="4c2esLGPNSPS3PaiQ71qN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54" customWidth="1"/>
    <col min="126" max="16384" width="9" style="253" hidden="1"/>
  </cols>
  <sheetData>
    <row r="1" spans="2:125" ht="13.5" customHeight="1"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2:125" x14ac:dyDescent="0.15">
      <c r="B2" s="253"/>
      <c r="DG2" s="253"/>
    </row>
    <row r="3" spans="2:125" x14ac:dyDescent="0.15">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H3" s="253"/>
      <c r="DI3" s="253"/>
      <c r="DJ3" s="253"/>
      <c r="DK3" s="253"/>
      <c r="DL3" s="253"/>
      <c r="DM3" s="253"/>
      <c r="DN3" s="253"/>
      <c r="DO3" s="253"/>
      <c r="DP3" s="253"/>
      <c r="DQ3" s="253"/>
      <c r="DR3" s="253"/>
      <c r="DS3" s="253"/>
      <c r="DT3" s="253"/>
      <c r="DU3" s="253"/>
    </row>
    <row r="4" spans="2:125" x14ac:dyDescent="0.15"/>
    <row r="5" spans="2:125" x14ac:dyDescent="0.15"/>
    <row r="6" spans="2:125" x14ac:dyDescent="0.15"/>
    <row r="7" spans="2:125" x14ac:dyDescent="0.15"/>
    <row r="8" spans="2:125" x14ac:dyDescent="0.15"/>
    <row r="9" spans="2:125" x14ac:dyDescent="0.15">
      <c r="DU9" s="253"/>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53"/>
    </row>
    <row r="18" spans="125:125" x14ac:dyDescent="0.15"/>
    <row r="19" spans="125:125" x14ac:dyDescent="0.15"/>
    <row r="20" spans="125:125" x14ac:dyDescent="0.15">
      <c r="DU20" s="253"/>
    </row>
    <row r="21" spans="125:125" x14ac:dyDescent="0.15">
      <c r="DU21" s="253"/>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53"/>
    </row>
    <row r="29" spans="125:125" x14ac:dyDescent="0.15"/>
    <row r="30" spans="125:125" x14ac:dyDescent="0.15"/>
    <row r="31" spans="125:125" x14ac:dyDescent="0.15"/>
    <row r="32" spans="125:125" x14ac:dyDescent="0.15"/>
    <row r="33" spans="2:125" x14ac:dyDescent="0.15">
      <c r="B33" s="253"/>
      <c r="G33" s="253"/>
      <c r="I33" s="253"/>
    </row>
    <row r="34" spans="2:125" x14ac:dyDescent="0.15">
      <c r="C34" s="253"/>
      <c r="P34" s="253"/>
      <c r="DE34" s="253"/>
      <c r="DH34" s="253"/>
    </row>
    <row r="35" spans="2:125" x14ac:dyDescent="0.15">
      <c r="D35" s="253"/>
      <c r="E35" s="253"/>
      <c r="DG35" s="253"/>
      <c r="DJ35" s="253"/>
      <c r="DP35" s="253"/>
      <c r="DQ35" s="253"/>
      <c r="DR35" s="253"/>
      <c r="DS35" s="253"/>
      <c r="DT35" s="253"/>
      <c r="DU35" s="253"/>
    </row>
    <row r="36" spans="2:125" x14ac:dyDescent="0.15">
      <c r="F36" s="253"/>
      <c r="H36" s="253"/>
      <c r="J36" s="253"/>
      <c r="K36" s="253"/>
      <c r="L36" s="253"/>
      <c r="M36" s="253"/>
      <c r="N36" s="253"/>
      <c r="O36" s="253"/>
      <c r="Q36" s="253"/>
      <c r="R36" s="253"/>
      <c r="S36" s="253"/>
      <c r="T36" s="253"/>
      <c r="U36" s="253"/>
      <c r="V36" s="253"/>
      <c r="W36" s="253"/>
      <c r="X36" s="253"/>
      <c r="Y36" s="253"/>
      <c r="Z36" s="253"/>
      <c r="AA36" s="253"/>
      <c r="AB36" s="253"/>
      <c r="AC36" s="253"/>
      <c r="AD36" s="253"/>
      <c r="AE36" s="253"/>
      <c r="AF36" s="253"/>
      <c r="AG36" s="253"/>
      <c r="AH36" s="253"/>
      <c r="AI36" s="253"/>
      <c r="AJ36" s="253"/>
      <c r="AK36" s="253"/>
      <c r="AL36" s="253"/>
      <c r="AM36" s="253"/>
      <c r="AN36" s="253"/>
      <c r="AO36" s="253"/>
      <c r="AP36" s="253"/>
      <c r="AQ36" s="253"/>
      <c r="AR36" s="253"/>
      <c r="AS36" s="253"/>
      <c r="AT36" s="253"/>
      <c r="AU36" s="253"/>
      <c r="AV36" s="253"/>
      <c r="AW36" s="253"/>
      <c r="AX36" s="253"/>
      <c r="AY36" s="253"/>
      <c r="AZ36" s="253"/>
      <c r="BA36" s="253"/>
      <c r="BB36" s="253"/>
      <c r="BC36" s="253"/>
      <c r="BD36" s="253"/>
      <c r="BE36" s="253"/>
      <c r="BF36" s="253"/>
      <c r="BG36" s="253"/>
      <c r="BH36" s="253"/>
      <c r="BI36" s="253"/>
      <c r="BJ36" s="253"/>
      <c r="BK36" s="253"/>
      <c r="BL36" s="253"/>
      <c r="BM36" s="253"/>
      <c r="BN36" s="253"/>
      <c r="BO36" s="253"/>
      <c r="BP36" s="253"/>
      <c r="BQ36" s="253"/>
      <c r="BR36" s="253"/>
      <c r="BS36" s="253"/>
      <c r="BT36" s="253"/>
      <c r="BU36" s="253"/>
      <c r="BV36" s="253"/>
      <c r="BW36" s="253"/>
      <c r="BX36" s="253"/>
      <c r="BY36" s="253"/>
      <c r="BZ36" s="253"/>
      <c r="CA36" s="253"/>
      <c r="CB36" s="253"/>
      <c r="CC36" s="253"/>
      <c r="CD36" s="253"/>
      <c r="CE36" s="253"/>
      <c r="CF36" s="253"/>
      <c r="CG36" s="253"/>
      <c r="CH36" s="253"/>
      <c r="CI36" s="253"/>
      <c r="CJ36" s="253"/>
      <c r="CK36" s="253"/>
      <c r="CL36" s="253"/>
      <c r="CM36" s="253"/>
      <c r="CN36" s="253"/>
      <c r="CO36" s="253"/>
      <c r="CP36" s="253"/>
      <c r="CQ36" s="253"/>
      <c r="CR36" s="253"/>
      <c r="CS36" s="253"/>
      <c r="CT36" s="253"/>
      <c r="CU36" s="253"/>
      <c r="CV36" s="253"/>
      <c r="CW36" s="253"/>
      <c r="CX36" s="253"/>
      <c r="CY36" s="253"/>
      <c r="CZ36" s="253"/>
      <c r="DA36" s="253"/>
      <c r="DB36" s="253"/>
      <c r="DC36" s="253"/>
      <c r="DD36" s="253"/>
      <c r="DF36" s="253"/>
      <c r="DI36" s="253"/>
      <c r="DK36" s="253"/>
      <c r="DL36" s="253"/>
      <c r="DM36" s="253"/>
      <c r="DN36" s="253"/>
      <c r="DO36" s="253"/>
      <c r="DP36" s="253"/>
      <c r="DQ36" s="253"/>
      <c r="DR36" s="253"/>
      <c r="DS36" s="253"/>
      <c r="DT36" s="253"/>
      <c r="DU36" s="253"/>
    </row>
    <row r="37" spans="2:125" x14ac:dyDescent="0.15">
      <c r="DU37" s="253"/>
    </row>
    <row r="38" spans="2:125" x14ac:dyDescent="0.15">
      <c r="DT38" s="253"/>
      <c r="DU38" s="253"/>
    </row>
    <row r="39" spans="2:125" x14ac:dyDescent="0.15"/>
    <row r="40" spans="2:125" x14ac:dyDescent="0.15">
      <c r="DH40" s="253"/>
    </row>
    <row r="41" spans="2:125" x14ac:dyDescent="0.15">
      <c r="DE41" s="253"/>
    </row>
    <row r="42" spans="2:125" x14ac:dyDescent="0.15">
      <c r="DG42" s="253"/>
      <c r="DJ42" s="253"/>
    </row>
    <row r="43" spans="2:125" x14ac:dyDescent="0.15">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F43" s="253"/>
      <c r="DI43" s="253"/>
      <c r="DK43" s="253"/>
      <c r="DL43" s="253"/>
      <c r="DM43" s="253"/>
      <c r="DN43" s="253"/>
      <c r="DO43" s="253"/>
      <c r="DP43" s="253"/>
      <c r="DQ43" s="253"/>
      <c r="DR43" s="253"/>
      <c r="DS43" s="253"/>
      <c r="DT43" s="253"/>
      <c r="DU43" s="253"/>
    </row>
    <row r="44" spans="2:125" x14ac:dyDescent="0.15">
      <c r="DU44" s="253"/>
    </row>
    <row r="45" spans="2:125" x14ac:dyDescent="0.15"/>
    <row r="46" spans="2:125" x14ac:dyDescent="0.15"/>
    <row r="47" spans="2:125" x14ac:dyDescent="0.15"/>
    <row r="48" spans="2:125" x14ac:dyDescent="0.15">
      <c r="DT48" s="253"/>
      <c r="DU48" s="253"/>
    </row>
    <row r="49" spans="120:125" x14ac:dyDescent="0.15">
      <c r="DU49" s="253"/>
    </row>
    <row r="50" spans="120:125" x14ac:dyDescent="0.15">
      <c r="DU50" s="253"/>
    </row>
    <row r="51" spans="120:125" x14ac:dyDescent="0.15">
      <c r="DP51" s="253"/>
      <c r="DQ51" s="253"/>
      <c r="DR51" s="253"/>
      <c r="DS51" s="253"/>
      <c r="DT51" s="253"/>
      <c r="DU51" s="253"/>
    </row>
    <row r="52" spans="120:125" x14ac:dyDescent="0.15"/>
    <row r="53" spans="120:125" x14ac:dyDescent="0.15"/>
    <row r="54" spans="120:125" x14ac:dyDescent="0.15">
      <c r="DU54" s="253"/>
    </row>
    <row r="55" spans="120:125" x14ac:dyDescent="0.15"/>
    <row r="56" spans="120:125" x14ac:dyDescent="0.15"/>
    <row r="57" spans="120:125" x14ac:dyDescent="0.15"/>
    <row r="58" spans="120:125" x14ac:dyDescent="0.15">
      <c r="DU58" s="253"/>
    </row>
    <row r="59" spans="120:125" x14ac:dyDescent="0.15"/>
    <row r="60" spans="120:125" x14ac:dyDescent="0.15"/>
    <row r="61" spans="120:125" x14ac:dyDescent="0.15"/>
    <row r="62" spans="120:125" x14ac:dyDescent="0.15"/>
    <row r="63" spans="120:125" x14ac:dyDescent="0.15">
      <c r="DU63" s="253"/>
    </row>
    <row r="64" spans="120:125" x14ac:dyDescent="0.15">
      <c r="DT64" s="253"/>
      <c r="DU64" s="253"/>
    </row>
    <row r="65" spans="123:125" x14ac:dyDescent="0.15"/>
    <row r="66" spans="123:125" x14ac:dyDescent="0.15"/>
    <row r="67" spans="123:125" x14ac:dyDescent="0.15"/>
    <row r="68" spans="123:125" x14ac:dyDescent="0.15"/>
    <row r="69" spans="123:125" x14ac:dyDescent="0.15">
      <c r="DS69" s="253"/>
      <c r="DT69" s="253"/>
      <c r="DU69" s="253"/>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53"/>
    </row>
    <row r="83" spans="116:125" x14ac:dyDescent="0.15">
      <c r="DM83" s="253"/>
      <c r="DN83" s="253"/>
      <c r="DO83" s="253"/>
      <c r="DP83" s="253"/>
      <c r="DQ83" s="253"/>
      <c r="DR83" s="253"/>
      <c r="DS83" s="253"/>
      <c r="DT83" s="253"/>
      <c r="DU83" s="253"/>
    </row>
    <row r="84" spans="116:125" x14ac:dyDescent="0.15"/>
    <row r="85" spans="116:125" x14ac:dyDescent="0.15"/>
    <row r="86" spans="116:125" x14ac:dyDescent="0.15"/>
    <row r="87" spans="116:125" x14ac:dyDescent="0.15"/>
    <row r="88" spans="116:125" x14ac:dyDescent="0.15">
      <c r="DU88" s="253"/>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53"/>
      <c r="DT94" s="253"/>
      <c r="DU94" s="253"/>
    </row>
    <row r="95" spans="116:125" ht="13.5" customHeight="1" x14ac:dyDescent="0.15">
      <c r="DU95" s="253"/>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53"/>
    </row>
    <row r="102" spans="124:125" ht="13.5" customHeight="1" x14ac:dyDescent="0.15"/>
    <row r="103" spans="124:125" ht="13.5" customHeight="1" x14ac:dyDescent="0.15"/>
    <row r="104" spans="124:125" ht="13.5" customHeight="1" x14ac:dyDescent="0.15">
      <c r="DT104" s="253"/>
      <c r="DU104" s="253"/>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3" t="s">
        <v>479</v>
      </c>
    </row>
    <row r="121" spans="125:125" ht="13.5" hidden="1" customHeight="1" x14ac:dyDescent="0.15">
      <c r="DU121" s="253"/>
    </row>
  </sheetData>
  <sheetProtection algorithmName="SHA-512" hashValue="I+Eap0qutKf9RfjJjrLwVUHbF8GS4Q5jac8BFZgwHfXo0ENN2V94w2ZHEo9BlARtWGYDE6KoYoK+tB5H9UdLqQ==" saltValue="4NsglAlmfuZiGUupn+5zu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54" customWidth="1"/>
    <col min="126" max="142" width="0" style="253" hidden="1" customWidth="1"/>
    <col min="143" max="16384" width="9" style="253" hidden="1"/>
  </cols>
  <sheetData>
    <row r="1" spans="1:125" ht="13.5" customHeight="1"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1:125" x14ac:dyDescent="0.15">
      <c r="B2" s="253"/>
      <c r="T2" s="253"/>
    </row>
    <row r="3" spans="1:125"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G3" s="253"/>
      <c r="DH3" s="253"/>
      <c r="DI3" s="253"/>
      <c r="DJ3" s="253"/>
      <c r="DK3" s="253"/>
      <c r="DL3" s="253"/>
      <c r="DM3" s="253"/>
      <c r="DN3" s="253"/>
      <c r="DO3" s="253"/>
      <c r="DP3" s="253"/>
      <c r="DQ3" s="253"/>
      <c r="DR3" s="253"/>
      <c r="DS3" s="253"/>
      <c r="DT3" s="253"/>
      <c r="DU3" s="253"/>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53"/>
      <c r="G33" s="253"/>
      <c r="I33" s="253"/>
    </row>
    <row r="34" spans="2:125" x14ac:dyDescent="0.15">
      <c r="C34" s="253"/>
      <c r="P34" s="253"/>
      <c r="R34" s="253"/>
      <c r="U34" s="253"/>
    </row>
    <row r="35" spans="2:125" x14ac:dyDescent="0.15">
      <c r="D35" s="253"/>
      <c r="E35" s="253"/>
      <c r="T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253"/>
      <c r="BC35" s="253"/>
      <c r="BD35" s="253"/>
      <c r="BE35" s="253"/>
      <c r="BF35" s="253"/>
      <c r="BG35" s="253"/>
      <c r="BH35" s="253"/>
      <c r="BI35" s="253"/>
      <c r="BJ35" s="253"/>
      <c r="BK35" s="253"/>
      <c r="BL35" s="253"/>
      <c r="BM35" s="253"/>
      <c r="BN35" s="253"/>
      <c r="BO35" s="253"/>
      <c r="BP35" s="253"/>
      <c r="BQ35" s="253"/>
      <c r="BR35" s="253"/>
      <c r="BS35" s="253"/>
      <c r="BT35" s="253"/>
      <c r="BU35" s="253"/>
      <c r="BV35" s="253"/>
      <c r="BW35" s="253"/>
      <c r="BX35" s="253"/>
      <c r="BY35" s="253"/>
      <c r="BZ35" s="253"/>
      <c r="CA35" s="253"/>
      <c r="CB35" s="253"/>
      <c r="CC35" s="253"/>
      <c r="CD35" s="253"/>
      <c r="CE35" s="253"/>
      <c r="CF35" s="253"/>
      <c r="CG35" s="253"/>
      <c r="CH35" s="253"/>
      <c r="CI35" s="253"/>
      <c r="CJ35" s="253"/>
      <c r="CK35" s="253"/>
      <c r="CL35" s="253"/>
      <c r="CM35" s="253"/>
      <c r="CN35" s="253"/>
      <c r="CO35" s="253"/>
      <c r="CP35" s="253"/>
      <c r="CQ35" s="253"/>
      <c r="CR35" s="253"/>
      <c r="CS35" s="253"/>
      <c r="CT35" s="253"/>
      <c r="CU35" s="253"/>
      <c r="CV35" s="253"/>
      <c r="CW35" s="253"/>
      <c r="CX35" s="253"/>
      <c r="CY35" s="253"/>
      <c r="CZ35" s="253"/>
      <c r="DA35" s="253"/>
      <c r="DB35" s="253"/>
      <c r="DC35" s="253"/>
      <c r="DD35" s="253"/>
      <c r="DE35" s="253"/>
      <c r="DF35" s="253"/>
      <c r="DG35" s="253"/>
      <c r="DH35" s="253"/>
      <c r="DI35" s="253"/>
      <c r="DJ35" s="253"/>
      <c r="DK35" s="253"/>
      <c r="DL35" s="253"/>
      <c r="DM35" s="253"/>
      <c r="DN35" s="253"/>
      <c r="DO35" s="253"/>
      <c r="DP35" s="253"/>
      <c r="DQ35" s="253"/>
      <c r="DR35" s="253"/>
      <c r="DS35" s="253"/>
      <c r="DT35" s="253"/>
      <c r="DU35" s="253"/>
    </row>
    <row r="36" spans="2:125" x14ac:dyDescent="0.15">
      <c r="F36" s="253"/>
      <c r="H36" s="253"/>
      <c r="J36" s="253"/>
      <c r="K36" s="253"/>
      <c r="L36" s="253"/>
      <c r="M36" s="253"/>
      <c r="N36" s="253"/>
      <c r="O36" s="253"/>
      <c r="Q36" s="253"/>
      <c r="S36" s="253"/>
      <c r="V36" s="253"/>
    </row>
    <row r="37" spans="2:125" x14ac:dyDescent="0.15"/>
    <row r="38" spans="2:125" x14ac:dyDescent="0.15"/>
    <row r="39" spans="2:125" x14ac:dyDescent="0.15"/>
    <row r="40" spans="2:125" x14ac:dyDescent="0.15">
      <c r="U40" s="253"/>
    </row>
    <row r="41" spans="2:125" x14ac:dyDescent="0.15">
      <c r="R41" s="253"/>
    </row>
    <row r="42" spans="2:125" x14ac:dyDescent="0.15">
      <c r="T42" s="253"/>
      <c r="W42" s="253"/>
      <c r="X42" s="253"/>
      <c r="Y42" s="253"/>
      <c r="Z42" s="253"/>
      <c r="AA42" s="253"/>
      <c r="AB42" s="253"/>
      <c r="AC42" s="253"/>
      <c r="AD42" s="253"/>
      <c r="AE42" s="253"/>
      <c r="AF42" s="253"/>
      <c r="AG42" s="253"/>
      <c r="AH42" s="253"/>
      <c r="AI42" s="253"/>
      <c r="AJ42" s="253"/>
      <c r="AK42" s="253"/>
      <c r="AL42" s="253"/>
      <c r="AM42" s="253"/>
      <c r="AN42" s="253"/>
      <c r="AO42" s="253"/>
      <c r="AP42" s="253"/>
      <c r="AQ42" s="253"/>
      <c r="AR42" s="253"/>
      <c r="AS42" s="253"/>
      <c r="AT42" s="253"/>
      <c r="AU42" s="253"/>
      <c r="AV42" s="253"/>
      <c r="AW42" s="253"/>
      <c r="AX42" s="253"/>
      <c r="AY42" s="253"/>
      <c r="AZ42" s="253"/>
      <c r="BA42" s="253"/>
      <c r="BB42" s="253"/>
      <c r="BC42" s="253"/>
      <c r="BD42" s="253"/>
      <c r="BE42" s="253"/>
      <c r="BF42" s="253"/>
      <c r="BG42" s="253"/>
      <c r="BH42" s="253"/>
      <c r="BI42" s="253"/>
      <c r="BJ42" s="253"/>
      <c r="BK42" s="253"/>
      <c r="BL42" s="253"/>
      <c r="BM42" s="253"/>
      <c r="BN42" s="253"/>
      <c r="BO42" s="253"/>
      <c r="BP42" s="253"/>
      <c r="BQ42" s="253"/>
      <c r="BR42" s="253"/>
      <c r="BS42" s="253"/>
      <c r="BT42" s="253"/>
      <c r="BU42" s="253"/>
      <c r="BV42" s="253"/>
      <c r="BW42" s="253"/>
      <c r="BX42" s="253"/>
      <c r="BY42" s="253"/>
      <c r="BZ42" s="253"/>
      <c r="CA42" s="253"/>
      <c r="CB42" s="253"/>
      <c r="CC42" s="253"/>
      <c r="CD42" s="253"/>
      <c r="CE42" s="253"/>
      <c r="CF42" s="253"/>
      <c r="CG42" s="253"/>
      <c r="CH42" s="253"/>
      <c r="CI42" s="253"/>
      <c r="CJ42" s="253"/>
      <c r="CK42" s="253"/>
      <c r="CL42" s="253"/>
      <c r="CM42" s="253"/>
      <c r="CN42" s="253"/>
      <c r="CO42" s="253"/>
      <c r="CP42" s="253"/>
      <c r="CQ42" s="253"/>
      <c r="CR42" s="253"/>
      <c r="CS42" s="253"/>
      <c r="CT42" s="253"/>
      <c r="CU42" s="253"/>
      <c r="CV42" s="253"/>
      <c r="CW42" s="253"/>
      <c r="CX42" s="253"/>
      <c r="CY42" s="253"/>
      <c r="CZ42" s="253"/>
      <c r="DA42" s="253"/>
      <c r="DB42" s="253"/>
      <c r="DC42" s="253"/>
      <c r="DD42" s="253"/>
      <c r="DE42" s="253"/>
      <c r="DF42" s="253"/>
      <c r="DG42" s="253"/>
      <c r="DH42" s="253"/>
      <c r="DI42" s="253"/>
      <c r="DJ42" s="253"/>
      <c r="DK42" s="253"/>
      <c r="DL42" s="253"/>
      <c r="DM42" s="253"/>
      <c r="DN42" s="253"/>
      <c r="DO42" s="253"/>
      <c r="DP42" s="253"/>
      <c r="DQ42" s="253"/>
      <c r="DR42" s="253"/>
      <c r="DS42" s="253"/>
      <c r="DT42" s="253"/>
      <c r="DU42" s="253"/>
    </row>
    <row r="43" spans="2:125" x14ac:dyDescent="0.15">
      <c r="Q43" s="253"/>
      <c r="S43" s="253"/>
      <c r="V43" s="253"/>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4" t="s">
        <v>479</v>
      </c>
    </row>
  </sheetData>
  <sheetProtection algorithmName="SHA-512" hashValue="Hg9l8T3PB+asbkm+1e6hIxra792W4KhclNhAvl5mH7+M7USxiU5My3A2VmKX1sXWVKVx5flezui40/zHqTxIpg==" saltValue="M12Mu/6Ftzqkb+KwSHqvU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529</v>
      </c>
      <c r="G46" s="8" t="s">
        <v>530</v>
      </c>
      <c r="H46" s="8" t="s">
        <v>531</v>
      </c>
      <c r="I46" s="8" t="s">
        <v>532</v>
      </c>
      <c r="J46" s="9" t="s">
        <v>533</v>
      </c>
    </row>
    <row r="47" spans="2:10" ht="57.75" customHeight="1" x14ac:dyDescent="0.15">
      <c r="B47" s="10"/>
      <c r="C47" s="1155" t="s">
        <v>3</v>
      </c>
      <c r="D47" s="1155"/>
      <c r="E47" s="1156"/>
      <c r="F47" s="11">
        <v>11.62</v>
      </c>
      <c r="G47" s="12">
        <v>11.46</v>
      </c>
      <c r="H47" s="12">
        <v>11.57</v>
      </c>
      <c r="I47" s="12">
        <v>12.62</v>
      </c>
      <c r="J47" s="13">
        <v>12.5</v>
      </c>
    </row>
    <row r="48" spans="2:10" ht="57.75" customHeight="1" x14ac:dyDescent="0.15">
      <c r="B48" s="14"/>
      <c r="C48" s="1157" t="s">
        <v>4</v>
      </c>
      <c r="D48" s="1157"/>
      <c r="E48" s="1158"/>
      <c r="F48" s="15">
        <v>3.31</v>
      </c>
      <c r="G48" s="16">
        <v>3.39</v>
      </c>
      <c r="H48" s="16">
        <v>5.37</v>
      </c>
      <c r="I48" s="16">
        <v>4.3499999999999996</v>
      </c>
      <c r="J48" s="17">
        <v>2.99</v>
      </c>
    </row>
    <row r="49" spans="2:10" ht="57.75" customHeight="1" thickBot="1" x14ac:dyDescent="0.2">
      <c r="B49" s="18"/>
      <c r="C49" s="1159" t="s">
        <v>5</v>
      </c>
      <c r="D49" s="1159"/>
      <c r="E49" s="1160"/>
      <c r="F49" s="19">
        <v>0.61</v>
      </c>
      <c r="G49" s="20">
        <v>0.73</v>
      </c>
      <c r="H49" s="20">
        <v>3.28</v>
      </c>
      <c r="I49" s="20">
        <v>0.75</v>
      </c>
      <c r="J49" s="21">
        <v>0.86</v>
      </c>
    </row>
    <row r="50" spans="2:10" x14ac:dyDescent="0.15"/>
  </sheetData>
  <sheetProtection algorithmName="SHA-512" hashValue="nLqQdu3x67jvLEdJS/pzh2jCehl1NES9syjd5fMTszZnbxQICMOjRKA3eyORww8il23Z6TtZvlTa1rRcyAqVog==" saltValue="yNqIph87fABFKAgNWjHK8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15">
      <c r="A34" s="22"/>
      <c r="B34" s="31"/>
      <c r="C34" s="1165" t="s">
        <v>534</v>
      </c>
      <c r="D34" s="1165"/>
      <c r="E34" s="1166"/>
      <c r="F34" s="32">
        <v>13.51</v>
      </c>
      <c r="G34" s="33">
        <v>13.17</v>
      </c>
      <c r="H34" s="33">
        <v>12.44</v>
      </c>
      <c r="I34" s="33">
        <v>12.21</v>
      </c>
      <c r="J34" s="34">
        <v>11.43</v>
      </c>
      <c r="K34" s="22"/>
      <c r="L34" s="22"/>
      <c r="M34" s="22"/>
      <c r="N34" s="22"/>
      <c r="O34" s="22"/>
      <c r="P34" s="22"/>
    </row>
    <row r="35" spans="1:16" ht="39" customHeight="1" x14ac:dyDescent="0.15">
      <c r="A35" s="22"/>
      <c r="B35" s="35"/>
      <c r="C35" s="1161" t="s">
        <v>535</v>
      </c>
      <c r="D35" s="1161"/>
      <c r="E35" s="1162"/>
      <c r="F35" s="36">
        <v>3.74</v>
      </c>
      <c r="G35" s="37">
        <v>4.6100000000000003</v>
      </c>
      <c r="H35" s="37">
        <v>5.89</v>
      </c>
      <c r="I35" s="37">
        <v>7.76</v>
      </c>
      <c r="J35" s="38">
        <v>6.81</v>
      </c>
      <c r="K35" s="22"/>
      <c r="L35" s="22"/>
      <c r="M35" s="22"/>
      <c r="N35" s="22"/>
      <c r="O35" s="22"/>
      <c r="P35" s="22"/>
    </row>
    <row r="36" spans="1:16" ht="39" customHeight="1" x14ac:dyDescent="0.15">
      <c r="A36" s="22"/>
      <c r="B36" s="35"/>
      <c r="C36" s="1161" t="s">
        <v>536</v>
      </c>
      <c r="D36" s="1161"/>
      <c r="E36" s="1162"/>
      <c r="F36" s="36">
        <v>3.22</v>
      </c>
      <c r="G36" s="37">
        <v>4.22</v>
      </c>
      <c r="H36" s="37">
        <v>4.7699999999999996</v>
      </c>
      <c r="I36" s="37">
        <v>4.6900000000000004</v>
      </c>
      <c r="J36" s="38">
        <v>4.95</v>
      </c>
      <c r="K36" s="22"/>
      <c r="L36" s="22"/>
      <c r="M36" s="22"/>
      <c r="N36" s="22"/>
      <c r="O36" s="22"/>
      <c r="P36" s="22"/>
    </row>
    <row r="37" spans="1:16" ht="39" customHeight="1" x14ac:dyDescent="0.15">
      <c r="A37" s="22"/>
      <c r="B37" s="35"/>
      <c r="C37" s="1161" t="s">
        <v>537</v>
      </c>
      <c r="D37" s="1161"/>
      <c r="E37" s="1162"/>
      <c r="F37" s="36">
        <v>2.76</v>
      </c>
      <c r="G37" s="37">
        <v>3.4</v>
      </c>
      <c r="H37" s="37">
        <v>2.3199999999999998</v>
      </c>
      <c r="I37" s="37">
        <v>2.75</v>
      </c>
      <c r="J37" s="38">
        <v>3.21</v>
      </c>
      <c r="K37" s="22"/>
      <c r="L37" s="22"/>
      <c r="M37" s="22"/>
      <c r="N37" s="22"/>
      <c r="O37" s="22"/>
      <c r="P37" s="22"/>
    </row>
    <row r="38" spans="1:16" ht="39" customHeight="1" x14ac:dyDescent="0.15">
      <c r="A38" s="22"/>
      <c r="B38" s="35"/>
      <c r="C38" s="1161" t="s">
        <v>538</v>
      </c>
      <c r="D38" s="1161"/>
      <c r="E38" s="1162"/>
      <c r="F38" s="36">
        <v>3.18</v>
      </c>
      <c r="G38" s="37">
        <v>3.35</v>
      </c>
      <c r="H38" s="37">
        <v>5.33</v>
      </c>
      <c r="I38" s="37">
        <v>4.3099999999999996</v>
      </c>
      <c r="J38" s="38">
        <v>2.96</v>
      </c>
      <c r="K38" s="22"/>
      <c r="L38" s="22"/>
      <c r="M38" s="22"/>
      <c r="N38" s="22"/>
      <c r="O38" s="22"/>
      <c r="P38" s="22"/>
    </row>
    <row r="39" spans="1:16" ht="39" customHeight="1" x14ac:dyDescent="0.15">
      <c r="A39" s="22"/>
      <c r="B39" s="35"/>
      <c r="C39" s="1161" t="s">
        <v>539</v>
      </c>
      <c r="D39" s="1161"/>
      <c r="E39" s="1162"/>
      <c r="F39" s="36">
        <v>1.78</v>
      </c>
      <c r="G39" s="37">
        <v>1.78</v>
      </c>
      <c r="H39" s="37">
        <v>2.84</v>
      </c>
      <c r="I39" s="37">
        <v>3.06</v>
      </c>
      <c r="J39" s="38">
        <v>2.65</v>
      </c>
      <c r="K39" s="22"/>
      <c r="L39" s="22"/>
      <c r="M39" s="22"/>
      <c r="N39" s="22"/>
      <c r="O39" s="22"/>
      <c r="P39" s="22"/>
    </row>
    <row r="40" spans="1:16" ht="39" customHeight="1" x14ac:dyDescent="0.15">
      <c r="A40" s="22"/>
      <c r="B40" s="35"/>
      <c r="C40" s="1161" t="s">
        <v>540</v>
      </c>
      <c r="D40" s="1161"/>
      <c r="E40" s="1162"/>
      <c r="F40" s="36">
        <v>0.69</v>
      </c>
      <c r="G40" s="37">
        <v>0.76</v>
      </c>
      <c r="H40" s="37">
        <v>0.94</v>
      </c>
      <c r="I40" s="37">
        <v>1.08</v>
      </c>
      <c r="J40" s="38">
        <v>1.39</v>
      </c>
      <c r="K40" s="22"/>
      <c r="L40" s="22"/>
      <c r="M40" s="22"/>
      <c r="N40" s="22"/>
      <c r="O40" s="22"/>
      <c r="P40" s="22"/>
    </row>
    <row r="41" spans="1:16" ht="39" customHeight="1" x14ac:dyDescent="0.15">
      <c r="A41" s="22"/>
      <c r="B41" s="35"/>
      <c r="C41" s="1161" t="s">
        <v>541</v>
      </c>
      <c r="D41" s="1161"/>
      <c r="E41" s="1162"/>
      <c r="F41" s="36">
        <v>0.06</v>
      </c>
      <c r="G41" s="37">
        <v>0.06</v>
      </c>
      <c r="H41" s="37">
        <v>0.08</v>
      </c>
      <c r="I41" s="37">
        <v>0.09</v>
      </c>
      <c r="J41" s="38">
        <v>0.1</v>
      </c>
      <c r="K41" s="22"/>
      <c r="L41" s="22"/>
      <c r="M41" s="22"/>
      <c r="N41" s="22"/>
      <c r="O41" s="22"/>
      <c r="P41" s="22"/>
    </row>
    <row r="42" spans="1:16" ht="39" customHeight="1" x14ac:dyDescent="0.15">
      <c r="A42" s="22"/>
      <c r="B42" s="39"/>
      <c r="C42" s="1161" t="s">
        <v>542</v>
      </c>
      <c r="D42" s="1161"/>
      <c r="E42" s="1162"/>
      <c r="F42" s="36" t="s">
        <v>491</v>
      </c>
      <c r="G42" s="37" t="s">
        <v>491</v>
      </c>
      <c r="H42" s="37" t="s">
        <v>491</v>
      </c>
      <c r="I42" s="37" t="s">
        <v>491</v>
      </c>
      <c r="J42" s="38" t="s">
        <v>491</v>
      </c>
      <c r="K42" s="22"/>
      <c r="L42" s="22"/>
      <c r="M42" s="22"/>
      <c r="N42" s="22"/>
      <c r="O42" s="22"/>
      <c r="P42" s="22"/>
    </row>
    <row r="43" spans="1:16" ht="39" customHeight="1" thickBot="1" x14ac:dyDescent="0.2">
      <c r="A43" s="22"/>
      <c r="B43" s="40"/>
      <c r="C43" s="1163" t="s">
        <v>543</v>
      </c>
      <c r="D43" s="1163"/>
      <c r="E43" s="1164"/>
      <c r="F43" s="41">
        <v>0.13</v>
      </c>
      <c r="G43" s="42">
        <v>0.04</v>
      </c>
      <c r="H43" s="42">
        <v>0.04</v>
      </c>
      <c r="I43" s="42">
        <v>0.04</v>
      </c>
      <c r="J43" s="43">
        <v>0.04</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DXQqXevx/hTrI3CML8YetBSY29QYYOEhhiItcARpdOqVFei5XE79uYrRFGOFy760wc3tEaQ1H0HckBNy+vGLrg==" saltValue="rnYR9vgLZ5Z5AF1ywSYKz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529</v>
      </c>
      <c r="L44" s="54" t="s">
        <v>530</v>
      </c>
      <c r="M44" s="54" t="s">
        <v>531</v>
      </c>
      <c r="N44" s="54" t="s">
        <v>532</v>
      </c>
      <c r="O44" s="55" t="s">
        <v>533</v>
      </c>
      <c r="P44" s="46"/>
      <c r="Q44" s="46"/>
      <c r="R44" s="46"/>
      <c r="S44" s="46"/>
      <c r="T44" s="46"/>
      <c r="U44" s="46"/>
    </row>
    <row r="45" spans="1:21" ht="30.75" customHeight="1" x14ac:dyDescent="0.15">
      <c r="A45" s="46"/>
      <c r="B45" s="1190" t="s">
        <v>9</v>
      </c>
      <c r="C45" s="1191"/>
      <c r="D45" s="56"/>
      <c r="E45" s="1196" t="s">
        <v>10</v>
      </c>
      <c r="F45" s="1196"/>
      <c r="G45" s="1196"/>
      <c r="H45" s="1196"/>
      <c r="I45" s="1196"/>
      <c r="J45" s="1197"/>
      <c r="K45" s="57">
        <v>7719</v>
      </c>
      <c r="L45" s="58">
        <v>7553</v>
      </c>
      <c r="M45" s="58">
        <v>8310</v>
      </c>
      <c r="N45" s="58">
        <v>8748</v>
      </c>
      <c r="O45" s="59">
        <v>8818</v>
      </c>
      <c r="P45" s="46"/>
      <c r="Q45" s="46"/>
      <c r="R45" s="46"/>
      <c r="S45" s="46"/>
      <c r="T45" s="46"/>
      <c r="U45" s="46"/>
    </row>
    <row r="46" spans="1:21" ht="30.75" customHeight="1" x14ac:dyDescent="0.15">
      <c r="A46" s="46"/>
      <c r="B46" s="1192"/>
      <c r="C46" s="1193"/>
      <c r="D46" s="60"/>
      <c r="E46" s="1169" t="s">
        <v>11</v>
      </c>
      <c r="F46" s="1169"/>
      <c r="G46" s="1169"/>
      <c r="H46" s="1169"/>
      <c r="I46" s="1169"/>
      <c r="J46" s="1170"/>
      <c r="K46" s="61" t="s">
        <v>491</v>
      </c>
      <c r="L46" s="62" t="s">
        <v>491</v>
      </c>
      <c r="M46" s="62" t="s">
        <v>491</v>
      </c>
      <c r="N46" s="62" t="s">
        <v>491</v>
      </c>
      <c r="O46" s="63" t="s">
        <v>491</v>
      </c>
      <c r="P46" s="46"/>
      <c r="Q46" s="46"/>
      <c r="R46" s="46"/>
      <c r="S46" s="46"/>
      <c r="T46" s="46"/>
      <c r="U46" s="46"/>
    </row>
    <row r="47" spans="1:21" ht="30.75" customHeight="1" x14ac:dyDescent="0.15">
      <c r="A47" s="46"/>
      <c r="B47" s="1192"/>
      <c r="C47" s="1193"/>
      <c r="D47" s="60"/>
      <c r="E47" s="1169" t="s">
        <v>12</v>
      </c>
      <c r="F47" s="1169"/>
      <c r="G47" s="1169"/>
      <c r="H47" s="1169"/>
      <c r="I47" s="1169"/>
      <c r="J47" s="1170"/>
      <c r="K47" s="61">
        <v>29</v>
      </c>
      <c r="L47" s="62">
        <v>27</v>
      </c>
      <c r="M47" s="62">
        <v>27</v>
      </c>
      <c r="N47" s="62">
        <v>27</v>
      </c>
      <c r="O47" s="63">
        <v>27</v>
      </c>
      <c r="P47" s="46"/>
      <c r="Q47" s="46"/>
      <c r="R47" s="46"/>
      <c r="S47" s="46"/>
      <c r="T47" s="46"/>
      <c r="U47" s="46"/>
    </row>
    <row r="48" spans="1:21" ht="30.75" customHeight="1" x14ac:dyDescent="0.15">
      <c r="A48" s="46"/>
      <c r="B48" s="1192"/>
      <c r="C48" s="1193"/>
      <c r="D48" s="60"/>
      <c r="E48" s="1169" t="s">
        <v>13</v>
      </c>
      <c r="F48" s="1169"/>
      <c r="G48" s="1169"/>
      <c r="H48" s="1169"/>
      <c r="I48" s="1169"/>
      <c r="J48" s="1170"/>
      <c r="K48" s="61">
        <v>3320</v>
      </c>
      <c r="L48" s="62">
        <v>3166</v>
      </c>
      <c r="M48" s="62">
        <v>3198</v>
      </c>
      <c r="N48" s="62">
        <v>3164</v>
      </c>
      <c r="O48" s="63">
        <v>3148</v>
      </c>
      <c r="P48" s="46"/>
      <c r="Q48" s="46"/>
      <c r="R48" s="46"/>
      <c r="S48" s="46"/>
      <c r="T48" s="46"/>
      <c r="U48" s="46"/>
    </row>
    <row r="49" spans="1:21" ht="30.75" customHeight="1" x14ac:dyDescent="0.15">
      <c r="A49" s="46"/>
      <c r="B49" s="1192"/>
      <c r="C49" s="1193"/>
      <c r="D49" s="60"/>
      <c r="E49" s="1169" t="s">
        <v>14</v>
      </c>
      <c r="F49" s="1169"/>
      <c r="G49" s="1169"/>
      <c r="H49" s="1169"/>
      <c r="I49" s="1169"/>
      <c r="J49" s="1170"/>
      <c r="K49" s="61">
        <v>35</v>
      </c>
      <c r="L49" s="62">
        <v>29</v>
      </c>
      <c r="M49" s="62">
        <v>22</v>
      </c>
      <c r="N49" s="62">
        <v>11</v>
      </c>
      <c r="O49" s="63">
        <v>13</v>
      </c>
      <c r="P49" s="46"/>
      <c r="Q49" s="46"/>
      <c r="R49" s="46"/>
      <c r="S49" s="46"/>
      <c r="T49" s="46"/>
      <c r="U49" s="46"/>
    </row>
    <row r="50" spans="1:21" ht="30.75" customHeight="1" x14ac:dyDescent="0.15">
      <c r="A50" s="46"/>
      <c r="B50" s="1192"/>
      <c r="C50" s="1193"/>
      <c r="D50" s="60"/>
      <c r="E50" s="1169" t="s">
        <v>15</v>
      </c>
      <c r="F50" s="1169"/>
      <c r="G50" s="1169"/>
      <c r="H50" s="1169"/>
      <c r="I50" s="1169"/>
      <c r="J50" s="1170"/>
      <c r="K50" s="61">
        <v>15</v>
      </c>
      <c r="L50" s="62">
        <v>12</v>
      </c>
      <c r="M50" s="62">
        <v>5</v>
      </c>
      <c r="N50" s="62">
        <v>3</v>
      </c>
      <c r="O50" s="63">
        <v>1</v>
      </c>
      <c r="P50" s="46"/>
      <c r="Q50" s="46"/>
      <c r="R50" s="46"/>
      <c r="S50" s="46"/>
      <c r="T50" s="46"/>
      <c r="U50" s="46"/>
    </row>
    <row r="51" spans="1:21" ht="30.75" customHeight="1" x14ac:dyDescent="0.15">
      <c r="A51" s="46"/>
      <c r="B51" s="1194"/>
      <c r="C51" s="1195"/>
      <c r="D51" s="64"/>
      <c r="E51" s="1169" t="s">
        <v>16</v>
      </c>
      <c r="F51" s="1169"/>
      <c r="G51" s="1169"/>
      <c r="H51" s="1169"/>
      <c r="I51" s="1169"/>
      <c r="J51" s="1170"/>
      <c r="K51" s="61">
        <v>1</v>
      </c>
      <c r="L51" s="62">
        <v>0</v>
      </c>
      <c r="M51" s="62">
        <v>0</v>
      </c>
      <c r="N51" s="62" t="s">
        <v>491</v>
      </c>
      <c r="O51" s="63" t="s">
        <v>491</v>
      </c>
      <c r="P51" s="46"/>
      <c r="Q51" s="46"/>
      <c r="R51" s="46"/>
      <c r="S51" s="46"/>
      <c r="T51" s="46"/>
      <c r="U51" s="46"/>
    </row>
    <row r="52" spans="1:21" ht="30.75" customHeight="1" x14ac:dyDescent="0.15">
      <c r="A52" s="46"/>
      <c r="B52" s="1167" t="s">
        <v>17</v>
      </c>
      <c r="C52" s="1168"/>
      <c r="D52" s="64"/>
      <c r="E52" s="1169" t="s">
        <v>18</v>
      </c>
      <c r="F52" s="1169"/>
      <c r="G52" s="1169"/>
      <c r="H52" s="1169"/>
      <c r="I52" s="1169"/>
      <c r="J52" s="1170"/>
      <c r="K52" s="61">
        <v>9253</v>
      </c>
      <c r="L52" s="62">
        <v>9064</v>
      </c>
      <c r="M52" s="62">
        <v>9417</v>
      </c>
      <c r="N52" s="62">
        <v>9486</v>
      </c>
      <c r="O52" s="63">
        <v>9492</v>
      </c>
      <c r="P52" s="46"/>
      <c r="Q52" s="46"/>
      <c r="R52" s="46"/>
      <c r="S52" s="46"/>
      <c r="T52" s="46"/>
      <c r="U52" s="46"/>
    </row>
    <row r="53" spans="1:21" ht="30.75" customHeight="1" thickBot="1" x14ac:dyDescent="0.2">
      <c r="A53" s="46"/>
      <c r="B53" s="1171" t="s">
        <v>19</v>
      </c>
      <c r="C53" s="1172"/>
      <c r="D53" s="65"/>
      <c r="E53" s="1173" t="s">
        <v>20</v>
      </c>
      <c r="F53" s="1173"/>
      <c r="G53" s="1173"/>
      <c r="H53" s="1173"/>
      <c r="I53" s="1173"/>
      <c r="J53" s="1174"/>
      <c r="K53" s="66">
        <v>1866</v>
      </c>
      <c r="L53" s="67">
        <v>1723</v>
      </c>
      <c r="M53" s="67">
        <v>2145</v>
      </c>
      <c r="N53" s="67">
        <v>2467</v>
      </c>
      <c r="O53" s="68">
        <v>2515</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15">
      <c r="B58" s="1175" t="s">
        <v>24</v>
      </c>
      <c r="C58" s="1176"/>
      <c r="D58" s="1181" t="s">
        <v>25</v>
      </c>
      <c r="E58" s="1182"/>
      <c r="F58" s="1182"/>
      <c r="G58" s="1182"/>
      <c r="H58" s="1182"/>
      <c r="I58" s="1182"/>
      <c r="J58" s="1183"/>
      <c r="K58" s="81">
        <v>0</v>
      </c>
      <c r="L58" s="82">
        <v>0</v>
      </c>
      <c r="M58" s="82">
        <v>0</v>
      </c>
      <c r="N58" s="82">
        <v>0</v>
      </c>
      <c r="O58" s="83">
        <v>0</v>
      </c>
    </row>
    <row r="59" spans="1:21" ht="31.5" customHeight="1" x14ac:dyDescent="0.15">
      <c r="B59" s="1177"/>
      <c r="C59" s="1178"/>
      <c r="D59" s="1184" t="s">
        <v>26</v>
      </c>
      <c r="E59" s="1185"/>
      <c r="F59" s="1185"/>
      <c r="G59" s="1185"/>
      <c r="H59" s="1185"/>
      <c r="I59" s="1185"/>
      <c r="J59" s="1186"/>
      <c r="K59" s="84">
        <v>171</v>
      </c>
      <c r="L59" s="85">
        <v>0</v>
      </c>
      <c r="M59" s="85">
        <v>0</v>
      </c>
      <c r="N59" s="85">
        <v>0</v>
      </c>
      <c r="O59" s="86">
        <v>0</v>
      </c>
    </row>
    <row r="60" spans="1:21" ht="31.5" customHeight="1" thickBot="1" x14ac:dyDescent="0.2">
      <c r="B60" s="1179"/>
      <c r="C60" s="1180"/>
      <c r="D60" s="1187" t="s">
        <v>27</v>
      </c>
      <c r="E60" s="1188"/>
      <c r="F60" s="1188"/>
      <c r="G60" s="1188"/>
      <c r="H60" s="1188"/>
      <c r="I60" s="1188"/>
      <c r="J60" s="1189"/>
      <c r="K60" s="87">
        <v>100</v>
      </c>
      <c r="L60" s="88">
        <v>0</v>
      </c>
      <c r="M60" s="88">
        <v>0</v>
      </c>
      <c r="N60" s="88">
        <v>0</v>
      </c>
      <c r="O60" s="89">
        <v>0</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liIqpg8l94Von/a2YF0ZOH05Efseqshi59lzudsRibaq6f+ECC1gUI6g/l/7NIAi2TLeCnABJ0JpQzIZOcCIOw==" saltValue="xauqKO+Lla2syTQs0P2si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529</v>
      </c>
      <c r="J40" s="101" t="s">
        <v>530</v>
      </c>
      <c r="K40" s="101" t="s">
        <v>531</v>
      </c>
      <c r="L40" s="101" t="s">
        <v>532</v>
      </c>
      <c r="M40" s="102" t="s">
        <v>533</v>
      </c>
    </row>
    <row r="41" spans="2:13" ht="27.75" customHeight="1" x14ac:dyDescent="0.15">
      <c r="B41" s="1210" t="s">
        <v>30</v>
      </c>
      <c r="C41" s="1211"/>
      <c r="D41" s="103"/>
      <c r="E41" s="1212" t="s">
        <v>31</v>
      </c>
      <c r="F41" s="1212"/>
      <c r="G41" s="1212"/>
      <c r="H41" s="1213"/>
      <c r="I41" s="342">
        <v>78481</v>
      </c>
      <c r="J41" s="343">
        <v>81486</v>
      </c>
      <c r="K41" s="343">
        <v>79799</v>
      </c>
      <c r="L41" s="343">
        <v>76828</v>
      </c>
      <c r="M41" s="344">
        <v>71859</v>
      </c>
    </row>
    <row r="42" spans="2:13" ht="27.75" customHeight="1" x14ac:dyDescent="0.15">
      <c r="B42" s="1200"/>
      <c r="C42" s="1201"/>
      <c r="D42" s="104"/>
      <c r="E42" s="1204" t="s">
        <v>32</v>
      </c>
      <c r="F42" s="1204"/>
      <c r="G42" s="1204"/>
      <c r="H42" s="1205"/>
      <c r="I42" s="345">
        <v>1035</v>
      </c>
      <c r="J42" s="346">
        <v>945</v>
      </c>
      <c r="K42" s="346">
        <v>861</v>
      </c>
      <c r="L42" s="346">
        <v>781</v>
      </c>
      <c r="M42" s="347">
        <v>780</v>
      </c>
    </row>
    <row r="43" spans="2:13" ht="27.75" customHeight="1" x14ac:dyDescent="0.15">
      <c r="B43" s="1200"/>
      <c r="C43" s="1201"/>
      <c r="D43" s="104"/>
      <c r="E43" s="1204" t="s">
        <v>33</v>
      </c>
      <c r="F43" s="1204"/>
      <c r="G43" s="1204"/>
      <c r="H43" s="1205"/>
      <c r="I43" s="345">
        <v>31401</v>
      </c>
      <c r="J43" s="346">
        <v>29502</v>
      </c>
      <c r="K43" s="346">
        <v>27472</v>
      </c>
      <c r="L43" s="346">
        <v>26218</v>
      </c>
      <c r="M43" s="347">
        <v>25219</v>
      </c>
    </row>
    <row r="44" spans="2:13" ht="27.75" customHeight="1" x14ac:dyDescent="0.15">
      <c r="B44" s="1200"/>
      <c r="C44" s="1201"/>
      <c r="D44" s="104"/>
      <c r="E44" s="1204" t="s">
        <v>34</v>
      </c>
      <c r="F44" s="1204"/>
      <c r="G44" s="1204"/>
      <c r="H44" s="1205"/>
      <c r="I44" s="345">
        <v>65</v>
      </c>
      <c r="J44" s="346">
        <v>53</v>
      </c>
      <c r="K44" s="346">
        <v>56</v>
      </c>
      <c r="L44" s="346">
        <v>72</v>
      </c>
      <c r="M44" s="347">
        <v>73</v>
      </c>
    </row>
    <row r="45" spans="2:13" ht="27.75" customHeight="1" x14ac:dyDescent="0.15">
      <c r="B45" s="1200"/>
      <c r="C45" s="1201"/>
      <c r="D45" s="104"/>
      <c r="E45" s="1204" t="s">
        <v>35</v>
      </c>
      <c r="F45" s="1204"/>
      <c r="G45" s="1204"/>
      <c r="H45" s="1205"/>
      <c r="I45" s="345">
        <v>9947</v>
      </c>
      <c r="J45" s="346">
        <v>9703</v>
      </c>
      <c r="K45" s="346">
        <v>9490</v>
      </c>
      <c r="L45" s="346">
        <v>9358</v>
      </c>
      <c r="M45" s="347">
        <v>9287</v>
      </c>
    </row>
    <row r="46" spans="2:13" ht="27.75" customHeight="1" x14ac:dyDescent="0.15">
      <c r="B46" s="1200"/>
      <c r="C46" s="1201"/>
      <c r="D46" s="105"/>
      <c r="E46" s="1204" t="s">
        <v>36</v>
      </c>
      <c r="F46" s="1204"/>
      <c r="G46" s="1204"/>
      <c r="H46" s="1205"/>
      <c r="I46" s="345">
        <v>478</v>
      </c>
      <c r="J46" s="346">
        <v>478</v>
      </c>
      <c r="K46" s="346">
        <v>434</v>
      </c>
      <c r="L46" s="346">
        <v>468</v>
      </c>
      <c r="M46" s="347">
        <v>435</v>
      </c>
    </row>
    <row r="47" spans="2:13" ht="27.75" customHeight="1" x14ac:dyDescent="0.15">
      <c r="B47" s="1200"/>
      <c r="C47" s="1201"/>
      <c r="D47" s="106"/>
      <c r="E47" s="1214" t="s">
        <v>37</v>
      </c>
      <c r="F47" s="1215"/>
      <c r="G47" s="1215"/>
      <c r="H47" s="1216"/>
      <c r="I47" s="345" t="s">
        <v>491</v>
      </c>
      <c r="J47" s="346" t="s">
        <v>491</v>
      </c>
      <c r="K47" s="346" t="s">
        <v>491</v>
      </c>
      <c r="L47" s="346" t="s">
        <v>491</v>
      </c>
      <c r="M47" s="347" t="s">
        <v>491</v>
      </c>
    </row>
    <row r="48" spans="2:13" ht="27.75" customHeight="1" x14ac:dyDescent="0.15">
      <c r="B48" s="1200"/>
      <c r="C48" s="1201"/>
      <c r="D48" s="104"/>
      <c r="E48" s="1204" t="s">
        <v>38</v>
      </c>
      <c r="F48" s="1204"/>
      <c r="G48" s="1204"/>
      <c r="H48" s="1205"/>
      <c r="I48" s="345" t="s">
        <v>491</v>
      </c>
      <c r="J48" s="346" t="s">
        <v>491</v>
      </c>
      <c r="K48" s="346" t="s">
        <v>491</v>
      </c>
      <c r="L48" s="346" t="s">
        <v>491</v>
      </c>
      <c r="M48" s="347" t="s">
        <v>491</v>
      </c>
    </row>
    <row r="49" spans="2:13" ht="27.75" customHeight="1" x14ac:dyDescent="0.15">
      <c r="B49" s="1202"/>
      <c r="C49" s="1203"/>
      <c r="D49" s="104"/>
      <c r="E49" s="1204" t="s">
        <v>39</v>
      </c>
      <c r="F49" s="1204"/>
      <c r="G49" s="1204"/>
      <c r="H49" s="1205"/>
      <c r="I49" s="345" t="s">
        <v>491</v>
      </c>
      <c r="J49" s="346" t="s">
        <v>491</v>
      </c>
      <c r="K49" s="346" t="s">
        <v>491</v>
      </c>
      <c r="L49" s="346" t="s">
        <v>491</v>
      </c>
      <c r="M49" s="347" t="s">
        <v>491</v>
      </c>
    </row>
    <row r="50" spans="2:13" ht="27.75" customHeight="1" x14ac:dyDescent="0.15">
      <c r="B50" s="1198" t="s">
        <v>40</v>
      </c>
      <c r="C50" s="1199"/>
      <c r="D50" s="107"/>
      <c r="E50" s="1204" t="s">
        <v>41</v>
      </c>
      <c r="F50" s="1204"/>
      <c r="G50" s="1204"/>
      <c r="H50" s="1205"/>
      <c r="I50" s="345">
        <v>15386</v>
      </c>
      <c r="J50" s="346">
        <v>15422</v>
      </c>
      <c r="K50" s="346">
        <v>15401</v>
      </c>
      <c r="L50" s="346">
        <v>16211</v>
      </c>
      <c r="M50" s="347">
        <v>15601</v>
      </c>
    </row>
    <row r="51" spans="2:13" ht="27.75" customHeight="1" x14ac:dyDescent="0.15">
      <c r="B51" s="1200"/>
      <c r="C51" s="1201"/>
      <c r="D51" s="104"/>
      <c r="E51" s="1204" t="s">
        <v>42</v>
      </c>
      <c r="F51" s="1204"/>
      <c r="G51" s="1204"/>
      <c r="H51" s="1205"/>
      <c r="I51" s="345">
        <v>5445</v>
      </c>
      <c r="J51" s="346">
        <v>6359</v>
      </c>
      <c r="K51" s="346">
        <v>6457</v>
      </c>
      <c r="L51" s="346">
        <v>6285</v>
      </c>
      <c r="M51" s="347">
        <v>3629</v>
      </c>
    </row>
    <row r="52" spans="2:13" ht="27.75" customHeight="1" x14ac:dyDescent="0.15">
      <c r="B52" s="1202"/>
      <c r="C52" s="1203"/>
      <c r="D52" s="104"/>
      <c r="E52" s="1204" t="s">
        <v>43</v>
      </c>
      <c r="F52" s="1204"/>
      <c r="G52" s="1204"/>
      <c r="H52" s="1205"/>
      <c r="I52" s="345">
        <v>84150</v>
      </c>
      <c r="J52" s="346">
        <v>84719</v>
      </c>
      <c r="K52" s="346">
        <v>81946</v>
      </c>
      <c r="L52" s="346">
        <v>78404</v>
      </c>
      <c r="M52" s="347">
        <v>74676</v>
      </c>
    </row>
    <row r="53" spans="2:13" ht="27.75" customHeight="1" thickBot="1" x14ac:dyDescent="0.2">
      <c r="B53" s="1206" t="s">
        <v>19</v>
      </c>
      <c r="C53" s="1207"/>
      <c r="D53" s="108"/>
      <c r="E53" s="1208" t="s">
        <v>44</v>
      </c>
      <c r="F53" s="1208"/>
      <c r="G53" s="1208"/>
      <c r="H53" s="1209"/>
      <c r="I53" s="348">
        <v>16427</v>
      </c>
      <c r="J53" s="349">
        <v>15668</v>
      </c>
      <c r="K53" s="349">
        <v>14308</v>
      </c>
      <c r="L53" s="349">
        <v>12826</v>
      </c>
      <c r="M53" s="350">
        <v>13747</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NwrbZfLrOMZ9jcHm1aGG3siiMzii9bs6GIyqyQ7x6BFAfKFpzh9tBB0RCT6M3aRQD7l8MhteufCVoAn/OcxIUA==" saltValue="DotQutHyFHBnnlMY/2+sc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H1" zoomScale="85" zoomScaleNormal="8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531</v>
      </c>
      <c r="G54" s="117" t="s">
        <v>532</v>
      </c>
      <c r="H54" s="118" t="s">
        <v>533</v>
      </c>
    </row>
    <row r="55" spans="2:8" ht="52.5" customHeight="1" x14ac:dyDescent="0.15">
      <c r="B55" s="119"/>
      <c r="C55" s="1225" t="s">
        <v>46</v>
      </c>
      <c r="D55" s="1225"/>
      <c r="E55" s="1226"/>
      <c r="F55" s="120">
        <v>4676</v>
      </c>
      <c r="G55" s="120">
        <v>5041</v>
      </c>
      <c r="H55" s="121">
        <v>5046</v>
      </c>
    </row>
    <row r="56" spans="2:8" ht="52.5" customHeight="1" x14ac:dyDescent="0.15">
      <c r="B56" s="122"/>
      <c r="C56" s="1227" t="s">
        <v>47</v>
      </c>
      <c r="D56" s="1227"/>
      <c r="E56" s="1228"/>
      <c r="F56" s="123">
        <v>4101</v>
      </c>
      <c r="G56" s="123">
        <v>4300</v>
      </c>
      <c r="H56" s="124">
        <v>4316</v>
      </c>
    </row>
    <row r="57" spans="2:8" ht="53.25" customHeight="1" x14ac:dyDescent="0.15">
      <c r="B57" s="122"/>
      <c r="C57" s="1229" t="s">
        <v>48</v>
      </c>
      <c r="D57" s="1229"/>
      <c r="E57" s="1230"/>
      <c r="F57" s="125">
        <v>8711</v>
      </c>
      <c r="G57" s="125">
        <v>8246</v>
      </c>
      <c r="H57" s="126">
        <v>7081</v>
      </c>
    </row>
    <row r="58" spans="2:8" ht="45.75" customHeight="1" x14ac:dyDescent="0.15">
      <c r="B58" s="127"/>
      <c r="C58" s="1217" t="s">
        <v>570</v>
      </c>
      <c r="D58" s="1218"/>
      <c r="E58" s="1219"/>
      <c r="F58" s="128">
        <v>3040</v>
      </c>
      <c r="G58" s="128">
        <v>2900</v>
      </c>
      <c r="H58" s="129">
        <v>2740</v>
      </c>
    </row>
    <row r="59" spans="2:8" ht="45.75" customHeight="1" x14ac:dyDescent="0.15">
      <c r="B59" s="127"/>
      <c r="C59" s="1217" t="s">
        <v>571</v>
      </c>
      <c r="D59" s="1218"/>
      <c r="E59" s="1219"/>
      <c r="F59" s="128">
        <v>2709</v>
      </c>
      <c r="G59" s="128">
        <v>2553</v>
      </c>
      <c r="H59" s="129">
        <v>2450</v>
      </c>
    </row>
    <row r="60" spans="2:8" ht="45.75" customHeight="1" x14ac:dyDescent="0.15">
      <c r="B60" s="127"/>
      <c r="C60" s="1217" t="s">
        <v>572</v>
      </c>
      <c r="D60" s="1218"/>
      <c r="E60" s="1219"/>
      <c r="F60" s="128">
        <v>1245</v>
      </c>
      <c r="G60" s="128">
        <v>1241</v>
      </c>
      <c r="H60" s="129">
        <v>463</v>
      </c>
    </row>
    <row r="61" spans="2:8" ht="45.75" customHeight="1" x14ac:dyDescent="0.15">
      <c r="B61" s="127"/>
      <c r="C61" s="1217" t="s">
        <v>573</v>
      </c>
      <c r="D61" s="1218"/>
      <c r="E61" s="1219"/>
      <c r="F61" s="128">
        <v>543</v>
      </c>
      <c r="G61" s="128">
        <v>576</v>
      </c>
      <c r="H61" s="129">
        <v>439</v>
      </c>
    </row>
    <row r="62" spans="2:8" ht="45.75" customHeight="1" thickBot="1" x14ac:dyDescent="0.2">
      <c r="B62" s="130"/>
      <c r="C62" s="1220" t="s">
        <v>574</v>
      </c>
      <c r="D62" s="1221"/>
      <c r="E62" s="1222"/>
      <c r="F62" s="131">
        <v>6</v>
      </c>
      <c r="G62" s="131">
        <v>6</v>
      </c>
      <c r="H62" s="132">
        <v>235</v>
      </c>
    </row>
    <row r="63" spans="2:8" ht="52.5" customHeight="1" thickBot="1" x14ac:dyDescent="0.2">
      <c r="B63" s="133"/>
      <c r="C63" s="1223" t="s">
        <v>49</v>
      </c>
      <c r="D63" s="1223"/>
      <c r="E63" s="1224"/>
      <c r="F63" s="134">
        <v>17488</v>
      </c>
      <c r="G63" s="134">
        <v>17587</v>
      </c>
      <c r="H63" s="135">
        <v>16443</v>
      </c>
    </row>
    <row r="64" spans="2:8" x14ac:dyDescent="0.15"/>
  </sheetData>
  <sheetProtection algorithmName="SHA-512" hashValue="ncQNSuaUPlJUR4W/VbYPGUKJfKp8YvrYGxStadusgGECOQQfGbLhm0TJD60troGhWD4b7XKcFUWlNv4Hm3i5Ag==" saltValue="82+5aCXLZLvUAX9yJ68Jx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05E5B-14F6-4463-B461-49E6AC358BFB}">
  <sheetPr>
    <pageSetUpPr fitToPage="1"/>
  </sheetPr>
  <dimension ref="A1:DE85"/>
  <sheetViews>
    <sheetView showGridLines="0" topLeftCell="A28" zoomScale="85" zoomScaleNormal="85" zoomScaleSheetLayoutView="55" workbookViewId="0">
      <selection activeCell="AN65" sqref="AN65:DC69"/>
    </sheetView>
  </sheetViews>
  <sheetFormatPr defaultColWidth="0" defaultRowHeight="13.5" customHeight="1" zeroHeight="1" x14ac:dyDescent="0.15"/>
  <cols>
    <col min="1" max="1" width="6.375" style="255" customWidth="1"/>
    <col min="2" max="107" width="2.5" style="255" customWidth="1"/>
    <col min="108" max="108" width="6.125" style="261" customWidth="1"/>
    <col min="109" max="109" width="5.875" style="259" customWidth="1"/>
    <col min="110" max="16384" width="8.625" style="255" hidden="1"/>
  </cols>
  <sheetData>
    <row r="1" spans="1:109" ht="42.75" customHeight="1" x14ac:dyDescent="0.15">
      <c r="A1" s="351"/>
      <c r="B1" s="352"/>
      <c r="DD1" s="255"/>
      <c r="DE1" s="255"/>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55"/>
      <c r="DE2" s="255"/>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55"/>
      <c r="DE3" s="255"/>
    </row>
    <row r="4" spans="1:109" s="253"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53"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53"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53"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53"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53"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53"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53"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53"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53"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53"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53" customFormat="1" x14ac:dyDescent="0.15">
      <c r="A15" s="255"/>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53" customFormat="1" x14ac:dyDescent="0.15">
      <c r="A16" s="255"/>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53" customFormat="1" x14ac:dyDescent="0.15">
      <c r="A17" s="255"/>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53" customFormat="1" x14ac:dyDescent="0.15">
      <c r="A18" s="255"/>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55"/>
      <c r="DE19" s="255"/>
    </row>
    <row r="20" spans="1:109" x14ac:dyDescent="0.15">
      <c r="DD20" s="255"/>
      <c r="DE20" s="255"/>
    </row>
    <row r="21" spans="1:109" ht="17.25" customHeight="1" x14ac:dyDescent="0.15">
      <c r="B21" s="354"/>
      <c r="C21" s="257"/>
      <c r="D21" s="257"/>
      <c r="E21" s="257"/>
      <c r="F21" s="257"/>
      <c r="G21" s="257"/>
      <c r="H21" s="257"/>
      <c r="I21" s="257"/>
      <c r="J21" s="257"/>
      <c r="K21" s="257"/>
      <c r="L21" s="257"/>
      <c r="M21" s="257"/>
      <c r="N21" s="355"/>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257"/>
      <c r="AM21" s="257"/>
      <c r="AN21" s="257"/>
      <c r="AO21" s="257"/>
      <c r="AP21" s="257"/>
      <c r="AQ21" s="257"/>
      <c r="AR21" s="257"/>
      <c r="AS21" s="257"/>
      <c r="AT21" s="355"/>
      <c r="AU21" s="257"/>
      <c r="AV21" s="257"/>
      <c r="AW21" s="257"/>
      <c r="AX21" s="257"/>
      <c r="AY21" s="257"/>
      <c r="AZ21" s="257"/>
      <c r="BA21" s="257"/>
      <c r="BB21" s="257"/>
      <c r="BC21" s="257"/>
      <c r="BD21" s="257"/>
      <c r="BE21" s="257"/>
      <c r="BF21" s="355"/>
      <c r="BG21" s="257"/>
      <c r="BH21" s="257"/>
      <c r="BI21" s="257"/>
      <c r="BJ21" s="257"/>
      <c r="BK21" s="257"/>
      <c r="BL21" s="257"/>
      <c r="BM21" s="257"/>
      <c r="BN21" s="257"/>
      <c r="BO21" s="257"/>
      <c r="BP21" s="257"/>
      <c r="BQ21" s="257"/>
      <c r="BR21" s="355"/>
      <c r="BS21" s="257"/>
      <c r="BT21" s="257"/>
      <c r="BU21" s="257"/>
      <c r="BV21" s="257"/>
      <c r="BW21" s="257"/>
      <c r="BX21" s="257"/>
      <c r="BY21" s="257"/>
      <c r="BZ21" s="257"/>
      <c r="CA21" s="257"/>
      <c r="CB21" s="257"/>
      <c r="CC21" s="257"/>
      <c r="CD21" s="355"/>
      <c r="CE21" s="257"/>
      <c r="CF21" s="257"/>
      <c r="CG21" s="257"/>
      <c r="CH21" s="257"/>
      <c r="CI21" s="257"/>
      <c r="CJ21" s="257"/>
      <c r="CK21" s="257"/>
      <c r="CL21" s="257"/>
      <c r="CM21" s="257"/>
      <c r="CN21" s="257"/>
      <c r="CO21" s="257"/>
      <c r="CP21" s="355"/>
      <c r="CQ21" s="257"/>
      <c r="CR21" s="257"/>
      <c r="CS21" s="257"/>
      <c r="CT21" s="257"/>
      <c r="CU21" s="257"/>
      <c r="CV21" s="257"/>
      <c r="CW21" s="257"/>
      <c r="CX21" s="257"/>
      <c r="CY21" s="257"/>
      <c r="CZ21" s="257"/>
      <c r="DA21" s="257"/>
      <c r="DB21" s="355"/>
      <c r="DC21" s="257"/>
      <c r="DD21" s="258"/>
      <c r="DE21" s="255"/>
    </row>
    <row r="22" spans="1:109" ht="17.25" customHeight="1" x14ac:dyDescent="0.15">
      <c r="B22" s="259"/>
    </row>
    <row r="23" spans="1:109" x14ac:dyDescent="0.15">
      <c r="B23" s="259"/>
    </row>
    <row r="24" spans="1:109" x14ac:dyDescent="0.15">
      <c r="B24" s="259"/>
    </row>
    <row r="25" spans="1:109" x14ac:dyDescent="0.15">
      <c r="B25" s="259"/>
    </row>
    <row r="26" spans="1:109" x14ac:dyDescent="0.15">
      <c r="B26" s="259"/>
    </row>
    <row r="27" spans="1:109" x14ac:dyDescent="0.15">
      <c r="B27" s="259"/>
    </row>
    <row r="28" spans="1:109" x14ac:dyDescent="0.15">
      <c r="B28" s="259"/>
    </row>
    <row r="29" spans="1:109" x14ac:dyDescent="0.15">
      <c r="B29" s="259"/>
    </row>
    <row r="30" spans="1:109" x14ac:dyDescent="0.15">
      <c r="B30" s="259"/>
    </row>
    <row r="31" spans="1:109" x14ac:dyDescent="0.15">
      <c r="B31" s="259"/>
    </row>
    <row r="32" spans="1:109" x14ac:dyDescent="0.15">
      <c r="B32" s="259"/>
    </row>
    <row r="33" spans="2:109" x14ac:dyDescent="0.15">
      <c r="B33" s="259"/>
    </row>
    <row r="34" spans="2:109" x14ac:dyDescent="0.15">
      <c r="B34" s="259"/>
    </row>
    <row r="35" spans="2:109" x14ac:dyDescent="0.15">
      <c r="B35" s="259"/>
    </row>
    <row r="36" spans="2:109" x14ac:dyDescent="0.15">
      <c r="B36" s="259"/>
    </row>
    <row r="37" spans="2:109" x14ac:dyDescent="0.15">
      <c r="B37" s="259"/>
    </row>
    <row r="38" spans="2:109" x14ac:dyDescent="0.15">
      <c r="B38" s="259"/>
    </row>
    <row r="39" spans="2:109" x14ac:dyDescent="0.15">
      <c r="B39" s="340"/>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11"/>
      <c r="AN39" s="311"/>
      <c r="AO39" s="311"/>
      <c r="AP39" s="311"/>
      <c r="AQ39" s="311"/>
      <c r="AR39" s="311"/>
      <c r="AS39" s="311"/>
      <c r="AT39" s="311"/>
      <c r="AU39" s="311"/>
      <c r="AV39" s="311"/>
      <c r="AW39" s="311"/>
      <c r="AX39" s="311"/>
      <c r="AY39" s="311"/>
      <c r="AZ39" s="311"/>
      <c r="BA39" s="311"/>
      <c r="BB39" s="311"/>
      <c r="BC39" s="311"/>
      <c r="BD39" s="311"/>
      <c r="BE39" s="311"/>
      <c r="BF39" s="311"/>
      <c r="BG39" s="311"/>
      <c r="BH39" s="311"/>
      <c r="BI39" s="311"/>
      <c r="BJ39" s="311"/>
      <c r="BK39" s="311"/>
      <c r="BL39" s="311"/>
      <c r="BM39" s="311"/>
      <c r="BN39" s="311"/>
      <c r="BO39" s="311"/>
      <c r="BP39" s="311"/>
      <c r="BQ39" s="311"/>
      <c r="BR39" s="311"/>
      <c r="BS39" s="311"/>
      <c r="BT39" s="311"/>
      <c r="BU39" s="311"/>
      <c r="BV39" s="311"/>
      <c r="BW39" s="311"/>
      <c r="BX39" s="311"/>
      <c r="BY39" s="311"/>
      <c r="BZ39" s="311"/>
      <c r="CA39" s="311"/>
      <c r="CB39" s="311"/>
      <c r="CC39" s="311"/>
      <c r="CD39" s="311"/>
      <c r="CE39" s="311"/>
      <c r="CF39" s="311"/>
      <c r="CG39" s="311"/>
      <c r="CH39" s="311"/>
      <c r="CI39" s="311"/>
      <c r="CJ39" s="311"/>
      <c r="CK39" s="311"/>
      <c r="CL39" s="311"/>
      <c r="CM39" s="311"/>
      <c r="CN39" s="311"/>
      <c r="CO39" s="311"/>
      <c r="CP39" s="311"/>
      <c r="CQ39" s="311"/>
      <c r="CR39" s="311"/>
      <c r="CS39" s="311"/>
      <c r="CT39" s="311"/>
      <c r="CU39" s="311"/>
      <c r="CV39" s="311"/>
      <c r="CW39" s="311"/>
      <c r="CX39" s="311"/>
      <c r="CY39" s="311"/>
      <c r="CZ39" s="311"/>
      <c r="DA39" s="311"/>
      <c r="DB39" s="311"/>
      <c r="DC39" s="311"/>
      <c r="DD39" s="341"/>
    </row>
    <row r="40" spans="2:109" x14ac:dyDescent="0.15">
      <c r="B40" s="356"/>
      <c r="DD40" s="356"/>
      <c r="DE40" s="255"/>
    </row>
    <row r="41" spans="2:109" ht="17.25" x14ac:dyDescent="0.15">
      <c r="B41" s="256" t="s">
        <v>577</v>
      </c>
      <c r="C41" s="257"/>
      <c r="D41" s="257"/>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57"/>
      <c r="BE41" s="257"/>
      <c r="BF41" s="257"/>
      <c r="BG41" s="257"/>
      <c r="BH41" s="257"/>
      <c r="BI41" s="257"/>
      <c r="BJ41" s="257"/>
      <c r="BK41" s="257"/>
      <c r="BL41" s="257"/>
      <c r="BM41" s="257"/>
      <c r="BN41" s="257"/>
      <c r="BO41" s="257"/>
      <c r="BP41" s="257"/>
      <c r="BQ41" s="257"/>
      <c r="BR41" s="257"/>
      <c r="BS41" s="257"/>
      <c r="BT41" s="257"/>
      <c r="BU41" s="257"/>
      <c r="BV41" s="257"/>
      <c r="BW41" s="257"/>
      <c r="BX41" s="257"/>
      <c r="BY41" s="257"/>
      <c r="BZ41" s="257"/>
      <c r="CA41" s="257"/>
      <c r="CB41" s="257"/>
      <c r="CC41" s="257"/>
      <c r="CD41" s="257"/>
      <c r="CE41" s="257"/>
      <c r="CF41" s="257"/>
      <c r="CG41" s="257"/>
      <c r="CH41" s="257"/>
      <c r="CI41" s="257"/>
      <c r="CJ41" s="257"/>
      <c r="CK41" s="257"/>
      <c r="CL41" s="257"/>
      <c r="CM41" s="257"/>
      <c r="CN41" s="257"/>
      <c r="CO41" s="257"/>
      <c r="CP41" s="257"/>
      <c r="CQ41" s="257"/>
      <c r="CR41" s="257"/>
      <c r="CS41" s="257"/>
      <c r="CT41" s="257"/>
      <c r="CU41" s="257"/>
      <c r="CV41" s="257"/>
      <c r="CW41" s="257"/>
      <c r="CX41" s="257"/>
      <c r="CY41" s="257"/>
      <c r="CZ41" s="257"/>
      <c r="DA41" s="257"/>
      <c r="DB41" s="257"/>
      <c r="DC41" s="257"/>
      <c r="DD41" s="258"/>
    </row>
    <row r="42" spans="2:109" x14ac:dyDescent="0.15">
      <c r="B42" s="259"/>
      <c r="G42" s="357"/>
      <c r="I42" s="358"/>
      <c r="J42" s="358"/>
      <c r="K42" s="358"/>
      <c r="AM42" s="357"/>
      <c r="AN42" s="357" t="s">
        <v>578</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59"/>
      <c r="AN43" s="1253" t="s">
        <v>586</v>
      </c>
      <c r="AO43" s="1254"/>
      <c r="AP43" s="1254"/>
      <c r="AQ43" s="1254"/>
      <c r="AR43" s="1254"/>
      <c r="AS43" s="1254"/>
      <c r="AT43" s="1254"/>
      <c r="AU43" s="1254"/>
      <c r="AV43" s="1254"/>
      <c r="AW43" s="1254"/>
      <c r="AX43" s="1254"/>
      <c r="AY43" s="1254"/>
      <c r="AZ43" s="1254"/>
      <c r="BA43" s="1254"/>
      <c r="BB43" s="1254"/>
      <c r="BC43" s="1254"/>
      <c r="BD43" s="1254"/>
      <c r="BE43" s="1254"/>
      <c r="BF43" s="1254"/>
      <c r="BG43" s="1254"/>
      <c r="BH43" s="1254"/>
      <c r="BI43" s="1254"/>
      <c r="BJ43" s="1254"/>
      <c r="BK43" s="1254"/>
      <c r="BL43" s="1254"/>
      <c r="BM43" s="1254"/>
      <c r="BN43" s="1254"/>
      <c r="BO43" s="1254"/>
      <c r="BP43" s="1254"/>
      <c r="BQ43" s="1254"/>
      <c r="BR43" s="1254"/>
      <c r="BS43" s="1254"/>
      <c r="BT43" s="1254"/>
      <c r="BU43" s="1254"/>
      <c r="BV43" s="1254"/>
      <c r="BW43" s="1254"/>
      <c r="BX43" s="1254"/>
      <c r="BY43" s="1254"/>
      <c r="BZ43" s="1254"/>
      <c r="CA43" s="1254"/>
      <c r="CB43" s="1254"/>
      <c r="CC43" s="1254"/>
      <c r="CD43" s="1254"/>
      <c r="CE43" s="1254"/>
      <c r="CF43" s="1254"/>
      <c r="CG43" s="1254"/>
      <c r="CH43" s="1254"/>
      <c r="CI43" s="1254"/>
      <c r="CJ43" s="1254"/>
      <c r="CK43" s="1254"/>
      <c r="CL43" s="1254"/>
      <c r="CM43" s="1254"/>
      <c r="CN43" s="1254"/>
      <c r="CO43" s="1254"/>
      <c r="CP43" s="1254"/>
      <c r="CQ43" s="1254"/>
      <c r="CR43" s="1254"/>
      <c r="CS43" s="1254"/>
      <c r="CT43" s="1254"/>
      <c r="CU43" s="1254"/>
      <c r="CV43" s="1254"/>
      <c r="CW43" s="1254"/>
      <c r="CX43" s="1254"/>
      <c r="CY43" s="1254"/>
      <c r="CZ43" s="1254"/>
      <c r="DA43" s="1254"/>
      <c r="DB43" s="1254"/>
      <c r="DC43" s="1255"/>
    </row>
    <row r="44" spans="2:109" x14ac:dyDescent="0.15">
      <c r="B44" s="259"/>
      <c r="AN44" s="1256"/>
      <c r="AO44" s="1257"/>
      <c r="AP44" s="1257"/>
      <c r="AQ44" s="1257"/>
      <c r="AR44" s="1257"/>
      <c r="AS44" s="1257"/>
      <c r="AT44" s="1257"/>
      <c r="AU44" s="1257"/>
      <c r="AV44" s="1257"/>
      <c r="AW44" s="1257"/>
      <c r="AX44" s="1257"/>
      <c r="AY44" s="1257"/>
      <c r="AZ44" s="1257"/>
      <c r="BA44" s="1257"/>
      <c r="BB44" s="1257"/>
      <c r="BC44" s="1257"/>
      <c r="BD44" s="1257"/>
      <c r="BE44" s="1257"/>
      <c r="BF44" s="1257"/>
      <c r="BG44" s="1257"/>
      <c r="BH44" s="1257"/>
      <c r="BI44" s="1257"/>
      <c r="BJ44" s="1257"/>
      <c r="BK44" s="1257"/>
      <c r="BL44" s="1257"/>
      <c r="BM44" s="1257"/>
      <c r="BN44" s="1257"/>
      <c r="BO44" s="1257"/>
      <c r="BP44" s="1257"/>
      <c r="BQ44" s="1257"/>
      <c r="BR44" s="1257"/>
      <c r="BS44" s="1257"/>
      <c r="BT44" s="1257"/>
      <c r="BU44" s="1257"/>
      <c r="BV44" s="1257"/>
      <c r="BW44" s="1257"/>
      <c r="BX44" s="1257"/>
      <c r="BY44" s="1257"/>
      <c r="BZ44" s="1257"/>
      <c r="CA44" s="1257"/>
      <c r="CB44" s="1257"/>
      <c r="CC44" s="1257"/>
      <c r="CD44" s="1257"/>
      <c r="CE44" s="1257"/>
      <c r="CF44" s="1257"/>
      <c r="CG44" s="1257"/>
      <c r="CH44" s="1257"/>
      <c r="CI44" s="1257"/>
      <c r="CJ44" s="1257"/>
      <c r="CK44" s="1257"/>
      <c r="CL44" s="1257"/>
      <c r="CM44" s="1257"/>
      <c r="CN44" s="1257"/>
      <c r="CO44" s="1257"/>
      <c r="CP44" s="1257"/>
      <c r="CQ44" s="1257"/>
      <c r="CR44" s="1257"/>
      <c r="CS44" s="1257"/>
      <c r="CT44" s="1257"/>
      <c r="CU44" s="1257"/>
      <c r="CV44" s="1257"/>
      <c r="CW44" s="1257"/>
      <c r="CX44" s="1257"/>
      <c r="CY44" s="1257"/>
      <c r="CZ44" s="1257"/>
      <c r="DA44" s="1257"/>
      <c r="DB44" s="1257"/>
      <c r="DC44" s="1258"/>
    </row>
    <row r="45" spans="2:109" x14ac:dyDescent="0.15">
      <c r="B45" s="259"/>
      <c r="AN45" s="1256"/>
      <c r="AO45" s="1257"/>
      <c r="AP45" s="1257"/>
      <c r="AQ45" s="1257"/>
      <c r="AR45" s="1257"/>
      <c r="AS45" s="1257"/>
      <c r="AT45" s="1257"/>
      <c r="AU45" s="1257"/>
      <c r="AV45" s="1257"/>
      <c r="AW45" s="1257"/>
      <c r="AX45" s="1257"/>
      <c r="AY45" s="1257"/>
      <c r="AZ45" s="1257"/>
      <c r="BA45" s="1257"/>
      <c r="BB45" s="1257"/>
      <c r="BC45" s="1257"/>
      <c r="BD45" s="1257"/>
      <c r="BE45" s="1257"/>
      <c r="BF45" s="1257"/>
      <c r="BG45" s="1257"/>
      <c r="BH45" s="1257"/>
      <c r="BI45" s="1257"/>
      <c r="BJ45" s="1257"/>
      <c r="BK45" s="1257"/>
      <c r="BL45" s="1257"/>
      <c r="BM45" s="1257"/>
      <c r="BN45" s="1257"/>
      <c r="BO45" s="1257"/>
      <c r="BP45" s="1257"/>
      <c r="BQ45" s="1257"/>
      <c r="BR45" s="1257"/>
      <c r="BS45" s="1257"/>
      <c r="BT45" s="1257"/>
      <c r="BU45" s="1257"/>
      <c r="BV45" s="1257"/>
      <c r="BW45" s="1257"/>
      <c r="BX45" s="1257"/>
      <c r="BY45" s="1257"/>
      <c r="BZ45" s="1257"/>
      <c r="CA45" s="1257"/>
      <c r="CB45" s="1257"/>
      <c r="CC45" s="1257"/>
      <c r="CD45" s="1257"/>
      <c r="CE45" s="1257"/>
      <c r="CF45" s="1257"/>
      <c r="CG45" s="1257"/>
      <c r="CH45" s="1257"/>
      <c r="CI45" s="1257"/>
      <c r="CJ45" s="1257"/>
      <c r="CK45" s="1257"/>
      <c r="CL45" s="1257"/>
      <c r="CM45" s="1257"/>
      <c r="CN45" s="1257"/>
      <c r="CO45" s="1257"/>
      <c r="CP45" s="1257"/>
      <c r="CQ45" s="1257"/>
      <c r="CR45" s="1257"/>
      <c r="CS45" s="1257"/>
      <c r="CT45" s="1257"/>
      <c r="CU45" s="1257"/>
      <c r="CV45" s="1257"/>
      <c r="CW45" s="1257"/>
      <c r="CX45" s="1257"/>
      <c r="CY45" s="1257"/>
      <c r="CZ45" s="1257"/>
      <c r="DA45" s="1257"/>
      <c r="DB45" s="1257"/>
      <c r="DC45" s="1258"/>
    </row>
    <row r="46" spans="2:109" x14ac:dyDescent="0.15">
      <c r="B46" s="259"/>
      <c r="AN46" s="1256"/>
      <c r="AO46" s="1257"/>
      <c r="AP46" s="1257"/>
      <c r="AQ46" s="1257"/>
      <c r="AR46" s="1257"/>
      <c r="AS46" s="1257"/>
      <c r="AT46" s="1257"/>
      <c r="AU46" s="1257"/>
      <c r="AV46" s="1257"/>
      <c r="AW46" s="1257"/>
      <c r="AX46" s="1257"/>
      <c r="AY46" s="1257"/>
      <c r="AZ46" s="1257"/>
      <c r="BA46" s="1257"/>
      <c r="BB46" s="1257"/>
      <c r="BC46" s="1257"/>
      <c r="BD46" s="1257"/>
      <c r="BE46" s="1257"/>
      <c r="BF46" s="1257"/>
      <c r="BG46" s="1257"/>
      <c r="BH46" s="1257"/>
      <c r="BI46" s="1257"/>
      <c r="BJ46" s="1257"/>
      <c r="BK46" s="1257"/>
      <c r="BL46" s="1257"/>
      <c r="BM46" s="1257"/>
      <c r="BN46" s="1257"/>
      <c r="BO46" s="1257"/>
      <c r="BP46" s="1257"/>
      <c r="BQ46" s="1257"/>
      <c r="BR46" s="1257"/>
      <c r="BS46" s="1257"/>
      <c r="BT46" s="1257"/>
      <c r="BU46" s="1257"/>
      <c r="BV46" s="1257"/>
      <c r="BW46" s="1257"/>
      <c r="BX46" s="1257"/>
      <c r="BY46" s="1257"/>
      <c r="BZ46" s="1257"/>
      <c r="CA46" s="1257"/>
      <c r="CB46" s="1257"/>
      <c r="CC46" s="1257"/>
      <c r="CD46" s="1257"/>
      <c r="CE46" s="1257"/>
      <c r="CF46" s="1257"/>
      <c r="CG46" s="1257"/>
      <c r="CH46" s="1257"/>
      <c r="CI46" s="1257"/>
      <c r="CJ46" s="1257"/>
      <c r="CK46" s="1257"/>
      <c r="CL46" s="1257"/>
      <c r="CM46" s="1257"/>
      <c r="CN46" s="1257"/>
      <c r="CO46" s="1257"/>
      <c r="CP46" s="1257"/>
      <c r="CQ46" s="1257"/>
      <c r="CR46" s="1257"/>
      <c r="CS46" s="1257"/>
      <c r="CT46" s="1257"/>
      <c r="CU46" s="1257"/>
      <c r="CV46" s="1257"/>
      <c r="CW46" s="1257"/>
      <c r="CX46" s="1257"/>
      <c r="CY46" s="1257"/>
      <c r="CZ46" s="1257"/>
      <c r="DA46" s="1257"/>
      <c r="DB46" s="1257"/>
      <c r="DC46" s="1258"/>
    </row>
    <row r="47" spans="2:109" x14ac:dyDescent="0.15">
      <c r="B47" s="259"/>
      <c r="AN47" s="1259"/>
      <c r="AO47" s="1260"/>
      <c r="AP47" s="1260"/>
      <c r="AQ47" s="1260"/>
      <c r="AR47" s="1260"/>
      <c r="AS47" s="1260"/>
      <c r="AT47" s="1260"/>
      <c r="AU47" s="1260"/>
      <c r="AV47" s="1260"/>
      <c r="AW47" s="1260"/>
      <c r="AX47" s="1260"/>
      <c r="AY47" s="1260"/>
      <c r="AZ47" s="1260"/>
      <c r="BA47" s="1260"/>
      <c r="BB47" s="1260"/>
      <c r="BC47" s="1260"/>
      <c r="BD47" s="1260"/>
      <c r="BE47" s="1260"/>
      <c r="BF47" s="1260"/>
      <c r="BG47" s="1260"/>
      <c r="BH47" s="1260"/>
      <c r="BI47" s="1260"/>
      <c r="BJ47" s="1260"/>
      <c r="BK47" s="1260"/>
      <c r="BL47" s="1260"/>
      <c r="BM47" s="1260"/>
      <c r="BN47" s="1260"/>
      <c r="BO47" s="1260"/>
      <c r="BP47" s="1260"/>
      <c r="BQ47" s="1260"/>
      <c r="BR47" s="1260"/>
      <c r="BS47" s="1260"/>
      <c r="BT47" s="1260"/>
      <c r="BU47" s="1260"/>
      <c r="BV47" s="1260"/>
      <c r="BW47" s="1260"/>
      <c r="BX47" s="1260"/>
      <c r="BY47" s="1260"/>
      <c r="BZ47" s="1260"/>
      <c r="CA47" s="1260"/>
      <c r="CB47" s="1260"/>
      <c r="CC47" s="1260"/>
      <c r="CD47" s="1260"/>
      <c r="CE47" s="1260"/>
      <c r="CF47" s="1260"/>
      <c r="CG47" s="1260"/>
      <c r="CH47" s="1260"/>
      <c r="CI47" s="1260"/>
      <c r="CJ47" s="1260"/>
      <c r="CK47" s="1260"/>
      <c r="CL47" s="1260"/>
      <c r="CM47" s="1260"/>
      <c r="CN47" s="1260"/>
      <c r="CO47" s="1260"/>
      <c r="CP47" s="1260"/>
      <c r="CQ47" s="1260"/>
      <c r="CR47" s="1260"/>
      <c r="CS47" s="1260"/>
      <c r="CT47" s="1260"/>
      <c r="CU47" s="1260"/>
      <c r="CV47" s="1260"/>
      <c r="CW47" s="1260"/>
      <c r="CX47" s="1260"/>
      <c r="CY47" s="1260"/>
      <c r="CZ47" s="1260"/>
      <c r="DA47" s="1260"/>
      <c r="DB47" s="1260"/>
      <c r="DC47" s="1261"/>
    </row>
    <row r="48" spans="2:109" x14ac:dyDescent="0.15">
      <c r="B48" s="259"/>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59"/>
      <c r="AN49" s="255" t="s">
        <v>579</v>
      </c>
    </row>
    <row r="50" spans="1:109" x14ac:dyDescent="0.15">
      <c r="B50" s="259"/>
      <c r="G50" s="1231"/>
      <c r="H50" s="1231"/>
      <c r="I50" s="1231"/>
      <c r="J50" s="1231"/>
      <c r="K50" s="360"/>
      <c r="L50" s="360"/>
      <c r="M50" s="361"/>
      <c r="N50" s="361"/>
      <c r="AN50" s="1249"/>
      <c r="AO50" s="1250"/>
      <c r="AP50" s="1250"/>
      <c r="AQ50" s="1250"/>
      <c r="AR50" s="1250"/>
      <c r="AS50" s="1250"/>
      <c r="AT50" s="1250"/>
      <c r="AU50" s="1250"/>
      <c r="AV50" s="1250"/>
      <c r="AW50" s="1250"/>
      <c r="AX50" s="1250"/>
      <c r="AY50" s="1250"/>
      <c r="AZ50" s="1250"/>
      <c r="BA50" s="1250"/>
      <c r="BB50" s="1250"/>
      <c r="BC50" s="1250"/>
      <c r="BD50" s="1250"/>
      <c r="BE50" s="1250"/>
      <c r="BF50" s="1250"/>
      <c r="BG50" s="1250"/>
      <c r="BH50" s="1250"/>
      <c r="BI50" s="1250"/>
      <c r="BJ50" s="1250"/>
      <c r="BK50" s="1250"/>
      <c r="BL50" s="1250"/>
      <c r="BM50" s="1250"/>
      <c r="BN50" s="1250"/>
      <c r="BO50" s="1251"/>
      <c r="BP50" s="1237" t="s">
        <v>529</v>
      </c>
      <c r="BQ50" s="1237"/>
      <c r="BR50" s="1237"/>
      <c r="BS50" s="1237"/>
      <c r="BT50" s="1237"/>
      <c r="BU50" s="1237"/>
      <c r="BV50" s="1237"/>
      <c r="BW50" s="1237"/>
      <c r="BX50" s="1237" t="s">
        <v>530</v>
      </c>
      <c r="BY50" s="1237"/>
      <c r="BZ50" s="1237"/>
      <c r="CA50" s="1237"/>
      <c r="CB50" s="1237"/>
      <c r="CC50" s="1237"/>
      <c r="CD50" s="1237"/>
      <c r="CE50" s="1237"/>
      <c r="CF50" s="1237" t="s">
        <v>531</v>
      </c>
      <c r="CG50" s="1237"/>
      <c r="CH50" s="1237"/>
      <c r="CI50" s="1237"/>
      <c r="CJ50" s="1237"/>
      <c r="CK50" s="1237"/>
      <c r="CL50" s="1237"/>
      <c r="CM50" s="1237"/>
      <c r="CN50" s="1237" t="s">
        <v>532</v>
      </c>
      <c r="CO50" s="1237"/>
      <c r="CP50" s="1237"/>
      <c r="CQ50" s="1237"/>
      <c r="CR50" s="1237"/>
      <c r="CS50" s="1237"/>
      <c r="CT50" s="1237"/>
      <c r="CU50" s="1237"/>
      <c r="CV50" s="1237" t="s">
        <v>533</v>
      </c>
      <c r="CW50" s="1237"/>
      <c r="CX50" s="1237"/>
      <c r="CY50" s="1237"/>
      <c r="CZ50" s="1237"/>
      <c r="DA50" s="1237"/>
      <c r="DB50" s="1237"/>
      <c r="DC50" s="1237"/>
    </row>
    <row r="51" spans="1:109" ht="13.5" customHeight="1" x14ac:dyDescent="0.15">
      <c r="B51" s="259"/>
      <c r="G51" s="1248"/>
      <c r="H51" s="1248"/>
      <c r="I51" s="1252"/>
      <c r="J51" s="1252"/>
      <c r="K51" s="1238"/>
      <c r="L51" s="1238"/>
      <c r="M51" s="1238"/>
      <c r="N51" s="1238"/>
      <c r="AM51" s="359"/>
      <c r="AN51" s="1236" t="s">
        <v>580</v>
      </c>
      <c r="AO51" s="1236"/>
      <c r="AP51" s="1236"/>
      <c r="AQ51" s="1236"/>
      <c r="AR51" s="1236"/>
      <c r="AS51" s="1236"/>
      <c r="AT51" s="1236"/>
      <c r="AU51" s="1236"/>
      <c r="AV51" s="1236"/>
      <c r="AW51" s="1236"/>
      <c r="AX51" s="1236"/>
      <c r="AY51" s="1236"/>
      <c r="AZ51" s="1236"/>
      <c r="BA51" s="1236"/>
      <c r="BB51" s="1236" t="s">
        <v>581</v>
      </c>
      <c r="BC51" s="1236"/>
      <c r="BD51" s="1236"/>
      <c r="BE51" s="1236"/>
      <c r="BF51" s="1236"/>
      <c r="BG51" s="1236"/>
      <c r="BH51" s="1236"/>
      <c r="BI51" s="1236"/>
      <c r="BJ51" s="1236"/>
      <c r="BK51" s="1236"/>
      <c r="BL51" s="1236"/>
      <c r="BM51" s="1236"/>
      <c r="BN51" s="1236"/>
      <c r="BO51" s="1236"/>
      <c r="BP51" s="1233">
        <v>54.4</v>
      </c>
      <c r="BQ51" s="1233"/>
      <c r="BR51" s="1233"/>
      <c r="BS51" s="1233"/>
      <c r="BT51" s="1233"/>
      <c r="BU51" s="1233"/>
      <c r="BV51" s="1233"/>
      <c r="BW51" s="1233"/>
      <c r="BX51" s="1233">
        <v>50.5</v>
      </c>
      <c r="BY51" s="1233"/>
      <c r="BZ51" s="1233"/>
      <c r="CA51" s="1233"/>
      <c r="CB51" s="1233"/>
      <c r="CC51" s="1233"/>
      <c r="CD51" s="1233"/>
      <c r="CE51" s="1233"/>
      <c r="CF51" s="1233">
        <v>44.8</v>
      </c>
      <c r="CG51" s="1233"/>
      <c r="CH51" s="1233"/>
      <c r="CI51" s="1233"/>
      <c r="CJ51" s="1233"/>
      <c r="CK51" s="1233"/>
      <c r="CL51" s="1233"/>
      <c r="CM51" s="1233"/>
      <c r="CN51" s="1233">
        <v>40.799999999999997</v>
      </c>
      <c r="CO51" s="1233"/>
      <c r="CP51" s="1233"/>
      <c r="CQ51" s="1233"/>
      <c r="CR51" s="1233"/>
      <c r="CS51" s="1233"/>
      <c r="CT51" s="1233"/>
      <c r="CU51" s="1233"/>
      <c r="CV51" s="1233">
        <v>43.2</v>
      </c>
      <c r="CW51" s="1233"/>
      <c r="CX51" s="1233"/>
      <c r="CY51" s="1233"/>
      <c r="CZ51" s="1233"/>
      <c r="DA51" s="1233"/>
      <c r="DB51" s="1233"/>
      <c r="DC51" s="1233"/>
    </row>
    <row r="52" spans="1:109" x14ac:dyDescent="0.15">
      <c r="B52" s="259"/>
      <c r="G52" s="1248"/>
      <c r="H52" s="1248"/>
      <c r="I52" s="1252"/>
      <c r="J52" s="1252"/>
      <c r="K52" s="1238"/>
      <c r="L52" s="1238"/>
      <c r="M52" s="1238"/>
      <c r="N52" s="1238"/>
      <c r="AM52" s="359"/>
      <c r="AN52" s="1236"/>
      <c r="AO52" s="1236"/>
      <c r="AP52" s="1236"/>
      <c r="AQ52" s="1236"/>
      <c r="AR52" s="1236"/>
      <c r="AS52" s="1236"/>
      <c r="AT52" s="1236"/>
      <c r="AU52" s="1236"/>
      <c r="AV52" s="1236"/>
      <c r="AW52" s="1236"/>
      <c r="AX52" s="1236"/>
      <c r="AY52" s="1236"/>
      <c r="AZ52" s="1236"/>
      <c r="BA52" s="1236"/>
      <c r="BB52" s="1236"/>
      <c r="BC52" s="1236"/>
      <c r="BD52" s="1236"/>
      <c r="BE52" s="1236"/>
      <c r="BF52" s="1236"/>
      <c r="BG52" s="1236"/>
      <c r="BH52" s="1236"/>
      <c r="BI52" s="1236"/>
      <c r="BJ52" s="1236"/>
      <c r="BK52" s="1236"/>
      <c r="BL52" s="1236"/>
      <c r="BM52" s="1236"/>
      <c r="BN52" s="1236"/>
      <c r="BO52" s="1236"/>
      <c r="BP52" s="1233"/>
      <c r="BQ52" s="1233"/>
      <c r="BR52" s="1233"/>
      <c r="BS52" s="1233"/>
      <c r="BT52" s="1233"/>
      <c r="BU52" s="1233"/>
      <c r="BV52" s="1233"/>
      <c r="BW52" s="1233"/>
      <c r="BX52" s="1233"/>
      <c r="BY52" s="1233"/>
      <c r="BZ52" s="1233"/>
      <c r="CA52" s="1233"/>
      <c r="CB52" s="1233"/>
      <c r="CC52" s="1233"/>
      <c r="CD52" s="1233"/>
      <c r="CE52" s="1233"/>
      <c r="CF52" s="1233"/>
      <c r="CG52" s="1233"/>
      <c r="CH52" s="1233"/>
      <c r="CI52" s="1233"/>
      <c r="CJ52" s="1233"/>
      <c r="CK52" s="1233"/>
      <c r="CL52" s="1233"/>
      <c r="CM52" s="1233"/>
      <c r="CN52" s="1233"/>
      <c r="CO52" s="1233"/>
      <c r="CP52" s="1233"/>
      <c r="CQ52" s="1233"/>
      <c r="CR52" s="1233"/>
      <c r="CS52" s="1233"/>
      <c r="CT52" s="1233"/>
      <c r="CU52" s="1233"/>
      <c r="CV52" s="1233"/>
      <c r="CW52" s="1233"/>
      <c r="CX52" s="1233"/>
      <c r="CY52" s="1233"/>
      <c r="CZ52" s="1233"/>
      <c r="DA52" s="1233"/>
      <c r="DB52" s="1233"/>
      <c r="DC52" s="1233"/>
    </row>
    <row r="53" spans="1:109" x14ac:dyDescent="0.15">
      <c r="A53" s="358"/>
      <c r="B53" s="259"/>
      <c r="G53" s="1248"/>
      <c r="H53" s="1248"/>
      <c r="I53" s="1231"/>
      <c r="J53" s="1231"/>
      <c r="K53" s="1238"/>
      <c r="L53" s="1238"/>
      <c r="M53" s="1238"/>
      <c r="N53" s="1238"/>
      <c r="AM53" s="359"/>
      <c r="AN53" s="1236"/>
      <c r="AO53" s="1236"/>
      <c r="AP53" s="1236"/>
      <c r="AQ53" s="1236"/>
      <c r="AR53" s="1236"/>
      <c r="AS53" s="1236"/>
      <c r="AT53" s="1236"/>
      <c r="AU53" s="1236"/>
      <c r="AV53" s="1236"/>
      <c r="AW53" s="1236"/>
      <c r="AX53" s="1236"/>
      <c r="AY53" s="1236"/>
      <c r="AZ53" s="1236"/>
      <c r="BA53" s="1236"/>
      <c r="BB53" s="1236" t="s">
        <v>582</v>
      </c>
      <c r="BC53" s="1236"/>
      <c r="BD53" s="1236"/>
      <c r="BE53" s="1236"/>
      <c r="BF53" s="1236"/>
      <c r="BG53" s="1236"/>
      <c r="BH53" s="1236"/>
      <c r="BI53" s="1236"/>
      <c r="BJ53" s="1236"/>
      <c r="BK53" s="1236"/>
      <c r="BL53" s="1236"/>
      <c r="BM53" s="1236"/>
      <c r="BN53" s="1236"/>
      <c r="BO53" s="1236"/>
      <c r="BP53" s="1233">
        <v>63</v>
      </c>
      <c r="BQ53" s="1233"/>
      <c r="BR53" s="1233"/>
      <c r="BS53" s="1233"/>
      <c r="BT53" s="1233"/>
      <c r="BU53" s="1233"/>
      <c r="BV53" s="1233"/>
      <c r="BW53" s="1233"/>
      <c r="BX53" s="1233">
        <v>63</v>
      </c>
      <c r="BY53" s="1233"/>
      <c r="BZ53" s="1233"/>
      <c r="CA53" s="1233"/>
      <c r="CB53" s="1233"/>
      <c r="CC53" s="1233"/>
      <c r="CD53" s="1233"/>
      <c r="CE53" s="1233"/>
      <c r="CF53" s="1233">
        <v>63.7</v>
      </c>
      <c r="CG53" s="1233"/>
      <c r="CH53" s="1233"/>
      <c r="CI53" s="1233"/>
      <c r="CJ53" s="1233"/>
      <c r="CK53" s="1233"/>
      <c r="CL53" s="1233"/>
      <c r="CM53" s="1233"/>
      <c r="CN53" s="1233">
        <v>65</v>
      </c>
      <c r="CO53" s="1233"/>
      <c r="CP53" s="1233"/>
      <c r="CQ53" s="1233"/>
      <c r="CR53" s="1233"/>
      <c r="CS53" s="1233"/>
      <c r="CT53" s="1233"/>
      <c r="CU53" s="1233"/>
      <c r="CV53" s="1233">
        <v>66.599999999999994</v>
      </c>
      <c r="CW53" s="1233"/>
      <c r="CX53" s="1233"/>
      <c r="CY53" s="1233"/>
      <c r="CZ53" s="1233"/>
      <c r="DA53" s="1233"/>
      <c r="DB53" s="1233"/>
      <c r="DC53" s="1233"/>
    </row>
    <row r="54" spans="1:109" x14ac:dyDescent="0.15">
      <c r="A54" s="358"/>
      <c r="B54" s="259"/>
      <c r="G54" s="1248"/>
      <c r="H54" s="1248"/>
      <c r="I54" s="1231"/>
      <c r="J54" s="1231"/>
      <c r="K54" s="1238"/>
      <c r="L54" s="1238"/>
      <c r="M54" s="1238"/>
      <c r="N54" s="1238"/>
      <c r="AM54" s="359"/>
      <c r="AN54" s="1236"/>
      <c r="AO54" s="1236"/>
      <c r="AP54" s="1236"/>
      <c r="AQ54" s="1236"/>
      <c r="AR54" s="1236"/>
      <c r="AS54" s="1236"/>
      <c r="AT54" s="1236"/>
      <c r="AU54" s="1236"/>
      <c r="AV54" s="1236"/>
      <c r="AW54" s="1236"/>
      <c r="AX54" s="1236"/>
      <c r="AY54" s="1236"/>
      <c r="AZ54" s="1236"/>
      <c r="BA54" s="1236"/>
      <c r="BB54" s="1236"/>
      <c r="BC54" s="1236"/>
      <c r="BD54" s="1236"/>
      <c r="BE54" s="1236"/>
      <c r="BF54" s="1236"/>
      <c r="BG54" s="1236"/>
      <c r="BH54" s="1236"/>
      <c r="BI54" s="1236"/>
      <c r="BJ54" s="1236"/>
      <c r="BK54" s="1236"/>
      <c r="BL54" s="1236"/>
      <c r="BM54" s="1236"/>
      <c r="BN54" s="1236"/>
      <c r="BO54" s="1236"/>
      <c r="BP54" s="1233"/>
      <c r="BQ54" s="1233"/>
      <c r="BR54" s="1233"/>
      <c r="BS54" s="1233"/>
      <c r="BT54" s="1233"/>
      <c r="BU54" s="1233"/>
      <c r="BV54" s="1233"/>
      <c r="BW54" s="1233"/>
      <c r="BX54" s="1233"/>
      <c r="BY54" s="1233"/>
      <c r="BZ54" s="1233"/>
      <c r="CA54" s="1233"/>
      <c r="CB54" s="1233"/>
      <c r="CC54" s="1233"/>
      <c r="CD54" s="1233"/>
      <c r="CE54" s="1233"/>
      <c r="CF54" s="1233"/>
      <c r="CG54" s="1233"/>
      <c r="CH54" s="1233"/>
      <c r="CI54" s="1233"/>
      <c r="CJ54" s="1233"/>
      <c r="CK54" s="1233"/>
      <c r="CL54" s="1233"/>
      <c r="CM54" s="1233"/>
      <c r="CN54" s="1233"/>
      <c r="CO54" s="1233"/>
      <c r="CP54" s="1233"/>
      <c r="CQ54" s="1233"/>
      <c r="CR54" s="1233"/>
      <c r="CS54" s="1233"/>
      <c r="CT54" s="1233"/>
      <c r="CU54" s="1233"/>
      <c r="CV54" s="1233"/>
      <c r="CW54" s="1233"/>
      <c r="CX54" s="1233"/>
      <c r="CY54" s="1233"/>
      <c r="CZ54" s="1233"/>
      <c r="DA54" s="1233"/>
      <c r="DB54" s="1233"/>
      <c r="DC54" s="1233"/>
    </row>
    <row r="55" spans="1:109" x14ac:dyDescent="0.15">
      <c r="A55" s="358"/>
      <c r="B55" s="259"/>
      <c r="G55" s="1231"/>
      <c r="H55" s="1231"/>
      <c r="I55" s="1231"/>
      <c r="J55" s="1231"/>
      <c r="K55" s="1238"/>
      <c r="L55" s="1238"/>
      <c r="M55" s="1238"/>
      <c r="N55" s="1238"/>
      <c r="AN55" s="1237" t="s">
        <v>583</v>
      </c>
      <c r="AO55" s="1237"/>
      <c r="AP55" s="1237"/>
      <c r="AQ55" s="1237"/>
      <c r="AR55" s="1237"/>
      <c r="AS55" s="1237"/>
      <c r="AT55" s="1237"/>
      <c r="AU55" s="1237"/>
      <c r="AV55" s="1237"/>
      <c r="AW55" s="1237"/>
      <c r="AX55" s="1237"/>
      <c r="AY55" s="1237"/>
      <c r="AZ55" s="1237"/>
      <c r="BA55" s="1237"/>
      <c r="BB55" s="1236" t="s">
        <v>581</v>
      </c>
      <c r="BC55" s="1236"/>
      <c r="BD55" s="1236"/>
      <c r="BE55" s="1236"/>
      <c r="BF55" s="1236"/>
      <c r="BG55" s="1236"/>
      <c r="BH55" s="1236"/>
      <c r="BI55" s="1236"/>
      <c r="BJ55" s="1236"/>
      <c r="BK55" s="1236"/>
      <c r="BL55" s="1236"/>
      <c r="BM55" s="1236"/>
      <c r="BN55" s="1236"/>
      <c r="BO55" s="1236"/>
      <c r="BP55" s="1233">
        <v>49.5</v>
      </c>
      <c r="BQ55" s="1233"/>
      <c r="BR55" s="1233"/>
      <c r="BS55" s="1233"/>
      <c r="BT55" s="1233"/>
      <c r="BU55" s="1233"/>
      <c r="BV55" s="1233"/>
      <c r="BW55" s="1233"/>
      <c r="BX55" s="1233">
        <v>46.9</v>
      </c>
      <c r="BY55" s="1233"/>
      <c r="BZ55" s="1233"/>
      <c r="CA55" s="1233"/>
      <c r="CB55" s="1233"/>
      <c r="CC55" s="1233"/>
      <c r="CD55" s="1233"/>
      <c r="CE55" s="1233"/>
      <c r="CF55" s="1233">
        <v>45.3</v>
      </c>
      <c r="CG55" s="1233"/>
      <c r="CH55" s="1233"/>
      <c r="CI55" s="1233"/>
      <c r="CJ55" s="1233"/>
      <c r="CK55" s="1233"/>
      <c r="CL55" s="1233"/>
      <c r="CM55" s="1233"/>
      <c r="CN55" s="1233">
        <v>38.9</v>
      </c>
      <c r="CO55" s="1233"/>
      <c r="CP55" s="1233"/>
      <c r="CQ55" s="1233"/>
      <c r="CR55" s="1233"/>
      <c r="CS55" s="1233"/>
      <c r="CT55" s="1233"/>
      <c r="CU55" s="1233"/>
      <c r="CV55" s="1233">
        <v>34.299999999999997</v>
      </c>
      <c r="CW55" s="1233"/>
      <c r="CX55" s="1233"/>
      <c r="CY55" s="1233"/>
      <c r="CZ55" s="1233"/>
      <c r="DA55" s="1233"/>
      <c r="DB55" s="1233"/>
      <c r="DC55" s="1233"/>
    </row>
    <row r="56" spans="1:109" x14ac:dyDescent="0.15">
      <c r="A56" s="358"/>
      <c r="B56" s="259"/>
      <c r="G56" s="1231"/>
      <c r="H56" s="1231"/>
      <c r="I56" s="1231"/>
      <c r="J56" s="1231"/>
      <c r="K56" s="1238"/>
      <c r="L56" s="1238"/>
      <c r="M56" s="1238"/>
      <c r="N56" s="1238"/>
      <c r="AN56" s="1237"/>
      <c r="AO56" s="1237"/>
      <c r="AP56" s="1237"/>
      <c r="AQ56" s="1237"/>
      <c r="AR56" s="1237"/>
      <c r="AS56" s="1237"/>
      <c r="AT56" s="1237"/>
      <c r="AU56" s="1237"/>
      <c r="AV56" s="1237"/>
      <c r="AW56" s="1237"/>
      <c r="AX56" s="1237"/>
      <c r="AY56" s="1237"/>
      <c r="AZ56" s="1237"/>
      <c r="BA56" s="1237"/>
      <c r="BB56" s="1236"/>
      <c r="BC56" s="1236"/>
      <c r="BD56" s="1236"/>
      <c r="BE56" s="1236"/>
      <c r="BF56" s="1236"/>
      <c r="BG56" s="1236"/>
      <c r="BH56" s="1236"/>
      <c r="BI56" s="1236"/>
      <c r="BJ56" s="1236"/>
      <c r="BK56" s="1236"/>
      <c r="BL56" s="1236"/>
      <c r="BM56" s="1236"/>
      <c r="BN56" s="1236"/>
      <c r="BO56" s="1236"/>
      <c r="BP56" s="1233"/>
      <c r="BQ56" s="1233"/>
      <c r="BR56" s="1233"/>
      <c r="BS56" s="1233"/>
      <c r="BT56" s="1233"/>
      <c r="BU56" s="1233"/>
      <c r="BV56" s="1233"/>
      <c r="BW56" s="1233"/>
      <c r="BX56" s="1233"/>
      <c r="BY56" s="1233"/>
      <c r="BZ56" s="1233"/>
      <c r="CA56" s="1233"/>
      <c r="CB56" s="1233"/>
      <c r="CC56" s="1233"/>
      <c r="CD56" s="1233"/>
      <c r="CE56" s="1233"/>
      <c r="CF56" s="1233"/>
      <c r="CG56" s="1233"/>
      <c r="CH56" s="1233"/>
      <c r="CI56" s="1233"/>
      <c r="CJ56" s="1233"/>
      <c r="CK56" s="1233"/>
      <c r="CL56" s="1233"/>
      <c r="CM56" s="1233"/>
      <c r="CN56" s="1233"/>
      <c r="CO56" s="1233"/>
      <c r="CP56" s="1233"/>
      <c r="CQ56" s="1233"/>
      <c r="CR56" s="1233"/>
      <c r="CS56" s="1233"/>
      <c r="CT56" s="1233"/>
      <c r="CU56" s="1233"/>
      <c r="CV56" s="1233"/>
      <c r="CW56" s="1233"/>
      <c r="CX56" s="1233"/>
      <c r="CY56" s="1233"/>
      <c r="CZ56" s="1233"/>
      <c r="DA56" s="1233"/>
      <c r="DB56" s="1233"/>
      <c r="DC56" s="1233"/>
    </row>
    <row r="57" spans="1:109" s="358" customFormat="1" x14ac:dyDescent="0.15">
      <c r="B57" s="362"/>
      <c r="G57" s="1231"/>
      <c r="H57" s="1231"/>
      <c r="I57" s="1234"/>
      <c r="J57" s="1234"/>
      <c r="K57" s="1238"/>
      <c r="L57" s="1238"/>
      <c r="M57" s="1238"/>
      <c r="N57" s="1238"/>
      <c r="AM57" s="255"/>
      <c r="AN57" s="1237"/>
      <c r="AO57" s="1237"/>
      <c r="AP57" s="1237"/>
      <c r="AQ57" s="1237"/>
      <c r="AR57" s="1237"/>
      <c r="AS57" s="1237"/>
      <c r="AT57" s="1237"/>
      <c r="AU57" s="1237"/>
      <c r="AV57" s="1237"/>
      <c r="AW57" s="1237"/>
      <c r="AX57" s="1237"/>
      <c r="AY57" s="1237"/>
      <c r="AZ57" s="1237"/>
      <c r="BA57" s="1237"/>
      <c r="BB57" s="1236" t="s">
        <v>582</v>
      </c>
      <c r="BC57" s="1236"/>
      <c r="BD57" s="1236"/>
      <c r="BE57" s="1236"/>
      <c r="BF57" s="1236"/>
      <c r="BG57" s="1236"/>
      <c r="BH57" s="1236"/>
      <c r="BI57" s="1236"/>
      <c r="BJ57" s="1236"/>
      <c r="BK57" s="1236"/>
      <c r="BL57" s="1236"/>
      <c r="BM57" s="1236"/>
      <c r="BN57" s="1236"/>
      <c r="BO57" s="1236"/>
      <c r="BP57" s="1233">
        <v>60.9</v>
      </c>
      <c r="BQ57" s="1233"/>
      <c r="BR57" s="1233"/>
      <c r="BS57" s="1233"/>
      <c r="BT57" s="1233"/>
      <c r="BU57" s="1233"/>
      <c r="BV57" s="1233"/>
      <c r="BW57" s="1233"/>
      <c r="BX57" s="1233">
        <v>60.9</v>
      </c>
      <c r="BY57" s="1233"/>
      <c r="BZ57" s="1233"/>
      <c r="CA57" s="1233"/>
      <c r="CB57" s="1233"/>
      <c r="CC57" s="1233"/>
      <c r="CD57" s="1233"/>
      <c r="CE57" s="1233"/>
      <c r="CF57" s="1233">
        <v>64</v>
      </c>
      <c r="CG57" s="1233"/>
      <c r="CH57" s="1233"/>
      <c r="CI57" s="1233"/>
      <c r="CJ57" s="1233"/>
      <c r="CK57" s="1233"/>
      <c r="CL57" s="1233"/>
      <c r="CM57" s="1233"/>
      <c r="CN57" s="1233">
        <v>65.5</v>
      </c>
      <c r="CO57" s="1233"/>
      <c r="CP57" s="1233"/>
      <c r="CQ57" s="1233"/>
      <c r="CR57" s="1233"/>
      <c r="CS57" s="1233"/>
      <c r="CT57" s="1233"/>
      <c r="CU57" s="1233"/>
      <c r="CV57" s="1233">
        <v>66.900000000000006</v>
      </c>
      <c r="CW57" s="1233"/>
      <c r="CX57" s="1233"/>
      <c r="CY57" s="1233"/>
      <c r="CZ57" s="1233"/>
      <c r="DA57" s="1233"/>
      <c r="DB57" s="1233"/>
      <c r="DC57" s="1233"/>
      <c r="DD57" s="363"/>
      <c r="DE57" s="362"/>
    </row>
    <row r="58" spans="1:109" s="358" customFormat="1" x14ac:dyDescent="0.15">
      <c r="A58" s="255"/>
      <c r="B58" s="362"/>
      <c r="G58" s="1231"/>
      <c r="H58" s="1231"/>
      <c r="I58" s="1234"/>
      <c r="J58" s="1234"/>
      <c r="K58" s="1238"/>
      <c r="L58" s="1238"/>
      <c r="M58" s="1238"/>
      <c r="N58" s="1238"/>
      <c r="AM58" s="255"/>
      <c r="AN58" s="1237"/>
      <c r="AO58" s="1237"/>
      <c r="AP58" s="1237"/>
      <c r="AQ58" s="1237"/>
      <c r="AR58" s="1237"/>
      <c r="AS58" s="1237"/>
      <c r="AT58" s="1237"/>
      <c r="AU58" s="1237"/>
      <c r="AV58" s="1237"/>
      <c r="AW58" s="1237"/>
      <c r="AX58" s="1237"/>
      <c r="AY58" s="1237"/>
      <c r="AZ58" s="1237"/>
      <c r="BA58" s="1237"/>
      <c r="BB58" s="1236"/>
      <c r="BC58" s="1236"/>
      <c r="BD58" s="1236"/>
      <c r="BE58" s="1236"/>
      <c r="BF58" s="1236"/>
      <c r="BG58" s="1236"/>
      <c r="BH58" s="1236"/>
      <c r="BI58" s="1236"/>
      <c r="BJ58" s="1236"/>
      <c r="BK58" s="1236"/>
      <c r="BL58" s="1236"/>
      <c r="BM58" s="1236"/>
      <c r="BN58" s="1236"/>
      <c r="BO58" s="1236"/>
      <c r="BP58" s="1233"/>
      <c r="BQ58" s="1233"/>
      <c r="BR58" s="1233"/>
      <c r="BS58" s="1233"/>
      <c r="BT58" s="1233"/>
      <c r="BU58" s="1233"/>
      <c r="BV58" s="1233"/>
      <c r="BW58" s="1233"/>
      <c r="BX58" s="1233"/>
      <c r="BY58" s="1233"/>
      <c r="BZ58" s="1233"/>
      <c r="CA58" s="1233"/>
      <c r="CB58" s="1233"/>
      <c r="CC58" s="1233"/>
      <c r="CD58" s="1233"/>
      <c r="CE58" s="1233"/>
      <c r="CF58" s="1233"/>
      <c r="CG58" s="1233"/>
      <c r="CH58" s="1233"/>
      <c r="CI58" s="1233"/>
      <c r="CJ58" s="1233"/>
      <c r="CK58" s="1233"/>
      <c r="CL58" s="1233"/>
      <c r="CM58" s="1233"/>
      <c r="CN58" s="1233"/>
      <c r="CO58" s="1233"/>
      <c r="CP58" s="1233"/>
      <c r="CQ58" s="1233"/>
      <c r="CR58" s="1233"/>
      <c r="CS58" s="1233"/>
      <c r="CT58" s="1233"/>
      <c r="CU58" s="1233"/>
      <c r="CV58" s="1233"/>
      <c r="CW58" s="1233"/>
      <c r="CX58" s="1233"/>
      <c r="CY58" s="1233"/>
      <c r="CZ58" s="1233"/>
      <c r="DA58" s="1233"/>
      <c r="DB58" s="1233"/>
      <c r="DC58" s="1233"/>
      <c r="DD58" s="363"/>
      <c r="DE58" s="362"/>
    </row>
    <row r="59" spans="1:109" s="358" customFormat="1" x14ac:dyDescent="0.15">
      <c r="A59" s="255"/>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55"/>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55"/>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55"/>
    </row>
    <row r="63" spans="1:109" ht="17.25" x14ac:dyDescent="0.15">
      <c r="B63" s="312" t="s">
        <v>584</v>
      </c>
    </row>
    <row r="64" spans="1:109" x14ac:dyDescent="0.15">
      <c r="B64" s="259"/>
      <c r="G64" s="357"/>
      <c r="I64" s="369"/>
      <c r="J64" s="369"/>
      <c r="K64" s="369"/>
      <c r="L64" s="369"/>
      <c r="M64" s="369"/>
      <c r="N64" s="370"/>
      <c r="AM64" s="357"/>
      <c r="AN64" s="357" t="s">
        <v>578</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5" customHeight="1" x14ac:dyDescent="0.15">
      <c r="B65" s="259"/>
      <c r="AN65" s="1239" t="s">
        <v>587</v>
      </c>
      <c r="AO65" s="1240"/>
      <c r="AP65" s="1240"/>
      <c r="AQ65" s="1240"/>
      <c r="AR65" s="1240"/>
      <c r="AS65" s="1240"/>
      <c r="AT65" s="1240"/>
      <c r="AU65" s="1240"/>
      <c r="AV65" s="1240"/>
      <c r="AW65" s="1240"/>
      <c r="AX65" s="1240"/>
      <c r="AY65" s="1240"/>
      <c r="AZ65" s="1240"/>
      <c r="BA65" s="1240"/>
      <c r="BB65" s="1240"/>
      <c r="BC65" s="1240"/>
      <c r="BD65" s="1240"/>
      <c r="BE65" s="1240"/>
      <c r="BF65" s="1240"/>
      <c r="BG65" s="1240"/>
      <c r="BH65" s="1240"/>
      <c r="BI65" s="1240"/>
      <c r="BJ65" s="1240"/>
      <c r="BK65" s="1240"/>
      <c r="BL65" s="1240"/>
      <c r="BM65" s="1240"/>
      <c r="BN65" s="1240"/>
      <c r="BO65" s="1240"/>
      <c r="BP65" s="1240"/>
      <c r="BQ65" s="1240"/>
      <c r="BR65" s="1240"/>
      <c r="BS65" s="1240"/>
      <c r="BT65" s="1240"/>
      <c r="BU65" s="1240"/>
      <c r="BV65" s="1240"/>
      <c r="BW65" s="1240"/>
      <c r="BX65" s="1240"/>
      <c r="BY65" s="1240"/>
      <c r="BZ65" s="1240"/>
      <c r="CA65" s="1240"/>
      <c r="CB65" s="1240"/>
      <c r="CC65" s="1240"/>
      <c r="CD65" s="1240"/>
      <c r="CE65" s="1240"/>
      <c r="CF65" s="1240"/>
      <c r="CG65" s="1240"/>
      <c r="CH65" s="1240"/>
      <c r="CI65" s="1240"/>
      <c r="CJ65" s="1240"/>
      <c r="CK65" s="1240"/>
      <c r="CL65" s="1240"/>
      <c r="CM65" s="1240"/>
      <c r="CN65" s="1240"/>
      <c r="CO65" s="1240"/>
      <c r="CP65" s="1240"/>
      <c r="CQ65" s="1240"/>
      <c r="CR65" s="1240"/>
      <c r="CS65" s="1240"/>
      <c r="CT65" s="1240"/>
      <c r="CU65" s="1240"/>
      <c r="CV65" s="1240"/>
      <c r="CW65" s="1240"/>
      <c r="CX65" s="1240"/>
      <c r="CY65" s="1240"/>
      <c r="CZ65" s="1240"/>
      <c r="DA65" s="1240"/>
      <c r="DB65" s="1240"/>
      <c r="DC65" s="1241"/>
    </row>
    <row r="66" spans="2:107" x14ac:dyDescent="0.15">
      <c r="B66" s="259"/>
      <c r="AN66" s="1242"/>
      <c r="AO66" s="1243"/>
      <c r="AP66" s="1243"/>
      <c r="AQ66" s="1243"/>
      <c r="AR66" s="1243"/>
      <c r="AS66" s="1243"/>
      <c r="AT66" s="1243"/>
      <c r="AU66" s="1243"/>
      <c r="AV66" s="1243"/>
      <c r="AW66" s="1243"/>
      <c r="AX66" s="1243"/>
      <c r="AY66" s="1243"/>
      <c r="AZ66" s="1243"/>
      <c r="BA66" s="1243"/>
      <c r="BB66" s="1243"/>
      <c r="BC66" s="1243"/>
      <c r="BD66" s="1243"/>
      <c r="BE66" s="1243"/>
      <c r="BF66" s="1243"/>
      <c r="BG66" s="1243"/>
      <c r="BH66" s="1243"/>
      <c r="BI66" s="1243"/>
      <c r="BJ66" s="1243"/>
      <c r="BK66" s="1243"/>
      <c r="BL66" s="1243"/>
      <c r="BM66" s="1243"/>
      <c r="BN66" s="1243"/>
      <c r="BO66" s="1243"/>
      <c r="BP66" s="1243"/>
      <c r="BQ66" s="1243"/>
      <c r="BR66" s="1243"/>
      <c r="BS66" s="1243"/>
      <c r="BT66" s="1243"/>
      <c r="BU66" s="1243"/>
      <c r="BV66" s="1243"/>
      <c r="BW66" s="1243"/>
      <c r="BX66" s="1243"/>
      <c r="BY66" s="1243"/>
      <c r="BZ66" s="1243"/>
      <c r="CA66" s="1243"/>
      <c r="CB66" s="1243"/>
      <c r="CC66" s="1243"/>
      <c r="CD66" s="1243"/>
      <c r="CE66" s="1243"/>
      <c r="CF66" s="1243"/>
      <c r="CG66" s="1243"/>
      <c r="CH66" s="1243"/>
      <c r="CI66" s="1243"/>
      <c r="CJ66" s="1243"/>
      <c r="CK66" s="1243"/>
      <c r="CL66" s="1243"/>
      <c r="CM66" s="1243"/>
      <c r="CN66" s="1243"/>
      <c r="CO66" s="1243"/>
      <c r="CP66" s="1243"/>
      <c r="CQ66" s="1243"/>
      <c r="CR66" s="1243"/>
      <c r="CS66" s="1243"/>
      <c r="CT66" s="1243"/>
      <c r="CU66" s="1243"/>
      <c r="CV66" s="1243"/>
      <c r="CW66" s="1243"/>
      <c r="CX66" s="1243"/>
      <c r="CY66" s="1243"/>
      <c r="CZ66" s="1243"/>
      <c r="DA66" s="1243"/>
      <c r="DB66" s="1243"/>
      <c r="DC66" s="1244"/>
    </row>
    <row r="67" spans="2:107" x14ac:dyDescent="0.15">
      <c r="B67" s="259"/>
      <c r="AN67" s="1242"/>
      <c r="AO67" s="1243"/>
      <c r="AP67" s="1243"/>
      <c r="AQ67" s="1243"/>
      <c r="AR67" s="1243"/>
      <c r="AS67" s="1243"/>
      <c r="AT67" s="1243"/>
      <c r="AU67" s="1243"/>
      <c r="AV67" s="1243"/>
      <c r="AW67" s="1243"/>
      <c r="AX67" s="1243"/>
      <c r="AY67" s="1243"/>
      <c r="AZ67" s="1243"/>
      <c r="BA67" s="1243"/>
      <c r="BB67" s="1243"/>
      <c r="BC67" s="1243"/>
      <c r="BD67" s="1243"/>
      <c r="BE67" s="1243"/>
      <c r="BF67" s="1243"/>
      <c r="BG67" s="1243"/>
      <c r="BH67" s="1243"/>
      <c r="BI67" s="1243"/>
      <c r="BJ67" s="1243"/>
      <c r="BK67" s="1243"/>
      <c r="BL67" s="1243"/>
      <c r="BM67" s="1243"/>
      <c r="BN67" s="1243"/>
      <c r="BO67" s="1243"/>
      <c r="BP67" s="1243"/>
      <c r="BQ67" s="1243"/>
      <c r="BR67" s="1243"/>
      <c r="BS67" s="1243"/>
      <c r="BT67" s="1243"/>
      <c r="BU67" s="1243"/>
      <c r="BV67" s="1243"/>
      <c r="BW67" s="1243"/>
      <c r="BX67" s="1243"/>
      <c r="BY67" s="1243"/>
      <c r="BZ67" s="1243"/>
      <c r="CA67" s="1243"/>
      <c r="CB67" s="1243"/>
      <c r="CC67" s="1243"/>
      <c r="CD67" s="1243"/>
      <c r="CE67" s="1243"/>
      <c r="CF67" s="1243"/>
      <c r="CG67" s="1243"/>
      <c r="CH67" s="1243"/>
      <c r="CI67" s="1243"/>
      <c r="CJ67" s="1243"/>
      <c r="CK67" s="1243"/>
      <c r="CL67" s="1243"/>
      <c r="CM67" s="1243"/>
      <c r="CN67" s="1243"/>
      <c r="CO67" s="1243"/>
      <c r="CP67" s="1243"/>
      <c r="CQ67" s="1243"/>
      <c r="CR67" s="1243"/>
      <c r="CS67" s="1243"/>
      <c r="CT67" s="1243"/>
      <c r="CU67" s="1243"/>
      <c r="CV67" s="1243"/>
      <c r="CW67" s="1243"/>
      <c r="CX67" s="1243"/>
      <c r="CY67" s="1243"/>
      <c r="CZ67" s="1243"/>
      <c r="DA67" s="1243"/>
      <c r="DB67" s="1243"/>
      <c r="DC67" s="1244"/>
    </row>
    <row r="68" spans="2:107" x14ac:dyDescent="0.15">
      <c r="B68" s="259"/>
      <c r="AN68" s="1242"/>
      <c r="AO68" s="1243"/>
      <c r="AP68" s="1243"/>
      <c r="AQ68" s="1243"/>
      <c r="AR68" s="1243"/>
      <c r="AS68" s="1243"/>
      <c r="AT68" s="1243"/>
      <c r="AU68" s="1243"/>
      <c r="AV68" s="1243"/>
      <c r="AW68" s="1243"/>
      <c r="AX68" s="1243"/>
      <c r="AY68" s="1243"/>
      <c r="AZ68" s="1243"/>
      <c r="BA68" s="1243"/>
      <c r="BB68" s="1243"/>
      <c r="BC68" s="1243"/>
      <c r="BD68" s="1243"/>
      <c r="BE68" s="1243"/>
      <c r="BF68" s="1243"/>
      <c r="BG68" s="1243"/>
      <c r="BH68" s="1243"/>
      <c r="BI68" s="1243"/>
      <c r="BJ68" s="1243"/>
      <c r="BK68" s="1243"/>
      <c r="BL68" s="1243"/>
      <c r="BM68" s="1243"/>
      <c r="BN68" s="1243"/>
      <c r="BO68" s="1243"/>
      <c r="BP68" s="1243"/>
      <c r="BQ68" s="1243"/>
      <c r="BR68" s="1243"/>
      <c r="BS68" s="1243"/>
      <c r="BT68" s="1243"/>
      <c r="BU68" s="1243"/>
      <c r="BV68" s="1243"/>
      <c r="BW68" s="1243"/>
      <c r="BX68" s="1243"/>
      <c r="BY68" s="1243"/>
      <c r="BZ68" s="1243"/>
      <c r="CA68" s="1243"/>
      <c r="CB68" s="1243"/>
      <c r="CC68" s="1243"/>
      <c r="CD68" s="1243"/>
      <c r="CE68" s="1243"/>
      <c r="CF68" s="1243"/>
      <c r="CG68" s="1243"/>
      <c r="CH68" s="1243"/>
      <c r="CI68" s="1243"/>
      <c r="CJ68" s="1243"/>
      <c r="CK68" s="1243"/>
      <c r="CL68" s="1243"/>
      <c r="CM68" s="1243"/>
      <c r="CN68" s="1243"/>
      <c r="CO68" s="1243"/>
      <c r="CP68" s="1243"/>
      <c r="CQ68" s="1243"/>
      <c r="CR68" s="1243"/>
      <c r="CS68" s="1243"/>
      <c r="CT68" s="1243"/>
      <c r="CU68" s="1243"/>
      <c r="CV68" s="1243"/>
      <c r="CW68" s="1243"/>
      <c r="CX68" s="1243"/>
      <c r="CY68" s="1243"/>
      <c r="CZ68" s="1243"/>
      <c r="DA68" s="1243"/>
      <c r="DB68" s="1243"/>
      <c r="DC68" s="1244"/>
    </row>
    <row r="69" spans="2:107" x14ac:dyDescent="0.15">
      <c r="B69" s="259"/>
      <c r="AN69" s="1245"/>
      <c r="AO69" s="1246"/>
      <c r="AP69" s="1246"/>
      <c r="AQ69" s="1246"/>
      <c r="AR69" s="1246"/>
      <c r="AS69" s="1246"/>
      <c r="AT69" s="1246"/>
      <c r="AU69" s="1246"/>
      <c r="AV69" s="1246"/>
      <c r="AW69" s="1246"/>
      <c r="AX69" s="1246"/>
      <c r="AY69" s="1246"/>
      <c r="AZ69" s="1246"/>
      <c r="BA69" s="1246"/>
      <c r="BB69" s="1246"/>
      <c r="BC69" s="1246"/>
      <c r="BD69" s="1246"/>
      <c r="BE69" s="1246"/>
      <c r="BF69" s="1246"/>
      <c r="BG69" s="1246"/>
      <c r="BH69" s="1246"/>
      <c r="BI69" s="1246"/>
      <c r="BJ69" s="1246"/>
      <c r="BK69" s="1246"/>
      <c r="BL69" s="1246"/>
      <c r="BM69" s="1246"/>
      <c r="BN69" s="1246"/>
      <c r="BO69" s="1246"/>
      <c r="BP69" s="1246"/>
      <c r="BQ69" s="1246"/>
      <c r="BR69" s="1246"/>
      <c r="BS69" s="1246"/>
      <c r="BT69" s="1246"/>
      <c r="BU69" s="1246"/>
      <c r="BV69" s="1246"/>
      <c r="BW69" s="1246"/>
      <c r="BX69" s="1246"/>
      <c r="BY69" s="1246"/>
      <c r="BZ69" s="1246"/>
      <c r="CA69" s="1246"/>
      <c r="CB69" s="1246"/>
      <c r="CC69" s="1246"/>
      <c r="CD69" s="1246"/>
      <c r="CE69" s="1246"/>
      <c r="CF69" s="1246"/>
      <c r="CG69" s="1246"/>
      <c r="CH69" s="1246"/>
      <c r="CI69" s="1246"/>
      <c r="CJ69" s="1246"/>
      <c r="CK69" s="1246"/>
      <c r="CL69" s="1246"/>
      <c r="CM69" s="1246"/>
      <c r="CN69" s="1246"/>
      <c r="CO69" s="1246"/>
      <c r="CP69" s="1246"/>
      <c r="CQ69" s="1246"/>
      <c r="CR69" s="1246"/>
      <c r="CS69" s="1246"/>
      <c r="CT69" s="1246"/>
      <c r="CU69" s="1246"/>
      <c r="CV69" s="1246"/>
      <c r="CW69" s="1246"/>
      <c r="CX69" s="1246"/>
      <c r="CY69" s="1246"/>
      <c r="CZ69" s="1246"/>
      <c r="DA69" s="1246"/>
      <c r="DB69" s="1246"/>
      <c r="DC69" s="1247"/>
    </row>
    <row r="70" spans="2:107" x14ac:dyDescent="0.15">
      <c r="B70" s="259"/>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59"/>
      <c r="G71" s="374"/>
      <c r="I71" s="375"/>
      <c r="J71" s="372"/>
      <c r="K71" s="372"/>
      <c r="L71" s="373"/>
      <c r="M71" s="372"/>
      <c r="N71" s="373"/>
      <c r="AM71" s="374"/>
      <c r="AN71" s="255" t="s">
        <v>579</v>
      </c>
    </row>
    <row r="72" spans="2:107" x14ac:dyDescent="0.15">
      <c r="B72" s="259"/>
      <c r="G72" s="1231"/>
      <c r="H72" s="1231"/>
      <c r="I72" s="1231"/>
      <c r="J72" s="1231"/>
      <c r="K72" s="360"/>
      <c r="L72" s="360"/>
      <c r="M72" s="361"/>
      <c r="N72" s="361"/>
      <c r="AN72" s="1249"/>
      <c r="AO72" s="1250"/>
      <c r="AP72" s="1250"/>
      <c r="AQ72" s="1250"/>
      <c r="AR72" s="1250"/>
      <c r="AS72" s="1250"/>
      <c r="AT72" s="1250"/>
      <c r="AU72" s="1250"/>
      <c r="AV72" s="1250"/>
      <c r="AW72" s="1250"/>
      <c r="AX72" s="1250"/>
      <c r="AY72" s="1250"/>
      <c r="AZ72" s="1250"/>
      <c r="BA72" s="1250"/>
      <c r="BB72" s="1250"/>
      <c r="BC72" s="1250"/>
      <c r="BD72" s="1250"/>
      <c r="BE72" s="1250"/>
      <c r="BF72" s="1250"/>
      <c r="BG72" s="1250"/>
      <c r="BH72" s="1250"/>
      <c r="BI72" s="1250"/>
      <c r="BJ72" s="1250"/>
      <c r="BK72" s="1250"/>
      <c r="BL72" s="1250"/>
      <c r="BM72" s="1250"/>
      <c r="BN72" s="1250"/>
      <c r="BO72" s="1251"/>
      <c r="BP72" s="1237" t="s">
        <v>529</v>
      </c>
      <c r="BQ72" s="1237"/>
      <c r="BR72" s="1237"/>
      <c r="BS72" s="1237"/>
      <c r="BT72" s="1237"/>
      <c r="BU72" s="1237"/>
      <c r="BV72" s="1237"/>
      <c r="BW72" s="1237"/>
      <c r="BX72" s="1237" t="s">
        <v>530</v>
      </c>
      <c r="BY72" s="1237"/>
      <c r="BZ72" s="1237"/>
      <c r="CA72" s="1237"/>
      <c r="CB72" s="1237"/>
      <c r="CC72" s="1237"/>
      <c r="CD72" s="1237"/>
      <c r="CE72" s="1237"/>
      <c r="CF72" s="1237" t="s">
        <v>531</v>
      </c>
      <c r="CG72" s="1237"/>
      <c r="CH72" s="1237"/>
      <c r="CI72" s="1237"/>
      <c r="CJ72" s="1237"/>
      <c r="CK72" s="1237"/>
      <c r="CL72" s="1237"/>
      <c r="CM72" s="1237"/>
      <c r="CN72" s="1237" t="s">
        <v>532</v>
      </c>
      <c r="CO72" s="1237"/>
      <c r="CP72" s="1237"/>
      <c r="CQ72" s="1237"/>
      <c r="CR72" s="1237"/>
      <c r="CS72" s="1237"/>
      <c r="CT72" s="1237"/>
      <c r="CU72" s="1237"/>
      <c r="CV72" s="1237" t="s">
        <v>533</v>
      </c>
      <c r="CW72" s="1237"/>
      <c r="CX72" s="1237"/>
      <c r="CY72" s="1237"/>
      <c r="CZ72" s="1237"/>
      <c r="DA72" s="1237"/>
      <c r="DB72" s="1237"/>
      <c r="DC72" s="1237"/>
    </row>
    <row r="73" spans="2:107" x14ac:dyDescent="0.15">
      <c r="B73" s="259"/>
      <c r="G73" s="1248"/>
      <c r="H73" s="1248"/>
      <c r="I73" s="1248"/>
      <c r="J73" s="1248"/>
      <c r="K73" s="1232"/>
      <c r="L73" s="1232"/>
      <c r="M73" s="1232"/>
      <c r="N73" s="1232"/>
      <c r="AM73" s="359"/>
      <c r="AN73" s="1236" t="s">
        <v>580</v>
      </c>
      <c r="AO73" s="1236"/>
      <c r="AP73" s="1236"/>
      <c r="AQ73" s="1236"/>
      <c r="AR73" s="1236"/>
      <c r="AS73" s="1236"/>
      <c r="AT73" s="1236"/>
      <c r="AU73" s="1236"/>
      <c r="AV73" s="1236"/>
      <c r="AW73" s="1236"/>
      <c r="AX73" s="1236"/>
      <c r="AY73" s="1236"/>
      <c r="AZ73" s="1236"/>
      <c r="BA73" s="1236"/>
      <c r="BB73" s="1236" t="s">
        <v>581</v>
      </c>
      <c r="BC73" s="1236"/>
      <c r="BD73" s="1236"/>
      <c r="BE73" s="1236"/>
      <c r="BF73" s="1236"/>
      <c r="BG73" s="1236"/>
      <c r="BH73" s="1236"/>
      <c r="BI73" s="1236"/>
      <c r="BJ73" s="1236"/>
      <c r="BK73" s="1236"/>
      <c r="BL73" s="1236"/>
      <c r="BM73" s="1236"/>
      <c r="BN73" s="1236"/>
      <c r="BO73" s="1236"/>
      <c r="BP73" s="1233">
        <v>54.4</v>
      </c>
      <c r="BQ73" s="1233"/>
      <c r="BR73" s="1233"/>
      <c r="BS73" s="1233"/>
      <c r="BT73" s="1233"/>
      <c r="BU73" s="1233"/>
      <c r="BV73" s="1233"/>
      <c r="BW73" s="1233"/>
      <c r="BX73" s="1233">
        <v>50.5</v>
      </c>
      <c r="BY73" s="1233"/>
      <c r="BZ73" s="1233"/>
      <c r="CA73" s="1233"/>
      <c r="CB73" s="1233"/>
      <c r="CC73" s="1233"/>
      <c r="CD73" s="1233"/>
      <c r="CE73" s="1233"/>
      <c r="CF73" s="1233">
        <v>44.8</v>
      </c>
      <c r="CG73" s="1233"/>
      <c r="CH73" s="1233"/>
      <c r="CI73" s="1233"/>
      <c r="CJ73" s="1233"/>
      <c r="CK73" s="1233"/>
      <c r="CL73" s="1233"/>
      <c r="CM73" s="1233"/>
      <c r="CN73" s="1233">
        <v>40.799999999999997</v>
      </c>
      <c r="CO73" s="1233"/>
      <c r="CP73" s="1233"/>
      <c r="CQ73" s="1233"/>
      <c r="CR73" s="1233"/>
      <c r="CS73" s="1233"/>
      <c r="CT73" s="1233"/>
      <c r="CU73" s="1233"/>
      <c r="CV73" s="1233">
        <v>43.2</v>
      </c>
      <c r="CW73" s="1233"/>
      <c r="CX73" s="1233"/>
      <c r="CY73" s="1233"/>
      <c r="CZ73" s="1233"/>
      <c r="DA73" s="1233"/>
      <c r="DB73" s="1233"/>
      <c r="DC73" s="1233"/>
    </row>
    <row r="74" spans="2:107" x14ac:dyDescent="0.15">
      <c r="B74" s="259"/>
      <c r="G74" s="1248"/>
      <c r="H74" s="1248"/>
      <c r="I74" s="1248"/>
      <c r="J74" s="1248"/>
      <c r="K74" s="1232"/>
      <c r="L74" s="1232"/>
      <c r="M74" s="1232"/>
      <c r="N74" s="1232"/>
      <c r="AM74" s="359"/>
      <c r="AN74" s="1236"/>
      <c r="AO74" s="1236"/>
      <c r="AP74" s="1236"/>
      <c r="AQ74" s="1236"/>
      <c r="AR74" s="1236"/>
      <c r="AS74" s="1236"/>
      <c r="AT74" s="1236"/>
      <c r="AU74" s="1236"/>
      <c r="AV74" s="1236"/>
      <c r="AW74" s="1236"/>
      <c r="AX74" s="1236"/>
      <c r="AY74" s="1236"/>
      <c r="AZ74" s="1236"/>
      <c r="BA74" s="1236"/>
      <c r="BB74" s="1236"/>
      <c r="BC74" s="1236"/>
      <c r="BD74" s="1236"/>
      <c r="BE74" s="1236"/>
      <c r="BF74" s="1236"/>
      <c r="BG74" s="1236"/>
      <c r="BH74" s="1236"/>
      <c r="BI74" s="1236"/>
      <c r="BJ74" s="1236"/>
      <c r="BK74" s="1236"/>
      <c r="BL74" s="1236"/>
      <c r="BM74" s="1236"/>
      <c r="BN74" s="1236"/>
      <c r="BO74" s="1236"/>
      <c r="BP74" s="1233"/>
      <c r="BQ74" s="1233"/>
      <c r="BR74" s="1233"/>
      <c r="BS74" s="1233"/>
      <c r="BT74" s="1233"/>
      <c r="BU74" s="1233"/>
      <c r="BV74" s="1233"/>
      <c r="BW74" s="1233"/>
      <c r="BX74" s="1233"/>
      <c r="BY74" s="1233"/>
      <c r="BZ74" s="1233"/>
      <c r="CA74" s="1233"/>
      <c r="CB74" s="1233"/>
      <c r="CC74" s="1233"/>
      <c r="CD74" s="1233"/>
      <c r="CE74" s="1233"/>
      <c r="CF74" s="1233"/>
      <c r="CG74" s="1233"/>
      <c r="CH74" s="1233"/>
      <c r="CI74" s="1233"/>
      <c r="CJ74" s="1233"/>
      <c r="CK74" s="1233"/>
      <c r="CL74" s="1233"/>
      <c r="CM74" s="1233"/>
      <c r="CN74" s="1233"/>
      <c r="CO74" s="1233"/>
      <c r="CP74" s="1233"/>
      <c r="CQ74" s="1233"/>
      <c r="CR74" s="1233"/>
      <c r="CS74" s="1233"/>
      <c r="CT74" s="1233"/>
      <c r="CU74" s="1233"/>
      <c r="CV74" s="1233"/>
      <c r="CW74" s="1233"/>
      <c r="CX74" s="1233"/>
      <c r="CY74" s="1233"/>
      <c r="CZ74" s="1233"/>
      <c r="DA74" s="1233"/>
      <c r="DB74" s="1233"/>
      <c r="DC74" s="1233"/>
    </row>
    <row r="75" spans="2:107" x14ac:dyDescent="0.15">
      <c r="B75" s="259"/>
      <c r="G75" s="1248"/>
      <c r="H75" s="1248"/>
      <c r="I75" s="1231"/>
      <c r="J75" s="1231"/>
      <c r="K75" s="1238"/>
      <c r="L75" s="1238"/>
      <c r="M75" s="1238"/>
      <c r="N75" s="1238"/>
      <c r="AM75" s="359"/>
      <c r="AN75" s="1236"/>
      <c r="AO75" s="1236"/>
      <c r="AP75" s="1236"/>
      <c r="AQ75" s="1236"/>
      <c r="AR75" s="1236"/>
      <c r="AS75" s="1236"/>
      <c r="AT75" s="1236"/>
      <c r="AU75" s="1236"/>
      <c r="AV75" s="1236"/>
      <c r="AW75" s="1236"/>
      <c r="AX75" s="1236"/>
      <c r="AY75" s="1236"/>
      <c r="AZ75" s="1236"/>
      <c r="BA75" s="1236"/>
      <c r="BB75" s="1236" t="s">
        <v>585</v>
      </c>
      <c r="BC75" s="1236"/>
      <c r="BD75" s="1236"/>
      <c r="BE75" s="1236"/>
      <c r="BF75" s="1236"/>
      <c r="BG75" s="1236"/>
      <c r="BH75" s="1236"/>
      <c r="BI75" s="1236"/>
      <c r="BJ75" s="1236"/>
      <c r="BK75" s="1236"/>
      <c r="BL75" s="1236"/>
      <c r="BM75" s="1236"/>
      <c r="BN75" s="1236"/>
      <c r="BO75" s="1236"/>
      <c r="BP75" s="1233">
        <v>6.1</v>
      </c>
      <c r="BQ75" s="1233"/>
      <c r="BR75" s="1233"/>
      <c r="BS75" s="1233"/>
      <c r="BT75" s="1233"/>
      <c r="BU75" s="1233"/>
      <c r="BV75" s="1233"/>
      <c r="BW75" s="1233"/>
      <c r="BX75" s="1233">
        <v>5.8</v>
      </c>
      <c r="BY75" s="1233"/>
      <c r="BZ75" s="1233"/>
      <c r="CA75" s="1233"/>
      <c r="CB75" s="1233"/>
      <c r="CC75" s="1233"/>
      <c r="CD75" s="1233"/>
      <c r="CE75" s="1233"/>
      <c r="CF75" s="1233">
        <v>6.1</v>
      </c>
      <c r="CG75" s="1233"/>
      <c r="CH75" s="1233"/>
      <c r="CI75" s="1233"/>
      <c r="CJ75" s="1233"/>
      <c r="CK75" s="1233"/>
      <c r="CL75" s="1233"/>
      <c r="CM75" s="1233"/>
      <c r="CN75" s="1233">
        <v>6.7</v>
      </c>
      <c r="CO75" s="1233"/>
      <c r="CP75" s="1233"/>
      <c r="CQ75" s="1233"/>
      <c r="CR75" s="1233"/>
      <c r="CS75" s="1233"/>
      <c r="CT75" s="1233"/>
      <c r="CU75" s="1233"/>
      <c r="CV75" s="1233">
        <v>7.4</v>
      </c>
      <c r="CW75" s="1233"/>
      <c r="CX75" s="1233"/>
      <c r="CY75" s="1233"/>
      <c r="CZ75" s="1233"/>
      <c r="DA75" s="1233"/>
      <c r="DB75" s="1233"/>
      <c r="DC75" s="1233"/>
    </row>
    <row r="76" spans="2:107" x14ac:dyDescent="0.15">
      <c r="B76" s="259"/>
      <c r="G76" s="1248"/>
      <c r="H76" s="1248"/>
      <c r="I76" s="1231"/>
      <c r="J76" s="1231"/>
      <c r="K76" s="1238"/>
      <c r="L76" s="1238"/>
      <c r="M76" s="1238"/>
      <c r="N76" s="1238"/>
      <c r="AM76" s="359"/>
      <c r="AN76" s="1236"/>
      <c r="AO76" s="1236"/>
      <c r="AP76" s="1236"/>
      <c r="AQ76" s="1236"/>
      <c r="AR76" s="1236"/>
      <c r="AS76" s="1236"/>
      <c r="AT76" s="1236"/>
      <c r="AU76" s="1236"/>
      <c r="AV76" s="1236"/>
      <c r="AW76" s="1236"/>
      <c r="AX76" s="1236"/>
      <c r="AY76" s="1236"/>
      <c r="AZ76" s="1236"/>
      <c r="BA76" s="1236"/>
      <c r="BB76" s="1236"/>
      <c r="BC76" s="1236"/>
      <c r="BD76" s="1236"/>
      <c r="BE76" s="1236"/>
      <c r="BF76" s="1236"/>
      <c r="BG76" s="1236"/>
      <c r="BH76" s="1236"/>
      <c r="BI76" s="1236"/>
      <c r="BJ76" s="1236"/>
      <c r="BK76" s="1236"/>
      <c r="BL76" s="1236"/>
      <c r="BM76" s="1236"/>
      <c r="BN76" s="1236"/>
      <c r="BO76" s="1236"/>
      <c r="BP76" s="1233"/>
      <c r="BQ76" s="1233"/>
      <c r="BR76" s="1233"/>
      <c r="BS76" s="1233"/>
      <c r="BT76" s="1233"/>
      <c r="BU76" s="1233"/>
      <c r="BV76" s="1233"/>
      <c r="BW76" s="1233"/>
      <c r="BX76" s="1233"/>
      <c r="BY76" s="1233"/>
      <c r="BZ76" s="1233"/>
      <c r="CA76" s="1233"/>
      <c r="CB76" s="1233"/>
      <c r="CC76" s="1233"/>
      <c r="CD76" s="1233"/>
      <c r="CE76" s="1233"/>
      <c r="CF76" s="1233"/>
      <c r="CG76" s="1233"/>
      <c r="CH76" s="1233"/>
      <c r="CI76" s="1233"/>
      <c r="CJ76" s="1233"/>
      <c r="CK76" s="1233"/>
      <c r="CL76" s="1233"/>
      <c r="CM76" s="1233"/>
      <c r="CN76" s="1233"/>
      <c r="CO76" s="1233"/>
      <c r="CP76" s="1233"/>
      <c r="CQ76" s="1233"/>
      <c r="CR76" s="1233"/>
      <c r="CS76" s="1233"/>
      <c r="CT76" s="1233"/>
      <c r="CU76" s="1233"/>
      <c r="CV76" s="1233"/>
      <c r="CW76" s="1233"/>
      <c r="CX76" s="1233"/>
      <c r="CY76" s="1233"/>
      <c r="CZ76" s="1233"/>
      <c r="DA76" s="1233"/>
      <c r="DB76" s="1233"/>
      <c r="DC76" s="1233"/>
    </row>
    <row r="77" spans="2:107" x14ac:dyDescent="0.15">
      <c r="B77" s="259"/>
      <c r="G77" s="1231"/>
      <c r="H77" s="1231"/>
      <c r="I77" s="1231"/>
      <c r="J77" s="1231"/>
      <c r="K77" s="1232"/>
      <c r="L77" s="1232"/>
      <c r="M77" s="1232"/>
      <c r="N77" s="1232"/>
      <c r="AN77" s="1237" t="s">
        <v>583</v>
      </c>
      <c r="AO77" s="1237"/>
      <c r="AP77" s="1237"/>
      <c r="AQ77" s="1237"/>
      <c r="AR77" s="1237"/>
      <c r="AS77" s="1237"/>
      <c r="AT77" s="1237"/>
      <c r="AU77" s="1237"/>
      <c r="AV77" s="1237"/>
      <c r="AW77" s="1237"/>
      <c r="AX77" s="1237"/>
      <c r="AY77" s="1237"/>
      <c r="AZ77" s="1237"/>
      <c r="BA77" s="1237"/>
      <c r="BB77" s="1236" t="s">
        <v>581</v>
      </c>
      <c r="BC77" s="1236"/>
      <c r="BD77" s="1236"/>
      <c r="BE77" s="1236"/>
      <c r="BF77" s="1236"/>
      <c r="BG77" s="1236"/>
      <c r="BH77" s="1236"/>
      <c r="BI77" s="1236"/>
      <c r="BJ77" s="1236"/>
      <c r="BK77" s="1236"/>
      <c r="BL77" s="1236"/>
      <c r="BM77" s="1236"/>
      <c r="BN77" s="1236"/>
      <c r="BO77" s="1236"/>
      <c r="BP77" s="1233">
        <v>49.5</v>
      </c>
      <c r="BQ77" s="1233"/>
      <c r="BR77" s="1233"/>
      <c r="BS77" s="1233"/>
      <c r="BT77" s="1233"/>
      <c r="BU77" s="1233"/>
      <c r="BV77" s="1233"/>
      <c r="BW77" s="1233"/>
      <c r="BX77" s="1233">
        <v>46.9</v>
      </c>
      <c r="BY77" s="1233"/>
      <c r="BZ77" s="1233"/>
      <c r="CA77" s="1233"/>
      <c r="CB77" s="1233"/>
      <c r="CC77" s="1233"/>
      <c r="CD77" s="1233"/>
      <c r="CE77" s="1233"/>
      <c r="CF77" s="1233">
        <v>45.3</v>
      </c>
      <c r="CG77" s="1233"/>
      <c r="CH77" s="1233"/>
      <c r="CI77" s="1233"/>
      <c r="CJ77" s="1233"/>
      <c r="CK77" s="1233"/>
      <c r="CL77" s="1233"/>
      <c r="CM77" s="1233"/>
      <c r="CN77" s="1233">
        <v>38.9</v>
      </c>
      <c r="CO77" s="1233"/>
      <c r="CP77" s="1233"/>
      <c r="CQ77" s="1233"/>
      <c r="CR77" s="1233"/>
      <c r="CS77" s="1233"/>
      <c r="CT77" s="1233"/>
      <c r="CU77" s="1233"/>
      <c r="CV77" s="1233">
        <v>34.299999999999997</v>
      </c>
      <c r="CW77" s="1233"/>
      <c r="CX77" s="1233"/>
      <c r="CY77" s="1233"/>
      <c r="CZ77" s="1233"/>
      <c r="DA77" s="1233"/>
      <c r="DB77" s="1233"/>
      <c r="DC77" s="1233"/>
    </row>
    <row r="78" spans="2:107" x14ac:dyDescent="0.15">
      <c r="B78" s="259"/>
      <c r="G78" s="1231"/>
      <c r="H78" s="1231"/>
      <c r="I78" s="1231"/>
      <c r="J78" s="1231"/>
      <c r="K78" s="1232"/>
      <c r="L78" s="1232"/>
      <c r="M78" s="1232"/>
      <c r="N78" s="1232"/>
      <c r="AN78" s="1237"/>
      <c r="AO78" s="1237"/>
      <c r="AP78" s="1237"/>
      <c r="AQ78" s="1237"/>
      <c r="AR78" s="1237"/>
      <c r="AS78" s="1237"/>
      <c r="AT78" s="1237"/>
      <c r="AU78" s="1237"/>
      <c r="AV78" s="1237"/>
      <c r="AW78" s="1237"/>
      <c r="AX78" s="1237"/>
      <c r="AY78" s="1237"/>
      <c r="AZ78" s="1237"/>
      <c r="BA78" s="1237"/>
      <c r="BB78" s="1236"/>
      <c r="BC78" s="1236"/>
      <c r="BD78" s="1236"/>
      <c r="BE78" s="1236"/>
      <c r="BF78" s="1236"/>
      <c r="BG78" s="1236"/>
      <c r="BH78" s="1236"/>
      <c r="BI78" s="1236"/>
      <c r="BJ78" s="1236"/>
      <c r="BK78" s="1236"/>
      <c r="BL78" s="1236"/>
      <c r="BM78" s="1236"/>
      <c r="BN78" s="1236"/>
      <c r="BO78" s="1236"/>
      <c r="BP78" s="1233"/>
      <c r="BQ78" s="1233"/>
      <c r="BR78" s="1233"/>
      <c r="BS78" s="1233"/>
      <c r="BT78" s="1233"/>
      <c r="BU78" s="1233"/>
      <c r="BV78" s="1233"/>
      <c r="BW78" s="1233"/>
      <c r="BX78" s="1233"/>
      <c r="BY78" s="1233"/>
      <c r="BZ78" s="1233"/>
      <c r="CA78" s="1233"/>
      <c r="CB78" s="1233"/>
      <c r="CC78" s="1233"/>
      <c r="CD78" s="1233"/>
      <c r="CE78" s="1233"/>
      <c r="CF78" s="1233"/>
      <c r="CG78" s="1233"/>
      <c r="CH78" s="1233"/>
      <c r="CI78" s="1233"/>
      <c r="CJ78" s="1233"/>
      <c r="CK78" s="1233"/>
      <c r="CL78" s="1233"/>
      <c r="CM78" s="1233"/>
      <c r="CN78" s="1233"/>
      <c r="CO78" s="1233"/>
      <c r="CP78" s="1233"/>
      <c r="CQ78" s="1233"/>
      <c r="CR78" s="1233"/>
      <c r="CS78" s="1233"/>
      <c r="CT78" s="1233"/>
      <c r="CU78" s="1233"/>
      <c r="CV78" s="1233"/>
      <c r="CW78" s="1233"/>
      <c r="CX78" s="1233"/>
      <c r="CY78" s="1233"/>
      <c r="CZ78" s="1233"/>
      <c r="DA78" s="1233"/>
      <c r="DB78" s="1233"/>
      <c r="DC78" s="1233"/>
    </row>
    <row r="79" spans="2:107" x14ac:dyDescent="0.15">
      <c r="B79" s="259"/>
      <c r="G79" s="1231"/>
      <c r="H79" s="1231"/>
      <c r="I79" s="1234"/>
      <c r="J79" s="1234"/>
      <c r="K79" s="1235"/>
      <c r="L79" s="1235"/>
      <c r="M79" s="1235"/>
      <c r="N79" s="1235"/>
      <c r="AN79" s="1237"/>
      <c r="AO79" s="1237"/>
      <c r="AP79" s="1237"/>
      <c r="AQ79" s="1237"/>
      <c r="AR79" s="1237"/>
      <c r="AS79" s="1237"/>
      <c r="AT79" s="1237"/>
      <c r="AU79" s="1237"/>
      <c r="AV79" s="1237"/>
      <c r="AW79" s="1237"/>
      <c r="AX79" s="1237"/>
      <c r="AY79" s="1237"/>
      <c r="AZ79" s="1237"/>
      <c r="BA79" s="1237"/>
      <c r="BB79" s="1236" t="s">
        <v>585</v>
      </c>
      <c r="BC79" s="1236"/>
      <c r="BD79" s="1236"/>
      <c r="BE79" s="1236"/>
      <c r="BF79" s="1236"/>
      <c r="BG79" s="1236"/>
      <c r="BH79" s="1236"/>
      <c r="BI79" s="1236"/>
      <c r="BJ79" s="1236"/>
      <c r="BK79" s="1236"/>
      <c r="BL79" s="1236"/>
      <c r="BM79" s="1236"/>
      <c r="BN79" s="1236"/>
      <c r="BO79" s="1236"/>
      <c r="BP79" s="1233">
        <v>7.6</v>
      </c>
      <c r="BQ79" s="1233"/>
      <c r="BR79" s="1233"/>
      <c r="BS79" s="1233"/>
      <c r="BT79" s="1233"/>
      <c r="BU79" s="1233"/>
      <c r="BV79" s="1233"/>
      <c r="BW79" s="1233"/>
      <c r="BX79" s="1233">
        <v>7.2</v>
      </c>
      <c r="BY79" s="1233"/>
      <c r="BZ79" s="1233"/>
      <c r="CA79" s="1233"/>
      <c r="CB79" s="1233"/>
      <c r="CC79" s="1233"/>
      <c r="CD79" s="1233"/>
      <c r="CE79" s="1233"/>
      <c r="CF79" s="1233">
        <v>7.9</v>
      </c>
      <c r="CG79" s="1233"/>
      <c r="CH79" s="1233"/>
      <c r="CI79" s="1233"/>
      <c r="CJ79" s="1233"/>
      <c r="CK79" s="1233"/>
      <c r="CL79" s="1233"/>
      <c r="CM79" s="1233"/>
      <c r="CN79" s="1233">
        <v>8.1999999999999993</v>
      </c>
      <c r="CO79" s="1233"/>
      <c r="CP79" s="1233"/>
      <c r="CQ79" s="1233"/>
      <c r="CR79" s="1233"/>
      <c r="CS79" s="1233"/>
      <c r="CT79" s="1233"/>
      <c r="CU79" s="1233"/>
      <c r="CV79" s="1233">
        <v>8.4</v>
      </c>
      <c r="CW79" s="1233"/>
      <c r="CX79" s="1233"/>
      <c r="CY79" s="1233"/>
      <c r="CZ79" s="1233"/>
      <c r="DA79" s="1233"/>
      <c r="DB79" s="1233"/>
      <c r="DC79" s="1233"/>
    </row>
    <row r="80" spans="2:107" x14ac:dyDescent="0.15">
      <c r="B80" s="259"/>
      <c r="G80" s="1231"/>
      <c r="H80" s="1231"/>
      <c r="I80" s="1234"/>
      <c r="J80" s="1234"/>
      <c r="K80" s="1235"/>
      <c r="L80" s="1235"/>
      <c r="M80" s="1235"/>
      <c r="N80" s="1235"/>
      <c r="AN80" s="1237"/>
      <c r="AO80" s="1237"/>
      <c r="AP80" s="1237"/>
      <c r="AQ80" s="1237"/>
      <c r="AR80" s="1237"/>
      <c r="AS80" s="1237"/>
      <c r="AT80" s="1237"/>
      <c r="AU80" s="1237"/>
      <c r="AV80" s="1237"/>
      <c r="AW80" s="1237"/>
      <c r="AX80" s="1237"/>
      <c r="AY80" s="1237"/>
      <c r="AZ80" s="1237"/>
      <c r="BA80" s="1237"/>
      <c r="BB80" s="1236"/>
      <c r="BC80" s="1236"/>
      <c r="BD80" s="1236"/>
      <c r="BE80" s="1236"/>
      <c r="BF80" s="1236"/>
      <c r="BG80" s="1236"/>
      <c r="BH80" s="1236"/>
      <c r="BI80" s="1236"/>
      <c r="BJ80" s="1236"/>
      <c r="BK80" s="1236"/>
      <c r="BL80" s="1236"/>
      <c r="BM80" s="1236"/>
      <c r="BN80" s="1236"/>
      <c r="BO80" s="1236"/>
      <c r="BP80" s="1233"/>
      <c r="BQ80" s="1233"/>
      <c r="BR80" s="1233"/>
      <c r="BS80" s="1233"/>
      <c r="BT80" s="1233"/>
      <c r="BU80" s="1233"/>
      <c r="BV80" s="1233"/>
      <c r="BW80" s="1233"/>
      <c r="BX80" s="1233"/>
      <c r="BY80" s="1233"/>
      <c r="BZ80" s="1233"/>
      <c r="CA80" s="1233"/>
      <c r="CB80" s="1233"/>
      <c r="CC80" s="1233"/>
      <c r="CD80" s="1233"/>
      <c r="CE80" s="1233"/>
      <c r="CF80" s="1233"/>
      <c r="CG80" s="1233"/>
      <c r="CH80" s="1233"/>
      <c r="CI80" s="1233"/>
      <c r="CJ80" s="1233"/>
      <c r="CK80" s="1233"/>
      <c r="CL80" s="1233"/>
      <c r="CM80" s="1233"/>
      <c r="CN80" s="1233"/>
      <c r="CO80" s="1233"/>
      <c r="CP80" s="1233"/>
      <c r="CQ80" s="1233"/>
      <c r="CR80" s="1233"/>
      <c r="CS80" s="1233"/>
      <c r="CT80" s="1233"/>
      <c r="CU80" s="1233"/>
      <c r="CV80" s="1233"/>
      <c r="CW80" s="1233"/>
      <c r="CX80" s="1233"/>
      <c r="CY80" s="1233"/>
      <c r="CZ80" s="1233"/>
      <c r="DA80" s="1233"/>
      <c r="DB80" s="1233"/>
      <c r="DC80" s="1233"/>
    </row>
    <row r="81" spans="2:109" x14ac:dyDescent="0.15">
      <c r="B81" s="259"/>
    </row>
    <row r="82" spans="2:109" ht="17.25" x14ac:dyDescent="0.15">
      <c r="B82" s="259"/>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40"/>
      <c r="C83" s="311"/>
      <c r="D83" s="311"/>
      <c r="E83" s="311"/>
      <c r="F83" s="311"/>
      <c r="G83" s="311"/>
      <c r="H83" s="311"/>
      <c r="I83" s="311"/>
      <c r="J83" s="311"/>
      <c r="K83" s="311"/>
      <c r="L83" s="311"/>
      <c r="M83" s="311"/>
      <c r="N83" s="311"/>
      <c r="O83" s="311"/>
      <c r="P83" s="311"/>
      <c r="Q83" s="311"/>
      <c r="R83" s="311"/>
      <c r="S83" s="311"/>
      <c r="T83" s="311"/>
      <c r="U83" s="311"/>
      <c r="V83" s="311"/>
      <c r="W83" s="311"/>
      <c r="X83" s="311"/>
      <c r="Y83" s="311"/>
      <c r="Z83" s="311"/>
      <c r="AA83" s="311"/>
      <c r="AB83" s="311"/>
      <c r="AC83" s="311"/>
      <c r="AD83" s="311"/>
      <c r="AE83" s="311"/>
      <c r="AF83" s="311"/>
      <c r="AG83" s="311"/>
      <c r="AH83" s="311"/>
      <c r="AI83" s="311"/>
      <c r="AJ83" s="311"/>
      <c r="AK83" s="311"/>
      <c r="AL83" s="311"/>
      <c r="AM83" s="311"/>
      <c r="AN83" s="311"/>
      <c r="AO83" s="311"/>
      <c r="AP83" s="311"/>
      <c r="AQ83" s="311"/>
      <c r="AR83" s="311"/>
      <c r="AS83" s="311"/>
      <c r="AT83" s="311"/>
      <c r="AU83" s="311"/>
      <c r="AV83" s="311"/>
      <c r="AW83" s="311"/>
      <c r="AX83" s="311"/>
      <c r="AY83" s="311"/>
      <c r="AZ83" s="311"/>
      <c r="BA83" s="311"/>
      <c r="BB83" s="311"/>
      <c r="BC83" s="311"/>
      <c r="BD83" s="311"/>
      <c r="BE83" s="311"/>
      <c r="BF83" s="311"/>
      <c r="BG83" s="311"/>
      <c r="BH83" s="311"/>
      <c r="BI83" s="311"/>
      <c r="BJ83" s="311"/>
      <c r="BK83" s="311"/>
      <c r="BL83" s="311"/>
      <c r="BM83" s="311"/>
      <c r="BN83" s="311"/>
      <c r="BO83" s="311"/>
      <c r="BP83" s="311"/>
      <c r="BQ83" s="311"/>
      <c r="BR83" s="311"/>
      <c r="BS83" s="311"/>
      <c r="BT83" s="311"/>
      <c r="BU83" s="311"/>
      <c r="BV83" s="311"/>
      <c r="BW83" s="311"/>
      <c r="BX83" s="311"/>
      <c r="BY83" s="311"/>
      <c r="BZ83" s="311"/>
      <c r="CA83" s="311"/>
      <c r="CB83" s="311"/>
      <c r="CC83" s="311"/>
      <c r="CD83" s="311"/>
      <c r="CE83" s="311"/>
      <c r="CF83" s="311"/>
      <c r="CG83" s="311"/>
      <c r="CH83" s="311"/>
      <c r="CI83" s="311"/>
      <c r="CJ83" s="311"/>
      <c r="CK83" s="311"/>
      <c r="CL83" s="311"/>
      <c r="CM83" s="311"/>
      <c r="CN83" s="311"/>
      <c r="CO83" s="311"/>
      <c r="CP83" s="311"/>
      <c r="CQ83" s="311"/>
      <c r="CR83" s="311"/>
      <c r="CS83" s="311"/>
      <c r="CT83" s="311"/>
      <c r="CU83" s="311"/>
      <c r="CV83" s="311"/>
      <c r="CW83" s="311"/>
      <c r="CX83" s="311"/>
      <c r="CY83" s="311"/>
      <c r="CZ83" s="311"/>
      <c r="DA83" s="311"/>
      <c r="DB83" s="311"/>
      <c r="DC83" s="311"/>
      <c r="DD83" s="341"/>
    </row>
    <row r="84" spans="2:109" x14ac:dyDescent="0.15">
      <c r="DD84" s="255"/>
      <c r="DE84" s="255"/>
    </row>
    <row r="85" spans="2:109" x14ac:dyDescent="0.15">
      <c r="DD85" s="255"/>
      <c r="DE85" s="255"/>
    </row>
  </sheetData>
  <sheetProtection algorithmName="SHA-512" hashValue="bPK3JNPeQP9CJ5mbwKqRc19vay6ZkLwNuHnkIGU0GhgqtmfzBp/UTXoxArQcpw38qmCFe/I3umk34bNKoB/pXw==" saltValue="C0qu/p2W0LGgJs86cyId4w=="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2DF84-73EB-4839-A38B-DE37F3CD5FA0}">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254" customWidth="1"/>
    <col min="35" max="122" width="2.5" style="253" customWidth="1"/>
    <col min="123" max="16384" width="2.5" style="253" hidden="1"/>
  </cols>
  <sheetData>
    <row r="1" spans="1:34" ht="13.5" customHeight="1"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1:34" x14ac:dyDescent="0.15">
      <c r="S2" s="253"/>
      <c r="AH2" s="253"/>
    </row>
    <row r="3" spans="1:34"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1:34" x14ac:dyDescent="0.15"/>
    <row r="5" spans="1:34" x14ac:dyDescent="0.15"/>
    <row r="6" spans="1:34" x14ac:dyDescent="0.15"/>
    <row r="7" spans="1:34" x14ac:dyDescent="0.15"/>
    <row r="8" spans="1:34" x14ac:dyDescent="0.15"/>
    <row r="9" spans="1:34" x14ac:dyDescent="0.15">
      <c r="AH9" s="253"/>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53"/>
    </row>
    <row r="18" spans="12:34" x14ac:dyDescent="0.15"/>
    <row r="19" spans="12:34" x14ac:dyDescent="0.15"/>
    <row r="20" spans="12:34" x14ac:dyDescent="0.15">
      <c r="AH20" s="253"/>
    </row>
    <row r="21" spans="12:34" x14ac:dyDescent="0.15">
      <c r="AH21" s="253"/>
    </row>
    <row r="22" spans="12:34" x14ac:dyDescent="0.15"/>
    <row r="23" spans="12:34" x14ac:dyDescent="0.15"/>
    <row r="24" spans="12:34" x14ac:dyDescent="0.15">
      <c r="Q24" s="253"/>
    </row>
    <row r="25" spans="12:34" x14ac:dyDescent="0.15"/>
    <row r="26" spans="12:34" x14ac:dyDescent="0.15"/>
    <row r="27" spans="12:34" x14ac:dyDescent="0.15"/>
    <row r="28" spans="12:34" x14ac:dyDescent="0.15">
      <c r="O28" s="253"/>
      <c r="T28" s="253"/>
      <c r="AH28" s="253"/>
    </row>
    <row r="29" spans="12:34" x14ac:dyDescent="0.15"/>
    <row r="30" spans="12:34" x14ac:dyDescent="0.15"/>
    <row r="31" spans="12:34" x14ac:dyDescent="0.15">
      <c r="Q31" s="253"/>
    </row>
    <row r="32" spans="12:34" x14ac:dyDescent="0.15">
      <c r="L32" s="253"/>
    </row>
    <row r="33" spans="2:34" x14ac:dyDescent="0.15">
      <c r="C33" s="253"/>
      <c r="E33" s="253"/>
      <c r="G33" s="253"/>
      <c r="I33" s="253"/>
      <c r="X33" s="253"/>
    </row>
    <row r="34" spans="2:34" x14ac:dyDescent="0.15">
      <c r="B34" s="253"/>
      <c r="P34" s="253"/>
      <c r="R34" s="253"/>
      <c r="T34" s="253"/>
    </row>
    <row r="35" spans="2:34" x14ac:dyDescent="0.15">
      <c r="D35" s="253"/>
      <c r="W35" s="253"/>
      <c r="AC35" s="253"/>
      <c r="AD35" s="253"/>
      <c r="AE35" s="253"/>
      <c r="AF35" s="253"/>
      <c r="AG35" s="253"/>
      <c r="AH35" s="253"/>
    </row>
    <row r="36" spans="2:34" x14ac:dyDescent="0.15">
      <c r="H36" s="253"/>
      <c r="J36" s="253"/>
      <c r="K36" s="253"/>
      <c r="M36" s="253"/>
      <c r="Y36" s="253"/>
      <c r="Z36" s="253"/>
      <c r="AA36" s="253"/>
      <c r="AB36" s="253"/>
      <c r="AC36" s="253"/>
      <c r="AD36" s="253"/>
      <c r="AE36" s="253"/>
      <c r="AF36" s="253"/>
      <c r="AG36" s="253"/>
      <c r="AH36" s="253"/>
    </row>
    <row r="37" spans="2:34" x14ac:dyDescent="0.15">
      <c r="AH37" s="253"/>
    </row>
    <row r="38" spans="2:34" x14ac:dyDescent="0.15">
      <c r="AG38" s="253"/>
      <c r="AH38" s="253"/>
    </row>
    <row r="39" spans="2:34" x14ac:dyDescent="0.15"/>
    <row r="40" spans="2:34" x14ac:dyDescent="0.15">
      <c r="X40" s="253"/>
    </row>
    <row r="41" spans="2:34" x14ac:dyDescent="0.15">
      <c r="R41" s="253"/>
    </row>
    <row r="42" spans="2:34" x14ac:dyDescent="0.15">
      <c r="W42" s="253"/>
    </row>
    <row r="43" spans="2:34" x14ac:dyDescent="0.15">
      <c r="Y43" s="253"/>
      <c r="Z43" s="253"/>
      <c r="AA43" s="253"/>
      <c r="AB43" s="253"/>
      <c r="AC43" s="253"/>
      <c r="AD43" s="253"/>
      <c r="AE43" s="253"/>
      <c r="AF43" s="253"/>
      <c r="AG43" s="253"/>
      <c r="AH43" s="253"/>
    </row>
    <row r="44" spans="2:34" x14ac:dyDescent="0.15">
      <c r="AH44" s="253"/>
    </row>
    <row r="45" spans="2:34" x14ac:dyDescent="0.15">
      <c r="X45" s="253"/>
    </row>
    <row r="46" spans="2:34" x14ac:dyDescent="0.15"/>
    <row r="47" spans="2:34" x14ac:dyDescent="0.15"/>
    <row r="48" spans="2:34" x14ac:dyDescent="0.15">
      <c r="W48" s="253"/>
      <c r="Y48" s="253"/>
      <c r="Z48" s="253"/>
      <c r="AA48" s="253"/>
      <c r="AB48" s="253"/>
      <c r="AC48" s="253"/>
      <c r="AD48" s="253"/>
      <c r="AE48" s="253"/>
      <c r="AF48" s="253"/>
      <c r="AG48" s="253"/>
      <c r="AH48" s="253"/>
    </row>
    <row r="49" spans="28:34" x14ac:dyDescent="0.15"/>
    <row r="50" spans="28:34" x14ac:dyDescent="0.15">
      <c r="AE50" s="253"/>
      <c r="AF50" s="253"/>
      <c r="AG50" s="253"/>
      <c r="AH50" s="253"/>
    </row>
    <row r="51" spans="28:34" x14ac:dyDescent="0.15">
      <c r="AC51" s="253"/>
      <c r="AD51" s="253"/>
      <c r="AE51" s="253"/>
      <c r="AF51" s="253"/>
      <c r="AG51" s="253"/>
      <c r="AH51" s="253"/>
    </row>
    <row r="52" spans="28:34" x14ac:dyDescent="0.15"/>
    <row r="53" spans="28:34" x14ac:dyDescent="0.15">
      <c r="AF53" s="253"/>
      <c r="AG53" s="253"/>
      <c r="AH53" s="253"/>
    </row>
    <row r="54" spans="28:34" x14ac:dyDescent="0.15">
      <c r="AH54" s="253"/>
    </row>
    <row r="55" spans="28:34" x14ac:dyDescent="0.15"/>
    <row r="56" spans="28:34" x14ac:dyDescent="0.15">
      <c r="AB56" s="253"/>
      <c r="AC56" s="253"/>
      <c r="AD56" s="253"/>
      <c r="AE56" s="253"/>
      <c r="AF56" s="253"/>
      <c r="AG56" s="253"/>
      <c r="AH56" s="253"/>
    </row>
    <row r="57" spans="28:34" x14ac:dyDescent="0.15">
      <c r="AH57" s="253"/>
    </row>
    <row r="58" spans="28:34" x14ac:dyDescent="0.15">
      <c r="AH58" s="253"/>
    </row>
    <row r="59" spans="28:34" x14ac:dyDescent="0.15"/>
    <row r="60" spans="28:34" x14ac:dyDescent="0.15"/>
    <row r="61" spans="28:34" x14ac:dyDescent="0.15"/>
    <row r="62" spans="28:34" x14ac:dyDescent="0.15"/>
    <row r="63" spans="28:34" x14ac:dyDescent="0.15">
      <c r="AH63" s="253"/>
    </row>
    <row r="64" spans="28:34" x14ac:dyDescent="0.15">
      <c r="AG64" s="253"/>
      <c r="AH64" s="253"/>
    </row>
    <row r="65" spans="28:34" x14ac:dyDescent="0.15"/>
    <row r="66" spans="28:34" x14ac:dyDescent="0.15"/>
    <row r="67" spans="28:34" x14ac:dyDescent="0.15"/>
    <row r="68" spans="28:34" x14ac:dyDescent="0.15">
      <c r="AB68" s="253"/>
      <c r="AC68" s="253"/>
      <c r="AD68" s="253"/>
      <c r="AE68" s="253"/>
      <c r="AF68" s="253"/>
      <c r="AG68" s="253"/>
      <c r="AH68" s="253"/>
    </row>
    <row r="69" spans="28:34" x14ac:dyDescent="0.15">
      <c r="AF69" s="253"/>
      <c r="AG69" s="253"/>
      <c r="AH69" s="253"/>
    </row>
    <row r="70" spans="28:34" x14ac:dyDescent="0.15"/>
    <row r="71" spans="28:34" x14ac:dyDescent="0.15"/>
    <row r="72" spans="28:34" x14ac:dyDescent="0.15"/>
    <row r="73" spans="28:34" x14ac:dyDescent="0.15"/>
    <row r="74" spans="28:34" x14ac:dyDescent="0.15"/>
    <row r="75" spans="28:34" x14ac:dyDescent="0.15">
      <c r="AH75" s="253"/>
    </row>
    <row r="76" spans="28:34" x14ac:dyDescent="0.15">
      <c r="AF76" s="253"/>
      <c r="AG76" s="253"/>
      <c r="AH76" s="253"/>
    </row>
    <row r="77" spans="28:34" x14ac:dyDescent="0.15">
      <c r="AG77" s="253"/>
      <c r="AH77" s="253"/>
    </row>
    <row r="78" spans="28:34" x14ac:dyDescent="0.15"/>
    <row r="79" spans="28:34" x14ac:dyDescent="0.15"/>
    <row r="80" spans="28:34" x14ac:dyDescent="0.15"/>
    <row r="81" spans="25:34" x14ac:dyDescent="0.15"/>
    <row r="82" spans="25:34" x14ac:dyDescent="0.15">
      <c r="Y82" s="253"/>
    </row>
    <row r="83" spans="25:34" x14ac:dyDescent="0.15">
      <c r="Y83" s="253"/>
      <c r="Z83" s="253"/>
      <c r="AA83" s="253"/>
      <c r="AB83" s="253"/>
      <c r="AC83" s="253"/>
      <c r="AD83" s="253"/>
      <c r="AE83" s="253"/>
      <c r="AF83" s="253"/>
      <c r="AG83" s="253"/>
      <c r="AH83" s="253"/>
    </row>
    <row r="84" spans="25:34" x14ac:dyDescent="0.15"/>
    <row r="85" spans="25:34" x14ac:dyDescent="0.15"/>
    <row r="86" spans="25:34" x14ac:dyDescent="0.15"/>
    <row r="87" spans="25:34" x14ac:dyDescent="0.15"/>
    <row r="88" spans="25:34" x14ac:dyDescent="0.15">
      <c r="AH88" s="25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3"/>
      <c r="AG94" s="253"/>
      <c r="AH94" s="253"/>
    </row>
    <row r="95" spans="25:34" ht="13.5" customHeight="1" x14ac:dyDescent="0.15">
      <c r="AH95" s="25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3"/>
    </row>
    <row r="102" spans="33:34" ht="13.5" customHeight="1" x14ac:dyDescent="0.15"/>
    <row r="103" spans="33:34" ht="13.5" customHeight="1" x14ac:dyDescent="0.15"/>
    <row r="104" spans="33:34" ht="13.5" customHeight="1" x14ac:dyDescent="0.15">
      <c r="AG104" s="253"/>
      <c r="AH104" s="25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3"/>
    </row>
    <row r="117" spans="34:122" ht="13.5" customHeight="1" x14ac:dyDescent="0.15"/>
    <row r="118" spans="34:122" ht="13.5" customHeight="1" x14ac:dyDescent="0.15"/>
    <row r="119" spans="34:122" ht="13.5" customHeight="1" x14ac:dyDescent="0.15"/>
    <row r="120" spans="34:122" ht="13.5" customHeight="1" x14ac:dyDescent="0.15">
      <c r="AH120" s="253"/>
    </row>
    <row r="121" spans="34:122" ht="13.5" customHeight="1" x14ac:dyDescent="0.15">
      <c r="AH121" s="253"/>
    </row>
    <row r="122" spans="34:122" ht="13.5" customHeight="1" x14ac:dyDescent="0.15"/>
    <row r="123" spans="34:122" ht="13.5" customHeight="1" x14ac:dyDescent="0.15"/>
    <row r="124" spans="34:122" ht="13.5" customHeight="1" x14ac:dyDescent="0.15"/>
    <row r="125" spans="34:122" ht="13.5" customHeight="1" x14ac:dyDescent="0.15">
      <c r="DR125" s="253" t="s">
        <v>479</v>
      </c>
    </row>
  </sheetData>
  <sheetProtection algorithmName="SHA-512" hashValue="JYpWjEoN/GdHOSUa0kt9s7+j4fZgkfPVI58z3P6HiE6puufYm/TtHs6NAfYIZrxUQqNh1RW7uvNe9GsGFTiDVw==" saltValue="tUfuiu+qt+hQaeoxkGb2s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CD928-E6DF-4B44-BBD7-626B4A74B8D6}">
  <sheetPr>
    <pageSetUpPr fitToPage="1"/>
  </sheetPr>
  <dimension ref="A1:DR125"/>
  <sheetViews>
    <sheetView showGridLines="0" zoomScale="70" zoomScaleNormal="70" zoomScaleSheetLayoutView="55" workbookViewId="0">
      <selection activeCell="BJ62" sqref="BJ62"/>
    </sheetView>
  </sheetViews>
  <sheetFormatPr defaultColWidth="0" defaultRowHeight="13.5" customHeight="1" zeroHeight="1" x14ac:dyDescent="0.15"/>
  <cols>
    <col min="1" max="34" width="2.5" style="254" customWidth="1"/>
    <col min="35" max="122" width="2.5" style="253" customWidth="1"/>
    <col min="123" max="16384" width="2.5" style="253" hidden="1"/>
  </cols>
  <sheetData>
    <row r="1" spans="2:34" ht="13.5" customHeight="1"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2:34" x14ac:dyDescent="0.15">
      <c r="S2" s="253"/>
      <c r="AH2" s="253"/>
    </row>
    <row r="3" spans="2:34"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2:34" x14ac:dyDescent="0.15"/>
    <row r="5" spans="2:34" x14ac:dyDescent="0.15"/>
    <row r="6" spans="2:34" x14ac:dyDescent="0.15"/>
    <row r="7" spans="2:34" x14ac:dyDescent="0.15"/>
    <row r="8" spans="2:34" x14ac:dyDescent="0.15"/>
    <row r="9" spans="2:34" x14ac:dyDescent="0.15">
      <c r="AH9" s="253"/>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53"/>
    </row>
    <row r="18" spans="12:34" x14ac:dyDescent="0.15"/>
    <row r="19" spans="12:34" x14ac:dyDescent="0.15"/>
    <row r="20" spans="12:34" x14ac:dyDescent="0.15">
      <c r="AH20" s="253"/>
    </row>
    <row r="21" spans="12:34" x14ac:dyDescent="0.15">
      <c r="AH21" s="253"/>
    </row>
    <row r="22" spans="12:34" x14ac:dyDescent="0.15"/>
    <row r="23" spans="12:34" x14ac:dyDescent="0.15"/>
    <row r="24" spans="12:34" x14ac:dyDescent="0.15">
      <c r="Q24" s="253"/>
    </row>
    <row r="25" spans="12:34" x14ac:dyDescent="0.15"/>
    <row r="26" spans="12:34" x14ac:dyDescent="0.15"/>
    <row r="27" spans="12:34" x14ac:dyDescent="0.15"/>
    <row r="28" spans="12:34" x14ac:dyDescent="0.15">
      <c r="O28" s="253"/>
      <c r="T28" s="253"/>
      <c r="AH28" s="253"/>
    </row>
    <row r="29" spans="12:34" x14ac:dyDescent="0.15"/>
    <row r="30" spans="12:34" x14ac:dyDescent="0.15"/>
    <row r="31" spans="12:34" x14ac:dyDescent="0.15">
      <c r="Q31" s="253"/>
    </row>
    <row r="32" spans="12:34" x14ac:dyDescent="0.15">
      <c r="L32" s="253"/>
    </row>
    <row r="33" spans="2:34" x14ac:dyDescent="0.15">
      <c r="C33" s="253"/>
      <c r="E33" s="253"/>
      <c r="G33" s="253"/>
      <c r="I33" s="253"/>
      <c r="X33" s="253"/>
    </row>
    <row r="34" spans="2:34" x14ac:dyDescent="0.15">
      <c r="B34" s="253"/>
      <c r="P34" s="253"/>
      <c r="R34" s="253"/>
      <c r="T34" s="253"/>
    </row>
    <row r="35" spans="2:34" x14ac:dyDescent="0.15">
      <c r="D35" s="253"/>
      <c r="W35" s="253"/>
      <c r="AC35" s="253"/>
      <c r="AD35" s="253"/>
      <c r="AE35" s="253"/>
      <c r="AF35" s="253"/>
      <c r="AG35" s="253"/>
      <c r="AH35" s="253"/>
    </row>
    <row r="36" spans="2:34" x14ac:dyDescent="0.15">
      <c r="H36" s="253"/>
      <c r="J36" s="253"/>
      <c r="K36" s="253"/>
      <c r="M36" s="253"/>
      <c r="Y36" s="253"/>
      <c r="Z36" s="253"/>
      <c r="AA36" s="253"/>
      <c r="AB36" s="253"/>
      <c r="AC36" s="253"/>
      <c r="AD36" s="253"/>
      <c r="AE36" s="253"/>
      <c r="AF36" s="253"/>
      <c r="AG36" s="253"/>
      <c r="AH36" s="253"/>
    </row>
    <row r="37" spans="2:34" x14ac:dyDescent="0.15">
      <c r="AH37" s="253"/>
    </row>
    <row r="38" spans="2:34" x14ac:dyDescent="0.15">
      <c r="AG38" s="253"/>
      <c r="AH38" s="253"/>
    </row>
    <row r="39" spans="2:34" x14ac:dyDescent="0.15"/>
    <row r="40" spans="2:34" x14ac:dyDescent="0.15">
      <c r="X40" s="253"/>
    </row>
    <row r="41" spans="2:34" x14ac:dyDescent="0.15">
      <c r="R41" s="253"/>
    </row>
    <row r="42" spans="2:34" x14ac:dyDescent="0.15">
      <c r="W42" s="253"/>
    </row>
    <row r="43" spans="2:34" x14ac:dyDescent="0.15">
      <c r="Y43" s="253"/>
      <c r="Z43" s="253"/>
      <c r="AA43" s="253"/>
      <c r="AB43" s="253"/>
      <c r="AC43" s="253"/>
      <c r="AD43" s="253"/>
      <c r="AE43" s="253"/>
      <c r="AF43" s="253"/>
      <c r="AG43" s="253"/>
      <c r="AH43" s="253"/>
    </row>
    <row r="44" spans="2:34" x14ac:dyDescent="0.15">
      <c r="AH44" s="253"/>
    </row>
    <row r="45" spans="2:34" x14ac:dyDescent="0.15">
      <c r="X45" s="253"/>
    </row>
    <row r="46" spans="2:34" x14ac:dyDescent="0.15"/>
    <row r="47" spans="2:34" x14ac:dyDescent="0.15"/>
    <row r="48" spans="2:34" x14ac:dyDescent="0.15">
      <c r="W48" s="253"/>
      <c r="Y48" s="253"/>
      <c r="Z48" s="253"/>
      <c r="AA48" s="253"/>
      <c r="AB48" s="253"/>
      <c r="AC48" s="253"/>
      <c r="AD48" s="253"/>
      <c r="AE48" s="253"/>
      <c r="AF48" s="253"/>
      <c r="AG48" s="253"/>
      <c r="AH48" s="253"/>
    </row>
    <row r="49" spans="28:34" x14ac:dyDescent="0.15"/>
    <row r="50" spans="28:34" x14ac:dyDescent="0.15">
      <c r="AE50" s="253"/>
      <c r="AF50" s="253"/>
      <c r="AG50" s="253"/>
      <c r="AH50" s="253"/>
    </row>
    <row r="51" spans="28:34" x14ac:dyDescent="0.15">
      <c r="AC51" s="253"/>
      <c r="AD51" s="253"/>
      <c r="AE51" s="253"/>
      <c r="AF51" s="253"/>
      <c r="AG51" s="253"/>
      <c r="AH51" s="253"/>
    </row>
    <row r="52" spans="28:34" x14ac:dyDescent="0.15"/>
    <row r="53" spans="28:34" x14ac:dyDescent="0.15">
      <c r="AF53" s="253"/>
      <c r="AG53" s="253"/>
      <c r="AH53" s="253"/>
    </row>
    <row r="54" spans="28:34" x14ac:dyDescent="0.15">
      <c r="AH54" s="253"/>
    </row>
    <row r="55" spans="28:34" x14ac:dyDescent="0.15"/>
    <row r="56" spans="28:34" x14ac:dyDescent="0.15">
      <c r="AB56" s="253"/>
      <c r="AC56" s="253"/>
      <c r="AD56" s="253"/>
      <c r="AE56" s="253"/>
      <c r="AF56" s="253"/>
      <c r="AG56" s="253"/>
      <c r="AH56" s="253"/>
    </row>
    <row r="57" spans="28:34" x14ac:dyDescent="0.15">
      <c r="AH57" s="253"/>
    </row>
    <row r="58" spans="28:34" x14ac:dyDescent="0.15">
      <c r="AH58" s="253"/>
    </row>
    <row r="59" spans="28:34" x14ac:dyDescent="0.15">
      <c r="AG59" s="253"/>
      <c r="AH59" s="253"/>
    </row>
    <row r="60" spans="28:34" x14ac:dyDescent="0.15"/>
    <row r="61" spans="28:34" x14ac:dyDescent="0.15"/>
    <row r="62" spans="28:34" x14ac:dyDescent="0.15"/>
    <row r="63" spans="28:34" x14ac:dyDescent="0.15">
      <c r="AH63" s="253"/>
    </row>
    <row r="64" spans="28:34" x14ac:dyDescent="0.15">
      <c r="AG64" s="253"/>
      <c r="AH64" s="253"/>
    </row>
    <row r="65" spans="28:34" x14ac:dyDescent="0.15"/>
    <row r="66" spans="28:34" x14ac:dyDescent="0.15"/>
    <row r="67" spans="28:34" x14ac:dyDescent="0.15"/>
    <row r="68" spans="28:34" x14ac:dyDescent="0.15">
      <c r="AB68" s="253"/>
      <c r="AC68" s="253"/>
      <c r="AD68" s="253"/>
      <c r="AE68" s="253"/>
      <c r="AF68" s="253"/>
      <c r="AG68" s="253"/>
      <c r="AH68" s="253"/>
    </row>
    <row r="69" spans="28:34" x14ac:dyDescent="0.15">
      <c r="AF69" s="253"/>
      <c r="AG69" s="253"/>
      <c r="AH69" s="253"/>
    </row>
    <row r="70" spans="28:34" x14ac:dyDescent="0.15"/>
    <row r="71" spans="28:34" x14ac:dyDescent="0.15"/>
    <row r="72" spans="28:34" x14ac:dyDescent="0.15"/>
    <row r="73" spans="28:34" x14ac:dyDescent="0.15"/>
    <row r="74" spans="28:34" x14ac:dyDescent="0.15"/>
    <row r="75" spans="28:34" x14ac:dyDescent="0.15">
      <c r="AH75" s="253"/>
    </row>
    <row r="76" spans="28:34" x14ac:dyDescent="0.15">
      <c r="AF76" s="253"/>
      <c r="AG76" s="253"/>
      <c r="AH76" s="253"/>
    </row>
    <row r="77" spans="28:34" x14ac:dyDescent="0.15">
      <c r="AG77" s="253"/>
      <c r="AH77" s="253"/>
    </row>
    <row r="78" spans="28:34" x14ac:dyDescent="0.15"/>
    <row r="79" spans="28:34" x14ac:dyDescent="0.15"/>
    <row r="80" spans="28:34" x14ac:dyDescent="0.15"/>
    <row r="81" spans="25:34" x14ac:dyDescent="0.15"/>
    <row r="82" spans="25:34" x14ac:dyDescent="0.15">
      <c r="Y82" s="253"/>
    </row>
    <row r="83" spans="25:34" x14ac:dyDescent="0.15">
      <c r="Y83" s="253"/>
      <c r="Z83" s="253"/>
      <c r="AA83" s="253"/>
      <c r="AB83" s="253"/>
      <c r="AC83" s="253"/>
      <c r="AD83" s="253"/>
      <c r="AE83" s="253"/>
      <c r="AF83" s="253"/>
      <c r="AG83" s="253"/>
      <c r="AH83" s="253"/>
    </row>
    <row r="84" spans="25:34" x14ac:dyDescent="0.15"/>
    <row r="85" spans="25:34" x14ac:dyDescent="0.15"/>
    <row r="86" spans="25:34" x14ac:dyDescent="0.15"/>
    <row r="87" spans="25:34" x14ac:dyDescent="0.15"/>
    <row r="88" spans="25:34" x14ac:dyDescent="0.15">
      <c r="AH88" s="25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3"/>
      <c r="AG94" s="253"/>
      <c r="AH94" s="253"/>
    </row>
    <row r="95" spans="25:34" ht="13.5" customHeight="1" x14ac:dyDescent="0.15">
      <c r="AH95" s="25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3"/>
    </row>
    <row r="102" spans="33:34" ht="13.5" customHeight="1" x14ac:dyDescent="0.15"/>
    <row r="103" spans="33:34" ht="13.5" customHeight="1" x14ac:dyDescent="0.15"/>
    <row r="104" spans="33:34" ht="13.5" customHeight="1" x14ac:dyDescent="0.15">
      <c r="AG104" s="253"/>
      <c r="AH104" s="25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3"/>
    </row>
    <row r="117" spans="34:122" ht="13.5" customHeight="1" x14ac:dyDescent="0.15"/>
    <row r="118" spans="34:122" ht="13.5" customHeight="1" x14ac:dyDescent="0.15"/>
    <row r="119" spans="34:122" ht="13.5" customHeight="1" x14ac:dyDescent="0.15"/>
    <row r="120" spans="34:122" ht="13.5" customHeight="1" x14ac:dyDescent="0.15">
      <c r="AH120" s="253"/>
    </row>
    <row r="121" spans="34:122" ht="13.5" customHeight="1" x14ac:dyDescent="0.15">
      <c r="AH121" s="253"/>
    </row>
    <row r="122" spans="34:122" ht="13.5" customHeight="1" x14ac:dyDescent="0.15"/>
    <row r="123" spans="34:122" ht="13.5" customHeight="1" x14ac:dyDescent="0.15"/>
    <row r="124" spans="34:122" ht="13.5" customHeight="1" x14ac:dyDescent="0.15"/>
    <row r="125" spans="34:122" ht="13.5" customHeight="1" x14ac:dyDescent="0.15">
      <c r="DR125" s="253" t="s">
        <v>479</v>
      </c>
    </row>
  </sheetData>
  <sheetProtection algorithmName="SHA-512" hashValue="2dO5/qlwAiqVW1Ylv55gY9LBwz2SRE7SQHMSwAyUmkb2ckgilykv9kCXL6fsu3rQwHitBk62XhNVHRwIkik1NA==" saltValue="f7frCdaflYHMA6Jdtt2/9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42" customWidth="1"/>
    <col min="2" max="8" width="13.375" style="142" customWidth="1"/>
    <col min="9" max="16384" width="11.125" style="142"/>
  </cols>
  <sheetData>
    <row r="1" spans="1:8" x14ac:dyDescent="0.15">
      <c r="A1" s="136"/>
      <c r="B1" s="137"/>
      <c r="C1" s="138"/>
      <c r="D1" s="139"/>
      <c r="E1" s="140"/>
      <c r="F1" s="140"/>
      <c r="G1" s="140"/>
      <c r="H1" s="141"/>
    </row>
    <row r="2" spans="1:8" x14ac:dyDescent="0.15">
      <c r="A2" s="143"/>
      <c r="B2" s="144"/>
      <c r="C2" s="145"/>
      <c r="D2" s="146" t="s">
        <v>50</v>
      </c>
      <c r="E2" s="147"/>
      <c r="F2" s="148" t="s">
        <v>528</v>
      </c>
      <c r="G2" s="149"/>
      <c r="H2" s="150"/>
    </row>
    <row r="3" spans="1:8" x14ac:dyDescent="0.15">
      <c r="A3" s="146" t="s">
        <v>521</v>
      </c>
      <c r="B3" s="151"/>
      <c r="C3" s="152"/>
      <c r="D3" s="153">
        <v>119498</v>
      </c>
      <c r="E3" s="154"/>
      <c r="F3" s="155">
        <v>72051</v>
      </c>
      <c r="G3" s="156"/>
      <c r="H3" s="157"/>
    </row>
    <row r="4" spans="1:8" x14ac:dyDescent="0.15">
      <c r="A4" s="158"/>
      <c r="B4" s="159"/>
      <c r="C4" s="160"/>
      <c r="D4" s="161">
        <v>51198</v>
      </c>
      <c r="E4" s="162"/>
      <c r="F4" s="163">
        <v>34140</v>
      </c>
      <c r="G4" s="164"/>
      <c r="H4" s="165"/>
    </row>
    <row r="5" spans="1:8" x14ac:dyDescent="0.15">
      <c r="A5" s="146" t="s">
        <v>523</v>
      </c>
      <c r="B5" s="151"/>
      <c r="C5" s="152"/>
      <c r="D5" s="153">
        <v>116072</v>
      </c>
      <c r="E5" s="154"/>
      <c r="F5" s="155">
        <v>72756</v>
      </c>
      <c r="G5" s="156"/>
      <c r="H5" s="157"/>
    </row>
    <row r="6" spans="1:8" x14ac:dyDescent="0.15">
      <c r="A6" s="158"/>
      <c r="B6" s="159"/>
      <c r="C6" s="160"/>
      <c r="D6" s="161">
        <v>53971</v>
      </c>
      <c r="E6" s="162"/>
      <c r="F6" s="163">
        <v>32117</v>
      </c>
      <c r="G6" s="164"/>
      <c r="H6" s="165"/>
    </row>
    <row r="7" spans="1:8" x14ac:dyDescent="0.15">
      <c r="A7" s="146" t="s">
        <v>524</v>
      </c>
      <c r="B7" s="151"/>
      <c r="C7" s="152"/>
      <c r="D7" s="153">
        <v>67847</v>
      </c>
      <c r="E7" s="154"/>
      <c r="F7" s="155">
        <v>62281</v>
      </c>
      <c r="G7" s="156"/>
      <c r="H7" s="157"/>
    </row>
    <row r="8" spans="1:8" x14ac:dyDescent="0.15">
      <c r="A8" s="158"/>
      <c r="B8" s="159"/>
      <c r="C8" s="160"/>
      <c r="D8" s="161">
        <v>30160</v>
      </c>
      <c r="E8" s="162"/>
      <c r="F8" s="163">
        <v>38152</v>
      </c>
      <c r="G8" s="164"/>
      <c r="H8" s="165"/>
    </row>
    <row r="9" spans="1:8" x14ac:dyDescent="0.15">
      <c r="A9" s="146" t="s">
        <v>525</v>
      </c>
      <c r="B9" s="151"/>
      <c r="C9" s="152"/>
      <c r="D9" s="153">
        <v>70823</v>
      </c>
      <c r="E9" s="154"/>
      <c r="F9" s="155">
        <v>58940</v>
      </c>
      <c r="G9" s="156"/>
      <c r="H9" s="157"/>
    </row>
    <row r="10" spans="1:8" x14ac:dyDescent="0.15">
      <c r="A10" s="158"/>
      <c r="B10" s="159"/>
      <c r="C10" s="160"/>
      <c r="D10" s="161">
        <v>29691</v>
      </c>
      <c r="E10" s="162"/>
      <c r="F10" s="163">
        <v>33486</v>
      </c>
      <c r="G10" s="164"/>
      <c r="H10" s="165"/>
    </row>
    <row r="11" spans="1:8" x14ac:dyDescent="0.15">
      <c r="A11" s="146" t="s">
        <v>526</v>
      </c>
      <c r="B11" s="151"/>
      <c r="C11" s="152"/>
      <c r="D11" s="153">
        <v>63326</v>
      </c>
      <c r="E11" s="154"/>
      <c r="F11" s="155">
        <v>57336</v>
      </c>
      <c r="G11" s="156"/>
      <c r="H11" s="157"/>
    </row>
    <row r="12" spans="1:8" x14ac:dyDescent="0.15">
      <c r="A12" s="158"/>
      <c r="B12" s="159"/>
      <c r="C12" s="166"/>
      <c r="D12" s="161">
        <v>38251</v>
      </c>
      <c r="E12" s="162"/>
      <c r="F12" s="163">
        <v>34481</v>
      </c>
      <c r="G12" s="164"/>
      <c r="H12" s="165"/>
    </row>
    <row r="13" spans="1:8" x14ac:dyDescent="0.15">
      <c r="A13" s="146"/>
      <c r="B13" s="151"/>
      <c r="C13" s="152"/>
      <c r="D13" s="153">
        <v>87513</v>
      </c>
      <c r="E13" s="154"/>
      <c r="F13" s="155">
        <v>64673</v>
      </c>
      <c r="G13" s="167"/>
      <c r="H13" s="157"/>
    </row>
    <row r="14" spans="1:8" x14ac:dyDescent="0.15">
      <c r="A14" s="158"/>
      <c r="B14" s="159"/>
      <c r="C14" s="160"/>
      <c r="D14" s="161">
        <v>40654</v>
      </c>
      <c r="E14" s="162"/>
      <c r="F14" s="163">
        <v>34475</v>
      </c>
      <c r="G14" s="164"/>
      <c r="H14" s="165"/>
    </row>
    <row r="17" spans="1:11" x14ac:dyDescent="0.15">
      <c r="A17" s="142" t="s">
        <v>51</v>
      </c>
    </row>
    <row r="18" spans="1:11" x14ac:dyDescent="0.15">
      <c r="A18" s="168"/>
      <c r="B18" s="168" t="str">
        <f>実質収支比率等に係る経年分析!F$46</f>
        <v>R01</v>
      </c>
      <c r="C18" s="168" t="str">
        <f>実質収支比率等に係る経年分析!G$46</f>
        <v>R02</v>
      </c>
      <c r="D18" s="168" t="str">
        <f>実質収支比率等に係る経年分析!H$46</f>
        <v>R03</v>
      </c>
      <c r="E18" s="168" t="str">
        <f>実質収支比率等に係る経年分析!I$46</f>
        <v>R04</v>
      </c>
      <c r="F18" s="168" t="str">
        <f>実質収支比率等に係る経年分析!J$46</f>
        <v>R05</v>
      </c>
    </row>
    <row r="19" spans="1:11" x14ac:dyDescent="0.15">
      <c r="A19" s="168" t="s">
        <v>52</v>
      </c>
      <c r="B19" s="168">
        <f>ROUND(VALUE(SUBSTITUTE(実質収支比率等に係る経年分析!F$48,"▲","-")),2)</f>
        <v>3.31</v>
      </c>
      <c r="C19" s="168">
        <f>ROUND(VALUE(SUBSTITUTE(実質収支比率等に係る経年分析!G$48,"▲","-")),2)</f>
        <v>3.39</v>
      </c>
      <c r="D19" s="168">
        <f>ROUND(VALUE(SUBSTITUTE(実質収支比率等に係る経年分析!H$48,"▲","-")),2)</f>
        <v>5.37</v>
      </c>
      <c r="E19" s="168">
        <f>ROUND(VALUE(SUBSTITUTE(実質収支比率等に係る経年分析!I$48,"▲","-")),2)</f>
        <v>4.3499999999999996</v>
      </c>
      <c r="F19" s="168">
        <f>ROUND(VALUE(SUBSTITUTE(実質収支比率等に係る経年分析!J$48,"▲","-")),2)</f>
        <v>2.99</v>
      </c>
    </row>
    <row r="20" spans="1:11" x14ac:dyDescent="0.15">
      <c r="A20" s="168" t="s">
        <v>53</v>
      </c>
      <c r="B20" s="168">
        <f>ROUND(VALUE(SUBSTITUTE(実質収支比率等に係る経年分析!F$47,"▲","-")),2)</f>
        <v>11.62</v>
      </c>
      <c r="C20" s="168">
        <f>ROUND(VALUE(SUBSTITUTE(実質収支比率等に係る経年分析!G$47,"▲","-")),2)</f>
        <v>11.46</v>
      </c>
      <c r="D20" s="168">
        <f>ROUND(VALUE(SUBSTITUTE(実質収支比率等に係る経年分析!H$47,"▲","-")),2)</f>
        <v>11.57</v>
      </c>
      <c r="E20" s="168">
        <f>ROUND(VALUE(SUBSTITUTE(実質収支比率等に係る経年分析!I$47,"▲","-")),2)</f>
        <v>12.62</v>
      </c>
      <c r="F20" s="168">
        <f>ROUND(VALUE(SUBSTITUTE(実質収支比率等に係る経年分析!J$47,"▲","-")),2)</f>
        <v>12.5</v>
      </c>
    </row>
    <row r="21" spans="1:11" x14ac:dyDescent="0.15">
      <c r="A21" s="168" t="s">
        <v>54</v>
      </c>
      <c r="B21" s="168">
        <f>IF(ISNUMBER(VALUE(SUBSTITUTE(実質収支比率等に係る経年分析!F$49,"▲","-"))),ROUND(VALUE(SUBSTITUTE(実質収支比率等に係る経年分析!F$49,"▲","-")),2),NA())</f>
        <v>0.61</v>
      </c>
      <c r="C21" s="168">
        <f>IF(ISNUMBER(VALUE(SUBSTITUTE(実質収支比率等に係る経年分析!G$49,"▲","-"))),ROUND(VALUE(SUBSTITUTE(実質収支比率等に係る経年分析!G$49,"▲","-")),2),NA())</f>
        <v>0.73</v>
      </c>
      <c r="D21" s="168">
        <f>IF(ISNUMBER(VALUE(SUBSTITUTE(実質収支比率等に係る経年分析!H$49,"▲","-"))),ROUND(VALUE(SUBSTITUTE(実質収支比率等に係る経年分析!H$49,"▲","-")),2),NA())</f>
        <v>3.28</v>
      </c>
      <c r="E21" s="168">
        <f>IF(ISNUMBER(VALUE(SUBSTITUTE(実質収支比率等に係る経年分析!I$49,"▲","-"))),ROUND(VALUE(SUBSTITUTE(実質収支比率等に係る経年分析!I$49,"▲","-")),2),NA())</f>
        <v>0.75</v>
      </c>
      <c r="F21" s="168">
        <f>IF(ISNUMBER(VALUE(SUBSTITUTE(実質収支比率等に係る経年分析!J$49,"▲","-"))),ROUND(VALUE(SUBSTITUTE(実質収支比率等に係る経年分析!J$49,"▲","-")),2),NA())</f>
        <v>0.86</v>
      </c>
    </row>
    <row r="24" spans="1:11" x14ac:dyDescent="0.15">
      <c r="A24" s="142" t="s">
        <v>55</v>
      </c>
    </row>
    <row r="25" spans="1:11" x14ac:dyDescent="0.15">
      <c r="A25" s="169"/>
      <c r="B25" s="169" t="str">
        <f>連結実質赤字比率に係る赤字・黒字の構成分析!F$33</f>
        <v>R01</v>
      </c>
      <c r="C25" s="169"/>
      <c r="D25" s="169" t="str">
        <f>連結実質赤字比率に係る赤字・黒字の構成分析!G$33</f>
        <v>R02</v>
      </c>
      <c r="E25" s="169"/>
      <c r="F25" s="169" t="str">
        <f>連結実質赤字比率に係る赤字・黒字の構成分析!H$33</f>
        <v>R03</v>
      </c>
      <c r="G25" s="169"/>
      <c r="H25" s="169" t="str">
        <f>連結実質赤字比率に係る赤字・黒字の構成分析!I$33</f>
        <v>R04</v>
      </c>
      <c r="I25" s="169"/>
      <c r="J25" s="169" t="str">
        <f>連結実質赤字比率に係る赤字・黒字の構成分析!J$33</f>
        <v>R05</v>
      </c>
      <c r="K25" s="169"/>
    </row>
    <row r="26" spans="1:11" x14ac:dyDescent="0.15">
      <c r="A26" s="169"/>
      <c r="B26" s="169" t="s">
        <v>56</v>
      </c>
      <c r="C26" s="169" t="s">
        <v>57</v>
      </c>
      <c r="D26" s="169" t="s">
        <v>56</v>
      </c>
      <c r="E26" s="169" t="s">
        <v>57</v>
      </c>
      <c r="F26" s="169" t="s">
        <v>56</v>
      </c>
      <c r="G26" s="169" t="s">
        <v>57</v>
      </c>
      <c r="H26" s="169" t="s">
        <v>56</v>
      </c>
      <c r="I26" s="169" t="s">
        <v>57</v>
      </c>
      <c r="J26" s="169" t="s">
        <v>56</v>
      </c>
      <c r="K26" s="169" t="s">
        <v>57</v>
      </c>
    </row>
    <row r="27" spans="1:11" x14ac:dyDescent="0.15">
      <c r="A27" s="169" t="str">
        <f>IF(連結実質赤字比率に係る赤字・黒字の構成分析!C$43="",NA(),連結実質赤字比率に係る赤字・黒字の構成分析!C$43)</f>
        <v>その他会計（黒字）</v>
      </c>
      <c r="B27" s="169" t="e">
        <f>IF(ROUND(VALUE(SUBSTITUTE(連結実質赤字比率に係る赤字・黒字の構成分析!F$43,"▲", "-")), 2) &lt; 0, ABS(ROUND(VALUE(SUBSTITUTE(連結実質赤字比率に係る赤字・黒字の構成分析!F$43,"▲", "-")), 2)), NA())</f>
        <v>#N/A</v>
      </c>
      <c r="C27" s="169">
        <f>IF(ROUND(VALUE(SUBSTITUTE(連結実質赤字比率に係る赤字・黒字の構成分析!F$43,"▲", "-")), 2) &gt;= 0, ABS(ROUND(VALUE(SUBSTITUTE(連結実質赤字比率に係る赤字・黒字の構成分析!F$43,"▲", "-")), 2)), NA())</f>
        <v>0.13</v>
      </c>
      <c r="D27" s="169" t="e">
        <f>IF(ROUND(VALUE(SUBSTITUTE(連結実質赤字比率に係る赤字・黒字の構成分析!G$43,"▲", "-")), 2) &lt; 0, ABS(ROUND(VALUE(SUBSTITUTE(連結実質赤字比率に係る赤字・黒字の構成分析!G$43,"▲", "-")), 2)), NA())</f>
        <v>#N/A</v>
      </c>
      <c r="E27" s="169">
        <f>IF(ROUND(VALUE(SUBSTITUTE(連結実質赤字比率に係る赤字・黒字の構成分析!G$43,"▲", "-")), 2) &gt;= 0, ABS(ROUND(VALUE(SUBSTITUTE(連結実質赤字比率に係る赤字・黒字の構成分析!G$43,"▲", "-")), 2)), NA())</f>
        <v>0.04</v>
      </c>
      <c r="F27" s="169" t="e">
        <f>IF(ROUND(VALUE(SUBSTITUTE(連結実質赤字比率に係る赤字・黒字の構成分析!H$43,"▲", "-")), 2) &lt; 0, ABS(ROUND(VALUE(SUBSTITUTE(連結実質赤字比率に係る赤字・黒字の構成分析!H$43,"▲", "-")), 2)), NA())</f>
        <v>#N/A</v>
      </c>
      <c r="G27" s="169">
        <f>IF(ROUND(VALUE(SUBSTITUTE(連結実質赤字比率に係る赤字・黒字の構成分析!H$43,"▲", "-")), 2) &gt;= 0, ABS(ROUND(VALUE(SUBSTITUTE(連結実質赤字比率に係る赤字・黒字の構成分析!H$43,"▲", "-")), 2)), NA())</f>
        <v>0.04</v>
      </c>
      <c r="H27" s="169" t="e">
        <f>IF(ROUND(VALUE(SUBSTITUTE(連結実質赤字比率に係る赤字・黒字の構成分析!I$43,"▲", "-")), 2) &lt; 0, ABS(ROUND(VALUE(SUBSTITUTE(連結実質赤字比率に係る赤字・黒字の構成分析!I$43,"▲", "-")), 2)), NA())</f>
        <v>#N/A</v>
      </c>
      <c r="I27" s="169">
        <f>IF(ROUND(VALUE(SUBSTITUTE(連結実質赤字比率に係る赤字・黒字の構成分析!I$43,"▲", "-")), 2) &gt;= 0, ABS(ROUND(VALUE(SUBSTITUTE(連結実質赤字比率に係る赤字・黒字の構成分析!I$43,"▲", "-")), 2)), NA())</f>
        <v>0.04</v>
      </c>
      <c r="J27" s="169" t="e">
        <f>IF(ROUND(VALUE(SUBSTITUTE(連結実質赤字比率に係る赤字・黒字の構成分析!J$43,"▲", "-")), 2) &lt; 0, ABS(ROUND(VALUE(SUBSTITUTE(連結実質赤字比率に係る赤字・黒字の構成分析!J$43,"▲", "-")), 2)), NA())</f>
        <v>#N/A</v>
      </c>
      <c r="K27" s="169">
        <f>IF(ROUND(VALUE(SUBSTITUTE(連結実質赤字比率に係る赤字・黒字の構成分析!J$43,"▲", "-")), 2) &gt;= 0, ABS(ROUND(VALUE(SUBSTITUTE(連結実質赤字比率に係る赤字・黒字の構成分析!J$43,"▲", "-")), 2)), NA())</f>
        <v>0.04</v>
      </c>
    </row>
    <row r="28" spans="1:11" x14ac:dyDescent="0.15">
      <c r="A28" s="169" t="str">
        <f>IF(連結実質赤字比率に係る赤字・黒字の構成分析!C$42="",NA(),連結実質赤字比率に係る赤字・黒字の構成分析!C$42)</f>
        <v>その他会計（赤字）</v>
      </c>
      <c r="B28" s="169" t="e">
        <f>IF(ROUND(VALUE(SUBSTITUTE(連結実質赤字比率に係る赤字・黒字の構成分析!F$42,"▲", "-")), 2) &lt; 0, ABS(ROUND(VALUE(SUBSTITUTE(連結実質赤字比率に係る赤字・黒字の構成分析!F$42,"▲", "-")), 2)), NA())</f>
        <v>#VALUE!</v>
      </c>
      <c r="C28" s="169" t="e">
        <f>IF(ROUND(VALUE(SUBSTITUTE(連結実質赤字比率に係る赤字・黒字の構成分析!F$42,"▲", "-")), 2) &gt;= 0, ABS(ROUND(VALUE(SUBSTITUTE(連結実質赤字比率に係る赤字・黒字の構成分析!F$42,"▲", "-")), 2)), NA())</f>
        <v>#VALUE!</v>
      </c>
      <c r="D28" s="169" t="e">
        <f>IF(ROUND(VALUE(SUBSTITUTE(連結実質赤字比率に係る赤字・黒字の構成分析!G$42,"▲", "-")), 2) &lt; 0, ABS(ROUND(VALUE(SUBSTITUTE(連結実質赤字比率に係る赤字・黒字の構成分析!G$42,"▲", "-")), 2)), NA())</f>
        <v>#VALUE!</v>
      </c>
      <c r="E28" s="169" t="e">
        <f>IF(ROUND(VALUE(SUBSTITUTE(連結実質赤字比率に係る赤字・黒字の構成分析!G$42,"▲", "-")), 2) &gt;= 0, ABS(ROUND(VALUE(SUBSTITUTE(連結実質赤字比率に係る赤字・黒字の構成分析!G$42,"▲", "-")), 2)), NA())</f>
        <v>#VALUE!</v>
      </c>
      <c r="F28" s="169" t="e">
        <f>IF(ROUND(VALUE(SUBSTITUTE(連結実質赤字比率に係る赤字・黒字の構成分析!H$42,"▲", "-")), 2) &lt; 0, ABS(ROUND(VALUE(SUBSTITUTE(連結実質赤字比率に係る赤字・黒字の構成分析!H$42,"▲", "-")), 2)), NA())</f>
        <v>#VALUE!</v>
      </c>
      <c r="G28" s="169" t="e">
        <f>IF(ROUND(VALUE(SUBSTITUTE(連結実質赤字比率に係る赤字・黒字の構成分析!H$42,"▲", "-")), 2) &gt;= 0, ABS(ROUND(VALUE(SUBSTITUTE(連結実質赤字比率に係る赤字・黒字の構成分析!H$42,"▲", "-")), 2)), NA())</f>
        <v>#VALUE!</v>
      </c>
      <c r="H28" s="169" t="e">
        <f>IF(ROUND(VALUE(SUBSTITUTE(連結実質赤字比率に係る赤字・黒字の構成分析!I$42,"▲", "-")), 2) &lt; 0, ABS(ROUND(VALUE(SUBSTITUTE(連結実質赤字比率に係る赤字・黒字の構成分析!I$42,"▲", "-")), 2)), NA())</f>
        <v>#VALUE!</v>
      </c>
      <c r="I28" s="169" t="e">
        <f>IF(ROUND(VALUE(SUBSTITUTE(連結実質赤字比率に係る赤字・黒字の構成分析!I$42,"▲", "-")), 2) &gt;= 0, ABS(ROUND(VALUE(SUBSTITUTE(連結実質赤字比率に係る赤字・黒字の構成分析!I$42,"▲", "-")), 2)), NA())</f>
        <v>#VALUE!</v>
      </c>
      <c r="J28" s="169" t="e">
        <f>IF(ROUND(VALUE(SUBSTITUTE(連結実質赤字比率に係る赤字・黒字の構成分析!J$42,"▲", "-")), 2) &lt; 0, ABS(ROUND(VALUE(SUBSTITUTE(連結実質赤字比率に係る赤字・黒字の構成分析!J$42,"▲", "-")), 2)), NA())</f>
        <v>#VALUE!</v>
      </c>
      <c r="K28" s="169" t="e">
        <f>IF(ROUND(VALUE(SUBSTITUTE(連結実質赤字比率に係る赤字・黒字の構成分析!J$42,"▲", "-")), 2) &gt;= 0, ABS(ROUND(VALUE(SUBSTITUTE(連結実質赤字比率に係る赤字・黒字の構成分析!J$42,"▲", "-")), 2)), NA())</f>
        <v>#VALUE!</v>
      </c>
    </row>
    <row r="29" spans="1:11" x14ac:dyDescent="0.15">
      <c r="A29" s="169" t="str">
        <f>IF(連結実質赤字比率に係る赤字・黒字の構成分析!C$41="",NA(),連結実質赤字比率に係る赤字・黒字の構成分析!C$41)</f>
        <v>浄化槽事業会計</v>
      </c>
      <c r="B29" s="169" t="e">
        <f>IF(ROUND(VALUE(SUBSTITUTE(連結実質赤字比率に係る赤字・黒字の構成分析!F$41,"▲", "-")), 2) &lt; 0, ABS(ROUND(VALUE(SUBSTITUTE(連結実質赤字比率に係る赤字・黒字の構成分析!F$41,"▲", "-")), 2)), NA())</f>
        <v>#N/A</v>
      </c>
      <c r="C29" s="169">
        <f>IF(ROUND(VALUE(SUBSTITUTE(連結実質赤字比率に係る赤字・黒字の構成分析!F$41,"▲", "-")), 2) &gt;= 0, ABS(ROUND(VALUE(SUBSTITUTE(連結実質赤字比率に係る赤字・黒字の構成分析!F$41,"▲", "-")), 2)), NA())</f>
        <v>0.06</v>
      </c>
      <c r="D29" s="169" t="e">
        <f>IF(ROUND(VALUE(SUBSTITUTE(連結実質赤字比率に係る赤字・黒字の構成分析!G$41,"▲", "-")), 2) &lt; 0, ABS(ROUND(VALUE(SUBSTITUTE(連結実質赤字比率に係る赤字・黒字の構成分析!G$41,"▲", "-")), 2)), NA())</f>
        <v>#N/A</v>
      </c>
      <c r="E29" s="169">
        <f>IF(ROUND(VALUE(SUBSTITUTE(連結実質赤字比率に係る赤字・黒字の構成分析!G$41,"▲", "-")), 2) &gt;= 0, ABS(ROUND(VALUE(SUBSTITUTE(連結実質赤字比率に係る赤字・黒字の構成分析!G$41,"▲", "-")), 2)), NA())</f>
        <v>0.06</v>
      </c>
      <c r="F29" s="169" t="e">
        <f>IF(ROUND(VALUE(SUBSTITUTE(連結実質赤字比率に係る赤字・黒字の構成分析!H$41,"▲", "-")), 2) &lt; 0, ABS(ROUND(VALUE(SUBSTITUTE(連結実質赤字比率に係る赤字・黒字の構成分析!H$41,"▲", "-")), 2)), NA())</f>
        <v>#N/A</v>
      </c>
      <c r="G29" s="169">
        <f>IF(ROUND(VALUE(SUBSTITUTE(連結実質赤字比率に係る赤字・黒字の構成分析!H$41,"▲", "-")), 2) &gt;= 0, ABS(ROUND(VALUE(SUBSTITUTE(連結実質赤字比率に係る赤字・黒字の構成分析!H$41,"▲", "-")), 2)), NA())</f>
        <v>0.08</v>
      </c>
      <c r="H29" s="169" t="e">
        <f>IF(ROUND(VALUE(SUBSTITUTE(連結実質赤字比率に係る赤字・黒字の構成分析!I$41,"▲", "-")), 2) &lt; 0, ABS(ROUND(VALUE(SUBSTITUTE(連結実質赤字比率に係る赤字・黒字の構成分析!I$41,"▲", "-")), 2)), NA())</f>
        <v>#N/A</v>
      </c>
      <c r="I29" s="169">
        <f>IF(ROUND(VALUE(SUBSTITUTE(連結実質赤字比率に係る赤字・黒字の構成分析!I$41,"▲", "-")), 2) &gt;= 0, ABS(ROUND(VALUE(SUBSTITUTE(連結実質赤字比率に係る赤字・黒字の構成分析!I$41,"▲", "-")), 2)), NA())</f>
        <v>0.09</v>
      </c>
      <c r="J29" s="169" t="e">
        <f>IF(ROUND(VALUE(SUBSTITUTE(連結実質赤字比率に係る赤字・黒字の構成分析!J$41,"▲", "-")), 2) &lt; 0, ABS(ROUND(VALUE(SUBSTITUTE(連結実質赤字比率に係る赤字・黒字の構成分析!J$41,"▲", "-")), 2)), NA())</f>
        <v>#N/A</v>
      </c>
      <c r="K29" s="169">
        <f>IF(ROUND(VALUE(SUBSTITUTE(連結実質赤字比率に係る赤字・黒字の構成分析!J$41,"▲", "-")), 2) &gt;= 0, ABS(ROUND(VALUE(SUBSTITUTE(連結実質赤字比率に係る赤字・黒字の構成分析!J$41,"▲", "-")), 2)), NA())</f>
        <v>0.1</v>
      </c>
    </row>
    <row r="30" spans="1:11" x14ac:dyDescent="0.15">
      <c r="A30" s="169" t="str">
        <f>IF(連結実質赤字比率に係る赤字・黒字の構成分析!C$40="",NA(),連結実質赤字比率に係る赤字・黒字の構成分析!C$40)</f>
        <v>集落排水事業会計</v>
      </c>
      <c r="B30" s="169" t="e">
        <f>IF(ROUND(VALUE(SUBSTITUTE(連結実質赤字比率に係る赤字・黒字の構成分析!F$40,"▲", "-")), 2) &lt; 0, ABS(ROUND(VALUE(SUBSTITUTE(連結実質赤字比率に係る赤字・黒字の構成分析!F$40,"▲", "-")), 2)), NA())</f>
        <v>#N/A</v>
      </c>
      <c r="C30" s="169">
        <f>IF(ROUND(VALUE(SUBSTITUTE(連結実質赤字比率に係る赤字・黒字の構成分析!F$40,"▲", "-")), 2) &gt;= 0, ABS(ROUND(VALUE(SUBSTITUTE(連結実質赤字比率に係る赤字・黒字の構成分析!F$40,"▲", "-")), 2)), NA())</f>
        <v>0.69</v>
      </c>
      <c r="D30" s="169" t="e">
        <f>IF(ROUND(VALUE(SUBSTITUTE(連結実質赤字比率に係る赤字・黒字の構成分析!G$40,"▲", "-")), 2) &lt; 0, ABS(ROUND(VALUE(SUBSTITUTE(連結実質赤字比率に係る赤字・黒字の構成分析!G$40,"▲", "-")), 2)), NA())</f>
        <v>#N/A</v>
      </c>
      <c r="E30" s="169">
        <f>IF(ROUND(VALUE(SUBSTITUTE(連結実質赤字比率に係る赤字・黒字の構成分析!G$40,"▲", "-")), 2) &gt;= 0, ABS(ROUND(VALUE(SUBSTITUTE(連結実質赤字比率に係る赤字・黒字の構成分析!G$40,"▲", "-")), 2)), NA())</f>
        <v>0.76</v>
      </c>
      <c r="F30" s="169" t="e">
        <f>IF(ROUND(VALUE(SUBSTITUTE(連結実質赤字比率に係る赤字・黒字の構成分析!H$40,"▲", "-")), 2) &lt; 0, ABS(ROUND(VALUE(SUBSTITUTE(連結実質赤字比率に係る赤字・黒字の構成分析!H$40,"▲", "-")), 2)), NA())</f>
        <v>#N/A</v>
      </c>
      <c r="G30" s="169">
        <f>IF(ROUND(VALUE(SUBSTITUTE(連結実質赤字比率に係る赤字・黒字の構成分析!H$40,"▲", "-")), 2) &gt;= 0, ABS(ROUND(VALUE(SUBSTITUTE(連結実質赤字比率に係る赤字・黒字の構成分析!H$40,"▲", "-")), 2)), NA())</f>
        <v>0.94</v>
      </c>
      <c r="H30" s="169" t="e">
        <f>IF(ROUND(VALUE(SUBSTITUTE(連結実質赤字比率に係る赤字・黒字の構成分析!I$40,"▲", "-")), 2) &lt; 0, ABS(ROUND(VALUE(SUBSTITUTE(連結実質赤字比率に係る赤字・黒字の構成分析!I$40,"▲", "-")), 2)), NA())</f>
        <v>#N/A</v>
      </c>
      <c r="I30" s="169">
        <f>IF(ROUND(VALUE(SUBSTITUTE(連結実質赤字比率に係る赤字・黒字の構成分析!I$40,"▲", "-")), 2) &gt;= 0, ABS(ROUND(VALUE(SUBSTITUTE(連結実質赤字比率に係る赤字・黒字の構成分析!I$40,"▲", "-")), 2)), NA())</f>
        <v>1.08</v>
      </c>
      <c r="J30" s="169" t="e">
        <f>IF(ROUND(VALUE(SUBSTITUTE(連結実質赤字比率に係る赤字・黒字の構成分析!J$40,"▲", "-")), 2) &lt; 0, ABS(ROUND(VALUE(SUBSTITUTE(連結実質赤字比率に係る赤字・黒字の構成分析!J$40,"▲", "-")), 2)), NA())</f>
        <v>#N/A</v>
      </c>
      <c r="K30" s="169">
        <f>IF(ROUND(VALUE(SUBSTITUTE(連結実質赤字比率に係る赤字・黒字の構成分析!J$40,"▲", "-")), 2) &gt;= 0, ABS(ROUND(VALUE(SUBSTITUTE(連結実質赤字比率に係る赤字・黒字の構成分析!J$40,"▲", "-")), 2)), NA())</f>
        <v>1.39</v>
      </c>
    </row>
    <row r="31" spans="1:11" x14ac:dyDescent="0.15">
      <c r="A31" s="169" t="str">
        <f>IF(連結実質赤字比率に係る赤字・黒字の構成分析!C$39="",NA(),連結実質赤字比率に係る赤字・黒字の構成分析!C$39)</f>
        <v>介護保険特別会計</v>
      </c>
      <c r="B31" s="169" t="e">
        <f>IF(ROUND(VALUE(SUBSTITUTE(連結実質赤字比率に係る赤字・黒字の構成分析!F$39,"▲", "-")), 2) &lt; 0, ABS(ROUND(VALUE(SUBSTITUTE(連結実質赤字比率に係る赤字・黒字の構成分析!F$39,"▲", "-")), 2)), NA())</f>
        <v>#N/A</v>
      </c>
      <c r="C31" s="169">
        <f>IF(ROUND(VALUE(SUBSTITUTE(連結実質赤字比率に係る赤字・黒字の構成分析!F$39,"▲", "-")), 2) &gt;= 0, ABS(ROUND(VALUE(SUBSTITUTE(連結実質赤字比率に係る赤字・黒字の構成分析!F$39,"▲", "-")), 2)), NA())</f>
        <v>1.78</v>
      </c>
      <c r="D31" s="169" t="e">
        <f>IF(ROUND(VALUE(SUBSTITUTE(連結実質赤字比率に係る赤字・黒字の構成分析!G$39,"▲", "-")), 2) &lt; 0, ABS(ROUND(VALUE(SUBSTITUTE(連結実質赤字比率に係る赤字・黒字の構成分析!G$39,"▲", "-")), 2)), NA())</f>
        <v>#N/A</v>
      </c>
      <c r="E31" s="169">
        <f>IF(ROUND(VALUE(SUBSTITUTE(連結実質赤字比率に係る赤字・黒字の構成分析!G$39,"▲", "-")), 2) &gt;= 0, ABS(ROUND(VALUE(SUBSTITUTE(連結実質赤字比率に係る赤字・黒字の構成分析!G$39,"▲", "-")), 2)), NA())</f>
        <v>1.78</v>
      </c>
      <c r="F31" s="169" t="e">
        <f>IF(ROUND(VALUE(SUBSTITUTE(連結実質赤字比率に係る赤字・黒字の構成分析!H$39,"▲", "-")), 2) &lt; 0, ABS(ROUND(VALUE(SUBSTITUTE(連結実質赤字比率に係る赤字・黒字の構成分析!H$39,"▲", "-")), 2)), NA())</f>
        <v>#N/A</v>
      </c>
      <c r="G31" s="169">
        <f>IF(ROUND(VALUE(SUBSTITUTE(連結実質赤字比率に係る赤字・黒字の構成分析!H$39,"▲", "-")), 2) &gt;= 0, ABS(ROUND(VALUE(SUBSTITUTE(連結実質赤字比率に係る赤字・黒字の構成分析!H$39,"▲", "-")), 2)), NA())</f>
        <v>2.84</v>
      </c>
      <c r="H31" s="169" t="e">
        <f>IF(ROUND(VALUE(SUBSTITUTE(連結実質赤字比率に係る赤字・黒字の構成分析!I$39,"▲", "-")), 2) &lt; 0, ABS(ROUND(VALUE(SUBSTITUTE(連結実質赤字比率に係る赤字・黒字の構成分析!I$39,"▲", "-")), 2)), NA())</f>
        <v>#N/A</v>
      </c>
      <c r="I31" s="169">
        <f>IF(ROUND(VALUE(SUBSTITUTE(連結実質赤字比率に係る赤字・黒字の構成分析!I$39,"▲", "-")), 2) &gt;= 0, ABS(ROUND(VALUE(SUBSTITUTE(連結実質赤字比率に係る赤字・黒字の構成分析!I$39,"▲", "-")), 2)), NA())</f>
        <v>3.06</v>
      </c>
      <c r="J31" s="169" t="e">
        <f>IF(ROUND(VALUE(SUBSTITUTE(連結実質赤字比率に係る赤字・黒字の構成分析!J$39,"▲", "-")), 2) &lt; 0, ABS(ROUND(VALUE(SUBSTITUTE(連結実質赤字比率に係る赤字・黒字の構成分析!J$39,"▲", "-")), 2)), NA())</f>
        <v>#N/A</v>
      </c>
      <c r="K31" s="169">
        <f>IF(ROUND(VALUE(SUBSTITUTE(連結実質赤字比率に係る赤字・黒字の構成分析!J$39,"▲", "-")), 2) &gt;= 0, ABS(ROUND(VALUE(SUBSTITUTE(連結実質赤字比率に係る赤字・黒字の構成分析!J$39,"▲", "-")), 2)), NA())</f>
        <v>2.65</v>
      </c>
    </row>
    <row r="32" spans="1:11" x14ac:dyDescent="0.15">
      <c r="A32" s="169" t="str">
        <f>IF(連結実質赤字比率に係る赤字・黒字の構成分析!C$38="",NA(),連結実質赤字比率に係る赤字・黒字の構成分析!C$38)</f>
        <v>一般会計</v>
      </c>
      <c r="B32" s="169" t="e">
        <f>IF(ROUND(VALUE(SUBSTITUTE(連結実質赤字比率に係る赤字・黒字の構成分析!F$38,"▲", "-")), 2) &lt; 0, ABS(ROUND(VALUE(SUBSTITUTE(連結実質赤字比率に係る赤字・黒字の構成分析!F$38,"▲", "-")), 2)), NA())</f>
        <v>#N/A</v>
      </c>
      <c r="C32" s="169">
        <f>IF(ROUND(VALUE(SUBSTITUTE(連結実質赤字比率に係る赤字・黒字の構成分析!F$38,"▲", "-")), 2) &gt;= 0, ABS(ROUND(VALUE(SUBSTITUTE(連結実質赤字比率に係る赤字・黒字の構成分析!F$38,"▲", "-")), 2)), NA())</f>
        <v>3.18</v>
      </c>
      <c r="D32" s="169" t="e">
        <f>IF(ROUND(VALUE(SUBSTITUTE(連結実質赤字比率に係る赤字・黒字の構成分析!G$38,"▲", "-")), 2) &lt; 0, ABS(ROUND(VALUE(SUBSTITUTE(連結実質赤字比率に係る赤字・黒字の構成分析!G$38,"▲", "-")), 2)), NA())</f>
        <v>#N/A</v>
      </c>
      <c r="E32" s="169">
        <f>IF(ROUND(VALUE(SUBSTITUTE(連結実質赤字比率に係る赤字・黒字の構成分析!G$38,"▲", "-")), 2) &gt;= 0, ABS(ROUND(VALUE(SUBSTITUTE(連結実質赤字比率に係る赤字・黒字の構成分析!G$38,"▲", "-")), 2)), NA())</f>
        <v>3.35</v>
      </c>
      <c r="F32" s="169" t="e">
        <f>IF(ROUND(VALUE(SUBSTITUTE(連結実質赤字比率に係る赤字・黒字の構成分析!H$38,"▲", "-")), 2) &lt; 0, ABS(ROUND(VALUE(SUBSTITUTE(連結実質赤字比率に係る赤字・黒字の構成分析!H$38,"▲", "-")), 2)), NA())</f>
        <v>#N/A</v>
      </c>
      <c r="G32" s="169">
        <f>IF(ROUND(VALUE(SUBSTITUTE(連結実質赤字比率に係る赤字・黒字の構成分析!H$38,"▲", "-")), 2) &gt;= 0, ABS(ROUND(VALUE(SUBSTITUTE(連結実質赤字比率に係る赤字・黒字の構成分析!H$38,"▲", "-")), 2)), NA())</f>
        <v>5.33</v>
      </c>
      <c r="H32" s="169" t="e">
        <f>IF(ROUND(VALUE(SUBSTITUTE(連結実質赤字比率に係る赤字・黒字の構成分析!I$38,"▲", "-")), 2) &lt; 0, ABS(ROUND(VALUE(SUBSTITUTE(連結実質赤字比率に係る赤字・黒字の構成分析!I$38,"▲", "-")), 2)), NA())</f>
        <v>#N/A</v>
      </c>
      <c r="I32" s="169">
        <f>IF(ROUND(VALUE(SUBSTITUTE(連結実質赤字比率に係る赤字・黒字の構成分析!I$38,"▲", "-")), 2) &gt;= 0, ABS(ROUND(VALUE(SUBSTITUTE(連結実質赤字比率に係る赤字・黒字の構成分析!I$38,"▲", "-")), 2)), NA())</f>
        <v>4.3099999999999996</v>
      </c>
      <c r="J32" s="169" t="e">
        <f>IF(ROUND(VALUE(SUBSTITUTE(連結実質赤字比率に係る赤字・黒字の構成分析!J$38,"▲", "-")), 2) &lt; 0, ABS(ROUND(VALUE(SUBSTITUTE(連結実質赤字比率に係る赤字・黒字の構成分析!J$38,"▲", "-")), 2)), NA())</f>
        <v>#N/A</v>
      </c>
      <c r="K32" s="169">
        <f>IF(ROUND(VALUE(SUBSTITUTE(連結実質赤字比率に係る赤字・黒字の構成分析!J$38,"▲", "-")), 2) &gt;= 0, ABS(ROUND(VALUE(SUBSTITUTE(連結実質赤字比率に係る赤字・黒字の構成分析!J$38,"▲", "-")), 2)), NA())</f>
        <v>2.96</v>
      </c>
    </row>
    <row r="33" spans="1:16" x14ac:dyDescent="0.15">
      <c r="A33" s="169" t="str">
        <f>IF(連結実質赤字比率に係る赤字・黒字の構成分析!C$37="",NA(),連結実質赤字比率に係る赤字・黒字の構成分析!C$37)</f>
        <v>公共下水道事業会計</v>
      </c>
      <c r="B33" s="169" t="e">
        <f>IF(ROUND(VALUE(SUBSTITUTE(連結実質赤字比率に係る赤字・黒字の構成分析!F$37,"▲", "-")), 2) &lt; 0, ABS(ROUND(VALUE(SUBSTITUTE(連結実質赤字比率に係る赤字・黒字の構成分析!F$37,"▲", "-")), 2)), NA())</f>
        <v>#N/A</v>
      </c>
      <c r="C33" s="169">
        <f>IF(ROUND(VALUE(SUBSTITUTE(連結実質赤字比率に係る赤字・黒字の構成分析!F$37,"▲", "-")), 2) &gt;= 0, ABS(ROUND(VALUE(SUBSTITUTE(連結実質赤字比率に係る赤字・黒字の構成分析!F$37,"▲", "-")), 2)), NA())</f>
        <v>2.76</v>
      </c>
      <c r="D33" s="169" t="e">
        <f>IF(ROUND(VALUE(SUBSTITUTE(連結実質赤字比率に係る赤字・黒字の構成分析!G$37,"▲", "-")), 2) &lt; 0, ABS(ROUND(VALUE(SUBSTITUTE(連結実質赤字比率に係る赤字・黒字の構成分析!G$37,"▲", "-")), 2)), NA())</f>
        <v>#N/A</v>
      </c>
      <c r="E33" s="169">
        <f>IF(ROUND(VALUE(SUBSTITUTE(連結実質赤字比率に係る赤字・黒字の構成分析!G$37,"▲", "-")), 2) &gt;= 0, ABS(ROUND(VALUE(SUBSTITUTE(連結実質赤字比率に係る赤字・黒字の構成分析!G$37,"▲", "-")), 2)), NA())</f>
        <v>3.4</v>
      </c>
      <c r="F33" s="169" t="e">
        <f>IF(ROUND(VALUE(SUBSTITUTE(連結実質赤字比率に係る赤字・黒字の構成分析!H$37,"▲", "-")), 2) &lt; 0, ABS(ROUND(VALUE(SUBSTITUTE(連結実質赤字比率に係る赤字・黒字の構成分析!H$37,"▲", "-")), 2)), NA())</f>
        <v>#N/A</v>
      </c>
      <c r="G33" s="169">
        <f>IF(ROUND(VALUE(SUBSTITUTE(連結実質赤字比率に係る赤字・黒字の構成分析!H$37,"▲", "-")), 2) &gt;= 0, ABS(ROUND(VALUE(SUBSTITUTE(連結実質赤字比率に係る赤字・黒字の構成分析!H$37,"▲", "-")), 2)), NA())</f>
        <v>2.3199999999999998</v>
      </c>
      <c r="H33" s="169" t="e">
        <f>IF(ROUND(VALUE(SUBSTITUTE(連結実質赤字比率に係る赤字・黒字の構成分析!I$37,"▲", "-")), 2) &lt; 0, ABS(ROUND(VALUE(SUBSTITUTE(連結実質赤字比率に係る赤字・黒字の構成分析!I$37,"▲", "-")), 2)), NA())</f>
        <v>#N/A</v>
      </c>
      <c r="I33" s="169">
        <f>IF(ROUND(VALUE(SUBSTITUTE(連結実質赤字比率に係る赤字・黒字の構成分析!I$37,"▲", "-")), 2) &gt;= 0, ABS(ROUND(VALUE(SUBSTITUTE(連結実質赤字比率に係る赤字・黒字の構成分析!I$37,"▲", "-")), 2)), NA())</f>
        <v>2.75</v>
      </c>
      <c r="J33" s="169" t="e">
        <f>IF(ROUND(VALUE(SUBSTITUTE(連結実質赤字比率に係る赤字・黒字の構成分析!J$37,"▲", "-")), 2) &lt; 0, ABS(ROUND(VALUE(SUBSTITUTE(連結実質赤字比率に係る赤字・黒字の構成分析!J$37,"▲", "-")), 2)), NA())</f>
        <v>#N/A</v>
      </c>
      <c r="K33" s="169">
        <f>IF(ROUND(VALUE(SUBSTITUTE(連結実質赤字比率に係る赤字・黒字の構成分析!J$37,"▲", "-")), 2) &gt;= 0, ABS(ROUND(VALUE(SUBSTITUTE(連結実質赤字比率に係る赤字・黒字の構成分析!J$37,"▲", "-")), 2)), NA())</f>
        <v>3.21</v>
      </c>
    </row>
    <row r="34" spans="1:16" x14ac:dyDescent="0.15">
      <c r="A34" s="169" t="str">
        <f>IF(連結実質赤字比率に係る赤字・黒字の構成分析!C$36="",NA(),連結実質赤字比率に係る赤字・黒字の構成分析!C$36)</f>
        <v>国民健康保険特別会計</v>
      </c>
      <c r="B34" s="169" t="e">
        <f>IF(ROUND(VALUE(SUBSTITUTE(連結実質赤字比率に係る赤字・黒字の構成分析!F$36,"▲", "-")), 2) &lt; 0, ABS(ROUND(VALUE(SUBSTITUTE(連結実質赤字比率に係る赤字・黒字の構成分析!F$36,"▲", "-")), 2)), NA())</f>
        <v>#N/A</v>
      </c>
      <c r="C34" s="169">
        <f>IF(ROUND(VALUE(SUBSTITUTE(連結実質赤字比率に係る赤字・黒字の構成分析!F$36,"▲", "-")), 2) &gt;= 0, ABS(ROUND(VALUE(SUBSTITUTE(連結実質赤字比率に係る赤字・黒字の構成分析!F$36,"▲", "-")), 2)), NA())</f>
        <v>3.22</v>
      </c>
      <c r="D34" s="169" t="e">
        <f>IF(ROUND(VALUE(SUBSTITUTE(連結実質赤字比率に係る赤字・黒字の構成分析!G$36,"▲", "-")), 2) &lt; 0, ABS(ROUND(VALUE(SUBSTITUTE(連結実質赤字比率に係る赤字・黒字の構成分析!G$36,"▲", "-")), 2)), NA())</f>
        <v>#N/A</v>
      </c>
      <c r="E34" s="169">
        <f>IF(ROUND(VALUE(SUBSTITUTE(連結実質赤字比率に係る赤字・黒字の構成分析!G$36,"▲", "-")), 2) &gt;= 0, ABS(ROUND(VALUE(SUBSTITUTE(連結実質赤字比率に係る赤字・黒字の構成分析!G$36,"▲", "-")), 2)), NA())</f>
        <v>4.22</v>
      </c>
      <c r="F34" s="169" t="e">
        <f>IF(ROUND(VALUE(SUBSTITUTE(連結実質赤字比率に係る赤字・黒字の構成分析!H$36,"▲", "-")), 2) &lt; 0, ABS(ROUND(VALUE(SUBSTITUTE(連結実質赤字比率に係る赤字・黒字の構成分析!H$36,"▲", "-")), 2)), NA())</f>
        <v>#N/A</v>
      </c>
      <c r="G34" s="169">
        <f>IF(ROUND(VALUE(SUBSTITUTE(連結実質赤字比率に係る赤字・黒字の構成分析!H$36,"▲", "-")), 2) &gt;= 0, ABS(ROUND(VALUE(SUBSTITUTE(連結実質赤字比率に係る赤字・黒字の構成分析!H$36,"▲", "-")), 2)), NA())</f>
        <v>4.7699999999999996</v>
      </c>
      <c r="H34" s="169" t="e">
        <f>IF(ROUND(VALUE(SUBSTITUTE(連結実質赤字比率に係る赤字・黒字の構成分析!I$36,"▲", "-")), 2) &lt; 0, ABS(ROUND(VALUE(SUBSTITUTE(連結実質赤字比率に係る赤字・黒字の構成分析!I$36,"▲", "-")), 2)), NA())</f>
        <v>#N/A</v>
      </c>
      <c r="I34" s="169">
        <f>IF(ROUND(VALUE(SUBSTITUTE(連結実質赤字比率に係る赤字・黒字の構成分析!I$36,"▲", "-")), 2) &gt;= 0, ABS(ROUND(VALUE(SUBSTITUTE(連結実質赤字比率に係る赤字・黒字の構成分析!I$36,"▲", "-")), 2)), NA())</f>
        <v>4.6900000000000004</v>
      </c>
      <c r="J34" s="169" t="e">
        <f>IF(ROUND(VALUE(SUBSTITUTE(連結実質赤字比率に係る赤字・黒字の構成分析!J$36,"▲", "-")), 2) &lt; 0, ABS(ROUND(VALUE(SUBSTITUTE(連結実質赤字比率に係る赤字・黒字の構成分析!J$36,"▲", "-")), 2)), NA())</f>
        <v>#N/A</v>
      </c>
      <c r="K34" s="169">
        <f>IF(ROUND(VALUE(SUBSTITUTE(連結実質赤字比率に係る赤字・黒字の構成分析!J$36,"▲", "-")), 2) &gt;= 0, ABS(ROUND(VALUE(SUBSTITUTE(連結実質赤字比率に係る赤字・黒字の構成分析!J$36,"▲", "-")), 2)), NA())</f>
        <v>4.95</v>
      </c>
    </row>
    <row r="35" spans="1:16" x14ac:dyDescent="0.15">
      <c r="A35" s="169" t="str">
        <f>IF(連結実質赤字比率に係る赤字・黒字の構成分析!C$35="",NA(),連結実質赤字比率に係る赤字・黒字の構成分析!C$35)</f>
        <v>病院事業会計</v>
      </c>
      <c r="B35" s="169" t="e">
        <f>IF(ROUND(VALUE(SUBSTITUTE(連結実質赤字比率に係る赤字・黒字の構成分析!F$35,"▲", "-")), 2) &lt; 0, ABS(ROUND(VALUE(SUBSTITUTE(連結実質赤字比率に係る赤字・黒字の構成分析!F$35,"▲", "-")), 2)), NA())</f>
        <v>#N/A</v>
      </c>
      <c r="C35" s="169">
        <f>IF(ROUND(VALUE(SUBSTITUTE(連結実質赤字比率に係る赤字・黒字の構成分析!F$35,"▲", "-")), 2) &gt;= 0, ABS(ROUND(VALUE(SUBSTITUTE(連結実質赤字比率に係る赤字・黒字の構成分析!F$35,"▲", "-")), 2)), NA())</f>
        <v>3.74</v>
      </c>
      <c r="D35" s="169" t="e">
        <f>IF(ROUND(VALUE(SUBSTITUTE(連結実質赤字比率に係る赤字・黒字の構成分析!G$35,"▲", "-")), 2) &lt; 0, ABS(ROUND(VALUE(SUBSTITUTE(連結実質赤字比率に係る赤字・黒字の構成分析!G$35,"▲", "-")), 2)), NA())</f>
        <v>#N/A</v>
      </c>
      <c r="E35" s="169">
        <f>IF(ROUND(VALUE(SUBSTITUTE(連結実質赤字比率に係る赤字・黒字の構成分析!G$35,"▲", "-")), 2) &gt;= 0, ABS(ROUND(VALUE(SUBSTITUTE(連結実質赤字比率に係る赤字・黒字の構成分析!G$35,"▲", "-")), 2)), NA())</f>
        <v>4.6100000000000003</v>
      </c>
      <c r="F35" s="169" t="e">
        <f>IF(ROUND(VALUE(SUBSTITUTE(連結実質赤字比率に係る赤字・黒字の構成分析!H$35,"▲", "-")), 2) &lt; 0, ABS(ROUND(VALUE(SUBSTITUTE(連結実質赤字比率に係る赤字・黒字の構成分析!H$35,"▲", "-")), 2)), NA())</f>
        <v>#N/A</v>
      </c>
      <c r="G35" s="169">
        <f>IF(ROUND(VALUE(SUBSTITUTE(連結実質赤字比率に係る赤字・黒字の構成分析!H$35,"▲", "-")), 2) &gt;= 0, ABS(ROUND(VALUE(SUBSTITUTE(連結実質赤字比率に係る赤字・黒字の構成分析!H$35,"▲", "-")), 2)), NA())</f>
        <v>5.89</v>
      </c>
      <c r="H35" s="169" t="e">
        <f>IF(ROUND(VALUE(SUBSTITUTE(連結実質赤字比率に係る赤字・黒字の構成分析!I$35,"▲", "-")), 2) &lt; 0, ABS(ROUND(VALUE(SUBSTITUTE(連結実質赤字比率に係る赤字・黒字の構成分析!I$35,"▲", "-")), 2)), NA())</f>
        <v>#N/A</v>
      </c>
      <c r="I35" s="169">
        <f>IF(ROUND(VALUE(SUBSTITUTE(連結実質赤字比率に係る赤字・黒字の構成分析!I$35,"▲", "-")), 2) &gt;= 0, ABS(ROUND(VALUE(SUBSTITUTE(連結実質赤字比率に係る赤字・黒字の構成分析!I$35,"▲", "-")), 2)), NA())</f>
        <v>7.76</v>
      </c>
      <c r="J35" s="169" t="e">
        <f>IF(ROUND(VALUE(SUBSTITUTE(連結実質赤字比率に係る赤字・黒字の構成分析!J$35,"▲", "-")), 2) &lt; 0, ABS(ROUND(VALUE(SUBSTITUTE(連結実質赤字比率に係る赤字・黒字の構成分析!J$35,"▲", "-")), 2)), NA())</f>
        <v>#N/A</v>
      </c>
      <c r="K35" s="169">
        <f>IF(ROUND(VALUE(SUBSTITUTE(連結実質赤字比率に係る赤字・黒字の構成分析!J$35,"▲", "-")), 2) &gt;= 0, ABS(ROUND(VALUE(SUBSTITUTE(連結実質赤字比率に係る赤字・黒字の構成分析!J$35,"▲", "-")), 2)), NA())</f>
        <v>6.81</v>
      </c>
    </row>
    <row r="36" spans="1:16" x14ac:dyDescent="0.15">
      <c r="A36" s="169" t="str">
        <f>IF(連結実質赤字比率に係る赤字・黒字の構成分析!C$34="",NA(),連結実質赤字比率に係る赤字・黒字の構成分析!C$34)</f>
        <v>水道事業会計</v>
      </c>
      <c r="B36" s="169" t="e">
        <f>IF(ROUND(VALUE(SUBSTITUTE(連結実質赤字比率に係る赤字・黒字の構成分析!F$34,"▲", "-")), 2) &lt; 0, ABS(ROUND(VALUE(SUBSTITUTE(連結実質赤字比率に係る赤字・黒字の構成分析!F$34,"▲", "-")), 2)), NA())</f>
        <v>#N/A</v>
      </c>
      <c r="C36" s="169">
        <f>IF(ROUND(VALUE(SUBSTITUTE(連結実質赤字比率に係る赤字・黒字の構成分析!F$34,"▲", "-")), 2) &gt;= 0, ABS(ROUND(VALUE(SUBSTITUTE(連結実質赤字比率に係る赤字・黒字の構成分析!F$34,"▲", "-")), 2)), NA())</f>
        <v>13.51</v>
      </c>
      <c r="D36" s="169" t="e">
        <f>IF(ROUND(VALUE(SUBSTITUTE(連結実質赤字比率に係る赤字・黒字の構成分析!G$34,"▲", "-")), 2) &lt; 0, ABS(ROUND(VALUE(SUBSTITUTE(連結実質赤字比率に係る赤字・黒字の構成分析!G$34,"▲", "-")), 2)), NA())</f>
        <v>#N/A</v>
      </c>
      <c r="E36" s="169">
        <f>IF(ROUND(VALUE(SUBSTITUTE(連結実質赤字比率に係る赤字・黒字の構成分析!G$34,"▲", "-")), 2) &gt;= 0, ABS(ROUND(VALUE(SUBSTITUTE(連結実質赤字比率に係る赤字・黒字の構成分析!G$34,"▲", "-")), 2)), NA())</f>
        <v>13.17</v>
      </c>
      <c r="F36" s="169" t="e">
        <f>IF(ROUND(VALUE(SUBSTITUTE(連結実質赤字比率に係る赤字・黒字の構成分析!H$34,"▲", "-")), 2) &lt; 0, ABS(ROUND(VALUE(SUBSTITUTE(連結実質赤字比率に係る赤字・黒字の構成分析!H$34,"▲", "-")), 2)), NA())</f>
        <v>#N/A</v>
      </c>
      <c r="G36" s="169">
        <f>IF(ROUND(VALUE(SUBSTITUTE(連結実質赤字比率に係る赤字・黒字の構成分析!H$34,"▲", "-")), 2) &gt;= 0, ABS(ROUND(VALUE(SUBSTITUTE(連結実質赤字比率に係る赤字・黒字の構成分析!H$34,"▲", "-")), 2)), NA())</f>
        <v>12.44</v>
      </c>
      <c r="H36" s="169" t="e">
        <f>IF(ROUND(VALUE(SUBSTITUTE(連結実質赤字比率に係る赤字・黒字の構成分析!I$34,"▲", "-")), 2) &lt; 0, ABS(ROUND(VALUE(SUBSTITUTE(連結実質赤字比率に係る赤字・黒字の構成分析!I$34,"▲", "-")), 2)), NA())</f>
        <v>#N/A</v>
      </c>
      <c r="I36" s="169">
        <f>IF(ROUND(VALUE(SUBSTITUTE(連結実質赤字比率に係る赤字・黒字の構成分析!I$34,"▲", "-")), 2) &gt;= 0, ABS(ROUND(VALUE(SUBSTITUTE(連結実質赤字比率に係る赤字・黒字の構成分析!I$34,"▲", "-")), 2)), NA())</f>
        <v>12.21</v>
      </c>
      <c r="J36" s="169" t="e">
        <f>IF(ROUND(VALUE(SUBSTITUTE(連結実質赤字比率に係る赤字・黒字の構成分析!J$34,"▲", "-")), 2) &lt; 0, ABS(ROUND(VALUE(SUBSTITUTE(連結実質赤字比率に係る赤字・黒字の構成分析!J$34,"▲", "-")), 2)), NA())</f>
        <v>#N/A</v>
      </c>
      <c r="K36" s="169">
        <f>IF(ROUND(VALUE(SUBSTITUTE(連結実質赤字比率に係る赤字・黒字の構成分析!J$34,"▲", "-")), 2) &gt;= 0, ABS(ROUND(VALUE(SUBSTITUTE(連結実質赤字比率に係る赤字・黒字の構成分析!J$34,"▲", "-")), 2)), NA())</f>
        <v>11.43</v>
      </c>
    </row>
    <row r="39" spans="1:16" x14ac:dyDescent="0.15">
      <c r="A39" s="142" t="s">
        <v>58</v>
      </c>
    </row>
    <row r="40" spans="1:16" x14ac:dyDescent="0.15">
      <c r="A40" s="170"/>
      <c r="B40" s="170" t="str">
        <f>'実質公債費比率（分子）の構造'!K$44</f>
        <v>R01</v>
      </c>
      <c r="C40" s="170"/>
      <c r="D40" s="170"/>
      <c r="E40" s="170" t="str">
        <f>'実質公債費比率（分子）の構造'!L$44</f>
        <v>R02</v>
      </c>
      <c r="F40" s="170"/>
      <c r="G40" s="170"/>
      <c r="H40" s="170" t="str">
        <f>'実質公債費比率（分子）の構造'!M$44</f>
        <v>R03</v>
      </c>
      <c r="I40" s="170"/>
      <c r="J40" s="170"/>
      <c r="K40" s="170" t="str">
        <f>'実質公債費比率（分子）の構造'!N$44</f>
        <v>R04</v>
      </c>
      <c r="L40" s="170"/>
      <c r="M40" s="170"/>
      <c r="N40" s="170" t="str">
        <f>'実質公債費比率（分子）の構造'!O$44</f>
        <v>R05</v>
      </c>
      <c r="O40" s="170"/>
      <c r="P40" s="170"/>
    </row>
    <row r="41" spans="1:16" x14ac:dyDescent="0.15">
      <c r="A41" s="170"/>
      <c r="B41" s="170" t="s">
        <v>59</v>
      </c>
      <c r="C41" s="170"/>
      <c r="D41" s="170" t="s">
        <v>60</v>
      </c>
      <c r="E41" s="170" t="s">
        <v>59</v>
      </c>
      <c r="F41" s="170"/>
      <c r="G41" s="170" t="s">
        <v>60</v>
      </c>
      <c r="H41" s="170" t="s">
        <v>59</v>
      </c>
      <c r="I41" s="170"/>
      <c r="J41" s="170" t="s">
        <v>60</v>
      </c>
      <c r="K41" s="170" t="s">
        <v>59</v>
      </c>
      <c r="L41" s="170"/>
      <c r="M41" s="170" t="s">
        <v>60</v>
      </c>
      <c r="N41" s="170" t="s">
        <v>59</v>
      </c>
      <c r="O41" s="170"/>
      <c r="P41" s="170" t="s">
        <v>60</v>
      </c>
    </row>
    <row r="42" spans="1:16" x14ac:dyDescent="0.15">
      <c r="A42" s="170" t="s">
        <v>61</v>
      </c>
      <c r="B42" s="170"/>
      <c r="C42" s="170"/>
      <c r="D42" s="170">
        <f>'実質公債費比率（分子）の構造'!K$52</f>
        <v>9253</v>
      </c>
      <c r="E42" s="170"/>
      <c r="F42" s="170"/>
      <c r="G42" s="170">
        <f>'実質公債費比率（分子）の構造'!L$52</f>
        <v>9064</v>
      </c>
      <c r="H42" s="170"/>
      <c r="I42" s="170"/>
      <c r="J42" s="170">
        <f>'実質公債費比率（分子）の構造'!M$52</f>
        <v>9417</v>
      </c>
      <c r="K42" s="170"/>
      <c r="L42" s="170"/>
      <c r="M42" s="170">
        <f>'実質公債費比率（分子）の構造'!N$52</f>
        <v>9486</v>
      </c>
      <c r="N42" s="170"/>
      <c r="O42" s="170"/>
      <c r="P42" s="170">
        <f>'実質公債費比率（分子）の構造'!O$52</f>
        <v>9492</v>
      </c>
    </row>
    <row r="43" spans="1:16" x14ac:dyDescent="0.15">
      <c r="A43" s="170" t="s">
        <v>16</v>
      </c>
      <c r="B43" s="170">
        <f>'実質公債費比率（分子）の構造'!K$51</f>
        <v>1</v>
      </c>
      <c r="C43" s="170"/>
      <c r="D43" s="170"/>
      <c r="E43" s="170">
        <f>'実質公債費比率（分子）の構造'!L$51</f>
        <v>0</v>
      </c>
      <c r="F43" s="170"/>
      <c r="G43" s="170"/>
      <c r="H43" s="170">
        <f>'実質公債費比率（分子）の構造'!M$51</f>
        <v>0</v>
      </c>
      <c r="I43" s="170"/>
      <c r="J43" s="170"/>
      <c r="K43" s="170" t="str">
        <f>'実質公債費比率（分子）の構造'!N$51</f>
        <v>-</v>
      </c>
      <c r="L43" s="170"/>
      <c r="M43" s="170"/>
      <c r="N43" s="170" t="str">
        <f>'実質公債費比率（分子）の構造'!O$51</f>
        <v>-</v>
      </c>
      <c r="O43" s="170"/>
      <c r="P43" s="170"/>
    </row>
    <row r="44" spans="1:16" x14ac:dyDescent="0.15">
      <c r="A44" s="170" t="s">
        <v>62</v>
      </c>
      <c r="B44" s="170">
        <f>'実質公債費比率（分子）の構造'!K$50</f>
        <v>15</v>
      </c>
      <c r="C44" s="170"/>
      <c r="D44" s="170"/>
      <c r="E44" s="170">
        <f>'実質公債費比率（分子）の構造'!L$50</f>
        <v>12</v>
      </c>
      <c r="F44" s="170"/>
      <c r="G44" s="170"/>
      <c r="H44" s="170">
        <f>'実質公債費比率（分子）の構造'!M$50</f>
        <v>5</v>
      </c>
      <c r="I44" s="170"/>
      <c r="J44" s="170"/>
      <c r="K44" s="170">
        <f>'実質公債費比率（分子）の構造'!N$50</f>
        <v>3</v>
      </c>
      <c r="L44" s="170"/>
      <c r="M44" s="170"/>
      <c r="N44" s="170">
        <f>'実質公債費比率（分子）の構造'!O$50</f>
        <v>1</v>
      </c>
      <c r="O44" s="170"/>
      <c r="P44" s="170"/>
    </row>
    <row r="45" spans="1:16" x14ac:dyDescent="0.15">
      <c r="A45" s="170" t="s">
        <v>63</v>
      </c>
      <c r="B45" s="170">
        <f>'実質公債費比率（分子）の構造'!K$49</f>
        <v>35</v>
      </c>
      <c r="C45" s="170"/>
      <c r="D45" s="170"/>
      <c r="E45" s="170">
        <f>'実質公債費比率（分子）の構造'!L$49</f>
        <v>29</v>
      </c>
      <c r="F45" s="170"/>
      <c r="G45" s="170"/>
      <c r="H45" s="170">
        <f>'実質公債費比率（分子）の構造'!M$49</f>
        <v>22</v>
      </c>
      <c r="I45" s="170"/>
      <c r="J45" s="170"/>
      <c r="K45" s="170">
        <f>'実質公債費比率（分子）の構造'!N$49</f>
        <v>11</v>
      </c>
      <c r="L45" s="170"/>
      <c r="M45" s="170"/>
      <c r="N45" s="170">
        <f>'実質公債費比率（分子）の構造'!O$49</f>
        <v>13</v>
      </c>
      <c r="O45" s="170"/>
      <c r="P45" s="170"/>
    </row>
    <row r="46" spans="1:16" x14ac:dyDescent="0.15">
      <c r="A46" s="170" t="s">
        <v>64</v>
      </c>
      <c r="B46" s="170">
        <f>'実質公債費比率（分子）の構造'!K$48</f>
        <v>3320</v>
      </c>
      <c r="C46" s="170"/>
      <c r="D46" s="170"/>
      <c r="E46" s="170">
        <f>'実質公債費比率（分子）の構造'!L$48</f>
        <v>3166</v>
      </c>
      <c r="F46" s="170"/>
      <c r="G46" s="170"/>
      <c r="H46" s="170">
        <f>'実質公債費比率（分子）の構造'!M$48</f>
        <v>3198</v>
      </c>
      <c r="I46" s="170"/>
      <c r="J46" s="170"/>
      <c r="K46" s="170">
        <f>'実質公債費比率（分子）の構造'!N$48</f>
        <v>3164</v>
      </c>
      <c r="L46" s="170"/>
      <c r="M46" s="170"/>
      <c r="N46" s="170">
        <f>'実質公債費比率（分子）の構造'!O$48</f>
        <v>3148</v>
      </c>
      <c r="O46" s="170"/>
      <c r="P46" s="170"/>
    </row>
    <row r="47" spans="1:16" x14ac:dyDescent="0.15">
      <c r="A47" s="170" t="s">
        <v>12</v>
      </c>
      <c r="B47" s="170">
        <f>'実質公債費比率（分子）の構造'!K$47</f>
        <v>29</v>
      </c>
      <c r="C47" s="170"/>
      <c r="D47" s="170"/>
      <c r="E47" s="170">
        <f>'実質公債費比率（分子）の構造'!L$47</f>
        <v>27</v>
      </c>
      <c r="F47" s="170"/>
      <c r="G47" s="170"/>
      <c r="H47" s="170">
        <f>'実質公債費比率（分子）の構造'!M$47</f>
        <v>27</v>
      </c>
      <c r="I47" s="170"/>
      <c r="J47" s="170"/>
      <c r="K47" s="170">
        <f>'実質公債費比率（分子）の構造'!N$47</f>
        <v>27</v>
      </c>
      <c r="L47" s="170"/>
      <c r="M47" s="170"/>
      <c r="N47" s="170">
        <f>'実質公債費比率（分子）の構造'!O$47</f>
        <v>27</v>
      </c>
      <c r="O47" s="170"/>
      <c r="P47" s="170"/>
    </row>
    <row r="48" spans="1:16" x14ac:dyDescent="0.15">
      <c r="A48" s="170" t="s">
        <v>65</v>
      </c>
      <c r="B48" s="170" t="str">
        <f>'実質公債費比率（分子）の構造'!K$46</f>
        <v>-</v>
      </c>
      <c r="C48" s="170"/>
      <c r="D48" s="170"/>
      <c r="E48" s="170" t="str">
        <f>'実質公債費比率（分子）の構造'!L$46</f>
        <v>-</v>
      </c>
      <c r="F48" s="170"/>
      <c r="G48" s="170"/>
      <c r="H48" s="170" t="str">
        <f>'実質公債費比率（分子）の構造'!M$46</f>
        <v>-</v>
      </c>
      <c r="I48" s="170"/>
      <c r="J48" s="170"/>
      <c r="K48" s="170" t="str">
        <f>'実質公債費比率（分子）の構造'!N$46</f>
        <v>-</v>
      </c>
      <c r="L48" s="170"/>
      <c r="M48" s="170"/>
      <c r="N48" s="170" t="str">
        <f>'実質公債費比率（分子）の構造'!O$46</f>
        <v>-</v>
      </c>
      <c r="O48" s="170"/>
      <c r="P48" s="170"/>
    </row>
    <row r="49" spans="1:16" x14ac:dyDescent="0.15">
      <c r="A49" s="170" t="s">
        <v>66</v>
      </c>
      <c r="B49" s="170">
        <f>'実質公債費比率（分子）の構造'!K$45</f>
        <v>7719</v>
      </c>
      <c r="C49" s="170"/>
      <c r="D49" s="170"/>
      <c r="E49" s="170">
        <f>'実質公債費比率（分子）の構造'!L$45</f>
        <v>7553</v>
      </c>
      <c r="F49" s="170"/>
      <c r="G49" s="170"/>
      <c r="H49" s="170">
        <f>'実質公債費比率（分子）の構造'!M$45</f>
        <v>8310</v>
      </c>
      <c r="I49" s="170"/>
      <c r="J49" s="170"/>
      <c r="K49" s="170">
        <f>'実質公債費比率（分子）の構造'!N$45</f>
        <v>8748</v>
      </c>
      <c r="L49" s="170"/>
      <c r="M49" s="170"/>
      <c r="N49" s="170">
        <f>'実質公債費比率（分子）の構造'!O$45</f>
        <v>8818</v>
      </c>
      <c r="O49" s="170"/>
      <c r="P49" s="170"/>
    </row>
    <row r="50" spans="1:16" x14ac:dyDescent="0.15">
      <c r="A50" s="170" t="s">
        <v>67</v>
      </c>
      <c r="B50" s="170" t="e">
        <f>NA()</f>
        <v>#N/A</v>
      </c>
      <c r="C50" s="170">
        <f>IF(ISNUMBER('実質公債費比率（分子）の構造'!K$53),'実質公債費比率（分子）の構造'!K$53,NA())</f>
        <v>1866</v>
      </c>
      <c r="D50" s="170" t="e">
        <f>NA()</f>
        <v>#N/A</v>
      </c>
      <c r="E50" s="170" t="e">
        <f>NA()</f>
        <v>#N/A</v>
      </c>
      <c r="F50" s="170">
        <f>IF(ISNUMBER('実質公債費比率（分子）の構造'!L$53),'実質公債費比率（分子）の構造'!L$53,NA())</f>
        <v>1723</v>
      </c>
      <c r="G50" s="170" t="e">
        <f>NA()</f>
        <v>#N/A</v>
      </c>
      <c r="H50" s="170" t="e">
        <f>NA()</f>
        <v>#N/A</v>
      </c>
      <c r="I50" s="170">
        <f>IF(ISNUMBER('実質公債費比率（分子）の構造'!M$53),'実質公債費比率（分子）の構造'!M$53,NA())</f>
        <v>2145</v>
      </c>
      <c r="J50" s="170" t="e">
        <f>NA()</f>
        <v>#N/A</v>
      </c>
      <c r="K50" s="170" t="e">
        <f>NA()</f>
        <v>#N/A</v>
      </c>
      <c r="L50" s="170">
        <f>IF(ISNUMBER('実質公債費比率（分子）の構造'!N$53),'実質公債費比率（分子）の構造'!N$53,NA())</f>
        <v>2467</v>
      </c>
      <c r="M50" s="170" t="e">
        <f>NA()</f>
        <v>#N/A</v>
      </c>
      <c r="N50" s="170" t="e">
        <f>NA()</f>
        <v>#N/A</v>
      </c>
      <c r="O50" s="170">
        <f>IF(ISNUMBER('実質公債費比率（分子）の構造'!O$53),'実質公債費比率（分子）の構造'!O$53,NA())</f>
        <v>2515</v>
      </c>
      <c r="P50" s="170" t="e">
        <f>NA()</f>
        <v>#N/A</v>
      </c>
    </row>
    <row r="53" spans="1:16" x14ac:dyDescent="0.15">
      <c r="A53" s="142" t="s">
        <v>68</v>
      </c>
    </row>
    <row r="54" spans="1:16" x14ac:dyDescent="0.15">
      <c r="A54" s="169"/>
      <c r="B54" s="169" t="str">
        <f>'将来負担比率（分子）の構造'!I$40</f>
        <v>R01</v>
      </c>
      <c r="C54" s="169"/>
      <c r="D54" s="169"/>
      <c r="E54" s="169" t="str">
        <f>'将来負担比率（分子）の構造'!J$40</f>
        <v>R02</v>
      </c>
      <c r="F54" s="169"/>
      <c r="G54" s="169"/>
      <c r="H54" s="169" t="str">
        <f>'将来負担比率（分子）の構造'!K$40</f>
        <v>R03</v>
      </c>
      <c r="I54" s="169"/>
      <c r="J54" s="169"/>
      <c r="K54" s="169" t="str">
        <f>'将来負担比率（分子）の構造'!L$40</f>
        <v>R04</v>
      </c>
      <c r="L54" s="169"/>
      <c r="M54" s="169"/>
      <c r="N54" s="169" t="str">
        <f>'将来負担比率（分子）の構造'!M$40</f>
        <v>R05</v>
      </c>
      <c r="O54" s="169"/>
      <c r="P54" s="169"/>
    </row>
    <row r="55" spans="1:16" x14ac:dyDescent="0.15">
      <c r="A55" s="169"/>
      <c r="B55" s="169" t="s">
        <v>69</v>
      </c>
      <c r="C55" s="169"/>
      <c r="D55" s="169" t="s">
        <v>70</v>
      </c>
      <c r="E55" s="169" t="s">
        <v>69</v>
      </c>
      <c r="F55" s="169"/>
      <c r="G55" s="169" t="s">
        <v>70</v>
      </c>
      <c r="H55" s="169" t="s">
        <v>69</v>
      </c>
      <c r="I55" s="169"/>
      <c r="J55" s="169" t="s">
        <v>70</v>
      </c>
      <c r="K55" s="169" t="s">
        <v>69</v>
      </c>
      <c r="L55" s="169"/>
      <c r="M55" s="169" t="s">
        <v>70</v>
      </c>
      <c r="N55" s="169" t="s">
        <v>69</v>
      </c>
      <c r="O55" s="169"/>
      <c r="P55" s="169" t="s">
        <v>70</v>
      </c>
    </row>
    <row r="56" spans="1:16" x14ac:dyDescent="0.15">
      <c r="A56" s="169" t="s">
        <v>43</v>
      </c>
      <c r="B56" s="169"/>
      <c r="C56" s="169"/>
      <c r="D56" s="169">
        <f>'将来負担比率（分子）の構造'!I$52</f>
        <v>84150</v>
      </c>
      <c r="E56" s="169"/>
      <c r="F56" s="169"/>
      <c r="G56" s="169">
        <f>'将来負担比率（分子）の構造'!J$52</f>
        <v>84719</v>
      </c>
      <c r="H56" s="169"/>
      <c r="I56" s="169"/>
      <c r="J56" s="169">
        <f>'将来負担比率（分子）の構造'!K$52</f>
        <v>81946</v>
      </c>
      <c r="K56" s="169"/>
      <c r="L56" s="169"/>
      <c r="M56" s="169">
        <f>'将来負担比率（分子）の構造'!L$52</f>
        <v>78404</v>
      </c>
      <c r="N56" s="169"/>
      <c r="O56" s="169"/>
      <c r="P56" s="169">
        <f>'将来負担比率（分子）の構造'!M$52</f>
        <v>74676</v>
      </c>
    </row>
    <row r="57" spans="1:16" x14ac:dyDescent="0.15">
      <c r="A57" s="169" t="s">
        <v>42</v>
      </c>
      <c r="B57" s="169"/>
      <c r="C57" s="169"/>
      <c r="D57" s="169">
        <f>'将来負担比率（分子）の構造'!I$51</f>
        <v>5445</v>
      </c>
      <c r="E57" s="169"/>
      <c r="F57" s="169"/>
      <c r="G57" s="169">
        <f>'将来負担比率（分子）の構造'!J$51</f>
        <v>6359</v>
      </c>
      <c r="H57" s="169"/>
      <c r="I57" s="169"/>
      <c r="J57" s="169">
        <f>'将来負担比率（分子）の構造'!K$51</f>
        <v>6457</v>
      </c>
      <c r="K57" s="169"/>
      <c r="L57" s="169"/>
      <c r="M57" s="169">
        <f>'将来負担比率（分子）の構造'!L$51</f>
        <v>6285</v>
      </c>
      <c r="N57" s="169"/>
      <c r="O57" s="169"/>
      <c r="P57" s="169">
        <f>'将来負担比率（分子）の構造'!M$51</f>
        <v>3629</v>
      </c>
    </row>
    <row r="58" spans="1:16" x14ac:dyDescent="0.15">
      <c r="A58" s="169" t="s">
        <v>41</v>
      </c>
      <c r="B58" s="169"/>
      <c r="C58" s="169"/>
      <c r="D58" s="169">
        <f>'将来負担比率（分子）の構造'!I$50</f>
        <v>15386</v>
      </c>
      <c r="E58" s="169"/>
      <c r="F58" s="169"/>
      <c r="G58" s="169">
        <f>'将来負担比率（分子）の構造'!J$50</f>
        <v>15422</v>
      </c>
      <c r="H58" s="169"/>
      <c r="I58" s="169"/>
      <c r="J58" s="169">
        <f>'将来負担比率（分子）の構造'!K$50</f>
        <v>15401</v>
      </c>
      <c r="K58" s="169"/>
      <c r="L58" s="169"/>
      <c r="M58" s="169">
        <f>'将来負担比率（分子）の構造'!L$50</f>
        <v>16211</v>
      </c>
      <c r="N58" s="169"/>
      <c r="O58" s="169"/>
      <c r="P58" s="169">
        <f>'将来負担比率（分子）の構造'!M$50</f>
        <v>15601</v>
      </c>
    </row>
    <row r="59" spans="1:16" x14ac:dyDescent="0.15">
      <c r="A59" s="169" t="s">
        <v>39</v>
      </c>
      <c r="B59" s="169" t="str">
        <f>'将来負担比率（分子）の構造'!I$49</f>
        <v>-</v>
      </c>
      <c r="C59" s="169"/>
      <c r="D59" s="169"/>
      <c r="E59" s="169" t="str">
        <f>'将来負担比率（分子）の構造'!J$49</f>
        <v>-</v>
      </c>
      <c r="F59" s="169"/>
      <c r="G59" s="169"/>
      <c r="H59" s="169" t="str">
        <f>'将来負担比率（分子）の構造'!K$49</f>
        <v>-</v>
      </c>
      <c r="I59" s="169"/>
      <c r="J59" s="169"/>
      <c r="K59" s="169" t="str">
        <f>'将来負担比率（分子）の構造'!L$49</f>
        <v>-</v>
      </c>
      <c r="L59" s="169"/>
      <c r="M59" s="169"/>
      <c r="N59" s="169" t="str">
        <f>'将来負担比率（分子）の構造'!M$49</f>
        <v>-</v>
      </c>
      <c r="O59" s="169"/>
      <c r="P59" s="169"/>
    </row>
    <row r="60" spans="1:16" x14ac:dyDescent="0.15">
      <c r="A60" s="169" t="s">
        <v>38</v>
      </c>
      <c r="B60" s="169" t="str">
        <f>'将来負担比率（分子）の構造'!I$48</f>
        <v>-</v>
      </c>
      <c r="C60" s="169"/>
      <c r="D60" s="169"/>
      <c r="E60" s="169" t="str">
        <f>'将来負担比率（分子）の構造'!J$48</f>
        <v>-</v>
      </c>
      <c r="F60" s="169"/>
      <c r="G60" s="169"/>
      <c r="H60" s="169" t="str">
        <f>'将来負担比率（分子）の構造'!K$48</f>
        <v>-</v>
      </c>
      <c r="I60" s="169"/>
      <c r="J60" s="169"/>
      <c r="K60" s="169" t="str">
        <f>'将来負担比率（分子）の構造'!L$48</f>
        <v>-</v>
      </c>
      <c r="L60" s="169"/>
      <c r="M60" s="169"/>
      <c r="N60" s="169" t="str">
        <f>'将来負担比率（分子）の構造'!M$48</f>
        <v>-</v>
      </c>
      <c r="O60" s="169"/>
      <c r="P60" s="169"/>
    </row>
    <row r="61" spans="1:16" x14ac:dyDescent="0.15">
      <c r="A61" s="169" t="s">
        <v>36</v>
      </c>
      <c r="B61" s="169">
        <f>'将来負担比率（分子）の構造'!I$46</f>
        <v>478</v>
      </c>
      <c r="C61" s="169"/>
      <c r="D61" s="169"/>
      <c r="E61" s="169">
        <f>'将来負担比率（分子）の構造'!J$46</f>
        <v>478</v>
      </c>
      <c r="F61" s="169"/>
      <c r="G61" s="169"/>
      <c r="H61" s="169">
        <f>'将来負担比率（分子）の構造'!K$46</f>
        <v>434</v>
      </c>
      <c r="I61" s="169"/>
      <c r="J61" s="169"/>
      <c r="K61" s="169">
        <f>'将来負担比率（分子）の構造'!L$46</f>
        <v>468</v>
      </c>
      <c r="L61" s="169"/>
      <c r="M61" s="169"/>
      <c r="N61" s="169">
        <f>'将来負担比率（分子）の構造'!M$46</f>
        <v>435</v>
      </c>
      <c r="O61" s="169"/>
      <c r="P61" s="169"/>
    </row>
    <row r="62" spans="1:16" x14ac:dyDescent="0.15">
      <c r="A62" s="169" t="s">
        <v>35</v>
      </c>
      <c r="B62" s="169">
        <f>'将来負担比率（分子）の構造'!I$45</f>
        <v>9947</v>
      </c>
      <c r="C62" s="169"/>
      <c r="D62" s="169"/>
      <c r="E62" s="169">
        <f>'将来負担比率（分子）の構造'!J$45</f>
        <v>9703</v>
      </c>
      <c r="F62" s="169"/>
      <c r="G62" s="169"/>
      <c r="H62" s="169">
        <f>'将来負担比率（分子）の構造'!K$45</f>
        <v>9490</v>
      </c>
      <c r="I62" s="169"/>
      <c r="J62" s="169"/>
      <c r="K62" s="169">
        <f>'将来負担比率（分子）の構造'!L$45</f>
        <v>9358</v>
      </c>
      <c r="L62" s="169"/>
      <c r="M62" s="169"/>
      <c r="N62" s="169">
        <f>'将来負担比率（分子）の構造'!M$45</f>
        <v>9287</v>
      </c>
      <c r="O62" s="169"/>
      <c r="P62" s="169"/>
    </row>
    <row r="63" spans="1:16" x14ac:dyDescent="0.15">
      <c r="A63" s="169" t="s">
        <v>34</v>
      </c>
      <c r="B63" s="169">
        <f>'将来負担比率（分子）の構造'!I$44</f>
        <v>65</v>
      </c>
      <c r="C63" s="169"/>
      <c r="D63" s="169"/>
      <c r="E63" s="169">
        <f>'将来負担比率（分子）の構造'!J$44</f>
        <v>53</v>
      </c>
      <c r="F63" s="169"/>
      <c r="G63" s="169"/>
      <c r="H63" s="169">
        <f>'将来負担比率（分子）の構造'!K$44</f>
        <v>56</v>
      </c>
      <c r="I63" s="169"/>
      <c r="J63" s="169"/>
      <c r="K63" s="169">
        <f>'将来負担比率（分子）の構造'!L$44</f>
        <v>72</v>
      </c>
      <c r="L63" s="169"/>
      <c r="M63" s="169"/>
      <c r="N63" s="169">
        <f>'将来負担比率（分子）の構造'!M$44</f>
        <v>73</v>
      </c>
      <c r="O63" s="169"/>
      <c r="P63" s="169"/>
    </row>
    <row r="64" spans="1:16" x14ac:dyDescent="0.15">
      <c r="A64" s="169" t="s">
        <v>33</v>
      </c>
      <c r="B64" s="169">
        <f>'将来負担比率（分子）の構造'!I$43</f>
        <v>31401</v>
      </c>
      <c r="C64" s="169"/>
      <c r="D64" s="169"/>
      <c r="E64" s="169">
        <f>'将来負担比率（分子）の構造'!J$43</f>
        <v>29502</v>
      </c>
      <c r="F64" s="169"/>
      <c r="G64" s="169"/>
      <c r="H64" s="169">
        <f>'将来負担比率（分子）の構造'!K$43</f>
        <v>27472</v>
      </c>
      <c r="I64" s="169"/>
      <c r="J64" s="169"/>
      <c r="K64" s="169">
        <f>'将来負担比率（分子）の構造'!L$43</f>
        <v>26218</v>
      </c>
      <c r="L64" s="169"/>
      <c r="M64" s="169"/>
      <c r="N64" s="169">
        <f>'将来負担比率（分子）の構造'!M$43</f>
        <v>25219</v>
      </c>
      <c r="O64" s="169"/>
      <c r="P64" s="169"/>
    </row>
    <row r="65" spans="1:16" x14ac:dyDescent="0.15">
      <c r="A65" s="169" t="s">
        <v>32</v>
      </c>
      <c r="B65" s="169">
        <f>'将来負担比率（分子）の構造'!I$42</f>
        <v>1035</v>
      </c>
      <c r="C65" s="169"/>
      <c r="D65" s="169"/>
      <c r="E65" s="169">
        <f>'将来負担比率（分子）の構造'!J$42</f>
        <v>945</v>
      </c>
      <c r="F65" s="169"/>
      <c r="G65" s="169"/>
      <c r="H65" s="169">
        <f>'将来負担比率（分子）の構造'!K$42</f>
        <v>861</v>
      </c>
      <c r="I65" s="169"/>
      <c r="J65" s="169"/>
      <c r="K65" s="169">
        <f>'将来負担比率（分子）の構造'!L$42</f>
        <v>781</v>
      </c>
      <c r="L65" s="169"/>
      <c r="M65" s="169"/>
      <c r="N65" s="169">
        <f>'将来負担比率（分子）の構造'!M$42</f>
        <v>780</v>
      </c>
      <c r="O65" s="169"/>
      <c r="P65" s="169"/>
    </row>
    <row r="66" spans="1:16" x14ac:dyDescent="0.15">
      <c r="A66" s="169" t="s">
        <v>31</v>
      </c>
      <c r="B66" s="169">
        <f>'将来負担比率（分子）の構造'!I$41</f>
        <v>78481</v>
      </c>
      <c r="C66" s="169"/>
      <c r="D66" s="169"/>
      <c r="E66" s="169">
        <f>'将来負担比率（分子）の構造'!J$41</f>
        <v>81486</v>
      </c>
      <c r="F66" s="169"/>
      <c r="G66" s="169"/>
      <c r="H66" s="169">
        <f>'将来負担比率（分子）の構造'!K$41</f>
        <v>79799</v>
      </c>
      <c r="I66" s="169"/>
      <c r="J66" s="169"/>
      <c r="K66" s="169">
        <f>'将来負担比率（分子）の構造'!L$41</f>
        <v>76828</v>
      </c>
      <c r="L66" s="169"/>
      <c r="M66" s="169"/>
      <c r="N66" s="169">
        <f>'将来負担比率（分子）の構造'!M$41</f>
        <v>71859</v>
      </c>
      <c r="O66" s="169"/>
      <c r="P66" s="169"/>
    </row>
    <row r="67" spans="1:16" x14ac:dyDescent="0.15">
      <c r="A67" s="169" t="s">
        <v>71</v>
      </c>
      <c r="B67" s="169" t="e">
        <f>NA()</f>
        <v>#N/A</v>
      </c>
      <c r="C67" s="169">
        <f>IF(ISNUMBER('将来負担比率（分子）の構造'!I$53), IF('将来負担比率（分子）の構造'!I$53 &lt; 0, 0, '将来負担比率（分子）の構造'!I$53), NA())</f>
        <v>16427</v>
      </c>
      <c r="D67" s="169" t="e">
        <f>NA()</f>
        <v>#N/A</v>
      </c>
      <c r="E67" s="169" t="e">
        <f>NA()</f>
        <v>#N/A</v>
      </c>
      <c r="F67" s="169">
        <f>IF(ISNUMBER('将来負担比率（分子）の構造'!J$53), IF('将来負担比率（分子）の構造'!J$53 &lt; 0, 0, '将来負担比率（分子）の構造'!J$53), NA())</f>
        <v>15668</v>
      </c>
      <c r="G67" s="169" t="e">
        <f>NA()</f>
        <v>#N/A</v>
      </c>
      <c r="H67" s="169" t="e">
        <f>NA()</f>
        <v>#N/A</v>
      </c>
      <c r="I67" s="169">
        <f>IF(ISNUMBER('将来負担比率（分子）の構造'!K$53), IF('将来負担比率（分子）の構造'!K$53 &lt; 0, 0, '将来負担比率（分子）の構造'!K$53), NA())</f>
        <v>14308</v>
      </c>
      <c r="J67" s="169" t="e">
        <f>NA()</f>
        <v>#N/A</v>
      </c>
      <c r="K67" s="169" t="e">
        <f>NA()</f>
        <v>#N/A</v>
      </c>
      <c r="L67" s="169">
        <f>IF(ISNUMBER('将来負担比率（分子）の構造'!L$53), IF('将来負担比率（分子）の構造'!L$53 &lt; 0, 0, '将来負担比率（分子）の構造'!L$53), NA())</f>
        <v>12826</v>
      </c>
      <c r="M67" s="169" t="e">
        <f>NA()</f>
        <v>#N/A</v>
      </c>
      <c r="N67" s="169" t="e">
        <f>NA()</f>
        <v>#N/A</v>
      </c>
      <c r="O67" s="169">
        <f>IF(ISNUMBER('将来負担比率（分子）の構造'!M$53), IF('将来負担比率（分子）の構造'!M$53 &lt; 0, 0, '将来負担比率（分子）の構造'!M$53), NA())</f>
        <v>13747</v>
      </c>
      <c r="P67" s="169" t="e">
        <f>NA()</f>
        <v>#N/A</v>
      </c>
    </row>
    <row r="70" spans="1:16" x14ac:dyDescent="0.15">
      <c r="A70" s="171" t="s">
        <v>72</v>
      </c>
      <c r="B70" s="171"/>
      <c r="C70" s="171"/>
      <c r="D70" s="171"/>
      <c r="E70" s="171"/>
      <c r="F70" s="171"/>
    </row>
    <row r="71" spans="1:16" x14ac:dyDescent="0.15">
      <c r="A71" s="172"/>
      <c r="B71" s="172" t="str">
        <f>基金残高に係る経年分析!F54</f>
        <v>R03</v>
      </c>
      <c r="C71" s="172" t="str">
        <f>基金残高に係る経年分析!G54</f>
        <v>R04</v>
      </c>
      <c r="D71" s="172" t="str">
        <f>基金残高に係る経年分析!H54</f>
        <v>R05</v>
      </c>
    </row>
    <row r="72" spans="1:16" x14ac:dyDescent="0.15">
      <c r="A72" s="172" t="s">
        <v>73</v>
      </c>
      <c r="B72" s="173">
        <f>基金残高に係る経年分析!F55</f>
        <v>4676</v>
      </c>
      <c r="C72" s="173">
        <f>基金残高に係る経年分析!G55</f>
        <v>5041</v>
      </c>
      <c r="D72" s="173">
        <f>基金残高に係る経年分析!H55</f>
        <v>5046</v>
      </c>
    </row>
    <row r="73" spans="1:16" x14ac:dyDescent="0.15">
      <c r="A73" s="172" t="s">
        <v>74</v>
      </c>
      <c r="B73" s="173">
        <f>基金残高に係る経年分析!F56</f>
        <v>4101</v>
      </c>
      <c r="C73" s="173">
        <f>基金残高に係る経年分析!G56</f>
        <v>4300</v>
      </c>
      <c r="D73" s="173">
        <f>基金残高に係る経年分析!H56</f>
        <v>4316</v>
      </c>
    </row>
    <row r="74" spans="1:16" x14ac:dyDescent="0.15">
      <c r="A74" s="172" t="s">
        <v>75</v>
      </c>
      <c r="B74" s="173">
        <f>基金残高に係る経年分析!F57</f>
        <v>8711</v>
      </c>
      <c r="C74" s="173">
        <f>基金残高に係る経年分析!G57</f>
        <v>8246</v>
      </c>
      <c r="D74" s="173">
        <f>基金残高に係る経年分析!H57</f>
        <v>7081</v>
      </c>
    </row>
  </sheetData>
  <sheetProtection algorithmName="SHA-512" hashValue="WR10uW14XNUwX0+g7qJYU7ZjHoXWdN2ojHAhGRkrIZLPqGthhGXQJ6PC+/4Im1PDXj5hx8L5ywyJv/d0BEGDng==" saltValue="9ho62usGudpb4nzSTyYPI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渡邉佳穂</cp:lastModifiedBy>
  <cp:lastPrinted>2025-03-12T06:11:39Z</cp:lastPrinted>
  <dcterms:created xsi:type="dcterms:W3CDTF">2025-02-19T00:48:35Z</dcterms:created>
  <dcterms:modified xsi:type="dcterms:W3CDTF">2025-09-25T04:37:14Z</dcterms:modified>
  <cp:category/>
</cp:coreProperties>
</file>