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7" r:id="rId7"/>
    <sheet name="目的別歳出決算分析表（住民一人当たりのコスト）" sheetId="18"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9" r:id="rId13"/>
    <sheet name="施設類型別ストック情報分析表①" sheetId="20" r:id="rId14"/>
    <sheet name="施設類型別ストック情報分析表②" sheetId="21" r:id="rId15"/>
    <sheet name="データシート" sheetId="8" state="hidden" r:id="rId16"/>
  </sheets>
  <calcPr calcId="152511" concurrentManualCount="2"/>
</workbook>
</file>

<file path=xl/calcChain.xml><?xml version="1.0" encoding="utf-8"?>
<calcChain xmlns="http://schemas.openxmlformats.org/spreadsheetml/2006/main">
  <c r="AF88" i="11"/>
  <c r="DG102" l="1"/>
  <c r="CW102"/>
  <c r="CR102" l="1"/>
  <c r="AU88"/>
  <c r="AP88"/>
  <c r="AU63" l="1"/>
  <c r="AP63"/>
  <c r="AA36"/>
  <c r="AA37"/>
  <c r="AA34"/>
  <c r="AA33"/>
  <c r="AA32"/>
  <c r="AA30"/>
  <c r="AA29"/>
  <c r="AA28"/>
  <c r="AP23"/>
  <c r="AA7"/>
  <c r="AA23" s="1"/>
  <c r="BG35" i="9" l="1"/>
  <c r="BG34"/>
  <c r="AO37"/>
  <c r="AO36"/>
  <c r="AO35"/>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E41"/>
  <c r="AM41"/>
  <c r="U41"/>
  <c r="C41"/>
  <c r="CO40"/>
  <c r="BE40"/>
  <c r="AM40"/>
  <c r="U40"/>
  <c r="C40"/>
  <c r="CO39"/>
  <c r="BE39"/>
  <c r="AM39"/>
  <c r="U39"/>
  <c r="C39"/>
  <c r="CO38"/>
  <c r="BE38"/>
  <c r="AM38"/>
  <c r="U38"/>
  <c r="C38"/>
  <c r="CO37"/>
  <c r="BE37"/>
  <c r="C37"/>
  <c r="BE36"/>
  <c r="C36"/>
  <c r="C35"/>
  <c r="C34"/>
  <c r="AM34" l="1"/>
  <c r="AM35" s="1"/>
  <c r="AM36" s="1"/>
  <c r="AM37" s="1"/>
  <c r="U34"/>
  <c r="U35" s="1"/>
  <c r="U36" s="1"/>
  <c r="U37"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BE34" i="9" l="1"/>
  <c r="BE35" s="1"/>
  <c r="BW34" l="1"/>
  <c r="BW35" s="1"/>
  <c r="BW36" s="1"/>
  <c r="BW37" s="1"/>
  <c r="BW38" s="1"/>
  <c r="BW39" s="1"/>
  <c r="BW40" s="1"/>
  <c r="BW41" s="1"/>
  <c r="CO34" l="1"/>
  <c r="CO35" s="1"/>
  <c r="CO36" s="1"/>
</calcChain>
</file>

<file path=xl/sharedStrings.xml><?xml version="1.0" encoding="utf-8"?>
<sst xmlns="http://schemas.openxmlformats.org/spreadsheetml/2006/main" count="1073" uniqueCount="561">
  <si>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</si>
  <si>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</si>
  <si>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</si>
  <si>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</si>
  <si>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</si>
  <si>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</si>
  <si>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</si>
  <si>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</si>
  <si>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</si>
  <si>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</si>
  <si>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</si>
  <si>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</si>
  <si>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</si>
  <si>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</si>
  <si>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</si>
  <si>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</si>
  <si>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</si>
  <si>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</si>
  <si>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</si>
  <si>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</si>
  <si>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</si>
  <si>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</si>
  <si>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</si>
  <si>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</si>
  <si>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</si>
  <si>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</si>
  <si>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</si>
  <si>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</si>
  <si>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</si>
  <si>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</si>
  <si>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</si>
  <si>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</si>
  <si>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</si>
  <si>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</si>
  <si>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</si>
  <si>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</si>
  <si>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</si>
  <si>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</si>
  <si>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</si>
  <si>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</si>
  <si>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</si>
  <si>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</si>
  <si>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</si>
  <si>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</si>
  <si>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</si>
  <si>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</si>
  <si>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</si>
  <si>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</si>
  <si>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</si>
  <si>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</si>
  <si>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</si>
  <si>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</si>
  <si>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</si>
  <si>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</si>
  <si>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</si>
  <si>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</si>
  <si>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</si>
  <si>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</si>
  <si>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</si>
  <si>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</si>
  <si>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</si>
  <si>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</si>
  <si>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</si>
  <si>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</si>
  <si>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</si>
  <si>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</si>
  <si>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</si>
  <si>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</si>
  <si>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</si>
  <si>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</si>
  <si>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</si>
  <si>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</si>
  <si>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</si>
  <si>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</si>
  <si>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</si>
  <si>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</si>
  <si>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</si>
  <si>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</si>
  <si>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</si>
  <si>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</si>
  <si>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</si>
  <si>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</si>
  <si>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</si>
  <si>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</si>
  <si>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</si>
  <si>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</si>
  <si>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</si>
  <si>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</si>
  <si>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</si>
  <si>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</si>
  <si>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</si>
  <si>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</si>
  <si>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</si>
  <si>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</si>
  <si>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</si>
  <si>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</si>
  <si>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</si>
  <si>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</si>
  <si>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</si>
  <si>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</si>
  <si>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</si>
  <si>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</si>
  <si>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</si>
  <si>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</si>
  <si>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</si>
  <si>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</si>
  <si>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</si>
  <si>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</si>
  <si>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</si>
  <si>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</si>
  <si>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</si>
  <si>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</si>
  <si>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</si>
  <si>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</si>
  <si>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</si>
  <si>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</si>
  <si>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</si>
  <si>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</si>
  <si>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</si>
  <si>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</si>
  <si>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</si>
  <si>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</si>
  <si>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</si>
  <si>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</si>
  <si>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</si>
  <si>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</si>
  <si>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</si>
  <si>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</si>
  <si>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</si>
  <si>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</si>
  <si>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</si>
  <si>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</si>
  <si>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</si>
  <si>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</si>
  <si>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</si>
  <si>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</si>
  <si>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</si>
  <si>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</si>
  <si>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</si>
  <si>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</si>
  <si>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</si>
  <si>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</si>
  <si>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</si>
  <si>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</si>
  <si>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</si>
  <si>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</si>
  <si>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</si>
  <si>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</si>
  <si>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</si>
  <si>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</si>
  <si>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</si>
  <si>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</si>
  <si>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</si>
  <si>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</si>
  <si>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</si>
  <si>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</si>
  <si>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</si>
  <si>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</si>
  <si>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</si>
  <si>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</si>
  <si>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</si>
  <si>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</si>
  <si>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</si>
  <si>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</si>
  <si>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</si>
  <si>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</si>
  <si>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</si>
  <si>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</si>
  <si>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</si>
  <si>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</si>
  <si>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</si>
  <si>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</si>
  <si>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</si>
  <si>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</si>
  <si>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</si>
  <si>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</si>
  <si>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</si>
  <si>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</si>
  <si>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</si>
  <si>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</si>
  <si>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</si>
  <si>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</si>
  <si>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</si>
  <si>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</si>
  <si>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</si>
  <si>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</si>
  <si>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</si>
  <si>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</si>
  <si>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</si>
  <si>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</si>
  <si>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</si>
  <si>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</si>
  <si>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</si>
  <si>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</si>
  <si>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</si>
  <si>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山形県小国町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</si>
  <si>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</si>
  <si>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</si>
  <si>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</si>
  <si>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</si>
  <si>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</si>
  <si>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</si>
  <si>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</si>
  <si>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</si>
  <si>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</si>
  <si>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</si>
  <si>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</si>
  <si>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</si>
  <si>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</si>
  <si>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</si>
  <si>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</si>
  <si>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</si>
  <si>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</si>
  <si>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</si>
  <si>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</si>
  <si>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</si>
  <si>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</si>
  <si>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</si>
  <si>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</si>
  <si>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</si>
  <si>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</si>
  <si>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</si>
  <si>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</si>
  <si>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</si>
  <si>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</si>
  <si>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</si>
  <si>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</si>
  <si>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</si>
  <si>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</si>
  <si>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</si>
  <si>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</si>
  <si>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</si>
  <si>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</si>
  <si>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</si>
  <si>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</si>
  <si>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</si>
  <si>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</si>
  <si>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</si>
  <si>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</si>
  <si>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</si>
  <si>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</si>
  <si>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</si>
  <si>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</si>
  <si>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</si>
  <si>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</si>
  <si>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</si>
  <si>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</si>
  <si>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</si>
  <si>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</si>
  <si>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</si>
  <si>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</si>
  <si>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</si>
  <si>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</si>
  <si>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</si>
  <si>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</si>
  <si>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</si>
  <si>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</si>
  <si>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</si>
  <si>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</si>
  <si>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</si>
  <si>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</si>
  <si>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</si>
  <si>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</si>
  <si>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</si>
  <si>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</si>
  <si>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</si>
  <si>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</si>
  <si>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</si>
  <si>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</si>
  <si>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</si>
  <si>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</si>
  <si>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</si>
  <si>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</si>
  <si>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</si>
  <si>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</si>
  <si>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</si>
  <si>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</si>
  <si>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</si>
  <si>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</si>
  <si>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</si>
  <si>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</si>
  <si>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</si>
  <si>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</si>
  <si>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</si>
  <si>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</si>
  <si>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</si>
  <si>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</si>
  <si>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</si>
  <si>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</si>
  <si>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</si>
  <si>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</si>
  <si>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</si>
  <si>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</si>
  <si>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</si>
  <si>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</si>
  <si>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</si>
  <si>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</si>
  <si>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</si>
  <si>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</si>
  <si>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</si>
  <si>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</si>
  <si>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</si>
  <si>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</si>
  <si>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</si>
  <si>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</si>
  <si>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</si>
  <si>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</si>
  <si>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</si>
  <si>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</si>
  <si>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</si>
  <si>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</si>
  <si>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</si>
  <si>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</si>
  <si>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</si>
  <si>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</si>
  <si>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</si>
  <si>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</si>
  <si>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介護サービス</t>
    <phoneticPr fontId="5"/>
  </si>
  <si>
    <t>被保険者数(人)</t>
  </si>
  <si>
    <t>　繰出金</t>
    <phoneticPr fontId="5"/>
  </si>
  <si>
    <t>工業用水道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</si>
  <si>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</si>
  <si>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</si>
  <si>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</si>
  <si>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</si>
  <si>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</si>
  <si>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</si>
  <si>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</si>
  <si>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</si>
  <si>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</si>
  <si>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</si>
  <si>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</si>
  <si>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</si>
  <si>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</si>
  <si>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</si>
  <si>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</si>
  <si>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</si>
  <si>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</si>
  <si>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</si>
  <si>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</si>
  <si>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</si>
  <si>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</si>
  <si>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</si>
  <si>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</si>
  <si>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</si>
  <si>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山形県小国町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</si>
  <si>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</si>
  <si>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</si>
  <si>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</si>
  <si>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</si>
  <si>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</si>
  <si>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</si>
  <si>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</si>
  <si>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</si>
  <si>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</si>
  <si>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</si>
  <si>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</si>
  <si>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</si>
  <si>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</si>
  <si>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</si>
  <si>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</si>
  <si>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</si>
  <si>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</si>
  <si>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</si>
  <si>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</si>
  <si>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</si>
  <si>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</si>
  <si>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</si>
  <si>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</si>
  <si>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</si>
  <si>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</si>
  <si>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</si>
  <si>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</si>
  <si>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</si>
  <si>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</si>
  <si>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</si>
  <si>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</si>
  <si>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</si>
  <si>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</si>
  <si>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</si>
  <si>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</si>
  <si>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</si>
  <si>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訪問看護特別会計</t>
    <phoneticPr fontId="5"/>
  </si>
  <si>
    <t>水道事業会計</t>
    <phoneticPr fontId="5"/>
  </si>
  <si>
    <t>法適用企業</t>
    <phoneticPr fontId="5"/>
  </si>
  <si>
    <t>工業用水道事業会計</t>
    <phoneticPr fontId="5"/>
  </si>
  <si>
    <t>病院事業会計</t>
    <phoneticPr fontId="5"/>
  </si>
  <si>
    <t>老人保健施設事業会計</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</si>
  <si>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</si>
  <si>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</si>
  <si>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</si>
  <si>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</si>
  <si>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</si>
  <si>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</si>
  <si>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</si>
  <si>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</si>
  <si>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</si>
  <si>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</si>
  <si>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</si>
  <si>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</si>
  <si>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</si>
  <si>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</si>
  <si>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</si>
  <si>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</si>
  <si>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</si>
  <si>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</si>
  <si>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</si>
  <si>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</si>
  <si>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</si>
  <si>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</si>
  <si>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</si>
  <si>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</si>
  <si>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</si>
  <si>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</si>
  <si>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</si>
  <si>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</si>
  <si>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</si>
  <si>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</si>
  <si>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</si>
  <si>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</si>
  <si>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</si>
  <si>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</si>
  <si>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</si>
  <si>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</si>
  <si>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</si>
  <si>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</si>
  <si>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</si>
  <si>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</si>
  <si>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</si>
  <si>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</si>
  <si>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</si>
  <si>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</si>
  <si>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</si>
  <si>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</si>
  <si>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</si>
  <si>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</si>
  <si>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</si>
  <si>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</si>
  <si>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</si>
  <si>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</si>
  <si>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</si>
  <si>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</si>
  <si>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</si>
  <si>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</si>
  <si>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</si>
  <si>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</si>
  <si>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</si>
  <si>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</si>
  <si>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</si>
  <si>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</si>
  <si>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</si>
  <si>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</si>
  <si>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</si>
  <si>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</si>
  <si>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</si>
  <si>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</si>
  <si>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</si>
  <si>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</si>
  <si>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</si>
  <si>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</si>
  <si>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</si>
  <si>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</si>
  <si>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</si>
  <si>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</si>
  <si>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</si>
  <si>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</si>
  <si>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</si>
  <si>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</si>
  <si>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</si>
  <si>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</si>
  <si>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</si>
  <si>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</si>
  <si>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</si>
  <si>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</si>
  <si>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</si>
  <si>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</si>
  <si>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</si>
  <si>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</si>
  <si>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</si>
  <si>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</si>
  <si>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</si>
  <si>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</si>
  <si>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</si>
  <si>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</si>
  <si>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</si>
  <si>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</si>
  <si>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</si>
  <si>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</si>
  <si>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</si>
  <si>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</si>
  <si>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</si>
  <si>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</si>
  <si>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</si>
  <si>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</si>
  <si>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</si>
  <si>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</si>
  <si>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</si>
  <si>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</si>
  <si>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</si>
  <si>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</si>
  <si>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</si>
  <si>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</si>
  <si>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</si>
  <si>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</si>
  <si>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</si>
  <si>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</si>
  <si>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</si>
  <si>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</si>
  <si>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</si>
  <si>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</si>
  <si>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</si>
  <si>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</si>
  <si>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</si>
  <si>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</si>
  <si>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</si>
  <si>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</si>
  <si>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</si>
  <si>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</si>
  <si>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</si>
  <si>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</si>
  <si>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</si>
  <si>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</si>
  <si>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</si>
  <si>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</si>
  <si>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3.29</t>
  </si>
  <si>
    <t>▲ 0.29</t>
  </si>
  <si>
    <t>水道事業会計</t>
  </si>
  <si>
    <t>一般会計</t>
  </si>
  <si>
    <t>病院事業会計</t>
  </si>
  <si>
    <t>老人保健施設事業会計</t>
  </si>
  <si>
    <t>工業用水道事業会計</t>
  </si>
  <si>
    <t>国民健康保険事業特別会計</t>
  </si>
  <si>
    <t>簡易水道事業特別会計</t>
  </si>
  <si>
    <t>介護保険特別会計</t>
  </si>
  <si>
    <t>その他会計（赤字）</t>
  </si>
  <si>
    <t>その他会計（黒字）</t>
  </si>
  <si>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</si>
  <si>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</si>
  <si>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</si>
  <si>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</si>
  <si>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</si>
  <si>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</si>
  <si>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</si>
  <si>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</si>
  <si>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小国いきいき街づくり公社</t>
    <rPh sb="0" eb="2">
      <t>オグニ</t>
    </rPh>
    <rPh sb="6" eb="7">
      <t>マチ</t>
    </rPh>
    <rPh sb="10" eb="12">
      <t>コウシャ</t>
    </rPh>
    <phoneticPr fontId="2"/>
  </si>
  <si>
    <t>小国町土地開発公社</t>
    <rPh sb="0" eb="3">
      <t>オグニマチ</t>
    </rPh>
    <rPh sb="3" eb="5">
      <t>トチ</t>
    </rPh>
    <rPh sb="5" eb="7">
      <t>カイハツ</t>
    </rPh>
    <rPh sb="7" eb="9">
      <t>コウシャ</t>
    </rPh>
    <phoneticPr fontId="2"/>
  </si>
  <si>
    <t>おぐに白い森</t>
    <rPh sb="3" eb="4">
      <t>シロ</t>
    </rPh>
    <rPh sb="5" eb="6">
      <t>モリ</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</si>
  <si>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</si>
  <si>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</si>
  <si>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</si>
  <si>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</si>
  <si>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</si>
  <si>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</si>
  <si>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</si>
  <si>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</si>
  <si>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</si>
  <si>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</si>
  <si>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</si>
  <si>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</si>
  <si>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</si>
  <si>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平成10年度前後までに実施してきた大型事業に係る地方債の償還が終了したことに伴い、将来負担比率、実質公債費比率ともに改善がみられる。
しかし、今後数年間にわたり、小学校校舎新築等の大規模事業の元利償還開始に伴う公債費の増加が見込まれることから、将来負担比率、実質公債費比率とも上昇が見込まれる。
そのため、今後とも自主財源の確保や財源措置のある有利な地方債制度の活用を図っていく。</t>
    <rPh sb="0" eb="2">
      <t>ヘイセイ</t>
    </rPh>
    <rPh sb="4" eb="5">
      <t>ネン</t>
    </rPh>
    <rPh sb="5" eb="6">
      <t>ド</t>
    </rPh>
    <rPh sb="6" eb="8">
      <t>ゼンゴ</t>
    </rPh>
    <rPh sb="11" eb="13">
      <t>ジッシ</t>
    </rPh>
    <rPh sb="17" eb="19">
      <t>オオガタ</t>
    </rPh>
    <rPh sb="19" eb="21">
      <t>ジギョウ</t>
    </rPh>
    <rPh sb="22" eb="23">
      <t>カカ</t>
    </rPh>
    <rPh sb="24" eb="27">
      <t>チホウサイ</t>
    </rPh>
    <rPh sb="28" eb="30">
      <t>ショウカン</t>
    </rPh>
    <rPh sb="31" eb="33">
      <t>シュウリョウ</t>
    </rPh>
    <rPh sb="38" eb="39">
      <t>トモナ</t>
    </rPh>
    <rPh sb="41" eb="43">
      <t>ショウライ</t>
    </rPh>
    <rPh sb="43" eb="45">
      <t>フタン</t>
    </rPh>
    <rPh sb="45" eb="47">
      <t>ヒリツ</t>
    </rPh>
    <rPh sb="48" eb="50">
      <t>ジッシツ</t>
    </rPh>
    <rPh sb="50" eb="52">
      <t>コウサイ</t>
    </rPh>
    <rPh sb="52" eb="53">
      <t>ヒ</t>
    </rPh>
    <rPh sb="53" eb="55">
      <t>ヒリツ</t>
    </rPh>
    <rPh sb="58" eb="60">
      <t>カイゼン</t>
    </rPh>
    <rPh sb="71" eb="73">
      <t>コンゴ</t>
    </rPh>
    <rPh sb="73" eb="76">
      <t>スウネンカン</t>
    </rPh>
    <rPh sb="81" eb="84">
      <t>ショウガッコウ</t>
    </rPh>
    <rPh sb="84" eb="86">
      <t>コウシャ</t>
    </rPh>
    <rPh sb="86" eb="88">
      <t>シンチク</t>
    </rPh>
    <rPh sb="88" eb="89">
      <t>トウ</t>
    </rPh>
    <rPh sb="90" eb="93">
      <t>ダイキボ</t>
    </rPh>
    <rPh sb="93" eb="95">
      <t>ジギョウ</t>
    </rPh>
    <rPh sb="96" eb="98">
      <t>ガンリ</t>
    </rPh>
    <rPh sb="98" eb="100">
      <t>ショウカン</t>
    </rPh>
    <rPh sb="100" eb="102">
      <t>カイシ</t>
    </rPh>
    <rPh sb="103" eb="104">
      <t>トモナ</t>
    </rPh>
    <rPh sb="105" eb="108">
      <t>コウサイヒ</t>
    </rPh>
    <rPh sb="109" eb="111">
      <t>ゾウカ</t>
    </rPh>
    <rPh sb="112" eb="114">
      <t>ミコ</t>
    </rPh>
    <rPh sb="122" eb="124">
      <t>ショウライ</t>
    </rPh>
    <rPh sb="124" eb="126">
      <t>フタン</t>
    </rPh>
    <rPh sb="126" eb="128">
      <t>ヒリツ</t>
    </rPh>
    <rPh sb="129" eb="131">
      <t>ジッシツ</t>
    </rPh>
    <rPh sb="131" eb="133">
      <t>コウサイ</t>
    </rPh>
    <rPh sb="133" eb="134">
      <t>ヒ</t>
    </rPh>
    <rPh sb="134" eb="136">
      <t>ヒリツ</t>
    </rPh>
    <rPh sb="138" eb="140">
      <t>ジョウショウ</t>
    </rPh>
    <rPh sb="141" eb="143">
      <t>ミコ</t>
    </rPh>
    <rPh sb="153" eb="155">
      <t>コンゴ</t>
    </rPh>
    <rPh sb="157" eb="159">
      <t>ジシュ</t>
    </rPh>
    <rPh sb="159" eb="161">
      <t>ザイゲン</t>
    </rPh>
    <rPh sb="162" eb="164">
      <t>カクホ</t>
    </rPh>
    <rPh sb="165" eb="167">
      <t>ザイゲン</t>
    </rPh>
    <rPh sb="167" eb="169">
      <t>ソチ</t>
    </rPh>
    <rPh sb="172" eb="174">
      <t>ユウリ</t>
    </rPh>
    <rPh sb="175" eb="178">
      <t>チホウサイ</t>
    </rPh>
    <rPh sb="178" eb="180">
      <t>セイド</t>
    </rPh>
    <rPh sb="181" eb="183">
      <t>カツヨウ</t>
    </rPh>
    <rPh sb="184" eb="185">
      <t>ハカ</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</si>
</sst>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medium">
        <color indexed="64"/>
      </left>
      <right/>
      <top style="double">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3"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5"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6"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5"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5"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5"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5"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5"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5"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65"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3"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0"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8" xfId="32" applyNumberFormat="1" applyFont="1" applyFill="1" applyBorder="1" applyAlignment="1" applyProtection="1">
      <alignment horizontal="right" vertical="center" shrinkToFit="1"/>
    </xf>
    <xf numFmtId="177" fontId="26" fillId="5" borderId="169" xfId="32"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4"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3"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88" fontId="26" fillId="5" borderId="161"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0"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1"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5"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7" xfId="30" applyNumberFormat="1" applyFont="1" applyFill="1" applyBorder="1" applyAlignment="1" applyProtection="1">
      <alignment horizontal="righ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1"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4" xfId="30" applyFont="1" applyFill="1" applyBorder="1" applyAlignment="1" applyProtection="1">
      <alignment horizontal="lef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0" applyNumberFormat="1" applyFont="1" applyBorder="1" applyAlignment="1" applyProtection="1">
      <alignment horizontal="right" vertical="center" shrinkToFit="1"/>
      <protection locked="0"/>
    </xf>
    <xf numFmtId="188" fontId="26" fillId="0" borderId="117" xfId="30" applyNumberFormat="1" applyFont="1" applyBorder="1" applyAlignment="1" applyProtection="1">
      <alignment horizontal="right" vertical="center" shrinkToFit="1"/>
      <protection locked="0"/>
    </xf>
    <xf numFmtId="188" fontId="26" fillId="0" borderId="113" xfId="30" applyNumberFormat="1" applyFont="1" applyBorder="1" applyAlignment="1" applyProtection="1">
      <alignment horizontal="right" vertical="center" shrinkToFit="1"/>
      <protection locked="0"/>
    </xf>
    <xf numFmtId="188" fontId="26" fillId="0" borderId="120" xfId="30" applyNumberFormat="1" applyFont="1" applyBorder="1" applyAlignment="1" applyProtection="1">
      <alignment horizontal="right" vertical="center" shrinkToFit="1"/>
      <protection locked="0"/>
    </xf>
    <xf numFmtId="177" fontId="26" fillId="0" borderId="103" xfId="30" applyNumberFormat="1" applyFont="1" applyBorder="1" applyAlignment="1" applyProtection="1">
      <alignment horizontal="right" vertical="center" shrinkToFit="1"/>
      <protection locked="0"/>
    </xf>
    <xf numFmtId="177" fontId="26" fillId="0" borderId="99" xfId="30" applyNumberFormat="1" applyFont="1" applyBorder="1" applyAlignment="1" applyProtection="1">
      <alignment horizontal="right" vertical="center" shrinkToFit="1"/>
      <protection locked="0"/>
    </xf>
    <xf numFmtId="177" fontId="26" fillId="0" borderId="107" xfId="30" applyNumberFormat="1" applyFont="1" applyBorder="1" applyAlignment="1" applyProtection="1">
      <alignment horizontal="right" vertical="center" shrinkToFit="1"/>
      <protection locked="0"/>
    </xf>
    <xf numFmtId="188" fontId="26" fillId="0" borderId="103" xfId="30" applyNumberFormat="1" applyFont="1" applyBorder="1" applyAlignment="1" applyProtection="1">
      <alignment horizontal="right" vertical="center" shrinkToFit="1"/>
      <protection locked="0"/>
    </xf>
    <xf numFmtId="188" fontId="26" fillId="0" borderId="99" xfId="30" applyNumberFormat="1" applyFont="1" applyBorder="1" applyAlignment="1" applyProtection="1">
      <alignment horizontal="right" vertical="center" shrinkToFit="1"/>
      <protection locked="0"/>
    </xf>
    <xf numFmtId="188" fontId="26" fillId="0" borderId="10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87"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7"/>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128611</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77571</c:v>
                </c:pt>
                <c:pt idx="1">
                  <c:v>319726</c:v>
                </c:pt>
                <c:pt idx="2">
                  <c:v>290401</c:v>
                </c:pt>
                <c:pt idx="3">
                  <c:v>93847</c:v>
                </c:pt>
                <c:pt idx="4">
                  <c:v>65130</c:v>
                </c:pt>
              </c:numCache>
            </c:numRef>
          </c:val>
        </c:ser>
        <c:dLbls/>
        <c:marker val="1"/>
        <c:axId val="76915456"/>
        <c:axId val="76916992"/>
      </c:lineChart>
      <c:catAx>
        <c:axId val="76915456"/>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916992"/>
        <c:crosses val="autoZero"/>
        <c:auto val="1"/>
        <c:lblAlgn val="ctr"/>
        <c:lblOffset val="100"/>
        <c:tickLblSkip val="1"/>
        <c:tickMarkSkip val="1"/>
      </c:catAx>
      <c:valAx>
        <c:axId val="76916992"/>
        <c:scaling>
          <c:orientation val="minMax"/>
          <c:max val="40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27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91545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18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8.56</c:v>
                </c:pt>
                <c:pt idx="1">
                  <c:v>8.07</c:v>
                </c:pt>
                <c:pt idx="2">
                  <c:v>6.6</c:v>
                </c:pt>
                <c:pt idx="3">
                  <c:v>11.16</c:v>
                </c:pt>
                <c:pt idx="4">
                  <c:v>12.2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14.11</c:v>
                </c:pt>
                <c:pt idx="1">
                  <c:v>15.92</c:v>
                </c:pt>
                <c:pt idx="2">
                  <c:v>17.13</c:v>
                </c:pt>
                <c:pt idx="3">
                  <c:v>17.600000000000001</c:v>
                </c:pt>
                <c:pt idx="4">
                  <c:v>19.809999999999999</c:v>
                </c:pt>
              </c:numCache>
            </c:numRef>
          </c:val>
        </c:ser>
        <c:dLbls/>
        <c:gapWidth val="250"/>
        <c:overlap val="100"/>
        <c:axId val="109884928"/>
        <c:axId val="109886464"/>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-3.29</c:v>
                </c:pt>
                <c:pt idx="1">
                  <c:v>2.2200000000000002</c:v>
                </c:pt>
                <c:pt idx="2">
                  <c:v>-0.28999999999999998</c:v>
                </c:pt>
                <c:pt idx="3">
                  <c:v>4.3899999999999997</c:v>
                </c:pt>
                <c:pt idx="4">
                  <c:v>3.77</c:v>
                </c:pt>
              </c:numCache>
            </c:numRef>
          </c:val>
        </c:ser>
        <c:dLbls/>
        <c:marker val="1"/>
        <c:axId val="109884928"/>
        <c:axId val="109886464"/>
      </c:lineChart>
      <c:catAx>
        <c:axId val="109884928"/>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9886464"/>
        <c:crosses val="autoZero"/>
        <c:auto val="1"/>
        <c:lblAlgn val="ctr"/>
        <c:lblOffset val="100"/>
        <c:tickLblSkip val="1"/>
        <c:tickMarkSkip val="1"/>
      </c:catAx>
      <c:valAx>
        <c:axId val="10988646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988492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13"/>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0.49</c:v>
                </c:pt>
                <c:pt idx="2">
                  <c:v>#N/A</c:v>
                </c:pt>
                <c:pt idx="3">
                  <c:v>0.35</c:v>
                </c:pt>
                <c:pt idx="4">
                  <c:v>#N/A</c:v>
                </c:pt>
                <c:pt idx="5">
                  <c:v>0.34</c:v>
                </c:pt>
                <c:pt idx="6">
                  <c:v>#N/A</c:v>
                </c:pt>
                <c:pt idx="7">
                  <c:v>0.45</c:v>
                </c:pt>
                <c:pt idx="8">
                  <c:v>#N/A</c:v>
                </c:pt>
                <c:pt idx="9">
                  <c:v>0.4</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0.25</c:v>
                </c:pt>
                <c:pt idx="2">
                  <c:v>#N/A</c:v>
                </c:pt>
                <c:pt idx="3">
                  <c:v>0.32</c:v>
                </c:pt>
                <c:pt idx="4">
                  <c:v>#N/A</c:v>
                </c:pt>
                <c:pt idx="5">
                  <c:v>0.52</c:v>
                </c:pt>
                <c:pt idx="6">
                  <c:v>#N/A</c:v>
                </c:pt>
                <c:pt idx="7">
                  <c:v>0.53</c:v>
                </c:pt>
                <c:pt idx="8">
                  <c:v>#N/A</c:v>
                </c:pt>
                <c:pt idx="9">
                  <c:v>0.55000000000000004</c:v>
                </c:pt>
              </c:numCache>
            </c:numRef>
          </c:val>
        </c:ser>
        <c:ser>
          <c:idx val="3"/>
          <c:order val="3"/>
          <c:tx>
            <c:strRef>
              <c:f>データシート!$A$30</c:f>
              <c:strCache>
                <c:ptCount val="1"/>
                <c:pt idx="0">
                  <c:v>簡易水道事業特別会計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0.79</c:v>
                </c:pt>
                <c:pt idx="2">
                  <c:v>#N/A</c:v>
                </c:pt>
                <c:pt idx="3">
                  <c:v>0.64</c:v>
                </c:pt>
                <c:pt idx="4">
                  <c:v>#N/A</c:v>
                </c:pt>
                <c:pt idx="5">
                  <c:v>0.74</c:v>
                </c:pt>
                <c:pt idx="6">
                  <c:v>#N/A</c:v>
                </c:pt>
                <c:pt idx="7">
                  <c:v>0.81</c:v>
                </c:pt>
                <c:pt idx="8">
                  <c:v>#N/A</c:v>
                </c:pt>
                <c:pt idx="9">
                  <c:v>0.84</c:v>
                </c:pt>
              </c:numCache>
            </c:numRef>
          </c:val>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1.38</c:v>
                </c:pt>
                <c:pt idx="2">
                  <c:v>#N/A</c:v>
                </c:pt>
                <c:pt idx="3">
                  <c:v>1.9</c:v>
                </c:pt>
                <c:pt idx="4">
                  <c:v>#N/A</c:v>
                </c:pt>
                <c:pt idx="5">
                  <c:v>2.12</c:v>
                </c:pt>
                <c:pt idx="6">
                  <c:v>#N/A</c:v>
                </c:pt>
                <c:pt idx="7">
                  <c:v>1.4</c:v>
                </c:pt>
                <c:pt idx="8">
                  <c:v>#N/A</c:v>
                </c:pt>
                <c:pt idx="9">
                  <c:v>1.93</c:v>
                </c:pt>
              </c:numCache>
            </c:numRef>
          </c:val>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2.2000000000000002</c:v>
                </c:pt>
                <c:pt idx="2">
                  <c:v>#N/A</c:v>
                </c:pt>
                <c:pt idx="3">
                  <c:v>1.91</c:v>
                </c:pt>
                <c:pt idx="4">
                  <c:v>#N/A</c:v>
                </c:pt>
                <c:pt idx="5">
                  <c:v>1.82</c:v>
                </c:pt>
                <c:pt idx="6">
                  <c:v>#N/A</c:v>
                </c:pt>
                <c:pt idx="7">
                  <c:v>2.31</c:v>
                </c:pt>
                <c:pt idx="8">
                  <c:v>#N/A</c:v>
                </c:pt>
                <c:pt idx="9">
                  <c:v>2</c:v>
                </c:pt>
              </c:numCache>
            </c:numRef>
          </c:val>
        </c:ser>
        <c:ser>
          <c:idx val="6"/>
          <c:order val="6"/>
          <c:tx>
            <c:strRef>
              <c:f>データシート!$A$33</c:f>
              <c:strCache>
                <c:ptCount val="1"/>
                <c:pt idx="0">
                  <c:v>老人保健施設事業会計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5.05</c:v>
                </c:pt>
                <c:pt idx="2">
                  <c:v>#N/A</c:v>
                </c:pt>
                <c:pt idx="3">
                  <c:v>4.7</c:v>
                </c:pt>
                <c:pt idx="4">
                  <c:v>#N/A</c:v>
                </c:pt>
                <c:pt idx="5">
                  <c:v>3.84</c:v>
                </c:pt>
                <c:pt idx="6">
                  <c:v>#N/A</c:v>
                </c:pt>
                <c:pt idx="7">
                  <c:v>3.48</c:v>
                </c:pt>
                <c:pt idx="8">
                  <c:v>#N/A</c:v>
                </c:pt>
                <c:pt idx="9">
                  <c:v>3.44</c:v>
                </c:pt>
              </c:numCache>
            </c:numRef>
          </c:val>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22.1</c:v>
                </c:pt>
                <c:pt idx="2">
                  <c:v>#N/A</c:v>
                </c:pt>
                <c:pt idx="3">
                  <c:v>18.559999999999999</c:v>
                </c:pt>
                <c:pt idx="4">
                  <c:v>#N/A</c:v>
                </c:pt>
                <c:pt idx="5">
                  <c:v>15.44</c:v>
                </c:pt>
                <c:pt idx="6">
                  <c:v>#N/A</c:v>
                </c:pt>
                <c:pt idx="7">
                  <c:v>14.66</c:v>
                </c:pt>
                <c:pt idx="8">
                  <c:v>#N/A</c:v>
                </c:pt>
                <c:pt idx="9">
                  <c:v>11.64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8.5500000000000007</c:v>
                </c:pt>
                <c:pt idx="2">
                  <c:v>#N/A</c:v>
                </c:pt>
                <c:pt idx="3">
                  <c:v>8.06</c:v>
                </c:pt>
                <c:pt idx="4">
                  <c:v>#N/A</c:v>
                </c:pt>
                <c:pt idx="5">
                  <c:v>6.59</c:v>
                </c:pt>
                <c:pt idx="6">
                  <c:v>#N/A</c:v>
                </c:pt>
                <c:pt idx="7">
                  <c:v>11.16</c:v>
                </c:pt>
                <c:pt idx="8">
                  <c:v>#N/A</c:v>
                </c:pt>
                <c:pt idx="9">
                  <c:v>12.2</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11.83</c:v>
                </c:pt>
                <c:pt idx="2">
                  <c:v>#N/A</c:v>
                </c:pt>
                <c:pt idx="3">
                  <c:v>12.43</c:v>
                </c:pt>
                <c:pt idx="4">
                  <c:v>#N/A</c:v>
                </c:pt>
                <c:pt idx="5">
                  <c:v>12.78</c:v>
                </c:pt>
                <c:pt idx="6">
                  <c:v>#N/A</c:v>
                </c:pt>
                <c:pt idx="7">
                  <c:v>14.04</c:v>
                </c:pt>
                <c:pt idx="8">
                  <c:v>#N/A</c:v>
                </c:pt>
                <c:pt idx="9">
                  <c:v>12.25</c:v>
                </c:pt>
              </c:numCache>
            </c:numRef>
          </c:val>
        </c:ser>
        <c:dLbls/>
        <c:overlap val="100"/>
        <c:axId val="111830528"/>
        <c:axId val="111832064"/>
      </c:barChart>
      <c:catAx>
        <c:axId val="11183052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1832064"/>
        <c:crosses val="autoZero"/>
        <c:auto val="1"/>
        <c:lblAlgn val="ctr"/>
        <c:lblOffset val="100"/>
        <c:tickLblSkip val="1"/>
        <c:tickMarkSkip val="1"/>
      </c:catAx>
      <c:valAx>
        <c:axId val="11183206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830528"/>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73E-2"/>
          <c:y val="8.7976539589442848E-2"/>
          <c:w val="0.90356317136844178"/>
          <c:h val="0.63929618768328533"/>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591</c:v>
                </c:pt>
                <c:pt idx="5">
                  <c:v>592</c:v>
                </c:pt>
                <c:pt idx="8">
                  <c:v>588</c:v>
                </c:pt>
                <c:pt idx="11">
                  <c:v>592</c:v>
                </c:pt>
                <c:pt idx="14">
                  <c:v>592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15</c:v>
                </c:pt>
                <c:pt idx="3">
                  <c:v>12</c:v>
                </c:pt>
                <c:pt idx="6">
                  <c:v>9</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38</c:v>
                </c:pt>
                <c:pt idx="3">
                  <c:v>26</c:v>
                </c:pt>
                <c:pt idx="6">
                  <c:v>14</c:v>
                </c:pt>
                <c:pt idx="9">
                  <c:v>8</c:v>
                </c:pt>
                <c:pt idx="12">
                  <c:v>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191</c:v>
                </c:pt>
                <c:pt idx="3">
                  <c:v>214</c:v>
                </c:pt>
                <c:pt idx="6">
                  <c:v>221</c:v>
                </c:pt>
                <c:pt idx="9">
                  <c:v>232</c:v>
                </c:pt>
                <c:pt idx="12">
                  <c:v>241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690</c:v>
                </c:pt>
                <c:pt idx="3">
                  <c:v>677</c:v>
                </c:pt>
                <c:pt idx="6">
                  <c:v>666</c:v>
                </c:pt>
                <c:pt idx="9">
                  <c:v>629</c:v>
                </c:pt>
                <c:pt idx="12">
                  <c:v>627</c:v>
                </c:pt>
              </c:numCache>
            </c:numRef>
          </c:val>
        </c:ser>
        <c:dLbls/>
        <c:gapWidth val="100"/>
        <c:overlap val="100"/>
        <c:axId val="112437120"/>
        <c:axId val="112438656"/>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343</c:v>
                </c:pt>
                <c:pt idx="2">
                  <c:v>#N/A</c:v>
                </c:pt>
                <c:pt idx="3">
                  <c:v>#N/A</c:v>
                </c:pt>
                <c:pt idx="4">
                  <c:v>337</c:v>
                </c:pt>
                <c:pt idx="5">
                  <c:v>#N/A</c:v>
                </c:pt>
                <c:pt idx="6">
                  <c:v>#N/A</c:v>
                </c:pt>
                <c:pt idx="7">
                  <c:v>322</c:v>
                </c:pt>
                <c:pt idx="8">
                  <c:v>#N/A</c:v>
                </c:pt>
                <c:pt idx="9">
                  <c:v>#N/A</c:v>
                </c:pt>
                <c:pt idx="10">
                  <c:v>277</c:v>
                </c:pt>
                <c:pt idx="11">
                  <c:v>#N/A</c:v>
                </c:pt>
                <c:pt idx="12">
                  <c:v>#N/A</c:v>
                </c:pt>
                <c:pt idx="13">
                  <c:v>285</c:v>
                </c:pt>
                <c:pt idx="14">
                  <c:v>#N/A</c:v>
                </c:pt>
              </c:numCache>
            </c:numRef>
          </c:val>
        </c:ser>
        <c:dLbls/>
        <c:marker val="1"/>
        <c:axId val="112437120"/>
        <c:axId val="112438656"/>
      </c:lineChart>
      <c:catAx>
        <c:axId val="11243712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2438656"/>
        <c:crosses val="autoZero"/>
        <c:auto val="1"/>
        <c:lblAlgn val="ctr"/>
        <c:lblOffset val="100"/>
        <c:tickLblSkip val="1"/>
        <c:tickMarkSkip val="1"/>
      </c:catAx>
      <c:valAx>
        <c:axId val="11243865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437120"/>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73"/>
          <c:h val="0.58918212773855383"/>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6246</c:v>
                </c:pt>
                <c:pt idx="5">
                  <c:v>6439</c:v>
                </c:pt>
                <c:pt idx="8">
                  <c:v>7476</c:v>
                </c:pt>
                <c:pt idx="11">
                  <c:v>7787</c:v>
                </c:pt>
                <c:pt idx="14">
                  <c:v>7609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75</c:v>
                </c:pt>
                <c:pt idx="5">
                  <c:v>63</c:v>
                </c:pt>
                <c:pt idx="8">
                  <c:v>53</c:v>
                </c:pt>
                <c:pt idx="11">
                  <c:v>48</c:v>
                </c:pt>
                <c:pt idx="14">
                  <c:v>43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1744</c:v>
                </c:pt>
                <c:pt idx="5">
                  <c:v>1915</c:v>
                </c:pt>
                <c:pt idx="8">
                  <c:v>1953</c:v>
                </c:pt>
                <c:pt idx="11">
                  <c:v>1863</c:v>
                </c:pt>
                <c:pt idx="14">
                  <c:v>2018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897</c:v>
                </c:pt>
                <c:pt idx="3">
                  <c:v>910</c:v>
                </c:pt>
                <c:pt idx="6">
                  <c:v>847</c:v>
                </c:pt>
                <c:pt idx="9">
                  <c:v>754</c:v>
                </c:pt>
                <c:pt idx="12">
                  <c:v>743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151</c:v>
                </c:pt>
                <c:pt idx="3">
                  <c:v>134</c:v>
                </c:pt>
                <c:pt idx="6">
                  <c:v>152</c:v>
                </c:pt>
                <c:pt idx="9">
                  <c:v>122</c:v>
                </c:pt>
                <c:pt idx="12">
                  <c:v>106</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3227</c:v>
                </c:pt>
                <c:pt idx="3">
                  <c:v>3182</c:v>
                </c:pt>
                <c:pt idx="6">
                  <c:v>3288</c:v>
                </c:pt>
                <c:pt idx="9">
                  <c:v>3328</c:v>
                </c:pt>
                <c:pt idx="12">
                  <c:v>3228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20</c:v>
                </c:pt>
                <c:pt idx="3">
                  <c:v>9</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6170</c:v>
                </c:pt>
                <c:pt idx="3">
                  <c:v>7810</c:v>
                </c:pt>
                <c:pt idx="6">
                  <c:v>8726</c:v>
                </c:pt>
                <c:pt idx="9">
                  <c:v>8822</c:v>
                </c:pt>
                <c:pt idx="12">
                  <c:v>8830</c:v>
                </c:pt>
              </c:numCache>
            </c:numRef>
          </c:val>
        </c:ser>
        <c:dLbls/>
        <c:gapWidth val="100"/>
        <c:overlap val="100"/>
        <c:axId val="112713088"/>
        <c:axId val="112743552"/>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2400</c:v>
                </c:pt>
                <c:pt idx="2">
                  <c:v>#N/A</c:v>
                </c:pt>
                <c:pt idx="3">
                  <c:v>#N/A</c:v>
                </c:pt>
                <c:pt idx="4">
                  <c:v>3627</c:v>
                </c:pt>
                <c:pt idx="5">
                  <c:v>#N/A</c:v>
                </c:pt>
                <c:pt idx="6">
                  <c:v>#N/A</c:v>
                </c:pt>
                <c:pt idx="7">
                  <c:v>3530</c:v>
                </c:pt>
                <c:pt idx="8">
                  <c:v>#N/A</c:v>
                </c:pt>
                <c:pt idx="9">
                  <c:v>#N/A</c:v>
                </c:pt>
                <c:pt idx="10">
                  <c:v>3328</c:v>
                </c:pt>
                <c:pt idx="11">
                  <c:v>#N/A</c:v>
                </c:pt>
                <c:pt idx="12">
                  <c:v>#N/A</c:v>
                </c:pt>
                <c:pt idx="13">
                  <c:v>3236</c:v>
                </c:pt>
                <c:pt idx="14">
                  <c:v>#N/A</c:v>
                </c:pt>
              </c:numCache>
            </c:numRef>
          </c:val>
        </c:ser>
        <c:dLbls/>
        <c:marker val="1"/>
        <c:axId val="112713088"/>
        <c:axId val="112743552"/>
      </c:lineChart>
      <c:catAx>
        <c:axId val="11271308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2743552"/>
        <c:crosses val="autoZero"/>
        <c:auto val="1"/>
        <c:lblAlgn val="ctr"/>
        <c:lblOffset val="100"/>
        <c:tickLblSkip val="1"/>
        <c:tickMarkSkip val="1"/>
      </c:catAx>
      <c:valAx>
        <c:axId val="11274355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713088"/>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{8A4A6C6F-6775-4F4D-994E-6712338DD454}</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{F4E09945-502F-4D63-9B66-9FAB4E3A32A7}</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{3A263C15-3B21-468D-906B-6C1F903D42AD}</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{21929BB4-4DD4-4C10-8928-DBB844F33612}</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{B8985555-8457-4445-8FCE-791B4127BC51}</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{F8AE5D86-9CC1-4C6C-A52D-5A19014483DC}</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{4C3F9B33-9840-4789-94FC-093FBB2F1FE4}</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{DC226737-5B3A-4D0A-9167-1916A7C5E91F}</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{895E6570-0E55-435A-884E-FAE983063BB9}</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{E933DF8D-77EC-4963-8090-305F429898BD}</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2998656"/>
        <c:axId val="113025408"/>
      </c:scatterChart>
      <c:valAx>
        <c:axId val="112998656"/>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025408"/>
        <c:crosses val="autoZero"/>
        <c:crossBetween val="midCat"/>
      </c:valAx>
      <c:valAx>
        <c:axId val="113025408"/>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2998656"/>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{ED63E6C0-1DF2-4E89-8033-0110A3F009BA}</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{4E4949CE-EE60-4938-924A-AA48952586A6}</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{CC556032-39D9-4C86-AB92-7A3CBC14A983}</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{32E21E67-01A6-4C64-B3C4-221077D71749}</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{C1023AC3-F456-454C-A9C7-9D79E8697B88}</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11.9</c:v>
                </c:pt>
                <c:pt idx="1">
                  <c:v>10.1</c:v>
                </c:pt>
                <c:pt idx="2">
                  <c:v>9.3000000000000007</c:v>
                </c:pt>
                <c:pt idx="3">
                  <c:v>8.6</c:v>
                </c:pt>
                <c:pt idx="4">
                  <c:v>8.1999999999999993</c:v>
                </c:pt>
              </c:numCache>
            </c:numRef>
          </c:xVal>
          <c:yVal>
            <c:numRef>
              <c:f>公会計指標分析・財政指標組合せ分析表!$K$73:$O$73</c:f>
              <c:numCache>
                <c:formatCode>#,##0.0;"▲ "#,##0.0</c:formatCode>
                <c:ptCount val="5"/>
                <c:pt idx="0">
                  <c:v>68.8</c:v>
                </c:pt>
                <c:pt idx="1">
                  <c:v>99.2</c:v>
                </c:pt>
                <c:pt idx="2">
                  <c:v>96.7</c:v>
                </c:pt>
                <c:pt idx="3">
                  <c:v>94.3</c:v>
                </c:pt>
                <c:pt idx="4">
                  <c:v>89.7</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{CFBBBC45-83B6-48CD-82C9-A3F836E0E65E}</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{85F95CAB-127B-4B45-AFDE-CB44F4D4E6B3}</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{5D57341F-FA92-466B-823C-5E7D0F73A3B2}</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{000B1E06-3C11-4989-9061-CF069A209E10}</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{053D7E03-4809-47BF-9A83-81ADFCF1E5D5}</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11.9</c:v>
                </c:pt>
                <c:pt idx="1">
                  <c:v>10.7</c:v>
                </c:pt>
                <c:pt idx="2">
                  <c:v>10</c:v>
                </c:pt>
                <c:pt idx="3">
                  <c:v>9.5</c:v>
                </c:pt>
                <c:pt idx="4">
                  <c:v>8.1</c:v>
                </c:pt>
              </c:numCache>
            </c:numRef>
          </c:xVal>
          <c:yVal>
            <c:numRef>
              <c:f>公会計指標分析・財政指標組合せ分析表!$K$77:$O$77</c:f>
              <c:numCache>
                <c:formatCode>#,##0.0;"▲ "#,##0.0</c:formatCode>
                <c:ptCount val="5"/>
                <c:pt idx="0">
                  <c:v>27.1</c:v>
                </c:pt>
                <c:pt idx="1">
                  <c:v>18.7</c:v>
                </c:pt>
                <c:pt idx="2">
                  <c:v>12.9</c:v>
                </c:pt>
                <c:pt idx="3">
                  <c:v>22.6</c:v>
                </c:pt>
                <c:pt idx="4">
                  <c:v>0.8</c:v>
                </c:pt>
              </c:numCache>
            </c:numRef>
          </c:yVal>
        </c:ser>
        <c:dLbls/>
        <c:axId val="113099904"/>
        <c:axId val="113101824"/>
      </c:scatterChart>
      <c:valAx>
        <c:axId val="113099904"/>
        <c:scaling>
          <c:orientation val="minMax"/>
          <c:max val="12.3"/>
          <c:min val="7.8"/>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01824"/>
        <c:crosses val="autoZero"/>
        <c:crossBetween val="midCat"/>
      </c:valAx>
      <c:valAx>
        <c:axId val="113101824"/>
        <c:scaling>
          <c:orientation val="minMax"/>
          <c:max val="116"/>
          <c:min val="-11"/>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3099904"/>
        <c:crosses val="autoZero"/>
        <c:crossBetween val="midCat"/>
        <c:majorUnit val="11"/>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8,123
8,093
737.56
6,424,763
5,886,948
511,375
4,190,715
8,829,800</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8.2
89.7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町税では前年度給与所得の</a:t>
          </a:r>
          <a:r>
            <a:rPr kumimoji="1" lang="ja-JP" altLang="en-US" sz="1100">
              <a:solidFill>
                <a:schemeClr val="dk1"/>
              </a:solidFill>
              <a:effectLst/>
              <a:latin typeface="+mn-lt"/>
              <a:ea typeface="+mn-ea"/>
              <a:cs typeface="+mn-cs"/>
            </a:rPr>
            <a:t>回復により、個人住民税は増加したものの、法人税率の引き下げ、固定資産の評価替え、償却資産の減価による固定資産税の減少により、税収は前年度を下回った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固定資産税の伸び悩みや人口減による影響は大きく、類似団体に比べ財政基盤が弱</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今後とも徴収強化等による歳入確保を図りながら、行政事務の効率化などにより歳出抑制に努めていく。</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111881</xdr:rowOff>
    </xdr:from>
    <xdr:to>
      <xdr:col>7</xdr:col>
      <xdr:colOff>152400</xdr:colOff>
      <xdr:row>44</xdr:row>
      <xdr:rowOff>107648</xdr:rowOff>
    </xdr:to>
    <xdr:cxnSp macro="">
      <xdr:nvCxnSpPr>
        <xdr:cNvPr id="64" name="直線コネクタ 63"/>
        <xdr:cNvCxnSpPr/>
      </xdr:nvCxnSpPr>
      <xdr:spPr>
        <a:xfrm flipV="1">
          <a:off x="4953000" y="6284081"/>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26808</xdr:rowOff>
    </xdr:from>
    <xdr:ext cx="762000" cy="259045"/>
    <xdr:sp macro="" textlink="">
      <xdr:nvSpPr>
        <xdr:cNvPr id="67" name="財政力最大値テキスト"/>
        <xdr:cNvSpPr txBox="1"/>
      </xdr:nvSpPr>
      <xdr:spPr>
        <a:xfrm>
          <a:off x="5041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a:t>
          </a:r>
          <a:endParaRPr kumimoji="1" lang="ja-JP" altLang="en-US" sz="1000" b="1">
            <a:latin typeface="ＭＳ Ｐゴシック"/>
          </a:endParaRPr>
        </a:p>
      </xdr:txBody>
    </xdr:sp>
    <xdr:clientData/>
  </xdr:oneCellAnchor>
  <xdr:twoCellAnchor>
    <xdr:from>
      <xdr:col>7</xdr:col>
      <xdr:colOff>63500</xdr:colOff>
      <xdr:row>36</xdr:row>
      <xdr:rowOff>111881</xdr:rowOff>
    </xdr:from>
    <xdr:to>
      <xdr:col>7</xdr:col>
      <xdr:colOff>241300</xdr:colOff>
      <xdr:row>36</xdr:row>
      <xdr:rowOff>111881</xdr:rowOff>
    </xdr:to>
    <xdr:cxnSp macro="">
      <xdr:nvCxnSpPr>
        <xdr:cNvPr id="68" name="直線コネクタ 67"/>
        <xdr:cNvCxnSpPr/>
      </xdr:nvCxnSpPr>
      <xdr:spPr>
        <a:xfrm>
          <a:off x="4864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15724</xdr:rowOff>
    </xdr:from>
    <xdr:to>
      <xdr:col>7</xdr:col>
      <xdr:colOff>152400</xdr:colOff>
      <xdr:row>44</xdr:row>
      <xdr:rowOff>27215</xdr:rowOff>
    </xdr:to>
    <xdr:cxnSp macro="">
      <xdr:nvCxnSpPr>
        <xdr:cNvPr id="69" name="直線コネクタ 68"/>
        <xdr:cNvCxnSpPr/>
      </xdr:nvCxnSpPr>
      <xdr:spPr>
        <a:xfrm flipV="1">
          <a:off x="4114800" y="7559524"/>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26505</xdr:rowOff>
    </xdr:from>
    <xdr:ext cx="762000" cy="259045"/>
    <xdr:sp macro="" textlink="">
      <xdr:nvSpPr>
        <xdr:cNvPr id="70"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71" name="フローチャート : 判断 70"/>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15724</xdr:rowOff>
    </xdr:from>
    <xdr:to>
      <xdr:col>6</xdr:col>
      <xdr:colOff>0</xdr:colOff>
      <xdr:row>44</xdr:row>
      <xdr:rowOff>27215</xdr:rowOff>
    </xdr:to>
    <xdr:cxnSp macro="">
      <xdr:nvCxnSpPr>
        <xdr:cNvPr id="72" name="直線コネクタ 71"/>
        <xdr:cNvCxnSpPr/>
      </xdr:nvCxnSpPr>
      <xdr:spPr>
        <a:xfrm>
          <a:off x="3225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55941</xdr:rowOff>
    </xdr:from>
    <xdr:to>
      <xdr:col>6</xdr:col>
      <xdr:colOff>50800</xdr:colOff>
      <xdr:row>43</xdr:row>
      <xdr:rowOff>157541</xdr:rowOff>
    </xdr:to>
    <xdr:sp macro="" textlink="">
      <xdr:nvSpPr>
        <xdr:cNvPr id="73" name="フローチャート : 判断 72"/>
        <xdr:cNvSpPr/>
      </xdr:nvSpPr>
      <xdr:spPr>
        <a:xfrm>
          <a:off x="4064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167718</xdr:rowOff>
    </xdr:from>
    <xdr:ext cx="736600" cy="259045"/>
    <xdr:sp macro="" textlink="">
      <xdr:nvSpPr>
        <xdr:cNvPr id="74" name="テキスト ボックス 73"/>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4233</xdr:rowOff>
    </xdr:from>
    <xdr:to>
      <xdr:col>4</xdr:col>
      <xdr:colOff>482600</xdr:colOff>
      <xdr:row>44</xdr:row>
      <xdr:rowOff>15724</xdr:rowOff>
    </xdr:to>
    <xdr:cxnSp macro="">
      <xdr:nvCxnSpPr>
        <xdr:cNvPr id="75" name="直線コネクタ 74"/>
        <xdr:cNvCxnSpPr/>
      </xdr:nvCxnSpPr>
      <xdr:spPr>
        <a:xfrm>
          <a:off x="2336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32959</xdr:rowOff>
    </xdr:from>
    <xdr:to>
      <xdr:col>4</xdr:col>
      <xdr:colOff>533400</xdr:colOff>
      <xdr:row>43</xdr:row>
      <xdr:rowOff>134559</xdr:rowOff>
    </xdr:to>
    <xdr:sp macro="" textlink="">
      <xdr:nvSpPr>
        <xdr:cNvPr id="76" name="フローチャート : 判断 75"/>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144736</xdr:rowOff>
    </xdr:from>
    <xdr:ext cx="762000" cy="259045"/>
    <xdr:sp macro="" textlink="">
      <xdr:nvSpPr>
        <xdr:cNvPr id="77" name="テキスト ボックス 76"/>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164193</xdr:rowOff>
    </xdr:from>
    <xdr:to>
      <xdr:col>3</xdr:col>
      <xdr:colOff>279400</xdr:colOff>
      <xdr:row>44</xdr:row>
      <xdr:rowOff>4233</xdr:rowOff>
    </xdr:to>
    <xdr:cxnSp macro="">
      <xdr:nvCxnSpPr>
        <xdr:cNvPr id="78" name="直線コネクタ 77"/>
        <xdr:cNvCxnSpPr/>
      </xdr:nvCxnSpPr>
      <xdr:spPr>
        <a:xfrm>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9978</xdr:rowOff>
    </xdr:from>
    <xdr:to>
      <xdr:col>2</xdr:col>
      <xdr:colOff>127000</xdr:colOff>
      <xdr:row>43</xdr:row>
      <xdr:rowOff>111578</xdr:rowOff>
    </xdr:to>
    <xdr:sp macro="" textlink="">
      <xdr:nvSpPr>
        <xdr:cNvPr id="81" name="フローチャート : 判断 80"/>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121755</xdr:rowOff>
    </xdr:from>
    <xdr:ext cx="762000" cy="259045"/>
    <xdr:sp macro="" textlink="">
      <xdr:nvSpPr>
        <xdr:cNvPr id="82" name="テキスト ボックス 81"/>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136374</xdr:rowOff>
    </xdr:from>
    <xdr:to>
      <xdr:col>7</xdr:col>
      <xdr:colOff>203200</xdr:colOff>
      <xdr:row>44</xdr:row>
      <xdr:rowOff>66524</xdr:rowOff>
    </xdr:to>
    <xdr:sp macro="" textlink="">
      <xdr:nvSpPr>
        <xdr:cNvPr id="88" name="円/楕円 87"/>
        <xdr:cNvSpPr/>
      </xdr:nvSpPr>
      <xdr:spPr>
        <a:xfrm>
          <a:off x="49022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32251</xdr:rowOff>
    </xdr:from>
    <xdr:ext cx="762000" cy="259045"/>
    <xdr:sp macro="" textlink="">
      <xdr:nvSpPr>
        <xdr:cNvPr id="89" name="財政力該当値テキスト"/>
        <xdr:cNvSpPr txBox="1"/>
      </xdr:nvSpPr>
      <xdr:spPr>
        <a:xfrm>
          <a:off x="5041900" y="7404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147865</xdr:rowOff>
    </xdr:from>
    <xdr:to>
      <xdr:col>6</xdr:col>
      <xdr:colOff>50800</xdr:colOff>
      <xdr:row>44</xdr:row>
      <xdr:rowOff>78015</xdr:rowOff>
    </xdr:to>
    <xdr:sp macro="" textlink="">
      <xdr:nvSpPr>
        <xdr:cNvPr id="90" name="円/楕円 89"/>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62792</xdr:rowOff>
    </xdr:from>
    <xdr:ext cx="736600" cy="259045"/>
    <xdr:sp macro="" textlink="">
      <xdr:nvSpPr>
        <xdr:cNvPr id="91" name="テキスト ボックス 90"/>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136374</xdr:rowOff>
    </xdr:from>
    <xdr:to>
      <xdr:col>4</xdr:col>
      <xdr:colOff>533400</xdr:colOff>
      <xdr:row>44</xdr:row>
      <xdr:rowOff>66524</xdr:rowOff>
    </xdr:to>
    <xdr:sp macro="" textlink="">
      <xdr:nvSpPr>
        <xdr:cNvPr id="92" name="円/楕円 91"/>
        <xdr:cNvSpPr/>
      </xdr:nvSpPr>
      <xdr:spPr>
        <a:xfrm>
          <a:off x="3175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51301</xdr:rowOff>
    </xdr:from>
    <xdr:ext cx="762000" cy="259045"/>
    <xdr:sp macro="" textlink="">
      <xdr:nvSpPr>
        <xdr:cNvPr id="93" name="テキスト ボックス 92"/>
        <xdr:cNvSpPr txBox="1"/>
      </xdr:nvSpPr>
      <xdr:spPr>
        <a:xfrm>
          <a:off x="2844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124883</xdr:rowOff>
    </xdr:from>
    <xdr:to>
      <xdr:col>3</xdr:col>
      <xdr:colOff>330200</xdr:colOff>
      <xdr:row>44</xdr:row>
      <xdr:rowOff>55033</xdr:rowOff>
    </xdr:to>
    <xdr:sp macro="" textlink="">
      <xdr:nvSpPr>
        <xdr:cNvPr id="94" name="円/楕円 93"/>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39810</xdr:rowOff>
    </xdr:from>
    <xdr:ext cx="762000" cy="259045"/>
    <xdr:sp macro="" textlink="">
      <xdr:nvSpPr>
        <xdr:cNvPr id="95" name="テキスト ボックス 94"/>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113393</xdr:rowOff>
    </xdr:from>
    <xdr:to>
      <xdr:col>2</xdr:col>
      <xdr:colOff>127000</xdr:colOff>
      <xdr:row>44</xdr:row>
      <xdr:rowOff>43543</xdr:rowOff>
    </xdr:to>
    <xdr:sp macro="" textlink="">
      <xdr:nvSpPr>
        <xdr:cNvPr id="96" name="円/楕円 95"/>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28320</xdr:rowOff>
    </xdr:from>
    <xdr:ext cx="762000" cy="259045"/>
    <xdr:sp macro="" textlink="">
      <xdr:nvSpPr>
        <xdr:cNvPr id="97" name="テキスト ボックス 96"/>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[81.3%]</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類似団体平均を下回っているものの、少子高齢</a:t>
          </a:r>
          <a:r>
            <a:rPr kumimoji="1" lang="ja-JP" altLang="en-US" sz="1100">
              <a:solidFill>
                <a:schemeClr val="dk1"/>
              </a:solidFill>
              <a:effectLst/>
              <a:latin typeface="+mn-lt"/>
              <a:ea typeface="+mn-ea"/>
              <a:cs typeface="+mn-cs"/>
            </a:rPr>
            <a:t>化</a:t>
          </a:r>
          <a:r>
            <a:rPr kumimoji="1" lang="ja-JP" altLang="ja-JP" sz="1100">
              <a:solidFill>
                <a:schemeClr val="dk1"/>
              </a:solidFill>
              <a:effectLst/>
              <a:latin typeface="+mn-lt"/>
              <a:ea typeface="+mn-ea"/>
              <a:cs typeface="+mn-cs"/>
            </a:rPr>
            <a:t>や近年における大型事業の影響等により、予算規模全体に占める扶助費や公債費の割合は増加傾向となっている。</a:t>
          </a:r>
          <a:endParaRPr lang="ja-JP" altLang="ja-JP" sz="1400">
            <a:effectLst/>
          </a:endParaRPr>
        </a:p>
        <a:p>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年度においては、近年の大型事業による起債償還もまだ本格化せず、数値の推移は良好であるようにみえるが、</a:t>
          </a:r>
          <a:r>
            <a:rPr kumimoji="1" lang="ja-JP" altLang="ja-JP" sz="1100">
              <a:solidFill>
                <a:schemeClr val="dk1"/>
              </a:solidFill>
              <a:effectLst/>
              <a:latin typeface="+mn-lt"/>
              <a:ea typeface="+mn-ea"/>
              <a:cs typeface="+mn-cs"/>
            </a:rPr>
            <a:t>公債費は今後数年間増加傾向となることから、一層の経常経費節減を図りつつ、効果と効率を見極めながら事業の取捨選択に努めていく。</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34502</xdr:rowOff>
    </xdr:from>
    <xdr:to>
      <xdr:col>7</xdr:col>
      <xdr:colOff>152400</xdr:colOff>
      <xdr:row>66</xdr:row>
      <xdr:rowOff>38312</xdr:rowOff>
    </xdr:to>
    <xdr:cxnSp macro="">
      <xdr:nvCxnSpPr>
        <xdr:cNvPr id="127" name="直線コネクタ 126"/>
        <xdr:cNvCxnSpPr/>
      </xdr:nvCxnSpPr>
      <xdr:spPr>
        <a:xfrm flipV="1">
          <a:off x="4953000" y="9978602"/>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10389</xdr:rowOff>
    </xdr:from>
    <xdr:ext cx="762000" cy="259045"/>
    <xdr:sp macro="" textlink="">
      <xdr:nvSpPr>
        <xdr:cNvPr id="128" name="財政構造の弾力性最小値テキスト"/>
        <xdr:cNvSpPr txBox="1"/>
      </xdr:nvSpPr>
      <xdr:spPr>
        <a:xfrm>
          <a:off x="5041900" y="113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7</xdr:col>
      <xdr:colOff>63500</xdr:colOff>
      <xdr:row>66</xdr:row>
      <xdr:rowOff>38312</xdr:rowOff>
    </xdr:from>
    <xdr:to>
      <xdr:col>7</xdr:col>
      <xdr:colOff>241300</xdr:colOff>
      <xdr:row>66</xdr:row>
      <xdr:rowOff>38312</xdr:rowOff>
    </xdr:to>
    <xdr:cxnSp macro="">
      <xdr:nvCxnSpPr>
        <xdr:cNvPr id="129" name="直線コネクタ 128"/>
        <xdr:cNvCxnSpPr/>
      </xdr:nvCxnSpPr>
      <xdr:spPr>
        <a:xfrm>
          <a:off x="4864100" y="1135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120879</xdr:rowOff>
    </xdr:from>
    <xdr:ext cx="762000" cy="259045"/>
    <xdr:sp macro="" textlink="">
      <xdr:nvSpPr>
        <xdr:cNvPr id="130"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a:t>
          </a:r>
          <a:endParaRPr kumimoji="1" lang="ja-JP" altLang="en-US" sz="1000" b="1">
            <a:latin typeface="ＭＳ Ｐゴシック"/>
          </a:endParaRPr>
        </a:p>
      </xdr:txBody>
    </xdr:sp>
    <xdr:clientData/>
  </xdr:oneCellAnchor>
  <xdr:twoCellAnchor>
    <xdr:from>
      <xdr:col>7</xdr:col>
      <xdr:colOff>63500</xdr:colOff>
      <xdr:row>58</xdr:row>
      <xdr:rowOff>34502</xdr:rowOff>
    </xdr:from>
    <xdr:to>
      <xdr:col>7</xdr:col>
      <xdr:colOff>241300</xdr:colOff>
      <xdr:row>58</xdr:row>
      <xdr:rowOff>34502</xdr:rowOff>
    </xdr:to>
    <xdr:cxnSp macro="">
      <xdr:nvCxnSpPr>
        <xdr:cNvPr id="131" name="直線コネクタ 130"/>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45931</xdr:rowOff>
    </xdr:from>
    <xdr:to>
      <xdr:col>7</xdr:col>
      <xdr:colOff>152400</xdr:colOff>
      <xdr:row>63</xdr:row>
      <xdr:rowOff>142452</xdr:rowOff>
    </xdr:to>
    <xdr:cxnSp macro="">
      <xdr:nvCxnSpPr>
        <xdr:cNvPr id="132" name="直線コネクタ 131"/>
        <xdr:cNvCxnSpPr/>
      </xdr:nvCxnSpPr>
      <xdr:spPr>
        <a:xfrm flipV="1">
          <a:off x="4114800" y="10847281"/>
          <a:ext cx="8382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47642</xdr:rowOff>
    </xdr:from>
    <xdr:ext cx="762000" cy="259045"/>
    <xdr:sp macro="" textlink="">
      <xdr:nvSpPr>
        <xdr:cNvPr id="133" name="財政構造の弾力性平均値テキスト"/>
        <xdr:cNvSpPr txBox="1"/>
      </xdr:nvSpPr>
      <xdr:spPr>
        <a:xfrm>
          <a:off x="5041900" y="10848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75565</xdr:rowOff>
    </xdr:from>
    <xdr:to>
      <xdr:col>7</xdr:col>
      <xdr:colOff>203200</xdr:colOff>
      <xdr:row>64</xdr:row>
      <xdr:rowOff>5715</xdr:rowOff>
    </xdr:to>
    <xdr:sp macro="" textlink="">
      <xdr:nvSpPr>
        <xdr:cNvPr id="134" name="フローチャート : 判断 133"/>
        <xdr:cNvSpPr/>
      </xdr:nvSpPr>
      <xdr:spPr>
        <a:xfrm>
          <a:off x="49022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142452</xdr:rowOff>
    </xdr:from>
    <xdr:to>
      <xdr:col>6</xdr:col>
      <xdr:colOff>0</xdr:colOff>
      <xdr:row>63</xdr:row>
      <xdr:rowOff>150495</xdr:rowOff>
    </xdr:to>
    <xdr:cxnSp macro="">
      <xdr:nvCxnSpPr>
        <xdr:cNvPr id="135" name="直線コネクタ 134"/>
        <xdr:cNvCxnSpPr/>
      </xdr:nvCxnSpPr>
      <xdr:spPr>
        <a:xfrm flipV="1">
          <a:off x="3225800" y="1094380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6" name="フローチャート : 判断 135"/>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70925</xdr:rowOff>
    </xdr:from>
    <xdr:ext cx="736600" cy="259045"/>
    <xdr:sp macro="" textlink="">
      <xdr:nvSpPr>
        <xdr:cNvPr id="137" name="テキスト ボックス 136"/>
        <xdr:cNvSpPr txBox="1"/>
      </xdr:nvSpPr>
      <xdr:spPr>
        <a:xfrm>
          <a:off x="3733800" y="11043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41910</xdr:rowOff>
    </xdr:from>
    <xdr:to>
      <xdr:col>4</xdr:col>
      <xdr:colOff>482600</xdr:colOff>
      <xdr:row>63</xdr:row>
      <xdr:rowOff>150495</xdr:rowOff>
    </xdr:to>
    <xdr:cxnSp macro="">
      <xdr:nvCxnSpPr>
        <xdr:cNvPr id="138" name="直線コネクタ 137"/>
        <xdr:cNvCxnSpPr/>
      </xdr:nvCxnSpPr>
      <xdr:spPr>
        <a:xfrm>
          <a:off x="2336800" y="1084326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9" name="フローチャート : 判断 138"/>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11871</xdr:rowOff>
    </xdr:from>
    <xdr:ext cx="762000" cy="259045"/>
    <xdr:sp macro="" textlink="">
      <xdr:nvSpPr>
        <xdr:cNvPr id="140" name="テキスト ボックス 139"/>
        <xdr:cNvSpPr txBox="1"/>
      </xdr:nvSpPr>
      <xdr:spPr>
        <a:xfrm>
          <a:off x="2844800" y="1064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41910</xdr:rowOff>
    </xdr:from>
    <xdr:to>
      <xdr:col>3</xdr:col>
      <xdr:colOff>279400</xdr:colOff>
      <xdr:row>64</xdr:row>
      <xdr:rowOff>39370</xdr:rowOff>
    </xdr:to>
    <xdr:cxnSp macro="">
      <xdr:nvCxnSpPr>
        <xdr:cNvPr id="141" name="直線コネクタ 140"/>
        <xdr:cNvCxnSpPr/>
      </xdr:nvCxnSpPr>
      <xdr:spPr>
        <a:xfrm flipV="1">
          <a:off x="1447800" y="1084326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2" name="フローチャート : 判断 141"/>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125747</xdr:rowOff>
    </xdr:from>
    <xdr:ext cx="762000" cy="259045"/>
    <xdr:sp macro="" textlink="">
      <xdr:nvSpPr>
        <xdr:cNvPr id="143" name="テキスト ボックス 142"/>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4" name="フローチャート : 判断 143"/>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171256</xdr:rowOff>
    </xdr:from>
    <xdr:ext cx="762000" cy="259045"/>
    <xdr:sp macro="" textlink="">
      <xdr:nvSpPr>
        <xdr:cNvPr id="145" name="テキスト ボックス 144"/>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62</xdr:row>
      <xdr:rowOff>166581</xdr:rowOff>
    </xdr:from>
    <xdr:to>
      <xdr:col>7</xdr:col>
      <xdr:colOff>203200</xdr:colOff>
      <xdr:row>63</xdr:row>
      <xdr:rowOff>96731</xdr:rowOff>
    </xdr:to>
    <xdr:sp macro="" textlink="">
      <xdr:nvSpPr>
        <xdr:cNvPr id="151" name="円/楕円 150"/>
        <xdr:cNvSpPr/>
      </xdr:nvSpPr>
      <xdr:spPr>
        <a:xfrm>
          <a:off x="49022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11658</xdr:rowOff>
    </xdr:from>
    <xdr:ext cx="762000" cy="259045"/>
    <xdr:sp macro="" textlink="">
      <xdr:nvSpPr>
        <xdr:cNvPr id="152" name="財政構造の弾力性該当値テキスト"/>
        <xdr:cNvSpPr txBox="1"/>
      </xdr:nvSpPr>
      <xdr:spPr>
        <a:xfrm>
          <a:off x="50419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81.3</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91652</xdr:rowOff>
    </xdr:from>
    <xdr:to>
      <xdr:col>6</xdr:col>
      <xdr:colOff>50800</xdr:colOff>
      <xdr:row>64</xdr:row>
      <xdr:rowOff>21802</xdr:rowOff>
    </xdr:to>
    <xdr:sp macro="" textlink="">
      <xdr:nvSpPr>
        <xdr:cNvPr id="153" name="円/楕円 152"/>
        <xdr:cNvSpPr/>
      </xdr:nvSpPr>
      <xdr:spPr>
        <a:xfrm>
          <a:off x="4064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31979</xdr:rowOff>
    </xdr:from>
    <xdr:ext cx="736600" cy="259045"/>
    <xdr:sp macro="" textlink="">
      <xdr:nvSpPr>
        <xdr:cNvPr id="154" name="テキスト ボックス 153"/>
        <xdr:cNvSpPr txBox="1"/>
      </xdr:nvSpPr>
      <xdr:spPr>
        <a:xfrm>
          <a:off x="3733800" y="10661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83.7</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99695</xdr:rowOff>
    </xdr:from>
    <xdr:to>
      <xdr:col>4</xdr:col>
      <xdr:colOff>533400</xdr:colOff>
      <xdr:row>64</xdr:row>
      <xdr:rowOff>29845</xdr:rowOff>
    </xdr:to>
    <xdr:sp macro="" textlink="">
      <xdr:nvSpPr>
        <xdr:cNvPr id="155" name="円/楕円 154"/>
        <xdr:cNvSpPr/>
      </xdr:nvSpPr>
      <xdr:spPr>
        <a:xfrm>
          <a:off x="3175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14622</xdr:rowOff>
    </xdr:from>
    <xdr:ext cx="762000" cy="259045"/>
    <xdr:sp macro="" textlink="">
      <xdr:nvSpPr>
        <xdr:cNvPr id="156" name="テキスト ボックス 155"/>
        <xdr:cNvSpPr txBox="1"/>
      </xdr:nvSpPr>
      <xdr:spPr>
        <a:xfrm>
          <a:off x="2844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83.9</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162560</xdr:rowOff>
    </xdr:from>
    <xdr:to>
      <xdr:col>3</xdr:col>
      <xdr:colOff>330200</xdr:colOff>
      <xdr:row>63</xdr:row>
      <xdr:rowOff>92710</xdr:rowOff>
    </xdr:to>
    <xdr:sp macro="" textlink="">
      <xdr:nvSpPr>
        <xdr:cNvPr id="157" name="円/楕円 156"/>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102887</xdr:rowOff>
    </xdr:from>
    <xdr:ext cx="762000" cy="259045"/>
    <xdr:sp macro="" textlink="">
      <xdr:nvSpPr>
        <xdr:cNvPr id="158" name="テキスト ボックス 157"/>
        <xdr:cNvSpPr txBox="1"/>
      </xdr:nvSpPr>
      <xdr:spPr>
        <a:xfrm>
          <a:off x="1955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81.2</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160020</xdr:rowOff>
    </xdr:from>
    <xdr:to>
      <xdr:col>2</xdr:col>
      <xdr:colOff>127000</xdr:colOff>
      <xdr:row>64</xdr:row>
      <xdr:rowOff>90170</xdr:rowOff>
    </xdr:to>
    <xdr:sp macro="" textlink="">
      <xdr:nvSpPr>
        <xdr:cNvPr id="159" name="円/楕円 158"/>
        <xdr:cNvSpPr/>
      </xdr:nvSpPr>
      <xdr:spPr>
        <a:xfrm>
          <a:off x="1397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74947</xdr:rowOff>
    </xdr:from>
    <xdr:ext cx="762000" cy="259045"/>
    <xdr:sp macro="" textlink="">
      <xdr:nvSpPr>
        <xdr:cNvPr id="160" name="テキスト ボックス 159"/>
        <xdr:cNvSpPr txBox="1"/>
      </xdr:nvSpPr>
      <xdr:spPr>
        <a:xfrm>
          <a:off x="1066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[263,507</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本町は豪雪地帯であり、維持補修費のなかでも冬期間の除排雪経費が大きい。</a:t>
          </a:r>
          <a:endParaRPr lang="ja-JP" altLang="ja-JP" sz="1400">
            <a:effectLst/>
          </a:endParaRPr>
        </a:p>
        <a:p>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年度は少雪であったため、前年度より減少したものとなったが、</a:t>
          </a:r>
          <a:r>
            <a:rPr kumimoji="1" lang="ja-JP" altLang="ja-JP" sz="1100">
              <a:solidFill>
                <a:schemeClr val="dk1"/>
              </a:solidFill>
              <a:effectLst/>
              <a:latin typeface="+mn-lt"/>
              <a:ea typeface="+mn-ea"/>
              <a:cs typeface="+mn-cs"/>
            </a:rPr>
            <a:t>今後とも除雪対象路線や出動基準の適正化を図りながら、安定的、効率的な除排雪対策に取り組む。</a:t>
          </a:r>
          <a:endParaRPr lang="ja-JP" altLang="ja-JP" sz="1400">
            <a:effectLst/>
          </a:endParaRPr>
        </a:p>
        <a:p>
          <a:r>
            <a:rPr kumimoji="1" lang="ja-JP" altLang="ja-JP" sz="1100">
              <a:solidFill>
                <a:schemeClr val="dk1"/>
              </a:solidFill>
              <a:effectLst/>
              <a:latin typeface="+mn-lt"/>
              <a:ea typeface="+mn-ea"/>
              <a:cs typeface="+mn-cs"/>
            </a:rPr>
            <a:t>また人件費においては、行政事務改善及び定員適正化計画等に基づき、計画的な人員管理に努めていく。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157919</xdr:rowOff>
    </xdr:from>
    <xdr:to>
      <xdr:col>7</xdr:col>
      <xdr:colOff>152400</xdr:colOff>
      <xdr:row>88</xdr:row>
      <xdr:rowOff>125288</xdr:rowOff>
    </xdr:to>
    <xdr:cxnSp macro="">
      <xdr:nvCxnSpPr>
        <xdr:cNvPr id="189" name="直線コネクタ 188"/>
        <xdr:cNvCxnSpPr/>
      </xdr:nvCxnSpPr>
      <xdr:spPr>
        <a:xfrm flipV="1">
          <a:off x="4953000" y="14045369"/>
          <a:ext cx="0" cy="1167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97365</xdr:rowOff>
    </xdr:from>
    <xdr:ext cx="762000" cy="259045"/>
    <xdr:sp macro="" textlink="">
      <xdr:nvSpPr>
        <xdr:cNvPr id="190" name="人件費・物件費等の状況最小値テキスト"/>
        <xdr:cNvSpPr txBox="1"/>
      </xdr:nvSpPr>
      <xdr:spPr>
        <a:xfrm>
          <a:off x="5041900" y="1518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702,307</a:t>
          </a:r>
          <a:endParaRPr kumimoji="1" lang="ja-JP" altLang="en-US" sz="1000" b="1">
            <a:latin typeface="ＭＳ Ｐゴシック"/>
          </a:endParaRPr>
        </a:p>
      </xdr:txBody>
    </xdr:sp>
    <xdr:clientData/>
  </xdr:oneCellAnchor>
  <xdr:twoCellAnchor>
    <xdr:from>
      <xdr:col>7</xdr:col>
      <xdr:colOff>63500</xdr:colOff>
      <xdr:row>88</xdr:row>
      <xdr:rowOff>125288</xdr:rowOff>
    </xdr:from>
    <xdr:to>
      <xdr:col>7</xdr:col>
      <xdr:colOff>241300</xdr:colOff>
      <xdr:row>88</xdr:row>
      <xdr:rowOff>125288</xdr:rowOff>
    </xdr:to>
    <xdr:cxnSp macro="">
      <xdr:nvCxnSpPr>
        <xdr:cNvPr id="191" name="直線コネクタ 190"/>
        <xdr:cNvCxnSpPr/>
      </xdr:nvCxnSpPr>
      <xdr:spPr>
        <a:xfrm>
          <a:off x="4864100" y="1521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72846</xdr:rowOff>
    </xdr:from>
    <xdr:ext cx="762000" cy="259045"/>
    <xdr:sp macro="" textlink="">
      <xdr:nvSpPr>
        <xdr:cNvPr id="192" name="人件費・物件費等の状況最大値テキスト"/>
        <xdr:cNvSpPr txBox="1"/>
      </xdr:nvSpPr>
      <xdr:spPr>
        <a:xfrm>
          <a:off x="5041900" y="1378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121,692</a:t>
          </a:r>
          <a:endParaRPr kumimoji="1" lang="ja-JP" altLang="en-US" sz="1000" b="1">
            <a:latin typeface="ＭＳ Ｐゴシック"/>
          </a:endParaRPr>
        </a:p>
      </xdr:txBody>
    </xdr:sp>
    <xdr:clientData/>
  </xdr:oneCellAnchor>
  <xdr:twoCellAnchor>
    <xdr:from>
      <xdr:col>7</xdr:col>
      <xdr:colOff>63500</xdr:colOff>
      <xdr:row>81</xdr:row>
      <xdr:rowOff>157919</xdr:rowOff>
    </xdr:from>
    <xdr:to>
      <xdr:col>7</xdr:col>
      <xdr:colOff>241300</xdr:colOff>
      <xdr:row>81</xdr:row>
      <xdr:rowOff>157919</xdr:rowOff>
    </xdr:to>
    <xdr:cxnSp macro="">
      <xdr:nvCxnSpPr>
        <xdr:cNvPr id="193" name="直線コネクタ 192"/>
        <xdr:cNvCxnSpPr/>
      </xdr:nvCxnSpPr>
      <xdr:spPr>
        <a:xfrm>
          <a:off x="4864100" y="1404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100185</xdr:rowOff>
    </xdr:from>
    <xdr:to>
      <xdr:col>7</xdr:col>
      <xdr:colOff>152400</xdr:colOff>
      <xdr:row>83</xdr:row>
      <xdr:rowOff>123344</xdr:rowOff>
    </xdr:to>
    <xdr:cxnSp macro="">
      <xdr:nvCxnSpPr>
        <xdr:cNvPr id="194" name="直線コネクタ 193"/>
        <xdr:cNvCxnSpPr/>
      </xdr:nvCxnSpPr>
      <xdr:spPr>
        <a:xfrm flipV="1">
          <a:off x="4114800" y="14330535"/>
          <a:ext cx="838200" cy="2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145215</xdr:rowOff>
    </xdr:from>
    <xdr:ext cx="762000" cy="259045"/>
    <xdr:sp macro="" textlink="">
      <xdr:nvSpPr>
        <xdr:cNvPr id="195" name="人件費・物件費等の状況平均値テキスト"/>
        <xdr:cNvSpPr txBox="1"/>
      </xdr:nvSpPr>
      <xdr:spPr>
        <a:xfrm>
          <a:off x="5041900" y="14032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128688</xdr:rowOff>
    </xdr:from>
    <xdr:to>
      <xdr:col>7</xdr:col>
      <xdr:colOff>203200</xdr:colOff>
      <xdr:row>83</xdr:row>
      <xdr:rowOff>58838</xdr:rowOff>
    </xdr:to>
    <xdr:sp macro="" textlink="">
      <xdr:nvSpPr>
        <xdr:cNvPr id="196" name="フローチャート : 判断 195"/>
        <xdr:cNvSpPr/>
      </xdr:nvSpPr>
      <xdr:spPr>
        <a:xfrm>
          <a:off x="49022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98016</xdr:rowOff>
    </xdr:from>
    <xdr:to>
      <xdr:col>6</xdr:col>
      <xdr:colOff>0</xdr:colOff>
      <xdr:row>83</xdr:row>
      <xdr:rowOff>123344</xdr:rowOff>
    </xdr:to>
    <xdr:cxnSp macro="">
      <xdr:nvCxnSpPr>
        <xdr:cNvPr id="197" name="直線コネクタ 196"/>
        <xdr:cNvCxnSpPr/>
      </xdr:nvCxnSpPr>
      <xdr:spPr>
        <a:xfrm>
          <a:off x="3225800" y="14328366"/>
          <a:ext cx="889000" cy="2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135133</xdr:rowOff>
    </xdr:from>
    <xdr:to>
      <xdr:col>6</xdr:col>
      <xdr:colOff>50800</xdr:colOff>
      <xdr:row>83</xdr:row>
      <xdr:rowOff>65283</xdr:rowOff>
    </xdr:to>
    <xdr:sp macro="" textlink="">
      <xdr:nvSpPr>
        <xdr:cNvPr id="198" name="フローチャート : 判断 197"/>
        <xdr:cNvSpPr/>
      </xdr:nvSpPr>
      <xdr:spPr>
        <a:xfrm>
          <a:off x="4064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75460</xdr:rowOff>
    </xdr:from>
    <xdr:ext cx="736600" cy="259045"/>
    <xdr:sp macro="" textlink="">
      <xdr:nvSpPr>
        <xdr:cNvPr id="199" name="テキスト ボックス 198"/>
        <xdr:cNvSpPr txBox="1"/>
      </xdr:nvSpPr>
      <xdr:spPr>
        <a:xfrm>
          <a:off x="3733800" y="13962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80415</xdr:rowOff>
    </xdr:from>
    <xdr:to>
      <xdr:col>4</xdr:col>
      <xdr:colOff>482600</xdr:colOff>
      <xdr:row>83</xdr:row>
      <xdr:rowOff>98016</xdr:rowOff>
    </xdr:to>
    <xdr:cxnSp macro="">
      <xdr:nvCxnSpPr>
        <xdr:cNvPr id="200" name="直線コネクタ 199"/>
        <xdr:cNvCxnSpPr/>
      </xdr:nvCxnSpPr>
      <xdr:spPr>
        <a:xfrm>
          <a:off x="2336800" y="14310765"/>
          <a:ext cx="889000" cy="1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109694</xdr:rowOff>
    </xdr:from>
    <xdr:to>
      <xdr:col>4</xdr:col>
      <xdr:colOff>533400</xdr:colOff>
      <xdr:row>83</xdr:row>
      <xdr:rowOff>39844</xdr:rowOff>
    </xdr:to>
    <xdr:sp macro="" textlink="">
      <xdr:nvSpPr>
        <xdr:cNvPr id="201" name="フローチャート : 判断 200"/>
        <xdr:cNvSpPr/>
      </xdr:nvSpPr>
      <xdr:spPr>
        <a:xfrm>
          <a:off x="3175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50021</xdr:rowOff>
    </xdr:from>
    <xdr:ext cx="762000" cy="259045"/>
    <xdr:sp macro="" textlink="">
      <xdr:nvSpPr>
        <xdr:cNvPr id="202" name="テキスト ボックス 201"/>
        <xdr:cNvSpPr txBox="1"/>
      </xdr:nvSpPr>
      <xdr:spPr>
        <a:xfrm>
          <a:off x="2844800" y="139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80415</xdr:rowOff>
    </xdr:from>
    <xdr:to>
      <xdr:col>3</xdr:col>
      <xdr:colOff>279400</xdr:colOff>
      <xdr:row>83</xdr:row>
      <xdr:rowOff>88057</xdr:rowOff>
    </xdr:to>
    <xdr:cxnSp macro="">
      <xdr:nvCxnSpPr>
        <xdr:cNvPr id="203" name="直線コネクタ 202"/>
        <xdr:cNvCxnSpPr/>
      </xdr:nvCxnSpPr>
      <xdr:spPr>
        <a:xfrm flipV="1">
          <a:off x="1447800" y="14310765"/>
          <a:ext cx="889000" cy="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100271</xdr:rowOff>
    </xdr:from>
    <xdr:to>
      <xdr:col>3</xdr:col>
      <xdr:colOff>330200</xdr:colOff>
      <xdr:row>83</xdr:row>
      <xdr:rowOff>30421</xdr:rowOff>
    </xdr:to>
    <xdr:sp macro="" textlink="">
      <xdr:nvSpPr>
        <xdr:cNvPr id="204" name="フローチャート : 判断 203"/>
        <xdr:cNvSpPr/>
      </xdr:nvSpPr>
      <xdr:spPr>
        <a:xfrm>
          <a:off x="2286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40598</xdr:rowOff>
    </xdr:from>
    <xdr:ext cx="762000" cy="259045"/>
    <xdr:sp macro="" textlink="">
      <xdr:nvSpPr>
        <xdr:cNvPr id="205" name="テキスト ボックス 204"/>
        <xdr:cNvSpPr txBox="1"/>
      </xdr:nvSpPr>
      <xdr:spPr>
        <a:xfrm>
          <a:off x="1955800" y="1392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85847</xdr:rowOff>
    </xdr:from>
    <xdr:to>
      <xdr:col>2</xdr:col>
      <xdr:colOff>127000</xdr:colOff>
      <xdr:row>83</xdr:row>
      <xdr:rowOff>15997</xdr:rowOff>
    </xdr:to>
    <xdr:sp macro="" textlink="">
      <xdr:nvSpPr>
        <xdr:cNvPr id="206" name="フローチャート : 判断 205"/>
        <xdr:cNvSpPr/>
      </xdr:nvSpPr>
      <xdr:spPr>
        <a:xfrm>
          <a:off x="1397000" y="1414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26174</xdr:rowOff>
    </xdr:from>
    <xdr:ext cx="762000" cy="259045"/>
    <xdr:sp macro="" textlink="">
      <xdr:nvSpPr>
        <xdr:cNvPr id="207" name="テキスト ボックス 206"/>
        <xdr:cNvSpPr txBox="1"/>
      </xdr:nvSpPr>
      <xdr:spPr>
        <a:xfrm>
          <a:off x="1066800" y="13913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83</xdr:row>
      <xdr:rowOff>49385</xdr:rowOff>
    </xdr:from>
    <xdr:to>
      <xdr:col>7</xdr:col>
      <xdr:colOff>203200</xdr:colOff>
      <xdr:row>83</xdr:row>
      <xdr:rowOff>150985</xdr:rowOff>
    </xdr:to>
    <xdr:sp macro="" textlink="">
      <xdr:nvSpPr>
        <xdr:cNvPr id="213" name="円/楕円 212"/>
        <xdr:cNvSpPr/>
      </xdr:nvSpPr>
      <xdr:spPr>
        <a:xfrm>
          <a:off x="4902200" y="1427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21462</xdr:rowOff>
    </xdr:from>
    <xdr:ext cx="762000" cy="259045"/>
    <xdr:sp macro="" textlink="">
      <xdr:nvSpPr>
        <xdr:cNvPr id="214" name="人件費・物件費等の状況該当値テキスト"/>
        <xdr:cNvSpPr txBox="1"/>
      </xdr:nvSpPr>
      <xdr:spPr>
        <a:xfrm>
          <a:off x="5041900" y="14251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263,507</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72544</xdr:rowOff>
    </xdr:from>
    <xdr:to>
      <xdr:col>6</xdr:col>
      <xdr:colOff>50800</xdr:colOff>
      <xdr:row>84</xdr:row>
      <xdr:rowOff>2694</xdr:rowOff>
    </xdr:to>
    <xdr:sp macro="" textlink="">
      <xdr:nvSpPr>
        <xdr:cNvPr id="215" name="円/楕円 214"/>
        <xdr:cNvSpPr/>
      </xdr:nvSpPr>
      <xdr:spPr>
        <a:xfrm>
          <a:off x="4064000" y="1430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158921</xdr:rowOff>
    </xdr:from>
    <xdr:ext cx="736600" cy="259045"/>
    <xdr:sp macro="" textlink="">
      <xdr:nvSpPr>
        <xdr:cNvPr id="216" name="テキスト ボックス 215"/>
        <xdr:cNvSpPr txBox="1"/>
      </xdr:nvSpPr>
      <xdr:spPr>
        <a:xfrm>
          <a:off x="3733800" y="14389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275,024</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47216</xdr:rowOff>
    </xdr:from>
    <xdr:to>
      <xdr:col>4</xdr:col>
      <xdr:colOff>533400</xdr:colOff>
      <xdr:row>83</xdr:row>
      <xdr:rowOff>148816</xdr:rowOff>
    </xdr:to>
    <xdr:sp macro="" textlink="">
      <xdr:nvSpPr>
        <xdr:cNvPr id="217" name="円/楕円 216"/>
        <xdr:cNvSpPr/>
      </xdr:nvSpPr>
      <xdr:spPr>
        <a:xfrm>
          <a:off x="3175000" y="1427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133593</xdr:rowOff>
    </xdr:from>
    <xdr:ext cx="762000" cy="259045"/>
    <xdr:sp macro="" textlink="">
      <xdr:nvSpPr>
        <xdr:cNvPr id="218" name="テキスト ボックス 217"/>
        <xdr:cNvSpPr txBox="1"/>
      </xdr:nvSpPr>
      <xdr:spPr>
        <a:xfrm>
          <a:off x="2844800" y="1436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262,428</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29615</xdr:rowOff>
    </xdr:from>
    <xdr:to>
      <xdr:col>3</xdr:col>
      <xdr:colOff>330200</xdr:colOff>
      <xdr:row>83</xdr:row>
      <xdr:rowOff>131215</xdr:rowOff>
    </xdr:to>
    <xdr:sp macro="" textlink="">
      <xdr:nvSpPr>
        <xdr:cNvPr id="219" name="円/楕円 218"/>
        <xdr:cNvSpPr/>
      </xdr:nvSpPr>
      <xdr:spPr>
        <a:xfrm>
          <a:off x="2286000" y="142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115992</xdr:rowOff>
    </xdr:from>
    <xdr:ext cx="762000" cy="259045"/>
    <xdr:sp macro="" textlink="">
      <xdr:nvSpPr>
        <xdr:cNvPr id="220" name="テキスト ボックス 219"/>
        <xdr:cNvSpPr txBox="1"/>
      </xdr:nvSpPr>
      <xdr:spPr>
        <a:xfrm>
          <a:off x="1955800" y="14346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253,675</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37257</xdr:rowOff>
    </xdr:from>
    <xdr:to>
      <xdr:col>2</xdr:col>
      <xdr:colOff>127000</xdr:colOff>
      <xdr:row>83</xdr:row>
      <xdr:rowOff>138857</xdr:rowOff>
    </xdr:to>
    <xdr:sp macro="" textlink="">
      <xdr:nvSpPr>
        <xdr:cNvPr id="221" name="円/楕円 220"/>
        <xdr:cNvSpPr/>
      </xdr:nvSpPr>
      <xdr:spPr>
        <a:xfrm>
          <a:off x="1397000" y="1426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123634</xdr:rowOff>
    </xdr:from>
    <xdr:ext cx="762000" cy="259045"/>
    <xdr:sp macro="" textlink="">
      <xdr:nvSpPr>
        <xdr:cNvPr id="222" name="テキスト ボックス 221"/>
        <xdr:cNvSpPr txBox="1"/>
      </xdr:nvSpPr>
      <xdr:spPr>
        <a:xfrm>
          <a:off x="1066800" y="14353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257,475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給与については人事院勧告に準じて改定を行っているものの、類似団体平均を大きく下回っている。</a:t>
          </a:r>
          <a:endParaRPr lang="ja-JP" altLang="ja-JP" sz="1400">
            <a:effectLst/>
          </a:endParaRPr>
        </a:p>
        <a:p>
          <a:r>
            <a:rPr lang="ja-JP" altLang="ja-JP" sz="1100">
              <a:solidFill>
                <a:schemeClr val="dk1"/>
              </a:solidFill>
              <a:effectLst/>
              <a:latin typeface="+mn-lt"/>
              <a:ea typeface="+mn-ea"/>
              <a:cs typeface="+mn-cs"/>
            </a:rPr>
            <a:t>　もともと県下最低水準であるが、国家公務員の時限的な給与改定特別法による措置が無いとした場合でも依然低い水準となっている。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74084</xdr:rowOff>
    </xdr:from>
    <xdr:to>
      <xdr:col>24</xdr:col>
      <xdr:colOff>558800</xdr:colOff>
      <xdr:row>88</xdr:row>
      <xdr:rowOff>168911</xdr:rowOff>
    </xdr:to>
    <xdr:cxnSp macro="">
      <xdr:nvCxnSpPr>
        <xdr:cNvPr id="251" name="直線コネクタ 250"/>
        <xdr:cNvCxnSpPr/>
      </xdr:nvCxnSpPr>
      <xdr:spPr>
        <a:xfrm flipV="1">
          <a:off x="17018000" y="13961534"/>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140988</xdr:rowOff>
    </xdr:from>
    <xdr:ext cx="762000" cy="259045"/>
    <xdr:sp macro="" textlink="">
      <xdr:nvSpPr>
        <xdr:cNvPr id="252" name="給与水準   （国との比較）最小値テキスト"/>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88</xdr:row>
      <xdr:rowOff>168911</xdr:rowOff>
    </xdr:from>
    <xdr:to>
      <xdr:col>24</xdr:col>
      <xdr:colOff>647700</xdr:colOff>
      <xdr:row>88</xdr:row>
      <xdr:rowOff>168911</xdr:rowOff>
    </xdr:to>
    <xdr:cxnSp macro="">
      <xdr:nvCxnSpPr>
        <xdr:cNvPr id="253" name="直線コネクタ 252"/>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160461</xdr:rowOff>
    </xdr:from>
    <xdr:ext cx="762000" cy="259045"/>
    <xdr:sp macro="" textlink="">
      <xdr:nvSpPr>
        <xdr:cNvPr id="254"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24</xdr:col>
      <xdr:colOff>469900</xdr:colOff>
      <xdr:row>81</xdr:row>
      <xdr:rowOff>74084</xdr:rowOff>
    </xdr:from>
    <xdr:to>
      <xdr:col>24</xdr:col>
      <xdr:colOff>647700</xdr:colOff>
      <xdr:row>81</xdr:row>
      <xdr:rowOff>74084</xdr:rowOff>
    </xdr:to>
    <xdr:cxnSp macro="">
      <xdr:nvCxnSpPr>
        <xdr:cNvPr id="255" name="直線コネクタ 254"/>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138854</xdr:rowOff>
    </xdr:from>
    <xdr:to>
      <xdr:col>24</xdr:col>
      <xdr:colOff>558800</xdr:colOff>
      <xdr:row>84</xdr:row>
      <xdr:rowOff>154939</xdr:rowOff>
    </xdr:to>
    <xdr:cxnSp macro="">
      <xdr:nvCxnSpPr>
        <xdr:cNvPr id="256" name="直線コネクタ 255"/>
        <xdr:cNvCxnSpPr/>
      </xdr:nvCxnSpPr>
      <xdr:spPr>
        <a:xfrm>
          <a:off x="16179800" y="14540654"/>
          <a:ext cx="838200" cy="1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25416</xdr:rowOff>
    </xdr:from>
    <xdr:ext cx="762000" cy="259045"/>
    <xdr:sp macro="" textlink="">
      <xdr:nvSpPr>
        <xdr:cNvPr id="257" name="給与水準   （国との比較）平均値テキスト"/>
        <xdr:cNvSpPr txBox="1"/>
      </xdr:nvSpPr>
      <xdr:spPr>
        <a:xfrm>
          <a:off x="17106900" y="14598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58" name="フローチャート : 判断 257"/>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50377</xdr:rowOff>
    </xdr:from>
    <xdr:to>
      <xdr:col>23</xdr:col>
      <xdr:colOff>406400</xdr:colOff>
      <xdr:row>84</xdr:row>
      <xdr:rowOff>138854</xdr:rowOff>
    </xdr:to>
    <xdr:cxnSp macro="">
      <xdr:nvCxnSpPr>
        <xdr:cNvPr id="259" name="直線コネクタ 258"/>
        <xdr:cNvCxnSpPr/>
      </xdr:nvCxnSpPr>
      <xdr:spPr>
        <a:xfrm>
          <a:off x="15290800" y="1445217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53339</xdr:rowOff>
    </xdr:from>
    <xdr:to>
      <xdr:col>23</xdr:col>
      <xdr:colOff>457200</xdr:colOff>
      <xdr:row>85</xdr:row>
      <xdr:rowOff>154939</xdr:rowOff>
    </xdr:to>
    <xdr:sp macro="" textlink="">
      <xdr:nvSpPr>
        <xdr:cNvPr id="260" name="フローチャート : 判断 259"/>
        <xdr:cNvSpPr/>
      </xdr:nvSpPr>
      <xdr:spPr>
        <a:xfrm>
          <a:off x="16129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139716</xdr:rowOff>
    </xdr:from>
    <xdr:ext cx="736600" cy="259045"/>
    <xdr:sp macro="" textlink="">
      <xdr:nvSpPr>
        <xdr:cNvPr id="261" name="テキスト ボックス 260"/>
        <xdr:cNvSpPr txBox="1"/>
      </xdr:nvSpPr>
      <xdr:spPr>
        <a:xfrm>
          <a:off x="15798800" y="14712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50377</xdr:rowOff>
    </xdr:from>
    <xdr:to>
      <xdr:col>22</xdr:col>
      <xdr:colOff>203200</xdr:colOff>
      <xdr:row>87</xdr:row>
      <xdr:rowOff>66887</xdr:rowOff>
    </xdr:to>
    <xdr:cxnSp macro="">
      <xdr:nvCxnSpPr>
        <xdr:cNvPr id="262" name="直線コネクタ 261"/>
        <xdr:cNvCxnSpPr/>
      </xdr:nvCxnSpPr>
      <xdr:spPr>
        <a:xfrm flipV="1">
          <a:off x="14401800" y="14452177"/>
          <a:ext cx="889000" cy="5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21166</xdr:rowOff>
    </xdr:from>
    <xdr:to>
      <xdr:col>22</xdr:col>
      <xdr:colOff>254000</xdr:colOff>
      <xdr:row>85</xdr:row>
      <xdr:rowOff>122766</xdr:rowOff>
    </xdr:to>
    <xdr:sp macro="" textlink="">
      <xdr:nvSpPr>
        <xdr:cNvPr id="263" name="フローチャート : 判断 262"/>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107543</xdr:rowOff>
    </xdr:from>
    <xdr:ext cx="762000" cy="259045"/>
    <xdr:sp macro="" textlink="">
      <xdr:nvSpPr>
        <xdr:cNvPr id="264" name="テキスト ボックス 263"/>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86</xdr:row>
      <xdr:rowOff>165946</xdr:rowOff>
    </xdr:from>
    <xdr:to>
      <xdr:col>21</xdr:col>
      <xdr:colOff>0</xdr:colOff>
      <xdr:row>87</xdr:row>
      <xdr:rowOff>66887</xdr:rowOff>
    </xdr:to>
    <xdr:cxnSp macro="">
      <xdr:nvCxnSpPr>
        <xdr:cNvPr id="265" name="直線コネクタ 264"/>
        <xdr:cNvCxnSpPr/>
      </xdr:nvCxnSpPr>
      <xdr:spPr>
        <a:xfrm>
          <a:off x="13512800" y="14910646"/>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118111</xdr:rowOff>
    </xdr:from>
    <xdr:to>
      <xdr:col>21</xdr:col>
      <xdr:colOff>50800</xdr:colOff>
      <xdr:row>89</xdr:row>
      <xdr:rowOff>48261</xdr:rowOff>
    </xdr:to>
    <xdr:sp macro="" textlink="">
      <xdr:nvSpPr>
        <xdr:cNvPr id="266" name="フローチャート : 判断 265"/>
        <xdr:cNvSpPr/>
      </xdr:nvSpPr>
      <xdr:spPr>
        <a:xfrm>
          <a:off x="14351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33038</xdr:rowOff>
    </xdr:from>
    <xdr:ext cx="762000" cy="259045"/>
    <xdr:sp macro="" textlink="">
      <xdr:nvSpPr>
        <xdr:cNvPr id="267" name="テキスト ボックス 266"/>
        <xdr:cNvSpPr txBox="1"/>
      </xdr:nvSpPr>
      <xdr:spPr>
        <a:xfrm>
          <a:off x="14020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24993</xdr:rowOff>
    </xdr:from>
    <xdr:ext cx="762000" cy="259045"/>
    <xdr:sp macro="" textlink="">
      <xdr:nvSpPr>
        <xdr:cNvPr id="269" name="テキスト ボックス 268"/>
        <xdr:cNvSpPr txBox="1"/>
      </xdr:nvSpPr>
      <xdr:spPr>
        <a:xfrm>
          <a:off x="13131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84</xdr:row>
      <xdr:rowOff>104139</xdr:rowOff>
    </xdr:from>
    <xdr:to>
      <xdr:col>24</xdr:col>
      <xdr:colOff>609600</xdr:colOff>
      <xdr:row>85</xdr:row>
      <xdr:rowOff>34289</xdr:rowOff>
    </xdr:to>
    <xdr:sp macro="" textlink="">
      <xdr:nvSpPr>
        <xdr:cNvPr id="275" name="円/楕円 274"/>
        <xdr:cNvSpPr/>
      </xdr:nvSpPr>
      <xdr:spPr>
        <a:xfrm>
          <a:off x="169672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120666</xdr:rowOff>
    </xdr:from>
    <xdr:ext cx="762000" cy="259045"/>
    <xdr:sp macro="" textlink="">
      <xdr:nvSpPr>
        <xdr:cNvPr id="276" name="給与水準   （国との比較）該当値テキスト"/>
        <xdr:cNvSpPr txBox="1"/>
      </xdr:nvSpPr>
      <xdr:spPr>
        <a:xfrm>
          <a:off x="17106900" y="1435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94.4</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88054</xdr:rowOff>
    </xdr:from>
    <xdr:to>
      <xdr:col>23</xdr:col>
      <xdr:colOff>457200</xdr:colOff>
      <xdr:row>85</xdr:row>
      <xdr:rowOff>18204</xdr:rowOff>
    </xdr:to>
    <xdr:sp macro="" textlink="">
      <xdr:nvSpPr>
        <xdr:cNvPr id="277" name="円/楕円 276"/>
        <xdr:cNvSpPr/>
      </xdr:nvSpPr>
      <xdr:spPr>
        <a:xfrm>
          <a:off x="16129000" y="1448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28381</xdr:rowOff>
    </xdr:from>
    <xdr:ext cx="736600" cy="259045"/>
    <xdr:sp macro="" textlink="">
      <xdr:nvSpPr>
        <xdr:cNvPr id="278" name="テキスト ボックス 277"/>
        <xdr:cNvSpPr txBox="1"/>
      </xdr:nvSpPr>
      <xdr:spPr>
        <a:xfrm>
          <a:off x="15798800" y="1425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94.2</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171027</xdr:rowOff>
    </xdr:from>
    <xdr:to>
      <xdr:col>22</xdr:col>
      <xdr:colOff>254000</xdr:colOff>
      <xdr:row>84</xdr:row>
      <xdr:rowOff>101177</xdr:rowOff>
    </xdr:to>
    <xdr:sp macro="" textlink="">
      <xdr:nvSpPr>
        <xdr:cNvPr id="279" name="円/楕円 278"/>
        <xdr:cNvSpPr/>
      </xdr:nvSpPr>
      <xdr:spPr>
        <a:xfrm>
          <a:off x="15240000" y="1440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111354</xdr:rowOff>
    </xdr:from>
    <xdr:ext cx="762000" cy="259045"/>
    <xdr:sp macro="" textlink="">
      <xdr:nvSpPr>
        <xdr:cNvPr id="280" name="テキスト ボックス 279"/>
        <xdr:cNvSpPr txBox="1"/>
      </xdr:nvSpPr>
      <xdr:spPr>
        <a:xfrm>
          <a:off x="14909800" y="1417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93.1</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16087</xdr:rowOff>
    </xdr:from>
    <xdr:to>
      <xdr:col>21</xdr:col>
      <xdr:colOff>50800</xdr:colOff>
      <xdr:row>87</xdr:row>
      <xdr:rowOff>117687</xdr:rowOff>
    </xdr:to>
    <xdr:sp macro="" textlink="">
      <xdr:nvSpPr>
        <xdr:cNvPr id="281" name="円/楕円 280"/>
        <xdr:cNvSpPr/>
      </xdr:nvSpPr>
      <xdr:spPr>
        <a:xfrm>
          <a:off x="14351000" y="1493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127864</xdr:rowOff>
    </xdr:from>
    <xdr:ext cx="762000" cy="259045"/>
    <xdr:sp macro="" textlink="">
      <xdr:nvSpPr>
        <xdr:cNvPr id="282" name="テキスト ボックス 281"/>
        <xdr:cNvSpPr txBox="1"/>
      </xdr:nvSpPr>
      <xdr:spPr>
        <a:xfrm>
          <a:off x="14020800" y="14701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99.7</a:t>
          </a:r>
          <a:endParaRPr kumimoji="1" lang="ja-JP" altLang="en-US" sz="1000" b="1">
            <a:solidFill>
              <a:srgbClr val="FF0000"/>
            </a:solidFill>
            <a:latin typeface="ＭＳ Ｐゴシック"/>
          </a:endParaRPr>
        </a:p>
      </xdr:txBody>
    </xdr:sp>
    <xdr:clientData/>
  </xdr:oneCellAnchor>
  <xdr:twoCellAnchor>
    <xdr:from>
      <xdr:col>19</xdr:col>
      <xdr:colOff>431800</xdr:colOff>
      <xdr:row>86</xdr:row>
      <xdr:rowOff>115146</xdr:rowOff>
    </xdr:from>
    <xdr:to>
      <xdr:col>19</xdr:col>
      <xdr:colOff>533400</xdr:colOff>
      <xdr:row>87</xdr:row>
      <xdr:rowOff>45296</xdr:rowOff>
    </xdr:to>
    <xdr:sp macro="" textlink="">
      <xdr:nvSpPr>
        <xdr:cNvPr id="283" name="円/楕円 282"/>
        <xdr:cNvSpPr/>
      </xdr:nvSpPr>
      <xdr:spPr>
        <a:xfrm>
          <a:off x="13462000" y="1485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55473</xdr:rowOff>
    </xdr:from>
    <xdr:ext cx="762000" cy="259045"/>
    <xdr:sp macro="" textlink="">
      <xdr:nvSpPr>
        <xdr:cNvPr id="284" name="テキスト ボックス 283"/>
        <xdr:cNvSpPr txBox="1"/>
      </xdr:nvSpPr>
      <xdr:spPr>
        <a:xfrm>
          <a:off x="13131800" y="1462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[12.06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本町では、平成</a:t>
          </a:r>
          <a:r>
            <a:rPr lang="en-US" altLang="ja-JP" sz="1100">
              <a:solidFill>
                <a:schemeClr val="dk1"/>
              </a:solidFill>
              <a:effectLst/>
              <a:latin typeface="+mn-lt"/>
              <a:ea typeface="+mn-ea"/>
              <a:cs typeface="+mn-cs"/>
            </a:rPr>
            <a:t>15</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月に定員管理適正化計画を策定し、平成</a:t>
          </a:r>
          <a:r>
            <a:rPr lang="en-US" altLang="ja-JP" sz="1100">
              <a:solidFill>
                <a:schemeClr val="dk1"/>
              </a:solidFill>
              <a:effectLst/>
              <a:latin typeface="+mn-lt"/>
              <a:ea typeface="+mn-ea"/>
              <a:cs typeface="+mn-cs"/>
            </a:rPr>
            <a:t>24</a:t>
          </a:r>
          <a:r>
            <a:rPr lang="ja-JP" altLang="ja-JP" sz="1100">
              <a:solidFill>
                <a:schemeClr val="dk1"/>
              </a:solidFill>
              <a:effectLst/>
              <a:latin typeface="+mn-lt"/>
              <a:ea typeface="+mn-ea"/>
              <a:cs typeface="+mn-cs"/>
            </a:rPr>
            <a:t>年３月に見直しを行いながら、これまで計画的に職員数の削減を進めてきている。また、平成</a:t>
          </a:r>
          <a:r>
            <a:rPr lang="en-US" altLang="ja-JP" sz="1100">
              <a:solidFill>
                <a:schemeClr val="dk1"/>
              </a:solidFill>
              <a:effectLst/>
              <a:latin typeface="+mn-lt"/>
              <a:ea typeface="+mn-ea"/>
              <a:cs typeface="+mn-cs"/>
            </a:rPr>
            <a:t>18</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月には「小国町行財政改革推進方針（集中改革プラン）」を設置して計画を更新してきている</a:t>
          </a:r>
          <a:r>
            <a:rPr lang="ja-JP" altLang="en-US" sz="1100">
              <a:solidFill>
                <a:schemeClr val="dk1"/>
              </a:solidFill>
              <a:effectLst/>
              <a:latin typeface="+mn-lt"/>
              <a:ea typeface="+mn-ea"/>
              <a:cs typeface="+mn-cs"/>
            </a:rPr>
            <a:t>。これまでは</a:t>
          </a:r>
          <a:r>
            <a:rPr lang="ja-JP" altLang="ja-JP" sz="1100">
              <a:solidFill>
                <a:schemeClr val="dk1"/>
              </a:solidFill>
              <a:effectLst/>
              <a:latin typeface="+mn-lt"/>
              <a:ea typeface="+mn-ea"/>
              <a:cs typeface="+mn-cs"/>
            </a:rPr>
            <a:t>類似団体内平均より少な</a:t>
          </a:r>
          <a:r>
            <a:rPr lang="ja-JP" altLang="en-US" sz="1100">
              <a:solidFill>
                <a:schemeClr val="dk1"/>
              </a:solidFill>
              <a:effectLst/>
              <a:latin typeface="+mn-lt"/>
              <a:ea typeface="+mn-ea"/>
              <a:cs typeface="+mn-cs"/>
            </a:rPr>
            <a:t>くなっていたが、</a:t>
          </a:r>
          <a:r>
            <a:rPr lang="en-US" altLang="ja-JP" sz="1100">
              <a:solidFill>
                <a:schemeClr val="dk1"/>
              </a:solidFill>
              <a:effectLst/>
              <a:latin typeface="+mn-lt"/>
              <a:ea typeface="+mn-ea"/>
              <a:cs typeface="+mn-cs"/>
            </a:rPr>
            <a:t>27</a:t>
          </a:r>
          <a:r>
            <a:rPr lang="ja-JP" altLang="en-US" sz="1100">
              <a:solidFill>
                <a:schemeClr val="dk1"/>
              </a:solidFill>
              <a:effectLst/>
              <a:latin typeface="+mn-lt"/>
              <a:ea typeface="+mn-ea"/>
              <a:cs typeface="+mn-cs"/>
            </a:rPr>
            <a:t>年度においてはほぼ同じ水準となった。</a:t>
          </a:r>
          <a:endParaRPr lang="ja-JP" altLang="ja-JP" sz="1400">
            <a:effectLst/>
          </a:endParaRPr>
        </a:p>
        <a:p>
          <a:r>
            <a:rPr lang="ja-JP" altLang="ja-JP" sz="1100">
              <a:solidFill>
                <a:schemeClr val="dk1"/>
              </a:solidFill>
              <a:effectLst/>
              <a:latin typeface="+mn-lt"/>
              <a:ea typeface="+mn-ea"/>
              <a:cs typeface="+mn-cs"/>
            </a:rPr>
            <a:t>　なお、本町は面積</a:t>
          </a:r>
          <a:r>
            <a:rPr lang="en-US" altLang="ja-JP" sz="1100">
              <a:solidFill>
                <a:schemeClr val="dk1"/>
              </a:solidFill>
              <a:effectLst/>
              <a:latin typeface="+mn-lt"/>
              <a:ea typeface="+mn-ea"/>
              <a:cs typeface="+mn-cs"/>
            </a:rPr>
            <a:t>737.56</a:t>
          </a:r>
          <a:r>
            <a:rPr lang="ja-JP" altLang="ja-JP" sz="1100">
              <a:solidFill>
                <a:schemeClr val="dk1"/>
              </a:solidFill>
              <a:effectLst/>
              <a:latin typeface="+mn-lt"/>
              <a:ea typeface="+mn-ea"/>
              <a:cs typeface="+mn-cs"/>
            </a:rPr>
            <a:t>平方キロメートルと広大であり、そのなかに</a:t>
          </a:r>
          <a:r>
            <a:rPr lang="en-US" altLang="ja-JP" sz="1100">
              <a:solidFill>
                <a:schemeClr val="dk1"/>
              </a:solidFill>
              <a:effectLst/>
              <a:latin typeface="+mn-lt"/>
              <a:ea typeface="+mn-ea"/>
              <a:cs typeface="+mn-cs"/>
            </a:rPr>
            <a:t>90</a:t>
          </a:r>
          <a:r>
            <a:rPr lang="ja-JP" altLang="ja-JP" sz="1100">
              <a:solidFill>
                <a:schemeClr val="dk1"/>
              </a:solidFill>
              <a:effectLst/>
              <a:latin typeface="+mn-lt"/>
              <a:ea typeface="+mn-ea"/>
              <a:cs typeface="+mn-cs"/>
            </a:rPr>
            <a:t>余の集落が散在し、周囲を山岳地に囲まれ、他の市町村からも遠隔となっている。必要な行政サービスを維持しながら、スリムで効率的な行財政運営を行っていくため、今後も定員管理適正化計画に基づき、計画的に職員数の管理を行っていく。</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58505</xdr:rowOff>
    </xdr:from>
    <xdr:to>
      <xdr:col>24</xdr:col>
      <xdr:colOff>558800</xdr:colOff>
      <xdr:row>67</xdr:row>
      <xdr:rowOff>83227</xdr:rowOff>
    </xdr:to>
    <xdr:cxnSp macro="">
      <xdr:nvCxnSpPr>
        <xdr:cNvPr id="314" name="直線コネクタ 313"/>
        <xdr:cNvCxnSpPr/>
      </xdr:nvCxnSpPr>
      <xdr:spPr>
        <a:xfrm flipV="1">
          <a:off x="17018000" y="10174055"/>
          <a:ext cx="0" cy="13963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55304</xdr:rowOff>
    </xdr:from>
    <xdr:ext cx="762000" cy="259045"/>
    <xdr:sp macro="" textlink="">
      <xdr:nvSpPr>
        <xdr:cNvPr id="315" name="定員管理の状況最小値テキスト"/>
        <xdr:cNvSpPr txBox="1"/>
      </xdr:nvSpPr>
      <xdr:spPr>
        <a:xfrm>
          <a:off x="17106900" y="1154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24</xdr:col>
      <xdr:colOff>469900</xdr:colOff>
      <xdr:row>67</xdr:row>
      <xdr:rowOff>83227</xdr:rowOff>
    </xdr:from>
    <xdr:to>
      <xdr:col>24</xdr:col>
      <xdr:colOff>647700</xdr:colOff>
      <xdr:row>67</xdr:row>
      <xdr:rowOff>83227</xdr:rowOff>
    </xdr:to>
    <xdr:cxnSp macro="">
      <xdr:nvCxnSpPr>
        <xdr:cNvPr id="316" name="直線コネクタ 315"/>
        <xdr:cNvCxnSpPr/>
      </xdr:nvCxnSpPr>
      <xdr:spPr>
        <a:xfrm>
          <a:off x="16929100" y="11570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144882</xdr:rowOff>
    </xdr:from>
    <xdr:ext cx="762000" cy="259045"/>
    <xdr:sp macro="" textlink="">
      <xdr:nvSpPr>
        <xdr:cNvPr id="317" name="定員管理の状況最大値テキスト"/>
        <xdr:cNvSpPr txBox="1"/>
      </xdr:nvSpPr>
      <xdr:spPr>
        <a:xfrm>
          <a:off x="17106900" y="991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24</xdr:col>
      <xdr:colOff>469900</xdr:colOff>
      <xdr:row>59</xdr:row>
      <xdr:rowOff>58505</xdr:rowOff>
    </xdr:from>
    <xdr:to>
      <xdr:col>24</xdr:col>
      <xdr:colOff>647700</xdr:colOff>
      <xdr:row>59</xdr:row>
      <xdr:rowOff>58505</xdr:rowOff>
    </xdr:to>
    <xdr:cxnSp macro="">
      <xdr:nvCxnSpPr>
        <xdr:cNvPr id="318" name="直線コネクタ 317"/>
        <xdr:cNvCxnSpPr/>
      </xdr:nvCxnSpPr>
      <xdr:spPr>
        <a:xfrm>
          <a:off x="16929100" y="101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37338</xdr:rowOff>
    </xdr:from>
    <xdr:to>
      <xdr:col>24</xdr:col>
      <xdr:colOff>558800</xdr:colOff>
      <xdr:row>61</xdr:row>
      <xdr:rowOff>100076</xdr:rowOff>
    </xdr:to>
    <xdr:cxnSp macro="">
      <xdr:nvCxnSpPr>
        <xdr:cNvPr id="319" name="直線コネクタ 318"/>
        <xdr:cNvCxnSpPr/>
      </xdr:nvCxnSpPr>
      <xdr:spPr>
        <a:xfrm>
          <a:off x="16179800" y="10495788"/>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61782</xdr:rowOff>
    </xdr:from>
    <xdr:ext cx="762000" cy="259045"/>
    <xdr:sp macro="" textlink="">
      <xdr:nvSpPr>
        <xdr:cNvPr id="320" name="定員管理の状況平均値テキスト"/>
        <xdr:cNvSpPr txBox="1"/>
      </xdr:nvSpPr>
      <xdr:spPr>
        <a:xfrm>
          <a:off x="17106900" y="10348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45255</xdr:rowOff>
    </xdr:from>
    <xdr:to>
      <xdr:col>24</xdr:col>
      <xdr:colOff>609600</xdr:colOff>
      <xdr:row>61</xdr:row>
      <xdr:rowOff>146855</xdr:rowOff>
    </xdr:to>
    <xdr:sp macro="" textlink="">
      <xdr:nvSpPr>
        <xdr:cNvPr id="321" name="フローチャート : 判断 320"/>
        <xdr:cNvSpPr/>
      </xdr:nvSpPr>
      <xdr:spPr>
        <a:xfrm>
          <a:off x="16967200" y="105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37338</xdr:rowOff>
    </xdr:from>
    <xdr:to>
      <xdr:col>23</xdr:col>
      <xdr:colOff>406400</xdr:colOff>
      <xdr:row>61</xdr:row>
      <xdr:rowOff>45381</xdr:rowOff>
    </xdr:to>
    <xdr:cxnSp macro="">
      <xdr:nvCxnSpPr>
        <xdr:cNvPr id="322" name="直線コネクタ 321"/>
        <xdr:cNvCxnSpPr/>
      </xdr:nvCxnSpPr>
      <xdr:spPr>
        <a:xfrm flipV="1">
          <a:off x="15290800" y="1049578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60537</xdr:rowOff>
    </xdr:from>
    <xdr:to>
      <xdr:col>23</xdr:col>
      <xdr:colOff>457200</xdr:colOff>
      <xdr:row>61</xdr:row>
      <xdr:rowOff>162137</xdr:rowOff>
    </xdr:to>
    <xdr:sp macro="" textlink="">
      <xdr:nvSpPr>
        <xdr:cNvPr id="323" name="フローチャート : 判断 322"/>
        <xdr:cNvSpPr/>
      </xdr:nvSpPr>
      <xdr:spPr>
        <a:xfrm>
          <a:off x="16129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146914</xdr:rowOff>
    </xdr:from>
    <xdr:ext cx="736600" cy="259045"/>
    <xdr:sp macro="" textlink="">
      <xdr:nvSpPr>
        <xdr:cNvPr id="324" name="テキスト ボックス 323"/>
        <xdr:cNvSpPr txBox="1"/>
      </xdr:nvSpPr>
      <xdr:spPr>
        <a:xfrm>
          <a:off x="15798800" y="1060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44577</xdr:rowOff>
    </xdr:from>
    <xdr:to>
      <xdr:col>22</xdr:col>
      <xdr:colOff>203200</xdr:colOff>
      <xdr:row>61</xdr:row>
      <xdr:rowOff>45381</xdr:rowOff>
    </xdr:to>
    <xdr:cxnSp macro="">
      <xdr:nvCxnSpPr>
        <xdr:cNvPr id="325" name="直線コネクタ 324"/>
        <xdr:cNvCxnSpPr/>
      </xdr:nvCxnSpPr>
      <xdr:spPr>
        <a:xfrm>
          <a:off x="14401800" y="10503027"/>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46058</xdr:rowOff>
    </xdr:from>
    <xdr:to>
      <xdr:col>22</xdr:col>
      <xdr:colOff>254000</xdr:colOff>
      <xdr:row>61</xdr:row>
      <xdr:rowOff>147658</xdr:rowOff>
    </xdr:to>
    <xdr:sp macro="" textlink="">
      <xdr:nvSpPr>
        <xdr:cNvPr id="326" name="フローチャート : 判断 325"/>
        <xdr:cNvSpPr/>
      </xdr:nvSpPr>
      <xdr:spPr>
        <a:xfrm>
          <a:off x="15240000" y="105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132435</xdr:rowOff>
    </xdr:from>
    <xdr:ext cx="762000" cy="259045"/>
    <xdr:sp macro="" textlink="">
      <xdr:nvSpPr>
        <xdr:cNvPr id="327" name="テキスト ボックス 326"/>
        <xdr:cNvSpPr txBox="1"/>
      </xdr:nvSpPr>
      <xdr:spPr>
        <a:xfrm>
          <a:off x="14909800" y="1059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44577</xdr:rowOff>
    </xdr:from>
    <xdr:to>
      <xdr:col>21</xdr:col>
      <xdr:colOff>0</xdr:colOff>
      <xdr:row>61</xdr:row>
      <xdr:rowOff>59055</xdr:rowOff>
    </xdr:to>
    <xdr:cxnSp macro="">
      <xdr:nvCxnSpPr>
        <xdr:cNvPr id="328" name="直線コネクタ 327"/>
        <xdr:cNvCxnSpPr/>
      </xdr:nvCxnSpPr>
      <xdr:spPr>
        <a:xfrm flipV="1">
          <a:off x="13512800" y="1050302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37211</xdr:rowOff>
    </xdr:from>
    <xdr:to>
      <xdr:col>21</xdr:col>
      <xdr:colOff>50800</xdr:colOff>
      <xdr:row>61</xdr:row>
      <xdr:rowOff>138811</xdr:rowOff>
    </xdr:to>
    <xdr:sp macro="" textlink="">
      <xdr:nvSpPr>
        <xdr:cNvPr id="329" name="フローチャート : 判断 328"/>
        <xdr:cNvSpPr/>
      </xdr:nvSpPr>
      <xdr:spPr>
        <a:xfrm>
          <a:off x="14351000" y="104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123588</xdr:rowOff>
    </xdr:from>
    <xdr:ext cx="762000" cy="259045"/>
    <xdr:sp macro="" textlink="">
      <xdr:nvSpPr>
        <xdr:cNvPr id="330" name="テキスト ボックス 329"/>
        <xdr:cNvSpPr txBox="1"/>
      </xdr:nvSpPr>
      <xdr:spPr>
        <a:xfrm>
          <a:off x="14020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38819</xdr:rowOff>
    </xdr:from>
    <xdr:to>
      <xdr:col>19</xdr:col>
      <xdr:colOff>533400</xdr:colOff>
      <xdr:row>61</xdr:row>
      <xdr:rowOff>140419</xdr:rowOff>
    </xdr:to>
    <xdr:sp macro="" textlink="">
      <xdr:nvSpPr>
        <xdr:cNvPr id="331" name="フローチャート : 判断 330"/>
        <xdr:cNvSpPr/>
      </xdr:nvSpPr>
      <xdr:spPr>
        <a:xfrm>
          <a:off x="13462000" y="1049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125196</xdr:rowOff>
    </xdr:from>
    <xdr:ext cx="762000" cy="259045"/>
    <xdr:sp macro="" textlink="">
      <xdr:nvSpPr>
        <xdr:cNvPr id="332" name="テキスト ボックス 331"/>
        <xdr:cNvSpPr txBox="1"/>
      </xdr:nvSpPr>
      <xdr:spPr>
        <a:xfrm>
          <a:off x="13131800" y="1058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49276</xdr:rowOff>
    </xdr:from>
    <xdr:to>
      <xdr:col>24</xdr:col>
      <xdr:colOff>609600</xdr:colOff>
      <xdr:row>61</xdr:row>
      <xdr:rowOff>150876</xdr:rowOff>
    </xdr:to>
    <xdr:sp macro="" textlink="">
      <xdr:nvSpPr>
        <xdr:cNvPr id="338" name="円/楕円 337"/>
        <xdr:cNvSpPr/>
      </xdr:nvSpPr>
      <xdr:spPr>
        <a:xfrm>
          <a:off x="16967200" y="105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21353</xdr:rowOff>
    </xdr:from>
    <xdr:ext cx="762000" cy="259045"/>
    <xdr:sp macro="" textlink="">
      <xdr:nvSpPr>
        <xdr:cNvPr id="339" name="定員管理の状況該当値テキスト"/>
        <xdr:cNvSpPr txBox="1"/>
      </xdr:nvSpPr>
      <xdr:spPr>
        <a:xfrm>
          <a:off x="17106900" y="10479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12.06</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157988</xdr:rowOff>
    </xdr:from>
    <xdr:to>
      <xdr:col>23</xdr:col>
      <xdr:colOff>457200</xdr:colOff>
      <xdr:row>61</xdr:row>
      <xdr:rowOff>88138</xdr:rowOff>
    </xdr:to>
    <xdr:sp macro="" textlink="">
      <xdr:nvSpPr>
        <xdr:cNvPr id="340" name="円/楕円 339"/>
        <xdr:cNvSpPr/>
      </xdr:nvSpPr>
      <xdr:spPr>
        <a:xfrm>
          <a:off x="16129000" y="1044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98315</xdr:rowOff>
    </xdr:from>
    <xdr:ext cx="736600" cy="259045"/>
    <xdr:sp macro="" textlink="">
      <xdr:nvSpPr>
        <xdr:cNvPr id="341" name="テキスト ボックス 340"/>
        <xdr:cNvSpPr txBox="1"/>
      </xdr:nvSpPr>
      <xdr:spPr>
        <a:xfrm>
          <a:off x="15798800" y="10213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11.28</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166031</xdr:rowOff>
    </xdr:from>
    <xdr:to>
      <xdr:col>22</xdr:col>
      <xdr:colOff>254000</xdr:colOff>
      <xdr:row>61</xdr:row>
      <xdr:rowOff>96181</xdr:rowOff>
    </xdr:to>
    <xdr:sp macro="" textlink="">
      <xdr:nvSpPr>
        <xdr:cNvPr id="342" name="円/楕円 341"/>
        <xdr:cNvSpPr/>
      </xdr:nvSpPr>
      <xdr:spPr>
        <a:xfrm>
          <a:off x="15240000" y="1045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106358</xdr:rowOff>
    </xdr:from>
    <xdr:ext cx="762000" cy="259045"/>
    <xdr:sp macro="" textlink="">
      <xdr:nvSpPr>
        <xdr:cNvPr id="343" name="テキスト ボックス 342"/>
        <xdr:cNvSpPr txBox="1"/>
      </xdr:nvSpPr>
      <xdr:spPr>
        <a:xfrm>
          <a:off x="14909800" y="1022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11.38</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165227</xdr:rowOff>
    </xdr:from>
    <xdr:to>
      <xdr:col>21</xdr:col>
      <xdr:colOff>50800</xdr:colOff>
      <xdr:row>61</xdr:row>
      <xdr:rowOff>95377</xdr:rowOff>
    </xdr:to>
    <xdr:sp macro="" textlink="">
      <xdr:nvSpPr>
        <xdr:cNvPr id="344" name="円/楕円 343"/>
        <xdr:cNvSpPr/>
      </xdr:nvSpPr>
      <xdr:spPr>
        <a:xfrm>
          <a:off x="14351000" y="1045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105554</xdr:rowOff>
    </xdr:from>
    <xdr:ext cx="762000" cy="259045"/>
    <xdr:sp macro="" textlink="">
      <xdr:nvSpPr>
        <xdr:cNvPr id="345" name="テキスト ボックス 344"/>
        <xdr:cNvSpPr txBox="1"/>
      </xdr:nvSpPr>
      <xdr:spPr>
        <a:xfrm>
          <a:off x="14020800" y="1022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11.37</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8255</xdr:rowOff>
    </xdr:from>
    <xdr:to>
      <xdr:col>19</xdr:col>
      <xdr:colOff>533400</xdr:colOff>
      <xdr:row>61</xdr:row>
      <xdr:rowOff>109855</xdr:rowOff>
    </xdr:to>
    <xdr:sp macro="" textlink="">
      <xdr:nvSpPr>
        <xdr:cNvPr id="346" name="円/楕円 345"/>
        <xdr:cNvSpPr/>
      </xdr:nvSpPr>
      <xdr:spPr>
        <a:xfrm>
          <a:off x="13462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120032</xdr:rowOff>
    </xdr:from>
    <xdr:ext cx="762000" cy="259045"/>
    <xdr:sp macro="" textlink="">
      <xdr:nvSpPr>
        <xdr:cNvPr id="347" name="テキスト ボックス 346"/>
        <xdr:cNvSpPr txBox="1"/>
      </xdr:nvSpPr>
      <xdr:spPr>
        <a:xfrm>
          <a:off x="13131800" y="1023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[8.2%]</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過去に実施してきた大型事業に係る公債費の償還がピークを過ぎて減少してきており、平成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年度においては、実質公債費比率が</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ポイント改善している。</a:t>
          </a:r>
          <a:endParaRPr lang="ja-JP" altLang="ja-JP" sz="1400">
            <a:effectLst/>
          </a:endParaRPr>
        </a:p>
        <a:p>
          <a:r>
            <a:rPr kumimoji="1" lang="ja-JP" altLang="ja-JP" sz="1100">
              <a:solidFill>
                <a:schemeClr val="dk1"/>
              </a:solidFill>
              <a:effectLst/>
              <a:latin typeface="+mn-lt"/>
              <a:ea typeface="+mn-ea"/>
              <a:cs typeface="+mn-cs"/>
            </a:rPr>
            <a:t>しかし、平成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年度以降の大型事業に伴う元金償還の開始により、今後は公債費の割合が増加していくこととなるため、引き続き、自主財源の確保や有利な財源措置に努めていくこととする。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144526</xdr:rowOff>
    </xdr:from>
    <xdr:to>
      <xdr:col>24</xdr:col>
      <xdr:colOff>558800</xdr:colOff>
      <xdr:row>44</xdr:row>
      <xdr:rowOff>116840</xdr:rowOff>
    </xdr:to>
    <xdr:cxnSp macro="">
      <xdr:nvCxnSpPr>
        <xdr:cNvPr id="374" name="直線コネクタ 373"/>
        <xdr:cNvCxnSpPr/>
      </xdr:nvCxnSpPr>
      <xdr:spPr>
        <a:xfrm flipV="1">
          <a:off x="17018000" y="6145276"/>
          <a:ext cx="0" cy="1515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88917</xdr:rowOff>
    </xdr:from>
    <xdr:ext cx="762000" cy="259045"/>
    <xdr:sp macro="" textlink="">
      <xdr:nvSpPr>
        <xdr:cNvPr id="375"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24</xdr:col>
      <xdr:colOff>469900</xdr:colOff>
      <xdr:row>44</xdr:row>
      <xdr:rowOff>116840</xdr:rowOff>
    </xdr:from>
    <xdr:to>
      <xdr:col>24</xdr:col>
      <xdr:colOff>647700</xdr:colOff>
      <xdr:row>44</xdr:row>
      <xdr:rowOff>116840</xdr:rowOff>
    </xdr:to>
    <xdr:cxnSp macro="">
      <xdr:nvCxnSpPr>
        <xdr:cNvPr id="376" name="直線コネクタ 375"/>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59453</xdr:rowOff>
    </xdr:from>
    <xdr:ext cx="762000" cy="259045"/>
    <xdr:sp macro="" textlink="">
      <xdr:nvSpPr>
        <xdr:cNvPr id="377" name="公債費負担の状況最大値テキスト"/>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24</xdr:col>
      <xdr:colOff>469900</xdr:colOff>
      <xdr:row>35</xdr:row>
      <xdr:rowOff>144526</xdr:rowOff>
    </xdr:from>
    <xdr:to>
      <xdr:col>24</xdr:col>
      <xdr:colOff>647700</xdr:colOff>
      <xdr:row>35</xdr:row>
      <xdr:rowOff>144526</xdr:rowOff>
    </xdr:to>
    <xdr:cxnSp macro="">
      <xdr:nvCxnSpPr>
        <xdr:cNvPr id="378" name="直線コネクタ 377"/>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23114</xdr:rowOff>
    </xdr:from>
    <xdr:to>
      <xdr:col>24</xdr:col>
      <xdr:colOff>558800</xdr:colOff>
      <xdr:row>41</xdr:row>
      <xdr:rowOff>61722</xdr:rowOff>
    </xdr:to>
    <xdr:cxnSp macro="">
      <xdr:nvCxnSpPr>
        <xdr:cNvPr id="379" name="直線コネクタ 378"/>
        <xdr:cNvCxnSpPr/>
      </xdr:nvCxnSpPr>
      <xdr:spPr>
        <a:xfrm flipV="1">
          <a:off x="16179800" y="705256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150639</xdr:rowOff>
    </xdr:from>
    <xdr:ext cx="762000" cy="259045"/>
    <xdr:sp macro="" textlink="">
      <xdr:nvSpPr>
        <xdr:cNvPr id="380" name="公債費負担の状況平均値テキスト"/>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134112</xdr:rowOff>
    </xdr:from>
    <xdr:to>
      <xdr:col>24</xdr:col>
      <xdr:colOff>609600</xdr:colOff>
      <xdr:row>41</xdr:row>
      <xdr:rowOff>64262</xdr:rowOff>
    </xdr:to>
    <xdr:sp macro="" textlink="">
      <xdr:nvSpPr>
        <xdr:cNvPr id="381" name="フローチャート :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61722</xdr:rowOff>
    </xdr:from>
    <xdr:to>
      <xdr:col>23</xdr:col>
      <xdr:colOff>406400</xdr:colOff>
      <xdr:row>41</xdr:row>
      <xdr:rowOff>129286</xdr:rowOff>
    </xdr:to>
    <xdr:cxnSp macro="">
      <xdr:nvCxnSpPr>
        <xdr:cNvPr id="382" name="直線コネクタ 381"/>
        <xdr:cNvCxnSpPr/>
      </xdr:nvCxnSpPr>
      <xdr:spPr>
        <a:xfrm flipV="1">
          <a:off x="15290800" y="709117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83" name="フローチャート : 判断 382"/>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12717</xdr:rowOff>
    </xdr:from>
    <xdr:ext cx="736600" cy="259045"/>
    <xdr:sp macro="" textlink="">
      <xdr:nvSpPr>
        <xdr:cNvPr id="384" name="テキスト ボックス 383"/>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129286</xdr:rowOff>
    </xdr:from>
    <xdr:to>
      <xdr:col>22</xdr:col>
      <xdr:colOff>203200</xdr:colOff>
      <xdr:row>42</xdr:row>
      <xdr:rowOff>35052</xdr:rowOff>
    </xdr:to>
    <xdr:cxnSp macro="">
      <xdr:nvCxnSpPr>
        <xdr:cNvPr id="385" name="直線コネクタ 384"/>
        <xdr:cNvCxnSpPr/>
      </xdr:nvCxnSpPr>
      <xdr:spPr>
        <a:xfrm flipV="1">
          <a:off x="14401800" y="715873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146050</xdr:rowOff>
    </xdr:from>
    <xdr:to>
      <xdr:col>22</xdr:col>
      <xdr:colOff>254000</xdr:colOff>
      <xdr:row>42</xdr:row>
      <xdr:rowOff>76200</xdr:rowOff>
    </xdr:to>
    <xdr:sp macro="" textlink="">
      <xdr:nvSpPr>
        <xdr:cNvPr id="386" name="フローチャート : 判断 385"/>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60977</xdr:rowOff>
    </xdr:from>
    <xdr:ext cx="762000" cy="259045"/>
    <xdr:sp macro="" textlink="">
      <xdr:nvSpPr>
        <xdr:cNvPr id="387" name="テキスト ボックス 386"/>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35052</xdr:rowOff>
    </xdr:from>
    <xdr:to>
      <xdr:col>21</xdr:col>
      <xdr:colOff>0</xdr:colOff>
      <xdr:row>43</xdr:row>
      <xdr:rowOff>37338</xdr:rowOff>
    </xdr:to>
    <xdr:cxnSp macro="">
      <xdr:nvCxnSpPr>
        <xdr:cNvPr id="388" name="直線コネクタ 387"/>
        <xdr:cNvCxnSpPr/>
      </xdr:nvCxnSpPr>
      <xdr:spPr>
        <a:xfrm flipV="1">
          <a:off x="13512800" y="723595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42164</xdr:rowOff>
    </xdr:from>
    <xdr:to>
      <xdr:col>21</xdr:col>
      <xdr:colOff>50800</xdr:colOff>
      <xdr:row>42</xdr:row>
      <xdr:rowOff>143764</xdr:rowOff>
    </xdr:to>
    <xdr:sp macro="" textlink="">
      <xdr:nvSpPr>
        <xdr:cNvPr id="389" name="フローチャート : 判断 388"/>
        <xdr:cNvSpPr/>
      </xdr:nvSpPr>
      <xdr:spPr>
        <a:xfrm>
          <a:off x="14351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128541</xdr:rowOff>
    </xdr:from>
    <xdr:ext cx="762000" cy="259045"/>
    <xdr:sp macro="" textlink="">
      <xdr:nvSpPr>
        <xdr:cNvPr id="390" name="テキスト ボックス 389"/>
        <xdr:cNvSpPr txBox="1"/>
      </xdr:nvSpPr>
      <xdr:spPr>
        <a:xfrm>
          <a:off x="14020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157988</xdr:rowOff>
    </xdr:from>
    <xdr:to>
      <xdr:col>19</xdr:col>
      <xdr:colOff>533400</xdr:colOff>
      <xdr:row>43</xdr:row>
      <xdr:rowOff>88138</xdr:rowOff>
    </xdr:to>
    <xdr:sp macro="" textlink="">
      <xdr:nvSpPr>
        <xdr:cNvPr id="391" name="フローチャート : 判断 390"/>
        <xdr:cNvSpPr/>
      </xdr:nvSpPr>
      <xdr:spPr>
        <a:xfrm>
          <a:off x="13462000" y="73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98315</xdr:rowOff>
    </xdr:from>
    <xdr:ext cx="762000" cy="259045"/>
    <xdr:sp macro="" textlink="">
      <xdr:nvSpPr>
        <xdr:cNvPr id="392" name="テキスト ボックス 391"/>
        <xdr:cNvSpPr txBox="1"/>
      </xdr:nvSpPr>
      <xdr:spPr>
        <a:xfrm>
          <a:off x="13131800" y="712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40</xdr:row>
      <xdr:rowOff>143764</xdr:rowOff>
    </xdr:from>
    <xdr:to>
      <xdr:col>24</xdr:col>
      <xdr:colOff>609600</xdr:colOff>
      <xdr:row>41</xdr:row>
      <xdr:rowOff>73914</xdr:rowOff>
    </xdr:to>
    <xdr:sp macro="" textlink="">
      <xdr:nvSpPr>
        <xdr:cNvPr id="398" name="円/楕円 397"/>
        <xdr:cNvSpPr/>
      </xdr:nvSpPr>
      <xdr:spPr>
        <a:xfrm>
          <a:off x="169672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115841</xdr:rowOff>
    </xdr:from>
    <xdr:ext cx="762000" cy="259045"/>
    <xdr:sp macro="" textlink="">
      <xdr:nvSpPr>
        <xdr:cNvPr id="399" name="公債費負担の状況該当値テキスト"/>
        <xdr:cNvSpPr txBox="1"/>
      </xdr:nvSpPr>
      <xdr:spPr>
        <a:xfrm>
          <a:off x="17106900" y="697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10922</xdr:rowOff>
    </xdr:from>
    <xdr:to>
      <xdr:col>23</xdr:col>
      <xdr:colOff>457200</xdr:colOff>
      <xdr:row>41</xdr:row>
      <xdr:rowOff>112522</xdr:rowOff>
    </xdr:to>
    <xdr:sp macro="" textlink="">
      <xdr:nvSpPr>
        <xdr:cNvPr id="400" name="円/楕円 399"/>
        <xdr:cNvSpPr/>
      </xdr:nvSpPr>
      <xdr:spPr>
        <a:xfrm>
          <a:off x="16129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122699</xdr:rowOff>
    </xdr:from>
    <xdr:ext cx="736600" cy="259045"/>
    <xdr:sp macro="" textlink="">
      <xdr:nvSpPr>
        <xdr:cNvPr id="401" name="テキスト ボックス 400"/>
        <xdr:cNvSpPr txBox="1"/>
      </xdr:nvSpPr>
      <xdr:spPr>
        <a:xfrm>
          <a:off x="15798800" y="6809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78486</xdr:rowOff>
    </xdr:from>
    <xdr:to>
      <xdr:col>22</xdr:col>
      <xdr:colOff>254000</xdr:colOff>
      <xdr:row>42</xdr:row>
      <xdr:rowOff>8636</xdr:rowOff>
    </xdr:to>
    <xdr:sp macro="" textlink="">
      <xdr:nvSpPr>
        <xdr:cNvPr id="402" name="円/楕円 401"/>
        <xdr:cNvSpPr/>
      </xdr:nvSpPr>
      <xdr:spPr>
        <a:xfrm>
          <a:off x="15240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18813</xdr:rowOff>
    </xdr:from>
    <xdr:ext cx="762000" cy="259045"/>
    <xdr:sp macro="" textlink="">
      <xdr:nvSpPr>
        <xdr:cNvPr id="403" name="テキスト ボックス 402"/>
        <xdr:cNvSpPr txBox="1"/>
      </xdr:nvSpPr>
      <xdr:spPr>
        <a:xfrm>
          <a:off x="14909800" y="687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155702</xdr:rowOff>
    </xdr:from>
    <xdr:to>
      <xdr:col>21</xdr:col>
      <xdr:colOff>50800</xdr:colOff>
      <xdr:row>42</xdr:row>
      <xdr:rowOff>85852</xdr:rowOff>
    </xdr:to>
    <xdr:sp macro="" textlink="">
      <xdr:nvSpPr>
        <xdr:cNvPr id="404" name="円/楕円 403"/>
        <xdr:cNvSpPr/>
      </xdr:nvSpPr>
      <xdr:spPr>
        <a:xfrm>
          <a:off x="14351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96029</xdr:rowOff>
    </xdr:from>
    <xdr:ext cx="762000" cy="259045"/>
    <xdr:sp macro="" textlink="">
      <xdr:nvSpPr>
        <xdr:cNvPr id="405" name="テキスト ボックス 404"/>
        <xdr:cNvSpPr txBox="1"/>
      </xdr:nvSpPr>
      <xdr:spPr>
        <a:xfrm>
          <a:off x="14020800" y="695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157988</xdr:rowOff>
    </xdr:from>
    <xdr:to>
      <xdr:col>19</xdr:col>
      <xdr:colOff>533400</xdr:colOff>
      <xdr:row>43</xdr:row>
      <xdr:rowOff>88138</xdr:rowOff>
    </xdr:to>
    <xdr:sp macro="" textlink="">
      <xdr:nvSpPr>
        <xdr:cNvPr id="406" name="円/楕円 405"/>
        <xdr:cNvSpPr/>
      </xdr:nvSpPr>
      <xdr:spPr>
        <a:xfrm>
          <a:off x="13462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72915</xdr:rowOff>
    </xdr:from>
    <xdr:ext cx="762000" cy="259045"/>
    <xdr:sp macro="" textlink="">
      <xdr:nvSpPr>
        <xdr:cNvPr id="407" name="テキスト ボックス 406"/>
        <xdr:cNvSpPr txBox="1"/>
      </xdr:nvSpPr>
      <xdr:spPr>
        <a:xfrm>
          <a:off x="13131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年度前後までに実施してきた大型事業の償還を終え、一旦は公債費のピークを越えたが、平成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本体工事に着手した小国小学校関連事業や、屋内運動場整備、勤労者住宅整備等の大型プロジェクトによって、近年、起債残高が大幅に増加している。また下水道事業会計における負担も大きくなっている。</a:t>
          </a:r>
          <a:endParaRPr lang="ja-JP" altLang="ja-JP" sz="1400">
            <a:effectLst/>
          </a:endParaRPr>
        </a:p>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年度においては、</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ポイント減であったが、今後は増加し、さらに数年間は高い水準となる見込みであるため、より有利な財源の確保と、計画的な起債活用に努めていく。</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46279</xdr:rowOff>
    </xdr:to>
    <xdr:cxnSp macro="">
      <xdr:nvCxnSpPr>
        <xdr:cNvPr id="434" name="直線コネクタ 433"/>
        <xdr:cNvCxnSpPr/>
      </xdr:nvCxnSpPr>
      <xdr:spPr>
        <a:xfrm flipV="1">
          <a:off x="17018000" y="2451100"/>
          <a:ext cx="0" cy="15385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18356</xdr:rowOff>
    </xdr:from>
    <xdr:ext cx="762000" cy="259045"/>
    <xdr:sp macro="" textlink="">
      <xdr:nvSpPr>
        <xdr:cNvPr id="435" name="将来負担の状況最小値テキスト"/>
        <xdr:cNvSpPr txBox="1"/>
      </xdr:nvSpPr>
      <xdr:spPr>
        <a:xfrm>
          <a:off x="17106900" y="39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159.4</a:t>
          </a:r>
          <a:endParaRPr kumimoji="1" lang="ja-JP" altLang="en-US" sz="1000" b="1">
            <a:latin typeface="ＭＳ Ｐゴシック"/>
          </a:endParaRPr>
        </a:p>
      </xdr:txBody>
    </xdr:sp>
    <xdr:clientData/>
  </xdr:oneCellAnchor>
  <xdr:twoCellAnchor>
    <xdr:from>
      <xdr:col>24</xdr:col>
      <xdr:colOff>469900</xdr:colOff>
      <xdr:row>23</xdr:row>
      <xdr:rowOff>46279</xdr:rowOff>
    </xdr:from>
    <xdr:to>
      <xdr:col>24</xdr:col>
      <xdr:colOff>647700</xdr:colOff>
      <xdr:row>23</xdr:row>
      <xdr:rowOff>46279</xdr:rowOff>
    </xdr:to>
    <xdr:cxnSp macro="">
      <xdr:nvCxnSpPr>
        <xdr:cNvPr id="436" name="直線コネクタ 435"/>
        <xdr:cNvCxnSpPr/>
      </xdr:nvCxnSpPr>
      <xdr:spPr>
        <a:xfrm>
          <a:off x="16929100" y="3989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59334</xdr:rowOff>
    </xdr:from>
    <xdr:to>
      <xdr:col>24</xdr:col>
      <xdr:colOff>558800</xdr:colOff>
      <xdr:row>19</xdr:row>
      <xdr:rowOff>103734</xdr:rowOff>
    </xdr:to>
    <xdr:cxnSp macro="">
      <xdr:nvCxnSpPr>
        <xdr:cNvPr id="439" name="直線コネクタ 438"/>
        <xdr:cNvCxnSpPr/>
      </xdr:nvCxnSpPr>
      <xdr:spPr>
        <a:xfrm flipV="1">
          <a:off x="16179800" y="3316884"/>
          <a:ext cx="838200" cy="4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80027</xdr:rowOff>
    </xdr:from>
    <xdr:ext cx="762000" cy="259045"/>
    <xdr:sp macro="" textlink="">
      <xdr:nvSpPr>
        <xdr:cNvPr id="440"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7722</xdr:rowOff>
    </xdr:from>
    <xdr:to>
      <xdr:col>24</xdr:col>
      <xdr:colOff>609600</xdr:colOff>
      <xdr:row>14</xdr:row>
      <xdr:rowOff>109322</xdr:rowOff>
    </xdr:to>
    <xdr:sp macro="" textlink="">
      <xdr:nvSpPr>
        <xdr:cNvPr id="441" name="フローチャート : 判断 440"/>
        <xdr:cNvSpPr/>
      </xdr:nvSpPr>
      <xdr:spPr>
        <a:xfrm>
          <a:off x="16967200" y="240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103734</xdr:rowOff>
    </xdr:from>
    <xdr:to>
      <xdr:col>23</xdr:col>
      <xdr:colOff>406400</xdr:colOff>
      <xdr:row>19</xdr:row>
      <xdr:rowOff>126898</xdr:rowOff>
    </xdr:to>
    <xdr:cxnSp macro="">
      <xdr:nvCxnSpPr>
        <xdr:cNvPr id="442" name="直線コネクタ 441"/>
        <xdr:cNvCxnSpPr/>
      </xdr:nvCxnSpPr>
      <xdr:spPr>
        <a:xfrm flipV="1">
          <a:off x="15290800" y="3361284"/>
          <a:ext cx="889000" cy="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46685</xdr:rowOff>
    </xdr:from>
    <xdr:to>
      <xdr:col>23</xdr:col>
      <xdr:colOff>457200</xdr:colOff>
      <xdr:row>15</xdr:row>
      <xdr:rowOff>148285</xdr:rowOff>
    </xdr:to>
    <xdr:sp macro="" textlink="">
      <xdr:nvSpPr>
        <xdr:cNvPr id="443" name="フローチャート : 判断 442"/>
        <xdr:cNvSpPr/>
      </xdr:nvSpPr>
      <xdr:spPr>
        <a:xfrm>
          <a:off x="16129000" y="26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158462</xdr:rowOff>
    </xdr:from>
    <xdr:ext cx="736600" cy="259045"/>
    <xdr:sp macro="" textlink="">
      <xdr:nvSpPr>
        <xdr:cNvPr id="444" name="テキスト ボックス 443"/>
        <xdr:cNvSpPr txBox="1"/>
      </xdr:nvSpPr>
      <xdr:spPr>
        <a:xfrm>
          <a:off x="15798800" y="2387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126898</xdr:rowOff>
    </xdr:from>
    <xdr:to>
      <xdr:col>22</xdr:col>
      <xdr:colOff>203200</xdr:colOff>
      <xdr:row>19</xdr:row>
      <xdr:rowOff>151028</xdr:rowOff>
    </xdr:to>
    <xdr:cxnSp macro="">
      <xdr:nvCxnSpPr>
        <xdr:cNvPr id="445" name="直線コネクタ 444"/>
        <xdr:cNvCxnSpPr/>
      </xdr:nvCxnSpPr>
      <xdr:spPr>
        <a:xfrm flipV="1">
          <a:off x="14401800" y="338444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124511</xdr:rowOff>
    </xdr:from>
    <xdr:to>
      <xdr:col>22</xdr:col>
      <xdr:colOff>254000</xdr:colOff>
      <xdr:row>15</xdr:row>
      <xdr:rowOff>54661</xdr:rowOff>
    </xdr:to>
    <xdr:sp macro="" textlink="">
      <xdr:nvSpPr>
        <xdr:cNvPr id="446" name="フローチャート : 判断 445"/>
        <xdr:cNvSpPr/>
      </xdr:nvSpPr>
      <xdr:spPr>
        <a:xfrm>
          <a:off x="15240000" y="252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64838</xdr:rowOff>
    </xdr:from>
    <xdr:ext cx="762000" cy="259045"/>
    <xdr:sp macro="" textlink="">
      <xdr:nvSpPr>
        <xdr:cNvPr id="447" name="テキスト ボックス 446"/>
        <xdr:cNvSpPr txBox="1"/>
      </xdr:nvSpPr>
      <xdr:spPr>
        <a:xfrm>
          <a:off x="14909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29058</xdr:rowOff>
    </xdr:from>
    <xdr:to>
      <xdr:col>21</xdr:col>
      <xdr:colOff>0</xdr:colOff>
      <xdr:row>19</xdr:row>
      <xdr:rowOff>151028</xdr:rowOff>
    </xdr:to>
    <xdr:cxnSp macro="">
      <xdr:nvCxnSpPr>
        <xdr:cNvPr id="448" name="直線コネクタ 447"/>
        <xdr:cNvCxnSpPr/>
      </xdr:nvCxnSpPr>
      <xdr:spPr>
        <a:xfrm>
          <a:off x="13512800" y="3115158"/>
          <a:ext cx="889000" cy="29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9042</xdr:rowOff>
    </xdr:from>
    <xdr:to>
      <xdr:col>21</xdr:col>
      <xdr:colOff>50800</xdr:colOff>
      <xdr:row>15</xdr:row>
      <xdr:rowOff>110642</xdr:rowOff>
    </xdr:to>
    <xdr:sp macro="" textlink="">
      <xdr:nvSpPr>
        <xdr:cNvPr id="449" name="フローチャート : 判断 448"/>
        <xdr:cNvSpPr/>
      </xdr:nvSpPr>
      <xdr:spPr>
        <a:xfrm>
          <a:off x="14351000" y="258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120819</xdr:rowOff>
    </xdr:from>
    <xdr:ext cx="762000" cy="259045"/>
    <xdr:sp macro="" textlink="">
      <xdr:nvSpPr>
        <xdr:cNvPr id="450" name="テキスト ボックス 449"/>
        <xdr:cNvSpPr txBox="1"/>
      </xdr:nvSpPr>
      <xdr:spPr>
        <a:xfrm>
          <a:off x="14020800" y="234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90119</xdr:rowOff>
    </xdr:from>
    <xdr:to>
      <xdr:col>19</xdr:col>
      <xdr:colOff>533400</xdr:colOff>
      <xdr:row>16</xdr:row>
      <xdr:rowOff>20269</xdr:rowOff>
    </xdr:to>
    <xdr:sp macro="" textlink="">
      <xdr:nvSpPr>
        <xdr:cNvPr id="451" name="フローチャート : 判断 450"/>
        <xdr:cNvSpPr/>
      </xdr:nvSpPr>
      <xdr:spPr>
        <a:xfrm>
          <a:off x="13462000" y="266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30446</xdr:rowOff>
    </xdr:from>
    <xdr:ext cx="762000" cy="259045"/>
    <xdr:sp macro="" textlink="">
      <xdr:nvSpPr>
        <xdr:cNvPr id="452" name="テキスト ボックス 451"/>
        <xdr:cNvSpPr txBox="1"/>
      </xdr:nvSpPr>
      <xdr:spPr>
        <a:xfrm>
          <a:off x="13131800" y="24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19</xdr:row>
      <xdr:rowOff>8534</xdr:rowOff>
    </xdr:from>
    <xdr:to>
      <xdr:col>24</xdr:col>
      <xdr:colOff>609600</xdr:colOff>
      <xdr:row>19</xdr:row>
      <xdr:rowOff>110134</xdr:rowOff>
    </xdr:to>
    <xdr:sp macro="" textlink="">
      <xdr:nvSpPr>
        <xdr:cNvPr id="458" name="円/楕円 457"/>
        <xdr:cNvSpPr/>
      </xdr:nvSpPr>
      <xdr:spPr>
        <a:xfrm>
          <a:off x="16967200" y="326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152061</xdr:rowOff>
    </xdr:from>
    <xdr:ext cx="762000" cy="259045"/>
    <xdr:sp macro="" textlink="">
      <xdr:nvSpPr>
        <xdr:cNvPr id="459" name="将来負担の状況該当値テキスト"/>
        <xdr:cNvSpPr txBox="1"/>
      </xdr:nvSpPr>
      <xdr:spPr>
        <a:xfrm>
          <a:off x="17106900" y="3238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89.7</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52934</xdr:rowOff>
    </xdr:from>
    <xdr:to>
      <xdr:col>23</xdr:col>
      <xdr:colOff>457200</xdr:colOff>
      <xdr:row>19</xdr:row>
      <xdr:rowOff>154534</xdr:rowOff>
    </xdr:to>
    <xdr:sp macro="" textlink="">
      <xdr:nvSpPr>
        <xdr:cNvPr id="460" name="円/楕円 459"/>
        <xdr:cNvSpPr/>
      </xdr:nvSpPr>
      <xdr:spPr>
        <a:xfrm>
          <a:off x="16129000" y="331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139311</xdr:rowOff>
    </xdr:from>
    <xdr:ext cx="736600" cy="259045"/>
    <xdr:sp macro="" textlink="">
      <xdr:nvSpPr>
        <xdr:cNvPr id="461" name="テキスト ボックス 460"/>
        <xdr:cNvSpPr txBox="1"/>
      </xdr:nvSpPr>
      <xdr:spPr>
        <a:xfrm>
          <a:off x="15798800" y="3396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94.3</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76098</xdr:rowOff>
    </xdr:from>
    <xdr:to>
      <xdr:col>22</xdr:col>
      <xdr:colOff>254000</xdr:colOff>
      <xdr:row>20</xdr:row>
      <xdr:rowOff>6248</xdr:rowOff>
    </xdr:to>
    <xdr:sp macro="" textlink="">
      <xdr:nvSpPr>
        <xdr:cNvPr id="462" name="円/楕円 461"/>
        <xdr:cNvSpPr/>
      </xdr:nvSpPr>
      <xdr:spPr>
        <a:xfrm>
          <a:off x="15240000" y="333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162475</xdr:rowOff>
    </xdr:from>
    <xdr:ext cx="762000" cy="259045"/>
    <xdr:sp macro="" textlink="">
      <xdr:nvSpPr>
        <xdr:cNvPr id="463" name="テキスト ボックス 462"/>
        <xdr:cNvSpPr txBox="1"/>
      </xdr:nvSpPr>
      <xdr:spPr>
        <a:xfrm>
          <a:off x="14909800" y="3420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100228</xdr:rowOff>
    </xdr:from>
    <xdr:to>
      <xdr:col>21</xdr:col>
      <xdr:colOff>50800</xdr:colOff>
      <xdr:row>20</xdr:row>
      <xdr:rowOff>30378</xdr:rowOff>
    </xdr:to>
    <xdr:sp macro="" textlink="">
      <xdr:nvSpPr>
        <xdr:cNvPr id="464" name="円/楕円 463"/>
        <xdr:cNvSpPr/>
      </xdr:nvSpPr>
      <xdr:spPr>
        <a:xfrm>
          <a:off x="14351000" y="335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20</xdr:row>
      <xdr:rowOff>15155</xdr:rowOff>
    </xdr:from>
    <xdr:ext cx="762000" cy="259045"/>
    <xdr:sp macro="" textlink="">
      <xdr:nvSpPr>
        <xdr:cNvPr id="465" name="テキスト ボックス 464"/>
        <xdr:cNvSpPr txBox="1"/>
      </xdr:nvSpPr>
      <xdr:spPr>
        <a:xfrm>
          <a:off x="14020800" y="3444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99.2</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149708</xdr:rowOff>
    </xdr:from>
    <xdr:to>
      <xdr:col>19</xdr:col>
      <xdr:colOff>533400</xdr:colOff>
      <xdr:row>18</xdr:row>
      <xdr:rowOff>79858</xdr:rowOff>
    </xdr:to>
    <xdr:sp macro="" textlink="">
      <xdr:nvSpPr>
        <xdr:cNvPr id="466" name="円/楕円 465"/>
        <xdr:cNvSpPr/>
      </xdr:nvSpPr>
      <xdr:spPr>
        <a:xfrm>
          <a:off x="13462000" y="306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64635</xdr:rowOff>
    </xdr:from>
    <xdr:ext cx="762000" cy="259045"/>
    <xdr:sp macro="" textlink="">
      <xdr:nvSpPr>
        <xdr:cNvPr id="467" name="テキスト ボックス 466"/>
        <xdr:cNvSpPr txBox="1"/>
      </xdr:nvSpPr>
      <xdr:spPr>
        <a:xfrm>
          <a:off x="13131800" y="31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8,123
8,093
737.56
6,424,763
5,886,948
511,375
4,190,715
8,829,800</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8.2
89.7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平成１５年３月に定員管理適正化計画を策定し、平成</a:t>
          </a:r>
          <a:r>
            <a:rPr lang="en-US" altLang="ja-JP" sz="1100">
              <a:solidFill>
                <a:schemeClr val="dk1"/>
              </a:solidFill>
              <a:effectLst/>
              <a:latin typeface="+mn-lt"/>
              <a:ea typeface="+mn-ea"/>
              <a:cs typeface="+mn-cs"/>
            </a:rPr>
            <a:t>24</a:t>
          </a:r>
          <a:r>
            <a:rPr lang="ja-JP" altLang="ja-JP" sz="1100">
              <a:solidFill>
                <a:schemeClr val="dk1"/>
              </a:solidFill>
              <a:effectLst/>
              <a:latin typeface="+mn-lt"/>
              <a:ea typeface="+mn-ea"/>
              <a:cs typeface="+mn-cs"/>
            </a:rPr>
            <a:t>年３月に見直しを行いながら、職員数の削減、特殊勤務手当の廃止、特別職の報酬や管理職手当の減額等に取り組んできている。継続的な人件費の抑制に努めてきた結果、</a:t>
          </a:r>
          <a:r>
            <a:rPr lang="en-US" altLang="ja-JP" sz="1100">
              <a:solidFill>
                <a:schemeClr val="dk1"/>
              </a:solidFill>
              <a:effectLst/>
              <a:latin typeface="+mn-lt"/>
              <a:ea typeface="+mn-ea"/>
              <a:cs typeface="+mn-cs"/>
            </a:rPr>
            <a:t>18.9</a:t>
          </a:r>
          <a:r>
            <a:rPr lang="ja-JP" altLang="ja-JP" sz="1100">
              <a:solidFill>
                <a:schemeClr val="dk1"/>
              </a:solidFill>
              <a:effectLst/>
              <a:latin typeface="+mn-lt"/>
              <a:ea typeface="+mn-ea"/>
              <a:cs typeface="+mn-cs"/>
            </a:rPr>
            <a:t>％と類似団体内平均値を下回った。今後も定員管理適正化計画に基づき、人件費の抑制に努める。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40</xdr:row>
      <xdr:rowOff>96520</xdr:rowOff>
    </xdr:to>
    <xdr:cxnSp macro="">
      <xdr:nvCxnSpPr>
        <xdr:cNvPr id="61" name="直線コネクタ 60"/>
        <xdr:cNvCxnSpPr/>
      </xdr:nvCxnSpPr>
      <xdr:spPr>
        <a:xfrm flipV="1">
          <a:off x="4826000" y="5651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68597</xdr:rowOff>
    </xdr:from>
    <xdr:ext cx="762000" cy="259045"/>
    <xdr:sp macro="" textlink="">
      <xdr:nvSpPr>
        <xdr:cNvPr id="62" name="人件費最小値テキスト"/>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6</xdr:col>
      <xdr:colOff>612775</xdr:colOff>
      <xdr:row>40</xdr:row>
      <xdr:rowOff>96520</xdr:rowOff>
    </xdr:from>
    <xdr:to>
      <xdr:col>7</xdr:col>
      <xdr:colOff>104775</xdr:colOff>
      <xdr:row>40</xdr:row>
      <xdr:rowOff>96520</xdr:rowOff>
    </xdr:to>
    <xdr:cxnSp macro="">
      <xdr:nvCxnSpPr>
        <xdr:cNvPr id="63" name="直線コネクタ 62"/>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119380</xdr:rowOff>
    </xdr:from>
    <xdr:to>
      <xdr:col>7</xdr:col>
      <xdr:colOff>15875</xdr:colOff>
      <xdr:row>35</xdr:row>
      <xdr:rowOff>8890</xdr:rowOff>
    </xdr:to>
    <xdr:cxnSp macro="">
      <xdr:nvCxnSpPr>
        <xdr:cNvPr id="66" name="直線コネクタ 65"/>
        <xdr:cNvCxnSpPr/>
      </xdr:nvCxnSpPr>
      <xdr:spPr>
        <a:xfrm flipV="1">
          <a:off x="3987800" y="59486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25417</xdr:rowOff>
    </xdr:from>
    <xdr:ext cx="762000" cy="259045"/>
    <xdr:sp macro="" textlink="">
      <xdr:nvSpPr>
        <xdr:cNvPr id="67" name="人件費平均値テキスト"/>
        <xdr:cNvSpPr txBox="1"/>
      </xdr:nvSpPr>
      <xdr:spPr>
        <a:xfrm>
          <a:off x="4914900" y="619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53340</xdr:rowOff>
    </xdr:from>
    <xdr:to>
      <xdr:col>7</xdr:col>
      <xdr:colOff>66675</xdr:colOff>
      <xdr:row>36</xdr:row>
      <xdr:rowOff>154940</xdr:rowOff>
    </xdr:to>
    <xdr:sp macro="" textlink="">
      <xdr:nvSpPr>
        <xdr:cNvPr id="68" name="フローチャート :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8890</xdr:rowOff>
    </xdr:from>
    <xdr:to>
      <xdr:col>5</xdr:col>
      <xdr:colOff>549275</xdr:colOff>
      <xdr:row>35</xdr:row>
      <xdr:rowOff>62230</xdr:rowOff>
    </xdr:to>
    <xdr:cxnSp macro="">
      <xdr:nvCxnSpPr>
        <xdr:cNvPr id="69" name="直線コネクタ 68"/>
        <xdr:cNvCxnSpPr/>
      </xdr:nvCxnSpPr>
      <xdr:spPr>
        <a:xfrm flipV="1">
          <a:off x="3098800" y="60096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144780</xdr:rowOff>
    </xdr:from>
    <xdr:to>
      <xdr:col>5</xdr:col>
      <xdr:colOff>600075</xdr:colOff>
      <xdr:row>37</xdr:row>
      <xdr:rowOff>74930</xdr:rowOff>
    </xdr:to>
    <xdr:sp macro="" textlink="">
      <xdr:nvSpPr>
        <xdr:cNvPr id="70" name="フローチャート :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59707</xdr:rowOff>
    </xdr:from>
    <xdr:ext cx="736600" cy="259045"/>
    <xdr:sp macro="" textlink="">
      <xdr:nvSpPr>
        <xdr:cNvPr id="71" name="テキスト ボックス 70"/>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34</xdr:row>
      <xdr:rowOff>127000</xdr:rowOff>
    </xdr:from>
    <xdr:to>
      <xdr:col>4</xdr:col>
      <xdr:colOff>346075</xdr:colOff>
      <xdr:row>35</xdr:row>
      <xdr:rowOff>62230</xdr:rowOff>
    </xdr:to>
    <xdr:cxnSp macro="">
      <xdr:nvCxnSpPr>
        <xdr:cNvPr id="72" name="直線コネクタ 71"/>
        <xdr:cNvCxnSpPr/>
      </xdr:nvCxnSpPr>
      <xdr:spPr>
        <a:xfrm>
          <a:off x="2209800" y="59563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13987</xdr:rowOff>
    </xdr:from>
    <xdr:ext cx="762000" cy="259045"/>
    <xdr:sp macro="" textlink="">
      <xdr:nvSpPr>
        <xdr:cNvPr id="74" name="テキスト ボックス 73"/>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34</xdr:row>
      <xdr:rowOff>127000</xdr:rowOff>
    </xdr:from>
    <xdr:to>
      <xdr:col>3</xdr:col>
      <xdr:colOff>142875</xdr:colOff>
      <xdr:row>35</xdr:row>
      <xdr:rowOff>123190</xdr:rowOff>
    </xdr:to>
    <xdr:cxnSp macro="">
      <xdr:nvCxnSpPr>
        <xdr:cNvPr id="75" name="直線コネクタ 74"/>
        <xdr:cNvCxnSpPr/>
      </xdr:nvCxnSpPr>
      <xdr:spPr>
        <a:xfrm flipV="1">
          <a:off x="1320800" y="59563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36847</xdr:rowOff>
    </xdr:from>
    <xdr:ext cx="762000" cy="259045"/>
    <xdr:sp macro="" textlink="">
      <xdr:nvSpPr>
        <xdr:cNvPr id="77" name="テキスト ボックス 76"/>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90187</xdr:rowOff>
    </xdr:from>
    <xdr:ext cx="762000" cy="259045"/>
    <xdr:sp macro="" textlink="">
      <xdr:nvSpPr>
        <xdr:cNvPr id="79" name="テキスト ボックス 78"/>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34</xdr:row>
      <xdr:rowOff>68580</xdr:rowOff>
    </xdr:from>
    <xdr:to>
      <xdr:col>7</xdr:col>
      <xdr:colOff>66675</xdr:colOff>
      <xdr:row>34</xdr:row>
      <xdr:rowOff>170180</xdr:rowOff>
    </xdr:to>
    <xdr:sp macro="" textlink="">
      <xdr:nvSpPr>
        <xdr:cNvPr id="85" name="円/楕円 84"/>
        <xdr:cNvSpPr/>
      </xdr:nvSpPr>
      <xdr:spPr>
        <a:xfrm>
          <a:off x="47752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85107</xdr:rowOff>
    </xdr:from>
    <xdr:ext cx="762000" cy="259045"/>
    <xdr:sp macro="" textlink="">
      <xdr:nvSpPr>
        <xdr:cNvPr id="86" name="人件費該当値テキスト"/>
        <xdr:cNvSpPr txBox="1"/>
      </xdr:nvSpPr>
      <xdr:spPr>
        <a:xfrm>
          <a:off x="49149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129540</xdr:rowOff>
    </xdr:from>
    <xdr:to>
      <xdr:col>5</xdr:col>
      <xdr:colOff>600075</xdr:colOff>
      <xdr:row>35</xdr:row>
      <xdr:rowOff>59690</xdr:rowOff>
    </xdr:to>
    <xdr:sp macro="" textlink="">
      <xdr:nvSpPr>
        <xdr:cNvPr id="87" name="円/楕円 86"/>
        <xdr:cNvSpPr/>
      </xdr:nvSpPr>
      <xdr:spPr>
        <a:xfrm>
          <a:off x="3937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69867</xdr:rowOff>
    </xdr:from>
    <xdr:ext cx="736600" cy="259045"/>
    <xdr:sp macro="" textlink="">
      <xdr:nvSpPr>
        <xdr:cNvPr id="88" name="テキスト ボックス 87"/>
        <xdr:cNvSpPr txBox="1"/>
      </xdr:nvSpPr>
      <xdr:spPr>
        <a:xfrm>
          <a:off x="3606800" y="572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11430</xdr:rowOff>
    </xdr:from>
    <xdr:to>
      <xdr:col>4</xdr:col>
      <xdr:colOff>396875</xdr:colOff>
      <xdr:row>35</xdr:row>
      <xdr:rowOff>113030</xdr:rowOff>
    </xdr:to>
    <xdr:sp macro="" textlink="">
      <xdr:nvSpPr>
        <xdr:cNvPr id="89" name="円/楕円 88"/>
        <xdr:cNvSpPr/>
      </xdr:nvSpPr>
      <xdr:spPr>
        <a:xfrm>
          <a:off x="3048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123207</xdr:rowOff>
    </xdr:from>
    <xdr:ext cx="762000" cy="259045"/>
    <xdr:sp macro="" textlink="">
      <xdr:nvSpPr>
        <xdr:cNvPr id="90" name="テキスト ボックス 89"/>
        <xdr:cNvSpPr txBox="1"/>
      </xdr:nvSpPr>
      <xdr:spPr>
        <a:xfrm>
          <a:off x="2717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20.4</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76200</xdr:rowOff>
    </xdr:from>
    <xdr:to>
      <xdr:col>3</xdr:col>
      <xdr:colOff>193675</xdr:colOff>
      <xdr:row>35</xdr:row>
      <xdr:rowOff>6350</xdr:rowOff>
    </xdr:to>
    <xdr:sp macro="" textlink="">
      <xdr:nvSpPr>
        <xdr:cNvPr id="91" name="円/楕円 90"/>
        <xdr:cNvSpPr/>
      </xdr:nvSpPr>
      <xdr:spPr>
        <a:xfrm>
          <a:off x="2159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16527</xdr:rowOff>
    </xdr:from>
    <xdr:ext cx="762000" cy="259045"/>
    <xdr:sp macro="" textlink="">
      <xdr:nvSpPr>
        <xdr:cNvPr id="92" name="テキスト ボックス 91"/>
        <xdr:cNvSpPr txBox="1"/>
      </xdr:nvSpPr>
      <xdr:spPr>
        <a:xfrm>
          <a:off x="1828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72390</xdr:rowOff>
    </xdr:from>
    <xdr:to>
      <xdr:col>1</xdr:col>
      <xdr:colOff>676275</xdr:colOff>
      <xdr:row>36</xdr:row>
      <xdr:rowOff>2540</xdr:rowOff>
    </xdr:to>
    <xdr:sp macro="" textlink="">
      <xdr:nvSpPr>
        <xdr:cNvPr id="93" name="円/楕円 92"/>
        <xdr:cNvSpPr/>
      </xdr:nvSpPr>
      <xdr:spPr>
        <a:xfrm>
          <a:off x="1270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12717</xdr:rowOff>
    </xdr:from>
    <xdr:ext cx="762000" cy="259045"/>
    <xdr:sp macro="" textlink="">
      <xdr:nvSpPr>
        <xdr:cNvPr id="94" name="テキスト ボックス 93"/>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税システムや庁内ネットワークシステムの改修・リース更新経費等により支出は増加傾向であるが、比率は</a:t>
          </a:r>
          <a:r>
            <a:rPr lang="en-US" altLang="ja-JP" sz="1100">
              <a:solidFill>
                <a:schemeClr val="dk1"/>
              </a:solidFill>
              <a:effectLst/>
              <a:latin typeface="+mn-lt"/>
              <a:ea typeface="+mn-ea"/>
              <a:cs typeface="+mn-cs"/>
            </a:rPr>
            <a:t>12.3</a:t>
          </a:r>
          <a:r>
            <a:rPr lang="ja-JP" altLang="ja-JP" sz="1100">
              <a:solidFill>
                <a:schemeClr val="dk1"/>
              </a:solidFill>
              <a:effectLst/>
              <a:latin typeface="+mn-lt"/>
              <a:ea typeface="+mn-ea"/>
              <a:cs typeface="+mn-cs"/>
            </a:rPr>
            <a:t>％となり、</a:t>
          </a:r>
          <a:r>
            <a:rPr lang="en-US" altLang="ja-JP" sz="1100">
              <a:solidFill>
                <a:schemeClr val="dk1"/>
              </a:solidFill>
              <a:effectLst/>
              <a:latin typeface="+mn-lt"/>
              <a:ea typeface="+mn-ea"/>
              <a:cs typeface="+mn-cs"/>
            </a:rPr>
            <a:t>0.3</a:t>
          </a:r>
          <a:r>
            <a:rPr lang="ja-JP" altLang="en-US" sz="1100">
              <a:solidFill>
                <a:schemeClr val="dk1"/>
              </a:solidFill>
              <a:effectLst/>
              <a:latin typeface="+mn-lt"/>
              <a:ea typeface="+mn-ea"/>
              <a:cs typeface="+mn-cs"/>
            </a:rPr>
            <a:t>ポイント減少している</a:t>
          </a:r>
          <a:r>
            <a:rPr lang="ja-JP" altLang="ja-JP" sz="1100">
              <a:solidFill>
                <a:schemeClr val="dk1"/>
              </a:solidFill>
              <a:effectLst/>
              <a:latin typeface="+mn-lt"/>
              <a:ea typeface="+mn-ea"/>
              <a:cs typeface="+mn-cs"/>
            </a:rPr>
            <a:t>。</a:t>
          </a:r>
          <a:endParaRPr lang="ja-JP" altLang="ja-JP" sz="1400">
            <a:effectLst/>
          </a:endParaRPr>
        </a:p>
        <a:p>
          <a:r>
            <a:rPr lang="ja-JP" altLang="en-US" sz="1100">
              <a:solidFill>
                <a:schemeClr val="dk1"/>
              </a:solidFill>
              <a:effectLst/>
              <a:latin typeface="+mn-lt"/>
              <a:ea typeface="+mn-ea"/>
              <a:cs typeface="+mn-cs"/>
            </a:rPr>
            <a:t>　また</a:t>
          </a:r>
          <a:r>
            <a:rPr lang="ja-JP" altLang="ja-JP" sz="1100">
              <a:solidFill>
                <a:schemeClr val="dk1"/>
              </a:solidFill>
              <a:effectLst/>
              <a:latin typeface="+mn-lt"/>
              <a:ea typeface="+mn-ea"/>
              <a:cs typeface="+mn-cs"/>
            </a:rPr>
            <a:t>観光交流施設等</a:t>
          </a:r>
          <a:r>
            <a:rPr lang="ja-JP" altLang="en-US" sz="1100">
              <a:solidFill>
                <a:schemeClr val="dk1"/>
              </a:solidFill>
              <a:effectLst/>
              <a:latin typeface="+mn-lt"/>
              <a:ea typeface="+mn-ea"/>
              <a:cs typeface="+mn-cs"/>
            </a:rPr>
            <a:t>の公共施設全般についても、修繕や</a:t>
          </a:r>
          <a:r>
            <a:rPr lang="ja-JP" altLang="ja-JP" sz="1100">
              <a:solidFill>
                <a:schemeClr val="dk1"/>
              </a:solidFill>
              <a:effectLst/>
              <a:latin typeface="+mn-lt"/>
              <a:ea typeface="+mn-ea"/>
              <a:cs typeface="+mn-cs"/>
            </a:rPr>
            <a:t>管理経費がかさんでおり、類似団体内平均よりも高い割合となっている。施設管理への指定管理者制度の導入により経費削減を図っており、今後も歳出全般の抑制に努めていく。</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123190</xdr:rowOff>
    </xdr:from>
    <xdr:to>
      <xdr:col>24</xdr:col>
      <xdr:colOff>31750</xdr:colOff>
      <xdr:row>21</xdr:row>
      <xdr:rowOff>115570</xdr:rowOff>
    </xdr:to>
    <xdr:cxnSp macro="">
      <xdr:nvCxnSpPr>
        <xdr:cNvPr id="122" name="直線コネクタ 121"/>
        <xdr:cNvCxnSpPr/>
      </xdr:nvCxnSpPr>
      <xdr:spPr>
        <a:xfrm flipV="1">
          <a:off x="16510000" y="2352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87647</xdr:rowOff>
    </xdr:from>
    <xdr:ext cx="762000" cy="259045"/>
    <xdr:sp macro="" textlink="">
      <xdr:nvSpPr>
        <xdr:cNvPr id="123" name="物件費最小値テキスト"/>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21</xdr:row>
      <xdr:rowOff>115570</xdr:rowOff>
    </xdr:from>
    <xdr:to>
      <xdr:col>24</xdr:col>
      <xdr:colOff>120650</xdr:colOff>
      <xdr:row>21</xdr:row>
      <xdr:rowOff>115570</xdr:rowOff>
    </xdr:to>
    <xdr:cxnSp macro="">
      <xdr:nvCxnSpPr>
        <xdr:cNvPr id="124" name="直線コネクタ 123"/>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38117</xdr:rowOff>
    </xdr:from>
    <xdr:ext cx="762000" cy="259045"/>
    <xdr:sp macro="" textlink="">
      <xdr:nvSpPr>
        <xdr:cNvPr id="125" name="物件費最大値テキスト"/>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23</xdr:col>
      <xdr:colOff>628650</xdr:colOff>
      <xdr:row>13</xdr:row>
      <xdr:rowOff>123190</xdr:rowOff>
    </xdr:from>
    <xdr:to>
      <xdr:col>24</xdr:col>
      <xdr:colOff>120650</xdr:colOff>
      <xdr:row>13</xdr:row>
      <xdr:rowOff>123190</xdr:rowOff>
    </xdr:to>
    <xdr:cxnSp macro="">
      <xdr:nvCxnSpPr>
        <xdr:cNvPr id="126" name="直線コネクタ 125"/>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35560</xdr:rowOff>
    </xdr:from>
    <xdr:to>
      <xdr:col>24</xdr:col>
      <xdr:colOff>31750</xdr:colOff>
      <xdr:row>16</xdr:row>
      <xdr:rowOff>58420</xdr:rowOff>
    </xdr:to>
    <xdr:cxnSp macro="">
      <xdr:nvCxnSpPr>
        <xdr:cNvPr id="127" name="直線コネクタ 126"/>
        <xdr:cNvCxnSpPr/>
      </xdr:nvCxnSpPr>
      <xdr:spPr>
        <a:xfrm flipV="1">
          <a:off x="15671800" y="27787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25417</xdr:rowOff>
    </xdr:from>
    <xdr:ext cx="762000" cy="259045"/>
    <xdr:sp macro="" textlink="">
      <xdr:nvSpPr>
        <xdr:cNvPr id="128" name="物件費平均値テキスト"/>
        <xdr:cNvSpPr txBox="1"/>
      </xdr:nvSpPr>
      <xdr:spPr>
        <a:xfrm>
          <a:off x="16598900" y="276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53340</xdr:rowOff>
    </xdr:from>
    <xdr:to>
      <xdr:col>24</xdr:col>
      <xdr:colOff>82550</xdr:colOff>
      <xdr:row>16</xdr:row>
      <xdr:rowOff>154940</xdr:rowOff>
    </xdr:to>
    <xdr:sp macro="" textlink="">
      <xdr:nvSpPr>
        <xdr:cNvPr id="129" name="フローチャート : 判断 128"/>
        <xdr:cNvSpPr/>
      </xdr:nvSpPr>
      <xdr:spPr>
        <a:xfrm>
          <a:off x="164592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50800</xdr:rowOff>
    </xdr:from>
    <xdr:to>
      <xdr:col>22</xdr:col>
      <xdr:colOff>565150</xdr:colOff>
      <xdr:row>16</xdr:row>
      <xdr:rowOff>58420</xdr:rowOff>
    </xdr:to>
    <xdr:cxnSp macro="">
      <xdr:nvCxnSpPr>
        <xdr:cNvPr id="130" name="直線コネクタ 129"/>
        <xdr:cNvCxnSpPr/>
      </xdr:nvCxnSpPr>
      <xdr:spPr>
        <a:xfrm>
          <a:off x="14782800" y="2794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1" name="フローチャート :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2" name="テキスト ボックス 131"/>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50800</xdr:rowOff>
    </xdr:from>
    <xdr:to>
      <xdr:col>21</xdr:col>
      <xdr:colOff>361950</xdr:colOff>
      <xdr:row>16</xdr:row>
      <xdr:rowOff>88900</xdr:rowOff>
    </xdr:to>
    <xdr:cxnSp macro="">
      <xdr:nvCxnSpPr>
        <xdr:cNvPr id="133" name="直線コネクタ 132"/>
        <xdr:cNvCxnSpPr/>
      </xdr:nvCxnSpPr>
      <xdr:spPr>
        <a:xfrm flipV="1">
          <a:off x="13893800" y="2794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163830</xdr:rowOff>
    </xdr:from>
    <xdr:to>
      <xdr:col>21</xdr:col>
      <xdr:colOff>412750</xdr:colOff>
      <xdr:row>16</xdr:row>
      <xdr:rowOff>93980</xdr:rowOff>
    </xdr:to>
    <xdr:sp macro="" textlink="">
      <xdr:nvSpPr>
        <xdr:cNvPr id="134" name="フローチャート : 判断 133"/>
        <xdr:cNvSpPr/>
      </xdr:nvSpPr>
      <xdr:spPr>
        <a:xfrm>
          <a:off x="14732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104157</xdr:rowOff>
    </xdr:from>
    <xdr:ext cx="762000" cy="259045"/>
    <xdr:sp macro="" textlink="">
      <xdr:nvSpPr>
        <xdr:cNvPr id="135" name="テキスト ボックス 134"/>
        <xdr:cNvSpPr txBox="1"/>
      </xdr:nvSpPr>
      <xdr:spPr>
        <a:xfrm>
          <a:off x="14401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88900</xdr:rowOff>
    </xdr:from>
    <xdr:to>
      <xdr:col>20</xdr:col>
      <xdr:colOff>158750</xdr:colOff>
      <xdr:row>16</xdr:row>
      <xdr:rowOff>96520</xdr:rowOff>
    </xdr:to>
    <xdr:cxnSp macro="">
      <xdr:nvCxnSpPr>
        <xdr:cNvPr id="136" name="直線コネクタ 135"/>
        <xdr:cNvCxnSpPr/>
      </xdr:nvCxnSpPr>
      <xdr:spPr>
        <a:xfrm flipV="1">
          <a:off x="13004800" y="2832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7" name="フローチャート : 判断 136"/>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81297</xdr:rowOff>
    </xdr:from>
    <xdr:ext cx="762000" cy="259045"/>
    <xdr:sp macro="" textlink="">
      <xdr:nvSpPr>
        <xdr:cNvPr id="138" name="テキスト ボックス 137"/>
        <xdr:cNvSpPr txBox="1"/>
      </xdr:nvSpPr>
      <xdr:spPr>
        <a:xfrm>
          <a:off x="13512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9" name="フローチャート : 判断 138"/>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35577</xdr:rowOff>
    </xdr:from>
    <xdr:ext cx="762000" cy="259045"/>
    <xdr:sp macro="" textlink="">
      <xdr:nvSpPr>
        <xdr:cNvPr id="140" name="テキスト ボックス 139"/>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156210</xdr:rowOff>
    </xdr:from>
    <xdr:to>
      <xdr:col>24</xdr:col>
      <xdr:colOff>82550</xdr:colOff>
      <xdr:row>16</xdr:row>
      <xdr:rowOff>86360</xdr:rowOff>
    </xdr:to>
    <xdr:sp macro="" textlink="">
      <xdr:nvSpPr>
        <xdr:cNvPr id="146" name="円/楕円 145"/>
        <xdr:cNvSpPr/>
      </xdr:nvSpPr>
      <xdr:spPr>
        <a:xfrm>
          <a:off x="164592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1287</xdr:rowOff>
    </xdr:from>
    <xdr:ext cx="762000" cy="259045"/>
    <xdr:sp macro="" textlink="">
      <xdr:nvSpPr>
        <xdr:cNvPr id="147" name="物件費該当値テキスト"/>
        <xdr:cNvSpPr txBox="1"/>
      </xdr:nvSpPr>
      <xdr:spPr>
        <a:xfrm>
          <a:off x="165989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7620</xdr:rowOff>
    </xdr:from>
    <xdr:to>
      <xdr:col>22</xdr:col>
      <xdr:colOff>615950</xdr:colOff>
      <xdr:row>16</xdr:row>
      <xdr:rowOff>109220</xdr:rowOff>
    </xdr:to>
    <xdr:sp macro="" textlink="">
      <xdr:nvSpPr>
        <xdr:cNvPr id="148" name="円/楕円 147"/>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119397</xdr:rowOff>
    </xdr:from>
    <xdr:ext cx="736600" cy="259045"/>
    <xdr:sp macro="" textlink="">
      <xdr:nvSpPr>
        <xdr:cNvPr id="149" name="テキスト ボックス 148"/>
        <xdr:cNvSpPr txBox="1"/>
      </xdr:nvSpPr>
      <xdr:spPr>
        <a:xfrm>
          <a:off x="15290800" y="25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0</xdr:rowOff>
    </xdr:from>
    <xdr:to>
      <xdr:col>21</xdr:col>
      <xdr:colOff>412750</xdr:colOff>
      <xdr:row>16</xdr:row>
      <xdr:rowOff>101600</xdr:rowOff>
    </xdr:to>
    <xdr:sp macro="" textlink="">
      <xdr:nvSpPr>
        <xdr:cNvPr id="150" name="円/楕円 149"/>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86377</xdr:rowOff>
    </xdr:from>
    <xdr:ext cx="762000" cy="259045"/>
    <xdr:sp macro="" textlink="">
      <xdr:nvSpPr>
        <xdr:cNvPr id="151" name="テキスト ボックス 150"/>
        <xdr:cNvSpPr txBox="1"/>
      </xdr:nvSpPr>
      <xdr:spPr>
        <a:xfrm>
          <a:off x="14401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38100</xdr:rowOff>
    </xdr:from>
    <xdr:to>
      <xdr:col>20</xdr:col>
      <xdr:colOff>209550</xdr:colOff>
      <xdr:row>16</xdr:row>
      <xdr:rowOff>139700</xdr:rowOff>
    </xdr:to>
    <xdr:sp macro="" textlink="">
      <xdr:nvSpPr>
        <xdr:cNvPr id="152" name="円/楕円 151"/>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124477</xdr:rowOff>
    </xdr:from>
    <xdr:ext cx="762000" cy="259045"/>
    <xdr:sp macro="" textlink="">
      <xdr:nvSpPr>
        <xdr:cNvPr id="153" name="テキスト ボックス 152"/>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45720</xdr:rowOff>
    </xdr:from>
    <xdr:to>
      <xdr:col>19</xdr:col>
      <xdr:colOff>6350</xdr:colOff>
      <xdr:row>16</xdr:row>
      <xdr:rowOff>147320</xdr:rowOff>
    </xdr:to>
    <xdr:sp macro="" textlink="">
      <xdr:nvSpPr>
        <xdr:cNvPr id="154" name="円/楕円 153"/>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132097</xdr:rowOff>
    </xdr:from>
    <xdr:ext cx="762000" cy="259045"/>
    <xdr:sp macro="" textlink="">
      <xdr:nvSpPr>
        <xdr:cNvPr id="155" name="テキスト ボックス 154"/>
        <xdr:cNvSpPr txBox="1"/>
      </xdr:nvSpPr>
      <xdr:spPr>
        <a:xfrm>
          <a:off x="12623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子ども手当等</a:t>
          </a:r>
          <a:r>
            <a:rPr lang="ja-JP" altLang="en-US" sz="1100">
              <a:solidFill>
                <a:schemeClr val="dk1"/>
              </a:solidFill>
              <a:effectLst/>
              <a:latin typeface="+mn-lt"/>
              <a:ea typeface="+mn-ea"/>
              <a:cs typeface="+mn-cs"/>
            </a:rPr>
            <a:t>や、</a:t>
          </a:r>
          <a:r>
            <a:rPr lang="ja-JP" altLang="ja-JP" sz="1100">
              <a:solidFill>
                <a:schemeClr val="dk1"/>
              </a:solidFill>
              <a:effectLst/>
              <a:latin typeface="+mn-lt"/>
              <a:ea typeface="+mn-ea"/>
              <a:cs typeface="+mn-cs"/>
            </a:rPr>
            <a:t>町独自の子育て支援策等を推進してきていることから</a:t>
          </a:r>
          <a:r>
            <a:rPr lang="ja-JP" altLang="en-US" sz="1100">
              <a:solidFill>
                <a:schemeClr val="dk1"/>
              </a:solidFill>
              <a:effectLst/>
              <a:latin typeface="+mn-lt"/>
              <a:ea typeface="+mn-ea"/>
              <a:cs typeface="+mn-cs"/>
            </a:rPr>
            <a:t>増傾向であったが、近年、子どもや高齢者の人口そのものが減少してきている事もあり、</a:t>
          </a:r>
          <a:r>
            <a:rPr lang="ja-JP" altLang="ja-JP" sz="1100">
              <a:solidFill>
                <a:schemeClr val="dk1"/>
              </a:solidFill>
              <a:effectLst/>
              <a:latin typeface="+mn-lt"/>
              <a:ea typeface="+mn-ea"/>
              <a:cs typeface="+mn-cs"/>
            </a:rPr>
            <a:t>数値は</a:t>
          </a:r>
          <a:r>
            <a:rPr lang="ja-JP" altLang="en-US" sz="1100">
              <a:solidFill>
                <a:schemeClr val="dk1"/>
              </a:solidFill>
              <a:effectLst/>
              <a:latin typeface="+mn-lt"/>
              <a:ea typeface="+mn-ea"/>
              <a:cs typeface="+mn-cs"/>
            </a:rPr>
            <a:t>前年度から</a:t>
          </a:r>
          <a:r>
            <a:rPr lang="en-US" altLang="ja-JP" sz="1100">
              <a:solidFill>
                <a:schemeClr val="dk1"/>
              </a:solidFill>
              <a:effectLst/>
              <a:latin typeface="+mn-lt"/>
              <a:ea typeface="+mn-ea"/>
              <a:cs typeface="+mn-cs"/>
            </a:rPr>
            <a:t>0.2</a:t>
          </a:r>
          <a:r>
            <a:rPr lang="ja-JP" altLang="en-US" sz="1100">
              <a:solidFill>
                <a:schemeClr val="dk1"/>
              </a:solidFill>
              <a:effectLst/>
              <a:latin typeface="+mn-lt"/>
              <a:ea typeface="+mn-ea"/>
              <a:cs typeface="+mn-cs"/>
            </a:rPr>
            <a:t>ポイント減少して</a:t>
          </a:r>
          <a:r>
            <a:rPr lang="en-US" altLang="ja-JP" sz="1100">
              <a:solidFill>
                <a:schemeClr val="dk1"/>
              </a:solidFill>
              <a:effectLst/>
              <a:latin typeface="+mn-lt"/>
              <a:ea typeface="+mn-ea"/>
              <a:cs typeface="+mn-cs"/>
            </a:rPr>
            <a:t>4.8</a:t>
          </a:r>
          <a:r>
            <a:rPr lang="ja-JP" altLang="en-US" sz="1100">
              <a:solidFill>
                <a:schemeClr val="dk1"/>
              </a:solidFill>
              <a:effectLst/>
              <a:latin typeface="+mn-lt"/>
              <a:ea typeface="+mn-ea"/>
              <a:cs typeface="+mn-cs"/>
            </a:rPr>
            <a:t>％となった。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類似団体内平均を上回って</a:t>
          </a:r>
          <a:r>
            <a:rPr lang="ja-JP" altLang="en-US" sz="1100">
              <a:solidFill>
                <a:schemeClr val="dk1"/>
              </a:solidFill>
              <a:effectLst/>
              <a:latin typeface="+mn-lt"/>
              <a:ea typeface="+mn-ea"/>
              <a:cs typeface="+mn-cs"/>
            </a:rPr>
            <a:t>おり、手厚い</a:t>
          </a:r>
          <a:r>
            <a:rPr lang="ja-JP" altLang="ja-JP" sz="1100">
              <a:solidFill>
                <a:schemeClr val="dk1"/>
              </a:solidFill>
              <a:effectLst/>
              <a:latin typeface="+mn-lt"/>
              <a:ea typeface="+mn-ea"/>
              <a:cs typeface="+mn-cs"/>
            </a:rPr>
            <a:t>支援の体制は継続しながら</a:t>
          </a:r>
          <a:r>
            <a:rPr lang="ja-JP" altLang="en-US" sz="1100">
              <a:solidFill>
                <a:schemeClr val="dk1"/>
              </a:solidFill>
              <a:effectLst/>
              <a:latin typeface="+mn-lt"/>
              <a:ea typeface="+mn-ea"/>
              <a:cs typeface="+mn-cs"/>
            </a:rPr>
            <a:t>も、</a:t>
          </a:r>
          <a:r>
            <a:rPr lang="ja-JP" altLang="ja-JP" sz="1100">
              <a:solidFill>
                <a:schemeClr val="dk1"/>
              </a:solidFill>
              <a:effectLst/>
              <a:latin typeface="+mn-lt"/>
              <a:ea typeface="+mn-ea"/>
              <a:cs typeface="+mn-cs"/>
            </a:rPr>
            <a:t>より適正で効率的な事業の執行を図っていく。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60</xdr:row>
      <xdr:rowOff>50800</xdr:rowOff>
    </xdr:to>
    <xdr:cxnSp macro="">
      <xdr:nvCxnSpPr>
        <xdr:cNvPr id="183" name="直線コネクタ 182"/>
        <xdr:cNvCxnSpPr/>
      </xdr:nvCxnSpPr>
      <xdr:spPr>
        <a:xfrm flipV="1">
          <a:off x="4826000" y="9080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22877</xdr:rowOff>
    </xdr:from>
    <xdr:ext cx="762000" cy="259045"/>
    <xdr:sp macro="" textlink="">
      <xdr:nvSpPr>
        <xdr:cNvPr id="184" name="扶助費最小値テキスト"/>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60</xdr:row>
      <xdr:rowOff>50800</xdr:rowOff>
    </xdr:from>
    <xdr:to>
      <xdr:col>7</xdr:col>
      <xdr:colOff>104775</xdr:colOff>
      <xdr:row>60</xdr:row>
      <xdr:rowOff>50800</xdr:rowOff>
    </xdr:to>
    <xdr:cxnSp macro="">
      <xdr:nvCxnSpPr>
        <xdr:cNvPr id="185" name="直線コネクタ 184"/>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6"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7" name="直線コネクタ 186"/>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12700</xdr:rowOff>
    </xdr:from>
    <xdr:to>
      <xdr:col>7</xdr:col>
      <xdr:colOff>15875</xdr:colOff>
      <xdr:row>56</xdr:row>
      <xdr:rowOff>50800</xdr:rowOff>
    </xdr:to>
    <xdr:cxnSp macro="">
      <xdr:nvCxnSpPr>
        <xdr:cNvPr id="188" name="直線コネクタ 187"/>
        <xdr:cNvCxnSpPr/>
      </xdr:nvCxnSpPr>
      <xdr:spPr>
        <a:xfrm flipV="1">
          <a:off x="3987800" y="9613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35577</xdr:rowOff>
    </xdr:from>
    <xdr:ext cx="762000" cy="259045"/>
    <xdr:sp macro="" textlink="">
      <xdr:nvSpPr>
        <xdr:cNvPr id="189" name="扶助費平均値テキスト"/>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19050</xdr:rowOff>
    </xdr:from>
    <xdr:to>
      <xdr:col>7</xdr:col>
      <xdr:colOff>66675</xdr:colOff>
      <xdr:row>55</xdr:row>
      <xdr:rowOff>120650</xdr:rowOff>
    </xdr:to>
    <xdr:sp macro="" textlink="">
      <xdr:nvSpPr>
        <xdr:cNvPr id="190" name="フローチャート :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50800</xdr:rowOff>
    </xdr:from>
    <xdr:to>
      <xdr:col>5</xdr:col>
      <xdr:colOff>549275</xdr:colOff>
      <xdr:row>56</xdr:row>
      <xdr:rowOff>50800</xdr:rowOff>
    </xdr:to>
    <xdr:cxnSp macro="">
      <xdr:nvCxnSpPr>
        <xdr:cNvPr id="191" name="直線コネクタ 190"/>
        <xdr:cNvCxnSpPr/>
      </xdr:nvCxnSpPr>
      <xdr:spPr>
        <a:xfrm>
          <a:off x="3098800" y="965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2" name="フローチャート :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130827</xdr:rowOff>
    </xdr:from>
    <xdr:ext cx="736600" cy="259045"/>
    <xdr:sp macro="" textlink="">
      <xdr:nvSpPr>
        <xdr:cNvPr id="193" name="テキスト ボックス 192"/>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12700</xdr:rowOff>
    </xdr:from>
    <xdr:to>
      <xdr:col>4</xdr:col>
      <xdr:colOff>346075</xdr:colOff>
      <xdr:row>56</xdr:row>
      <xdr:rowOff>50800</xdr:rowOff>
    </xdr:to>
    <xdr:cxnSp macro="">
      <xdr:nvCxnSpPr>
        <xdr:cNvPr id="194" name="直線コネクタ 193"/>
        <xdr:cNvCxnSpPr/>
      </xdr:nvCxnSpPr>
      <xdr:spPr>
        <a:xfrm>
          <a:off x="2209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152400</xdr:rowOff>
    </xdr:from>
    <xdr:to>
      <xdr:col>4</xdr:col>
      <xdr:colOff>396875</xdr:colOff>
      <xdr:row>55</xdr:row>
      <xdr:rowOff>82550</xdr:rowOff>
    </xdr:to>
    <xdr:sp macro="" textlink="">
      <xdr:nvSpPr>
        <xdr:cNvPr id="195" name="フローチャート : 判断 194"/>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92727</xdr:rowOff>
    </xdr:from>
    <xdr:ext cx="762000" cy="259045"/>
    <xdr:sp macro="" textlink="">
      <xdr:nvSpPr>
        <xdr:cNvPr id="196" name="テキスト ボックス 195"/>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12700</xdr:rowOff>
    </xdr:from>
    <xdr:to>
      <xdr:col>3</xdr:col>
      <xdr:colOff>142875</xdr:colOff>
      <xdr:row>56</xdr:row>
      <xdr:rowOff>50800</xdr:rowOff>
    </xdr:to>
    <xdr:cxnSp macro="">
      <xdr:nvCxnSpPr>
        <xdr:cNvPr id="197" name="直線コネクタ 196"/>
        <xdr:cNvCxnSpPr/>
      </xdr:nvCxnSpPr>
      <xdr:spPr>
        <a:xfrm flipV="1">
          <a:off x="1320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95250</xdr:rowOff>
    </xdr:from>
    <xdr:to>
      <xdr:col>3</xdr:col>
      <xdr:colOff>193675</xdr:colOff>
      <xdr:row>55</xdr:row>
      <xdr:rowOff>25400</xdr:rowOff>
    </xdr:to>
    <xdr:sp macro="" textlink="">
      <xdr:nvSpPr>
        <xdr:cNvPr id="198" name="フローチャート : 判断 197"/>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35577</xdr:rowOff>
    </xdr:from>
    <xdr:ext cx="762000" cy="259045"/>
    <xdr:sp macro="" textlink="">
      <xdr:nvSpPr>
        <xdr:cNvPr id="199" name="テキスト ボックス 198"/>
        <xdr:cNvSpPr txBox="1"/>
      </xdr:nvSpPr>
      <xdr:spPr>
        <a:xfrm>
          <a:off x="1828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57150</xdr:rowOff>
    </xdr:from>
    <xdr:to>
      <xdr:col>1</xdr:col>
      <xdr:colOff>676275</xdr:colOff>
      <xdr:row>54</xdr:row>
      <xdr:rowOff>158750</xdr:rowOff>
    </xdr:to>
    <xdr:sp macro="" textlink="">
      <xdr:nvSpPr>
        <xdr:cNvPr id="200" name="フローチャート : 判断 199"/>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168927</xdr:rowOff>
    </xdr:from>
    <xdr:ext cx="762000" cy="259045"/>
    <xdr:sp macro="" textlink="">
      <xdr:nvSpPr>
        <xdr:cNvPr id="201" name="テキスト ボックス 200"/>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133350</xdr:rowOff>
    </xdr:from>
    <xdr:to>
      <xdr:col>7</xdr:col>
      <xdr:colOff>66675</xdr:colOff>
      <xdr:row>56</xdr:row>
      <xdr:rowOff>63500</xdr:rowOff>
    </xdr:to>
    <xdr:sp macro="" textlink="">
      <xdr:nvSpPr>
        <xdr:cNvPr id="207" name="円/楕円 206"/>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105427</xdr:rowOff>
    </xdr:from>
    <xdr:ext cx="762000" cy="259045"/>
    <xdr:sp macro="" textlink="">
      <xdr:nvSpPr>
        <xdr:cNvPr id="208" name="扶助費該当値テキスト"/>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0</xdr:rowOff>
    </xdr:from>
    <xdr:to>
      <xdr:col>5</xdr:col>
      <xdr:colOff>600075</xdr:colOff>
      <xdr:row>56</xdr:row>
      <xdr:rowOff>101600</xdr:rowOff>
    </xdr:to>
    <xdr:sp macro="" textlink="">
      <xdr:nvSpPr>
        <xdr:cNvPr id="209" name="円/楕円 208"/>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86377</xdr:rowOff>
    </xdr:from>
    <xdr:ext cx="736600" cy="259045"/>
    <xdr:sp macro="" textlink="">
      <xdr:nvSpPr>
        <xdr:cNvPr id="210" name="テキスト ボックス 209"/>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0</xdr:rowOff>
    </xdr:from>
    <xdr:to>
      <xdr:col>4</xdr:col>
      <xdr:colOff>396875</xdr:colOff>
      <xdr:row>56</xdr:row>
      <xdr:rowOff>101600</xdr:rowOff>
    </xdr:to>
    <xdr:sp macro="" textlink="">
      <xdr:nvSpPr>
        <xdr:cNvPr id="211" name="円/楕円 210"/>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86377</xdr:rowOff>
    </xdr:from>
    <xdr:ext cx="762000" cy="259045"/>
    <xdr:sp macro="" textlink="">
      <xdr:nvSpPr>
        <xdr:cNvPr id="212" name="テキスト ボックス 211"/>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133350</xdr:rowOff>
    </xdr:from>
    <xdr:to>
      <xdr:col>3</xdr:col>
      <xdr:colOff>193675</xdr:colOff>
      <xdr:row>56</xdr:row>
      <xdr:rowOff>63500</xdr:rowOff>
    </xdr:to>
    <xdr:sp macro="" textlink="">
      <xdr:nvSpPr>
        <xdr:cNvPr id="213" name="円/楕円 212"/>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214" name="テキスト ボックス 213"/>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xdr:col>
      <xdr:colOff>574675</xdr:colOff>
      <xdr:row>56</xdr:row>
      <xdr:rowOff>0</xdr:rowOff>
    </xdr:from>
    <xdr:to>
      <xdr:col>1</xdr:col>
      <xdr:colOff>676275</xdr:colOff>
      <xdr:row>56</xdr:row>
      <xdr:rowOff>101600</xdr:rowOff>
    </xdr:to>
    <xdr:sp macro="" textlink="">
      <xdr:nvSpPr>
        <xdr:cNvPr id="215" name="円/楕円 214"/>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86377</xdr:rowOff>
    </xdr:from>
    <xdr:ext cx="762000" cy="259045"/>
    <xdr:sp macro="" textlink="">
      <xdr:nvSpPr>
        <xdr:cNvPr id="216" name="テキスト ボックス 215"/>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後期高齢者医療特別会計等での繰り出しについては、給付費の増加により抑制が困難となってきている。下水道事業特別会計では管渠建設事業の増加等により、繰出金額は増加傾向であったが、資本費平準化債を活用して抑制を図っている。</a:t>
          </a:r>
          <a:endParaRPr lang="ja-JP" altLang="ja-JP" sz="1400">
            <a:effectLst/>
          </a:endParaRPr>
        </a:p>
        <a:p>
          <a:r>
            <a:rPr lang="ja-JP" altLang="ja-JP" sz="1100">
              <a:solidFill>
                <a:schemeClr val="dk1"/>
              </a:solidFill>
              <a:effectLst/>
              <a:latin typeface="+mn-lt"/>
              <a:ea typeface="+mn-ea"/>
              <a:cs typeface="+mn-cs"/>
            </a:rPr>
            <a:t>なお、全国平均を上回っていることから、特別会計に対する繰出金については、事業内容の見直しや事業量の精査等により、繰出し額の抑制を図っていく。</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61</xdr:row>
      <xdr:rowOff>130810</xdr:rowOff>
    </xdr:to>
    <xdr:cxnSp macro="">
      <xdr:nvCxnSpPr>
        <xdr:cNvPr id="244" name="直線コネクタ 243"/>
        <xdr:cNvCxnSpPr/>
      </xdr:nvCxnSpPr>
      <xdr:spPr>
        <a:xfrm flipV="1">
          <a:off x="16510000" y="920242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102887</xdr:rowOff>
    </xdr:from>
    <xdr:ext cx="762000" cy="259045"/>
    <xdr:sp macro="" textlink="">
      <xdr:nvSpPr>
        <xdr:cNvPr id="245"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24.8</a:t>
          </a:r>
          <a:endParaRPr kumimoji="1" lang="ja-JP" altLang="en-US" sz="1000" b="1">
            <a:latin typeface="ＭＳ Ｐゴシック"/>
          </a:endParaRPr>
        </a:p>
      </xdr:txBody>
    </xdr:sp>
    <xdr:clientData/>
  </xdr:oneCellAnchor>
  <xdr:twoCellAnchor>
    <xdr:from>
      <xdr:col>23</xdr:col>
      <xdr:colOff>628650</xdr:colOff>
      <xdr:row>61</xdr:row>
      <xdr:rowOff>130810</xdr:rowOff>
    </xdr:from>
    <xdr:to>
      <xdr:col>24</xdr:col>
      <xdr:colOff>120650</xdr:colOff>
      <xdr:row>61</xdr:row>
      <xdr:rowOff>130810</xdr:rowOff>
    </xdr:to>
    <xdr:cxnSp macro="">
      <xdr:nvCxnSpPr>
        <xdr:cNvPr id="246" name="直線コネクタ 245"/>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7"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8" name="直線コネクタ 247"/>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85090</xdr:rowOff>
    </xdr:from>
    <xdr:to>
      <xdr:col>24</xdr:col>
      <xdr:colOff>31750</xdr:colOff>
      <xdr:row>57</xdr:row>
      <xdr:rowOff>168910</xdr:rowOff>
    </xdr:to>
    <xdr:cxnSp macro="">
      <xdr:nvCxnSpPr>
        <xdr:cNvPr id="249" name="直線コネクタ 248"/>
        <xdr:cNvCxnSpPr/>
      </xdr:nvCxnSpPr>
      <xdr:spPr>
        <a:xfrm flipV="1">
          <a:off x="15671800" y="98577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130827</xdr:rowOff>
    </xdr:from>
    <xdr:ext cx="762000" cy="259045"/>
    <xdr:sp macro="" textlink="">
      <xdr:nvSpPr>
        <xdr:cNvPr id="250"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51" name="フローチャート : 判断 250"/>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100330</xdr:rowOff>
    </xdr:from>
    <xdr:to>
      <xdr:col>22</xdr:col>
      <xdr:colOff>565150</xdr:colOff>
      <xdr:row>57</xdr:row>
      <xdr:rowOff>168910</xdr:rowOff>
    </xdr:to>
    <xdr:cxnSp macro="">
      <xdr:nvCxnSpPr>
        <xdr:cNvPr id="252" name="直線コネクタ 251"/>
        <xdr:cNvCxnSpPr/>
      </xdr:nvCxnSpPr>
      <xdr:spPr>
        <a:xfrm>
          <a:off x="14782800" y="9872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3" name="フローチャート : 判断 252"/>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4" name="テキスト ボックス 253"/>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62230</xdr:rowOff>
    </xdr:from>
    <xdr:to>
      <xdr:col>21</xdr:col>
      <xdr:colOff>361950</xdr:colOff>
      <xdr:row>57</xdr:row>
      <xdr:rowOff>100330</xdr:rowOff>
    </xdr:to>
    <xdr:cxnSp macro="">
      <xdr:nvCxnSpPr>
        <xdr:cNvPr id="255" name="直線コネクタ 254"/>
        <xdr:cNvCxnSpPr/>
      </xdr:nvCxnSpPr>
      <xdr:spPr>
        <a:xfrm>
          <a:off x="13893800" y="9834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6" name="フローチャート : 判断 255"/>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149877</xdr:rowOff>
    </xdr:from>
    <xdr:ext cx="762000" cy="259045"/>
    <xdr:sp macro="" textlink="">
      <xdr:nvSpPr>
        <xdr:cNvPr id="257" name="テキスト ボックス 256"/>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46990</xdr:rowOff>
    </xdr:from>
    <xdr:to>
      <xdr:col>20</xdr:col>
      <xdr:colOff>158750</xdr:colOff>
      <xdr:row>57</xdr:row>
      <xdr:rowOff>62230</xdr:rowOff>
    </xdr:to>
    <xdr:cxnSp macro="">
      <xdr:nvCxnSpPr>
        <xdr:cNvPr id="258" name="直線コネクタ 257"/>
        <xdr:cNvCxnSpPr/>
      </xdr:nvCxnSpPr>
      <xdr:spPr>
        <a:xfrm>
          <a:off x="13004800" y="98196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0</xdr:rowOff>
    </xdr:from>
    <xdr:to>
      <xdr:col>20</xdr:col>
      <xdr:colOff>209550</xdr:colOff>
      <xdr:row>56</xdr:row>
      <xdr:rowOff>101600</xdr:rowOff>
    </xdr:to>
    <xdr:sp macro="" textlink="">
      <xdr:nvSpPr>
        <xdr:cNvPr id="259" name="フローチャート : 判断 258"/>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111777</xdr:rowOff>
    </xdr:from>
    <xdr:ext cx="762000" cy="259045"/>
    <xdr:sp macro="" textlink="">
      <xdr:nvSpPr>
        <xdr:cNvPr id="260" name="テキスト ボックス 259"/>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163830</xdr:rowOff>
    </xdr:from>
    <xdr:to>
      <xdr:col>19</xdr:col>
      <xdr:colOff>6350</xdr:colOff>
      <xdr:row>56</xdr:row>
      <xdr:rowOff>93980</xdr:rowOff>
    </xdr:to>
    <xdr:sp macro="" textlink="">
      <xdr:nvSpPr>
        <xdr:cNvPr id="261" name="フローチャート : 判断 260"/>
        <xdr:cNvSpPr/>
      </xdr:nvSpPr>
      <xdr:spPr>
        <a:xfrm>
          <a:off x="12954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104157</xdr:rowOff>
    </xdr:from>
    <xdr:ext cx="762000" cy="259045"/>
    <xdr:sp macro="" textlink="">
      <xdr:nvSpPr>
        <xdr:cNvPr id="262" name="テキスト ボックス 261"/>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57</xdr:row>
      <xdr:rowOff>34290</xdr:rowOff>
    </xdr:from>
    <xdr:to>
      <xdr:col>24</xdr:col>
      <xdr:colOff>82550</xdr:colOff>
      <xdr:row>57</xdr:row>
      <xdr:rowOff>135890</xdr:rowOff>
    </xdr:to>
    <xdr:sp macro="" textlink="">
      <xdr:nvSpPr>
        <xdr:cNvPr id="268" name="円/楕円 267"/>
        <xdr:cNvSpPr/>
      </xdr:nvSpPr>
      <xdr:spPr>
        <a:xfrm>
          <a:off x="164592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6367</xdr:rowOff>
    </xdr:from>
    <xdr:ext cx="762000" cy="259045"/>
    <xdr:sp macro="" textlink="">
      <xdr:nvSpPr>
        <xdr:cNvPr id="269" name="その他該当値テキスト"/>
        <xdr:cNvSpPr txBox="1"/>
      </xdr:nvSpPr>
      <xdr:spPr>
        <a:xfrm>
          <a:off x="165989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118110</xdr:rowOff>
    </xdr:from>
    <xdr:to>
      <xdr:col>22</xdr:col>
      <xdr:colOff>615950</xdr:colOff>
      <xdr:row>58</xdr:row>
      <xdr:rowOff>48260</xdr:rowOff>
    </xdr:to>
    <xdr:sp macro="" textlink="">
      <xdr:nvSpPr>
        <xdr:cNvPr id="270" name="円/楕円 269"/>
        <xdr:cNvSpPr/>
      </xdr:nvSpPr>
      <xdr:spPr>
        <a:xfrm>
          <a:off x="15621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33037</xdr:rowOff>
    </xdr:from>
    <xdr:ext cx="736600" cy="259045"/>
    <xdr:sp macro="" textlink="">
      <xdr:nvSpPr>
        <xdr:cNvPr id="271" name="テキスト ボックス 270"/>
        <xdr:cNvSpPr txBox="1"/>
      </xdr:nvSpPr>
      <xdr:spPr>
        <a:xfrm>
          <a:off x="15290800" y="997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49530</xdr:rowOff>
    </xdr:from>
    <xdr:to>
      <xdr:col>21</xdr:col>
      <xdr:colOff>412750</xdr:colOff>
      <xdr:row>57</xdr:row>
      <xdr:rowOff>151130</xdr:rowOff>
    </xdr:to>
    <xdr:sp macro="" textlink="">
      <xdr:nvSpPr>
        <xdr:cNvPr id="272" name="円/楕円 271"/>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135907</xdr:rowOff>
    </xdr:from>
    <xdr:ext cx="762000" cy="259045"/>
    <xdr:sp macro="" textlink="">
      <xdr:nvSpPr>
        <xdr:cNvPr id="273" name="テキスト ボックス 272"/>
        <xdr:cNvSpPr txBox="1"/>
      </xdr:nvSpPr>
      <xdr:spPr>
        <a:xfrm>
          <a:off x="14401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11430</xdr:rowOff>
    </xdr:from>
    <xdr:to>
      <xdr:col>20</xdr:col>
      <xdr:colOff>209550</xdr:colOff>
      <xdr:row>57</xdr:row>
      <xdr:rowOff>113030</xdr:rowOff>
    </xdr:to>
    <xdr:sp macro="" textlink="">
      <xdr:nvSpPr>
        <xdr:cNvPr id="274" name="円/楕円 273"/>
        <xdr:cNvSpPr/>
      </xdr:nvSpPr>
      <xdr:spPr>
        <a:xfrm>
          <a:off x="13843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97807</xdr:rowOff>
    </xdr:from>
    <xdr:ext cx="762000" cy="259045"/>
    <xdr:sp macro="" textlink="">
      <xdr:nvSpPr>
        <xdr:cNvPr id="275" name="テキスト ボックス 274"/>
        <xdr:cNvSpPr txBox="1"/>
      </xdr:nvSpPr>
      <xdr:spPr>
        <a:xfrm>
          <a:off x="13512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167640</xdr:rowOff>
    </xdr:from>
    <xdr:to>
      <xdr:col>19</xdr:col>
      <xdr:colOff>6350</xdr:colOff>
      <xdr:row>57</xdr:row>
      <xdr:rowOff>97790</xdr:rowOff>
    </xdr:to>
    <xdr:sp macro="" textlink="">
      <xdr:nvSpPr>
        <xdr:cNvPr id="276" name="円/楕円 275"/>
        <xdr:cNvSpPr/>
      </xdr:nvSpPr>
      <xdr:spPr>
        <a:xfrm>
          <a:off x="12954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82567</xdr:rowOff>
    </xdr:from>
    <xdr:ext cx="762000" cy="259045"/>
    <xdr:sp macro="" textlink="">
      <xdr:nvSpPr>
        <xdr:cNvPr id="277" name="テキスト ボックス 276"/>
        <xdr:cNvSpPr txBox="1"/>
      </xdr:nvSpPr>
      <xdr:spPr>
        <a:xfrm>
          <a:off x="12623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一般的な補助金等に加えて、各種企業会計等への負担金による影響が大きくなっており、比率も年々増加傾向となっている。</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前年度から０</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ポイント増加し</a:t>
          </a:r>
          <a:r>
            <a:rPr lang="en-US" altLang="ja-JP" sz="1100">
              <a:solidFill>
                <a:schemeClr val="dk1"/>
              </a:solidFill>
              <a:effectLst/>
              <a:latin typeface="+mn-lt"/>
              <a:ea typeface="+mn-ea"/>
              <a:cs typeface="+mn-cs"/>
            </a:rPr>
            <a:t>15.4</a:t>
          </a:r>
          <a:r>
            <a:rPr lang="ja-JP" altLang="ja-JP" sz="1100">
              <a:solidFill>
                <a:schemeClr val="dk1"/>
              </a:solidFill>
              <a:effectLst/>
              <a:latin typeface="+mn-lt"/>
              <a:ea typeface="+mn-ea"/>
              <a:cs typeface="+mn-cs"/>
            </a:rPr>
            <a:t>％となっ</a:t>
          </a:r>
          <a:r>
            <a:rPr lang="ja-JP" altLang="en-US" sz="1100">
              <a:solidFill>
                <a:schemeClr val="dk1"/>
              </a:solidFill>
              <a:effectLst/>
              <a:latin typeface="+mn-lt"/>
              <a:ea typeface="+mn-ea"/>
              <a:cs typeface="+mn-cs"/>
            </a:rPr>
            <a:t>ており、</a:t>
          </a:r>
          <a:r>
            <a:rPr lang="ja-JP" altLang="ja-JP" sz="1100">
              <a:solidFill>
                <a:schemeClr val="dk1"/>
              </a:solidFill>
              <a:effectLst/>
              <a:latin typeface="+mn-lt"/>
              <a:ea typeface="+mn-ea"/>
              <a:cs typeface="+mn-cs"/>
            </a:rPr>
            <a:t>類似団体内平均を上回って</a:t>
          </a:r>
          <a:r>
            <a:rPr lang="ja-JP" altLang="en-US" sz="1100">
              <a:solidFill>
                <a:schemeClr val="dk1"/>
              </a:solidFill>
              <a:effectLst/>
              <a:latin typeface="+mn-lt"/>
              <a:ea typeface="+mn-ea"/>
              <a:cs typeface="+mn-cs"/>
            </a:rPr>
            <a:t>いる。</a:t>
          </a:r>
          <a:r>
            <a:rPr lang="ja-JP" altLang="ja-JP" sz="1100">
              <a:solidFill>
                <a:schemeClr val="dk1"/>
              </a:solidFill>
              <a:effectLst/>
              <a:latin typeface="+mn-lt"/>
              <a:ea typeface="+mn-ea"/>
              <a:cs typeface="+mn-cs"/>
            </a:rPr>
            <a:t>今後</a:t>
          </a:r>
          <a:r>
            <a:rPr lang="ja-JP" altLang="en-US" sz="1100">
              <a:solidFill>
                <a:schemeClr val="dk1"/>
              </a:solidFill>
              <a:effectLst/>
              <a:latin typeface="+mn-lt"/>
              <a:ea typeface="+mn-ea"/>
              <a:cs typeface="+mn-cs"/>
            </a:rPr>
            <a:t>とも、規模に見合った</a:t>
          </a:r>
          <a:r>
            <a:rPr lang="ja-JP" altLang="ja-JP" sz="1100">
              <a:solidFill>
                <a:schemeClr val="dk1"/>
              </a:solidFill>
              <a:effectLst/>
              <a:latin typeface="+mn-lt"/>
              <a:ea typeface="+mn-ea"/>
              <a:cs typeface="+mn-cs"/>
            </a:rPr>
            <a:t>歳出抑制</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自主財源の確保に努めていく。</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39</xdr:row>
      <xdr:rowOff>120142</xdr:rowOff>
    </xdr:to>
    <xdr:cxnSp macro="">
      <xdr:nvCxnSpPr>
        <xdr:cNvPr id="302" name="直線コネクタ 301"/>
        <xdr:cNvCxnSpPr/>
      </xdr:nvCxnSpPr>
      <xdr:spPr>
        <a:xfrm flipV="1">
          <a:off x="16510000" y="5828284"/>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39</xdr:row>
      <xdr:rowOff>120142</xdr:rowOff>
    </xdr:from>
    <xdr:to>
      <xdr:col>24</xdr:col>
      <xdr:colOff>120650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5"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6" name="直線コネクタ 305"/>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78994</xdr:rowOff>
    </xdr:from>
    <xdr:to>
      <xdr:col>24</xdr:col>
      <xdr:colOff>31750</xdr:colOff>
      <xdr:row>37</xdr:row>
      <xdr:rowOff>88138</xdr:rowOff>
    </xdr:to>
    <xdr:cxnSp macro="">
      <xdr:nvCxnSpPr>
        <xdr:cNvPr id="307" name="直線コネクタ 306"/>
        <xdr:cNvCxnSpPr/>
      </xdr:nvCxnSpPr>
      <xdr:spPr>
        <a:xfrm>
          <a:off x="15671800" y="642264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133875</xdr:rowOff>
    </xdr:from>
    <xdr:ext cx="762000" cy="259045"/>
    <xdr:sp macro="" textlink="">
      <xdr:nvSpPr>
        <xdr:cNvPr id="308" name="補助費等平均値テキスト"/>
        <xdr:cNvSpPr txBox="1"/>
      </xdr:nvSpPr>
      <xdr:spPr>
        <a:xfrm>
          <a:off x="16598900" y="6134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09" name="フローチャート : 判断 308"/>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69850</xdr:rowOff>
    </xdr:from>
    <xdr:to>
      <xdr:col>22</xdr:col>
      <xdr:colOff>565150</xdr:colOff>
      <xdr:row>37</xdr:row>
      <xdr:rowOff>78994</xdr:rowOff>
    </xdr:to>
    <xdr:cxnSp macro="">
      <xdr:nvCxnSpPr>
        <xdr:cNvPr id="310" name="直線コネクタ 309"/>
        <xdr:cNvCxnSpPr/>
      </xdr:nvCxnSpPr>
      <xdr:spPr>
        <a:xfrm>
          <a:off x="14782800" y="6413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1" name="フローチャート : 判断 310"/>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39387</xdr:rowOff>
    </xdr:from>
    <xdr:ext cx="736600" cy="259045"/>
    <xdr:sp macro="" textlink="">
      <xdr:nvSpPr>
        <xdr:cNvPr id="312" name="テキスト ボックス 311"/>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28702</xdr:rowOff>
    </xdr:from>
    <xdr:to>
      <xdr:col>21</xdr:col>
      <xdr:colOff>361950</xdr:colOff>
      <xdr:row>37</xdr:row>
      <xdr:rowOff>69850</xdr:rowOff>
    </xdr:to>
    <xdr:cxnSp macro="">
      <xdr:nvCxnSpPr>
        <xdr:cNvPr id="313" name="直線コネクタ 312"/>
        <xdr:cNvCxnSpPr/>
      </xdr:nvCxnSpPr>
      <xdr:spPr>
        <a:xfrm>
          <a:off x="13893800" y="63723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108204</xdr:rowOff>
    </xdr:from>
    <xdr:to>
      <xdr:col>21</xdr:col>
      <xdr:colOff>412750</xdr:colOff>
      <xdr:row>37</xdr:row>
      <xdr:rowOff>38354</xdr:rowOff>
    </xdr:to>
    <xdr:sp macro="" textlink="">
      <xdr:nvSpPr>
        <xdr:cNvPr id="314" name="フローチャート : 判断 313"/>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48531</xdr:rowOff>
    </xdr:from>
    <xdr:ext cx="762000" cy="259045"/>
    <xdr:sp macro="" textlink="">
      <xdr:nvSpPr>
        <xdr:cNvPr id="315" name="テキスト ボックス 314"/>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28702</xdr:rowOff>
    </xdr:from>
    <xdr:to>
      <xdr:col>20</xdr:col>
      <xdr:colOff>158750</xdr:colOff>
      <xdr:row>37</xdr:row>
      <xdr:rowOff>69850</xdr:rowOff>
    </xdr:to>
    <xdr:cxnSp macro="">
      <xdr:nvCxnSpPr>
        <xdr:cNvPr id="316" name="直線コネクタ 315"/>
        <xdr:cNvCxnSpPr/>
      </xdr:nvCxnSpPr>
      <xdr:spPr>
        <a:xfrm flipV="1">
          <a:off x="13004800" y="63723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99060</xdr:rowOff>
    </xdr:from>
    <xdr:to>
      <xdr:col>20</xdr:col>
      <xdr:colOff>209550</xdr:colOff>
      <xdr:row>37</xdr:row>
      <xdr:rowOff>29210</xdr:rowOff>
    </xdr:to>
    <xdr:sp macro="" textlink="">
      <xdr:nvSpPr>
        <xdr:cNvPr id="317" name="フローチャート : 判断 316"/>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39387</xdr:rowOff>
    </xdr:from>
    <xdr:ext cx="762000" cy="259045"/>
    <xdr:sp macro="" textlink="">
      <xdr:nvSpPr>
        <xdr:cNvPr id="318" name="テキスト ボックス 317"/>
        <xdr:cNvSpPr txBox="1"/>
      </xdr:nvSpPr>
      <xdr:spPr>
        <a:xfrm>
          <a:off x="13512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117348</xdr:rowOff>
    </xdr:from>
    <xdr:to>
      <xdr:col>19</xdr:col>
      <xdr:colOff>6350</xdr:colOff>
      <xdr:row>37</xdr:row>
      <xdr:rowOff>47498</xdr:rowOff>
    </xdr:to>
    <xdr:sp macro="" textlink="">
      <xdr:nvSpPr>
        <xdr:cNvPr id="319" name="フローチャート : 判断 318"/>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57675</xdr:rowOff>
    </xdr:from>
    <xdr:ext cx="762000" cy="259045"/>
    <xdr:sp macro="" textlink="">
      <xdr:nvSpPr>
        <xdr:cNvPr id="320" name="テキスト ボックス 319"/>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37</xdr:row>
      <xdr:rowOff>37338</xdr:rowOff>
    </xdr:from>
    <xdr:to>
      <xdr:col>24</xdr:col>
      <xdr:colOff>82550</xdr:colOff>
      <xdr:row>37</xdr:row>
      <xdr:rowOff>138938</xdr:rowOff>
    </xdr:to>
    <xdr:sp macro="" textlink="">
      <xdr:nvSpPr>
        <xdr:cNvPr id="326" name="円/楕円 325"/>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9415</xdr:rowOff>
    </xdr:from>
    <xdr:ext cx="762000" cy="259045"/>
    <xdr:sp macro="" textlink="">
      <xdr:nvSpPr>
        <xdr:cNvPr id="327" name="補助費等該当値テキスト"/>
        <xdr:cNvSpPr txBox="1"/>
      </xdr:nvSpPr>
      <xdr:spPr>
        <a:xfrm>
          <a:off x="16598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28194</xdr:rowOff>
    </xdr:from>
    <xdr:to>
      <xdr:col>22</xdr:col>
      <xdr:colOff>615950</xdr:colOff>
      <xdr:row>37</xdr:row>
      <xdr:rowOff>129794</xdr:rowOff>
    </xdr:to>
    <xdr:sp macro="" textlink="">
      <xdr:nvSpPr>
        <xdr:cNvPr id="328" name="円/楕円 327"/>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114571</xdr:rowOff>
    </xdr:from>
    <xdr:ext cx="736600" cy="259045"/>
    <xdr:sp macro="" textlink="">
      <xdr:nvSpPr>
        <xdr:cNvPr id="329" name="テキスト ボックス 328"/>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19050</xdr:rowOff>
    </xdr:from>
    <xdr:to>
      <xdr:col>21</xdr:col>
      <xdr:colOff>412750</xdr:colOff>
      <xdr:row>37</xdr:row>
      <xdr:rowOff>120650</xdr:rowOff>
    </xdr:to>
    <xdr:sp macro="" textlink="">
      <xdr:nvSpPr>
        <xdr:cNvPr id="330" name="円/楕円 329"/>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105427</xdr:rowOff>
    </xdr:from>
    <xdr:ext cx="762000" cy="259045"/>
    <xdr:sp macro="" textlink="">
      <xdr:nvSpPr>
        <xdr:cNvPr id="331" name="テキスト ボックス 330"/>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149352</xdr:rowOff>
    </xdr:from>
    <xdr:to>
      <xdr:col>20</xdr:col>
      <xdr:colOff>209550</xdr:colOff>
      <xdr:row>37</xdr:row>
      <xdr:rowOff>79502</xdr:rowOff>
    </xdr:to>
    <xdr:sp macro="" textlink="">
      <xdr:nvSpPr>
        <xdr:cNvPr id="332" name="円/楕円 331"/>
        <xdr:cNvSpPr/>
      </xdr:nvSpPr>
      <xdr:spPr>
        <a:xfrm>
          <a:off x="13843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64279</xdr:rowOff>
    </xdr:from>
    <xdr:ext cx="762000" cy="259045"/>
    <xdr:sp macro="" textlink="">
      <xdr:nvSpPr>
        <xdr:cNvPr id="333" name="テキスト ボックス 332"/>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19050</xdr:rowOff>
    </xdr:from>
    <xdr:to>
      <xdr:col>19</xdr:col>
      <xdr:colOff>6350</xdr:colOff>
      <xdr:row>37</xdr:row>
      <xdr:rowOff>120650</xdr:rowOff>
    </xdr:to>
    <xdr:sp macro="" textlink="">
      <xdr:nvSpPr>
        <xdr:cNvPr id="334" name="円/楕円 333"/>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105427</xdr:rowOff>
    </xdr:from>
    <xdr:ext cx="762000" cy="259045"/>
    <xdr:sp macro="" textlink="">
      <xdr:nvSpPr>
        <xdr:cNvPr id="335" name="テキスト ボックス 334"/>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年度前後までに取り組んだ大型事業に係る公債費について、償還のピークが過ぎたことから、前年度の</a:t>
          </a:r>
          <a:r>
            <a:rPr lang="en-US" altLang="ja-JP" sz="1100">
              <a:solidFill>
                <a:schemeClr val="dk1"/>
              </a:solidFill>
              <a:effectLst/>
              <a:latin typeface="+mn-lt"/>
              <a:ea typeface="+mn-ea"/>
              <a:cs typeface="+mn-cs"/>
            </a:rPr>
            <a:t>14.9</a:t>
          </a:r>
          <a:r>
            <a:rPr lang="ja-JP" altLang="ja-JP" sz="1100">
              <a:solidFill>
                <a:schemeClr val="dk1"/>
              </a:solidFill>
              <a:effectLst/>
              <a:latin typeface="+mn-lt"/>
              <a:ea typeface="+mn-ea"/>
              <a:cs typeface="+mn-cs"/>
            </a:rPr>
            <a:t>％から微減の</a:t>
          </a:r>
          <a:r>
            <a:rPr lang="en-US" altLang="ja-JP" sz="1100">
              <a:solidFill>
                <a:schemeClr val="dk1"/>
              </a:solidFill>
              <a:effectLst/>
              <a:latin typeface="+mn-lt"/>
              <a:ea typeface="+mn-ea"/>
              <a:cs typeface="+mn-cs"/>
            </a:rPr>
            <a:t>14.7</a:t>
          </a:r>
          <a:r>
            <a:rPr lang="ja-JP" altLang="ja-JP" sz="1100">
              <a:solidFill>
                <a:schemeClr val="dk1"/>
              </a:solidFill>
              <a:effectLst/>
              <a:latin typeface="+mn-lt"/>
              <a:ea typeface="+mn-ea"/>
              <a:cs typeface="+mn-cs"/>
            </a:rPr>
            <a:t>％となっている。</a:t>
          </a:r>
          <a:endParaRPr lang="ja-JP" altLang="ja-JP" sz="1400">
            <a:effectLst/>
          </a:endParaRPr>
        </a:p>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しかし、</a:t>
          </a:r>
          <a:r>
            <a:rPr lang="ja-JP" altLang="ja-JP" sz="1100">
              <a:solidFill>
                <a:schemeClr val="dk1"/>
              </a:solidFill>
              <a:effectLst/>
              <a:latin typeface="+mn-lt"/>
              <a:ea typeface="+mn-ea"/>
              <a:cs typeface="+mn-cs"/>
            </a:rPr>
            <a:t>小学校の統廃合に伴う校舎新築等の大規模事業により、今後</a:t>
          </a:r>
          <a:r>
            <a:rPr lang="ja-JP" altLang="en-US" sz="1100">
              <a:solidFill>
                <a:schemeClr val="dk1"/>
              </a:solidFill>
              <a:effectLst/>
              <a:latin typeface="+mn-lt"/>
              <a:ea typeface="+mn-ea"/>
              <a:cs typeface="+mn-cs"/>
            </a:rPr>
            <a:t>の</a:t>
          </a:r>
          <a:r>
            <a:rPr lang="ja-JP" altLang="ja-JP" sz="1100">
              <a:solidFill>
                <a:schemeClr val="dk1"/>
              </a:solidFill>
              <a:effectLst/>
              <a:latin typeface="+mn-lt"/>
              <a:ea typeface="+mn-ea"/>
              <a:cs typeface="+mn-cs"/>
            </a:rPr>
            <a:t>公債費</a:t>
          </a:r>
          <a:r>
            <a:rPr lang="ja-JP" altLang="en-US" sz="1100">
              <a:solidFill>
                <a:schemeClr val="dk1"/>
              </a:solidFill>
              <a:effectLst/>
              <a:latin typeface="+mn-lt"/>
              <a:ea typeface="+mn-ea"/>
              <a:cs typeface="+mn-cs"/>
            </a:rPr>
            <a:t>については</a:t>
          </a:r>
          <a:r>
            <a:rPr lang="ja-JP" altLang="ja-JP" sz="1100">
              <a:solidFill>
                <a:schemeClr val="dk1"/>
              </a:solidFill>
              <a:effectLst/>
              <a:latin typeface="+mn-lt"/>
              <a:ea typeface="+mn-ea"/>
              <a:cs typeface="+mn-cs"/>
            </a:rPr>
            <a:t>増加が見込まれることから、自主財源の確保や財源措置のある有利な地方債制度の活用を図るとともに、引き続き歳出全般の抑制に努めていく。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62992</xdr:rowOff>
    </xdr:from>
    <xdr:to>
      <xdr:col>7</xdr:col>
      <xdr:colOff>15875</xdr:colOff>
      <xdr:row>80</xdr:row>
      <xdr:rowOff>149861</xdr:rowOff>
    </xdr:to>
    <xdr:cxnSp macro="">
      <xdr:nvCxnSpPr>
        <xdr:cNvPr id="360" name="直線コネクタ 359"/>
        <xdr:cNvCxnSpPr/>
      </xdr:nvCxnSpPr>
      <xdr:spPr>
        <a:xfrm flipV="1">
          <a:off x="4826000" y="12750292"/>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1"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2" name="直線コネクタ 361"/>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74</xdr:row>
      <xdr:rowOff>62992</xdr:rowOff>
    </xdr:from>
    <xdr:to>
      <xdr:col>7</xdr:col>
      <xdr:colOff>104775</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56135</xdr:rowOff>
    </xdr:from>
    <xdr:to>
      <xdr:col>7</xdr:col>
      <xdr:colOff>15875</xdr:colOff>
      <xdr:row>77</xdr:row>
      <xdr:rowOff>65278</xdr:rowOff>
    </xdr:to>
    <xdr:cxnSp macro="">
      <xdr:nvCxnSpPr>
        <xdr:cNvPr id="365" name="直線コネクタ 364"/>
        <xdr:cNvCxnSpPr/>
      </xdr:nvCxnSpPr>
      <xdr:spPr>
        <a:xfrm flipV="1">
          <a:off x="3987800" y="13257785"/>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4842</xdr:rowOff>
    </xdr:from>
    <xdr:ext cx="762000" cy="259045"/>
    <xdr:sp macro="" textlink="">
      <xdr:nvSpPr>
        <xdr:cNvPr id="366"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7" name="フローチャート : 判断 366"/>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65278</xdr:rowOff>
    </xdr:from>
    <xdr:to>
      <xdr:col>5</xdr:col>
      <xdr:colOff>549275</xdr:colOff>
      <xdr:row>77</xdr:row>
      <xdr:rowOff>97282</xdr:rowOff>
    </xdr:to>
    <xdr:cxnSp macro="">
      <xdr:nvCxnSpPr>
        <xdr:cNvPr id="368" name="直線コネクタ 367"/>
        <xdr:cNvCxnSpPr/>
      </xdr:nvCxnSpPr>
      <xdr:spPr>
        <a:xfrm flipV="1">
          <a:off x="3098800" y="132669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9" name="フローチャート : 判断 368"/>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2557</xdr:rowOff>
    </xdr:from>
    <xdr:ext cx="736600" cy="259045"/>
    <xdr:sp macro="" textlink="">
      <xdr:nvSpPr>
        <xdr:cNvPr id="370" name="テキスト ボックス 369"/>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88137</xdr:rowOff>
    </xdr:from>
    <xdr:to>
      <xdr:col>4</xdr:col>
      <xdr:colOff>346075</xdr:colOff>
      <xdr:row>77</xdr:row>
      <xdr:rowOff>97282</xdr:rowOff>
    </xdr:to>
    <xdr:cxnSp macro="">
      <xdr:nvCxnSpPr>
        <xdr:cNvPr id="371" name="直線コネクタ 370"/>
        <xdr:cNvCxnSpPr/>
      </xdr:nvCxnSpPr>
      <xdr:spPr>
        <a:xfrm>
          <a:off x="2209800" y="132897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72" name="フローチャート : 判断 371"/>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16273</xdr:rowOff>
    </xdr:from>
    <xdr:ext cx="762000" cy="259045"/>
    <xdr:sp macro="" textlink="">
      <xdr:nvSpPr>
        <xdr:cNvPr id="373" name="テキスト ボックス 372"/>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88137</xdr:rowOff>
    </xdr:from>
    <xdr:to>
      <xdr:col>3</xdr:col>
      <xdr:colOff>142875</xdr:colOff>
      <xdr:row>77</xdr:row>
      <xdr:rowOff>133858</xdr:rowOff>
    </xdr:to>
    <xdr:cxnSp macro="">
      <xdr:nvCxnSpPr>
        <xdr:cNvPr id="374" name="直線コネクタ 373"/>
        <xdr:cNvCxnSpPr/>
      </xdr:nvCxnSpPr>
      <xdr:spPr>
        <a:xfrm flipV="1">
          <a:off x="1320800" y="13289787"/>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75" name="フローチャート : 判断 374"/>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25416</xdr:rowOff>
    </xdr:from>
    <xdr:ext cx="762000" cy="259045"/>
    <xdr:sp macro="" textlink="">
      <xdr:nvSpPr>
        <xdr:cNvPr id="376" name="テキスト ボックス 375"/>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7" name="フローチャート : 判断 376"/>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39133</xdr:rowOff>
    </xdr:from>
    <xdr:ext cx="762000" cy="259045"/>
    <xdr:sp macro="" textlink="">
      <xdr:nvSpPr>
        <xdr:cNvPr id="378" name="テキスト ボックス 377"/>
        <xdr:cNvSpPr txBox="1"/>
      </xdr:nvSpPr>
      <xdr:spPr>
        <a:xfrm>
          <a:off x="939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5335</xdr:rowOff>
    </xdr:from>
    <xdr:to>
      <xdr:col>7</xdr:col>
      <xdr:colOff>66675</xdr:colOff>
      <xdr:row>77</xdr:row>
      <xdr:rowOff>106935</xdr:rowOff>
    </xdr:to>
    <xdr:sp macro="" textlink="">
      <xdr:nvSpPr>
        <xdr:cNvPr id="384" name="円/楕円 383"/>
        <xdr:cNvSpPr/>
      </xdr:nvSpPr>
      <xdr:spPr>
        <a:xfrm>
          <a:off x="47752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21862</xdr:rowOff>
    </xdr:from>
    <xdr:ext cx="762000" cy="259045"/>
    <xdr:sp macro="" textlink="">
      <xdr:nvSpPr>
        <xdr:cNvPr id="385" name="公債費該当値テキスト"/>
        <xdr:cNvSpPr txBox="1"/>
      </xdr:nvSpPr>
      <xdr:spPr>
        <a:xfrm>
          <a:off x="4914900" y="13052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14478</xdr:rowOff>
    </xdr:from>
    <xdr:to>
      <xdr:col>5</xdr:col>
      <xdr:colOff>600075</xdr:colOff>
      <xdr:row>77</xdr:row>
      <xdr:rowOff>116078</xdr:rowOff>
    </xdr:to>
    <xdr:sp macro="" textlink="">
      <xdr:nvSpPr>
        <xdr:cNvPr id="386" name="円/楕円 385"/>
        <xdr:cNvSpPr/>
      </xdr:nvSpPr>
      <xdr:spPr>
        <a:xfrm>
          <a:off x="3937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126255</xdr:rowOff>
    </xdr:from>
    <xdr:ext cx="736600" cy="259045"/>
    <xdr:sp macro="" textlink="">
      <xdr:nvSpPr>
        <xdr:cNvPr id="387" name="テキスト ボックス 386"/>
        <xdr:cNvSpPr txBox="1"/>
      </xdr:nvSpPr>
      <xdr:spPr>
        <a:xfrm>
          <a:off x="3606800" y="1298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46482</xdr:rowOff>
    </xdr:from>
    <xdr:to>
      <xdr:col>4</xdr:col>
      <xdr:colOff>396875</xdr:colOff>
      <xdr:row>77</xdr:row>
      <xdr:rowOff>148082</xdr:rowOff>
    </xdr:to>
    <xdr:sp macro="" textlink="">
      <xdr:nvSpPr>
        <xdr:cNvPr id="388" name="円/楕円 387"/>
        <xdr:cNvSpPr/>
      </xdr:nvSpPr>
      <xdr:spPr>
        <a:xfrm>
          <a:off x="3048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158259</xdr:rowOff>
    </xdr:from>
    <xdr:ext cx="762000" cy="259045"/>
    <xdr:sp macro="" textlink="">
      <xdr:nvSpPr>
        <xdr:cNvPr id="389" name="テキスト ボックス 388"/>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37337</xdr:rowOff>
    </xdr:from>
    <xdr:to>
      <xdr:col>3</xdr:col>
      <xdr:colOff>193675</xdr:colOff>
      <xdr:row>77</xdr:row>
      <xdr:rowOff>138937</xdr:rowOff>
    </xdr:to>
    <xdr:sp macro="" textlink="">
      <xdr:nvSpPr>
        <xdr:cNvPr id="390" name="円/楕円 389"/>
        <xdr:cNvSpPr/>
      </xdr:nvSpPr>
      <xdr:spPr>
        <a:xfrm>
          <a:off x="2159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149114</xdr:rowOff>
    </xdr:from>
    <xdr:ext cx="762000" cy="259045"/>
    <xdr:sp macro="" textlink="">
      <xdr:nvSpPr>
        <xdr:cNvPr id="391" name="テキスト ボックス 390"/>
        <xdr:cNvSpPr txBox="1"/>
      </xdr:nvSpPr>
      <xdr:spPr>
        <a:xfrm>
          <a:off x="1828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83058</xdr:rowOff>
    </xdr:from>
    <xdr:to>
      <xdr:col>1</xdr:col>
      <xdr:colOff>676275</xdr:colOff>
      <xdr:row>78</xdr:row>
      <xdr:rowOff>13208</xdr:rowOff>
    </xdr:to>
    <xdr:sp macro="" textlink="">
      <xdr:nvSpPr>
        <xdr:cNvPr id="392" name="円/楕円 391"/>
        <xdr:cNvSpPr/>
      </xdr:nvSpPr>
      <xdr:spPr>
        <a:xfrm>
          <a:off x="1270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23385</xdr:rowOff>
    </xdr:from>
    <xdr:ext cx="762000" cy="259045"/>
    <xdr:sp macro="" textlink="">
      <xdr:nvSpPr>
        <xdr:cNvPr id="393" name="テキスト ボックス 392"/>
        <xdr:cNvSpPr txBox="1"/>
      </xdr:nvSpPr>
      <xdr:spPr>
        <a:xfrm>
          <a:off x="939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小学校統合等の大型事業が一段落し、物件費、投資的経費等を計画的に抑制しているため、公債費以外の比率は、前年度より</a:t>
          </a:r>
          <a:r>
            <a:rPr lang="en-US" altLang="ja-JP" sz="1100">
              <a:solidFill>
                <a:schemeClr val="dk1"/>
              </a:solidFill>
              <a:effectLst/>
              <a:latin typeface="+mn-lt"/>
              <a:ea typeface="+mn-ea"/>
              <a:cs typeface="+mn-cs"/>
            </a:rPr>
            <a:t>2.2</a:t>
          </a:r>
          <a:r>
            <a:rPr lang="ja-JP" altLang="en-US" sz="1100">
              <a:solidFill>
                <a:schemeClr val="dk1"/>
              </a:solidFill>
              <a:effectLst/>
              <a:latin typeface="+mn-lt"/>
              <a:ea typeface="+mn-ea"/>
              <a:cs typeface="+mn-cs"/>
            </a:rPr>
            <a:t>ポイント減少し</a:t>
          </a:r>
          <a:r>
            <a:rPr lang="en-US" altLang="ja-JP" sz="1100">
              <a:solidFill>
                <a:schemeClr val="dk1"/>
              </a:solidFill>
              <a:effectLst/>
              <a:latin typeface="+mn-lt"/>
              <a:ea typeface="+mn-ea"/>
              <a:cs typeface="+mn-cs"/>
            </a:rPr>
            <a:t>66.6</a:t>
          </a:r>
          <a:r>
            <a:rPr lang="ja-JP" altLang="en-US" sz="1100">
              <a:solidFill>
                <a:schemeClr val="dk1"/>
              </a:solidFill>
              <a:effectLst/>
              <a:latin typeface="+mn-lt"/>
              <a:ea typeface="+mn-ea"/>
              <a:cs typeface="+mn-cs"/>
            </a:rPr>
            <a:t>％となった。</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平均よりも低くなってきているものの、</a:t>
          </a:r>
          <a:r>
            <a:rPr lang="ja-JP" altLang="ja-JP" sz="1100">
              <a:solidFill>
                <a:schemeClr val="dk1"/>
              </a:solidFill>
              <a:effectLst/>
              <a:latin typeface="+mn-lt"/>
              <a:ea typeface="+mn-ea"/>
              <a:cs typeface="+mn-cs"/>
            </a:rPr>
            <a:t>今後も歳出全般の抑制と自主財源の確保に努めていく。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5842</xdr:rowOff>
    </xdr:from>
    <xdr:to>
      <xdr:col>24</xdr:col>
      <xdr:colOff>31750</xdr:colOff>
      <xdr:row>81</xdr:row>
      <xdr:rowOff>101854</xdr:rowOff>
    </xdr:to>
    <xdr:cxnSp macro="">
      <xdr:nvCxnSpPr>
        <xdr:cNvPr id="419" name="直線コネクタ 418"/>
        <xdr:cNvCxnSpPr/>
      </xdr:nvCxnSpPr>
      <xdr:spPr>
        <a:xfrm flipV="1">
          <a:off x="16510000" y="128645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73931</xdr:rowOff>
    </xdr:from>
    <xdr:ext cx="762000" cy="259045"/>
    <xdr:sp macro="" textlink="">
      <xdr:nvSpPr>
        <xdr:cNvPr id="420" name="公債費以外最小値テキスト"/>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628650</xdr:colOff>
      <xdr:row>81</xdr:row>
      <xdr:rowOff>101854</xdr:rowOff>
    </xdr:from>
    <xdr:to>
      <xdr:col>24</xdr:col>
      <xdr:colOff>120650</xdr:colOff>
      <xdr:row>81</xdr:row>
      <xdr:rowOff>101854</xdr:rowOff>
    </xdr:to>
    <xdr:cxnSp macro="">
      <xdr:nvCxnSpPr>
        <xdr:cNvPr id="421" name="直線コネクタ 420"/>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92219</xdr:rowOff>
    </xdr:from>
    <xdr:ext cx="762000" cy="259045"/>
    <xdr:sp macro="" textlink="">
      <xdr:nvSpPr>
        <xdr:cNvPr id="422" name="公債費以外最大値テキスト"/>
        <xdr:cNvSpPr txBox="1"/>
      </xdr:nvSpPr>
      <xdr:spPr>
        <a:xfrm>
          <a:off x="16598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23</xdr:col>
      <xdr:colOff>628650</xdr:colOff>
      <xdr:row>75</xdr:row>
      <xdr:rowOff>5842</xdr:rowOff>
    </xdr:from>
    <xdr:to>
      <xdr:col>24</xdr:col>
      <xdr:colOff>120650</xdr:colOff>
      <xdr:row>75</xdr:row>
      <xdr:rowOff>5842</xdr:rowOff>
    </xdr:to>
    <xdr:cxnSp macro="">
      <xdr:nvCxnSpPr>
        <xdr:cNvPr id="423" name="直線コネクタ 422"/>
        <xdr:cNvCxnSpPr/>
      </xdr:nvCxnSpPr>
      <xdr:spPr>
        <a:xfrm>
          <a:off x="16421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143002</xdr:rowOff>
    </xdr:from>
    <xdr:to>
      <xdr:col>24</xdr:col>
      <xdr:colOff>31750</xdr:colOff>
      <xdr:row>78</xdr:row>
      <xdr:rowOff>72137</xdr:rowOff>
    </xdr:to>
    <xdr:cxnSp macro="">
      <xdr:nvCxnSpPr>
        <xdr:cNvPr id="424" name="直線コネクタ 423"/>
        <xdr:cNvCxnSpPr/>
      </xdr:nvCxnSpPr>
      <xdr:spPr>
        <a:xfrm flipV="1">
          <a:off x="15671800" y="13344652"/>
          <a:ext cx="8382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128288</xdr:rowOff>
    </xdr:from>
    <xdr:ext cx="762000" cy="259045"/>
    <xdr:sp macro="" textlink="">
      <xdr:nvSpPr>
        <xdr:cNvPr id="425" name="公債費以外平均値テキスト"/>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6" name="フローチャート : 判断 42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49276</xdr:rowOff>
    </xdr:from>
    <xdr:to>
      <xdr:col>22</xdr:col>
      <xdr:colOff>565150</xdr:colOff>
      <xdr:row>78</xdr:row>
      <xdr:rowOff>72137</xdr:rowOff>
    </xdr:to>
    <xdr:cxnSp macro="">
      <xdr:nvCxnSpPr>
        <xdr:cNvPr id="427" name="直線コネクタ 426"/>
        <xdr:cNvCxnSpPr/>
      </xdr:nvCxnSpPr>
      <xdr:spPr>
        <a:xfrm>
          <a:off x="14782800" y="13422376"/>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21337</xdr:rowOff>
    </xdr:from>
    <xdr:to>
      <xdr:col>22</xdr:col>
      <xdr:colOff>615950</xdr:colOff>
      <xdr:row>78</xdr:row>
      <xdr:rowOff>122937</xdr:rowOff>
    </xdr:to>
    <xdr:sp macro="" textlink="">
      <xdr:nvSpPr>
        <xdr:cNvPr id="428" name="フローチャート : 判断 427"/>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133114</xdr:rowOff>
    </xdr:from>
    <xdr:ext cx="736600" cy="259045"/>
    <xdr:sp macro="" textlink="">
      <xdr:nvSpPr>
        <xdr:cNvPr id="429" name="テキスト ボックス 428"/>
        <xdr:cNvSpPr txBox="1"/>
      </xdr:nvSpPr>
      <xdr:spPr>
        <a:xfrm>
          <a:off x="15290800" y="13163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106426</xdr:rowOff>
    </xdr:from>
    <xdr:to>
      <xdr:col>21</xdr:col>
      <xdr:colOff>361950</xdr:colOff>
      <xdr:row>78</xdr:row>
      <xdr:rowOff>49276</xdr:rowOff>
    </xdr:to>
    <xdr:cxnSp macro="">
      <xdr:nvCxnSpPr>
        <xdr:cNvPr id="430" name="直線コネクタ 429"/>
        <xdr:cNvCxnSpPr/>
      </xdr:nvCxnSpPr>
      <xdr:spPr>
        <a:xfrm>
          <a:off x="13893800" y="1330807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83058</xdr:rowOff>
    </xdr:from>
    <xdr:to>
      <xdr:col>21</xdr:col>
      <xdr:colOff>412750</xdr:colOff>
      <xdr:row>78</xdr:row>
      <xdr:rowOff>13208</xdr:rowOff>
    </xdr:to>
    <xdr:sp macro="" textlink="">
      <xdr:nvSpPr>
        <xdr:cNvPr id="431" name="フローチャート : 判断 430"/>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23385</xdr:rowOff>
    </xdr:from>
    <xdr:ext cx="762000" cy="259045"/>
    <xdr:sp macro="" textlink="">
      <xdr:nvSpPr>
        <xdr:cNvPr id="432" name="テキスト ボックス 431"/>
        <xdr:cNvSpPr txBox="1"/>
      </xdr:nvSpPr>
      <xdr:spPr>
        <a:xfrm>
          <a:off x="14401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106426</xdr:rowOff>
    </xdr:from>
    <xdr:to>
      <xdr:col>20</xdr:col>
      <xdr:colOff>158750</xdr:colOff>
      <xdr:row>78</xdr:row>
      <xdr:rowOff>81280</xdr:rowOff>
    </xdr:to>
    <xdr:cxnSp macro="">
      <xdr:nvCxnSpPr>
        <xdr:cNvPr id="433" name="直線コネクタ 432"/>
        <xdr:cNvCxnSpPr/>
      </xdr:nvCxnSpPr>
      <xdr:spPr>
        <a:xfrm flipV="1">
          <a:off x="13004800" y="1330807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37337</xdr:rowOff>
    </xdr:from>
    <xdr:to>
      <xdr:col>20</xdr:col>
      <xdr:colOff>209550</xdr:colOff>
      <xdr:row>77</xdr:row>
      <xdr:rowOff>138937</xdr:rowOff>
    </xdr:to>
    <xdr:sp macro="" textlink="">
      <xdr:nvSpPr>
        <xdr:cNvPr id="434" name="フローチャート : 判断 433"/>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149114</xdr:rowOff>
    </xdr:from>
    <xdr:ext cx="762000" cy="259045"/>
    <xdr:sp macro="" textlink="">
      <xdr:nvSpPr>
        <xdr:cNvPr id="435" name="テキスト ボックス 434"/>
        <xdr:cNvSpPr txBox="1"/>
      </xdr:nvSpPr>
      <xdr:spPr>
        <a:xfrm>
          <a:off x="13512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46482</xdr:rowOff>
    </xdr:from>
    <xdr:to>
      <xdr:col>19</xdr:col>
      <xdr:colOff>6350</xdr:colOff>
      <xdr:row>77</xdr:row>
      <xdr:rowOff>148082</xdr:rowOff>
    </xdr:to>
    <xdr:sp macro="" textlink="">
      <xdr:nvSpPr>
        <xdr:cNvPr id="436" name="フローチャート : 判断 435"/>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158259</xdr:rowOff>
    </xdr:from>
    <xdr:ext cx="762000" cy="259045"/>
    <xdr:sp macro="" textlink="">
      <xdr:nvSpPr>
        <xdr:cNvPr id="437" name="テキスト ボックス 436"/>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92202</xdr:rowOff>
    </xdr:from>
    <xdr:to>
      <xdr:col>24</xdr:col>
      <xdr:colOff>82550</xdr:colOff>
      <xdr:row>78</xdr:row>
      <xdr:rowOff>22352</xdr:rowOff>
    </xdr:to>
    <xdr:sp macro="" textlink="">
      <xdr:nvSpPr>
        <xdr:cNvPr id="443" name="円/楕円 442"/>
        <xdr:cNvSpPr/>
      </xdr:nvSpPr>
      <xdr:spPr>
        <a:xfrm>
          <a:off x="16459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108729</xdr:rowOff>
    </xdr:from>
    <xdr:ext cx="762000" cy="259045"/>
    <xdr:sp macro="" textlink="">
      <xdr:nvSpPr>
        <xdr:cNvPr id="444" name="公債費以外該当値テキスト"/>
        <xdr:cNvSpPr txBox="1"/>
      </xdr:nvSpPr>
      <xdr:spPr>
        <a:xfrm>
          <a:off x="16598900" y="1313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21337</xdr:rowOff>
    </xdr:from>
    <xdr:to>
      <xdr:col>22</xdr:col>
      <xdr:colOff>615950</xdr:colOff>
      <xdr:row>78</xdr:row>
      <xdr:rowOff>122937</xdr:rowOff>
    </xdr:to>
    <xdr:sp macro="" textlink="">
      <xdr:nvSpPr>
        <xdr:cNvPr id="445" name="円/楕円 444"/>
        <xdr:cNvSpPr/>
      </xdr:nvSpPr>
      <xdr:spPr>
        <a:xfrm>
          <a:off x="15621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107714</xdr:rowOff>
    </xdr:from>
    <xdr:ext cx="736600" cy="259045"/>
    <xdr:sp macro="" textlink="">
      <xdr:nvSpPr>
        <xdr:cNvPr id="446" name="テキスト ボックス 445"/>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68.8</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169926</xdr:rowOff>
    </xdr:from>
    <xdr:to>
      <xdr:col>21</xdr:col>
      <xdr:colOff>412750</xdr:colOff>
      <xdr:row>78</xdr:row>
      <xdr:rowOff>100076</xdr:rowOff>
    </xdr:to>
    <xdr:sp macro="" textlink="">
      <xdr:nvSpPr>
        <xdr:cNvPr id="447" name="円/楕円 446"/>
        <xdr:cNvSpPr/>
      </xdr:nvSpPr>
      <xdr:spPr>
        <a:xfrm>
          <a:off x="14732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84853</xdr:rowOff>
    </xdr:from>
    <xdr:ext cx="762000" cy="259045"/>
    <xdr:sp macro="" textlink="">
      <xdr:nvSpPr>
        <xdr:cNvPr id="448" name="テキスト ボックス 447"/>
        <xdr:cNvSpPr txBox="1"/>
      </xdr:nvSpPr>
      <xdr:spPr>
        <a:xfrm>
          <a:off x="14401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55626</xdr:rowOff>
    </xdr:from>
    <xdr:to>
      <xdr:col>20</xdr:col>
      <xdr:colOff>209550</xdr:colOff>
      <xdr:row>77</xdr:row>
      <xdr:rowOff>157226</xdr:rowOff>
    </xdr:to>
    <xdr:sp macro="" textlink="">
      <xdr:nvSpPr>
        <xdr:cNvPr id="449" name="円/楕円 448"/>
        <xdr:cNvSpPr/>
      </xdr:nvSpPr>
      <xdr:spPr>
        <a:xfrm>
          <a:off x="13843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142003</xdr:rowOff>
    </xdr:from>
    <xdr:ext cx="762000" cy="259045"/>
    <xdr:sp macro="" textlink="">
      <xdr:nvSpPr>
        <xdr:cNvPr id="450" name="テキスト ボックス 449"/>
        <xdr:cNvSpPr txBox="1"/>
      </xdr:nvSpPr>
      <xdr:spPr>
        <a:xfrm>
          <a:off x="13512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30480</xdr:rowOff>
    </xdr:from>
    <xdr:to>
      <xdr:col>19</xdr:col>
      <xdr:colOff>6350</xdr:colOff>
      <xdr:row>78</xdr:row>
      <xdr:rowOff>132080</xdr:rowOff>
    </xdr:to>
    <xdr:sp macro="" textlink="">
      <xdr:nvSpPr>
        <xdr:cNvPr id="451" name="円/楕円 450"/>
        <xdr:cNvSpPr/>
      </xdr:nvSpPr>
      <xdr:spPr>
        <a:xfrm>
          <a:off x="12954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116857</xdr:rowOff>
    </xdr:from>
    <xdr:ext cx="762000" cy="259045"/>
    <xdr:sp macro="" textlink="">
      <xdr:nvSpPr>
        <xdr:cNvPr id="452" name="テキスト ボックス 451"/>
        <xdr:cNvSpPr txBox="1"/>
      </xdr:nvSpPr>
      <xdr:spPr>
        <a:xfrm>
          <a:off x="12623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69.0</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山形県小国町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18415</xdr:rowOff>
    </xdr:from>
    <xdr:to>
      <xdr:col>4</xdr:col>
      <xdr:colOff>1117600</xdr:colOff>
      <xdr:row>18</xdr:row>
      <xdr:rowOff>154539</xdr:rowOff>
    </xdr:to>
    <xdr:cxnSp macro="">
      <xdr:nvCxnSpPr>
        <xdr:cNvPr id="45" name="直線コネクタ 44"/>
        <xdr:cNvCxnSpPr/>
      </xdr:nvCxnSpPr>
      <xdr:spPr bwMode="auto">
        <a:xfrm flipV="1">
          <a:off x="5651500" y="2123440"/>
          <a:ext cx="0" cy="1164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126616</xdr:rowOff>
    </xdr:from>
    <xdr:ext cx="762000" cy="259045"/>
    <xdr:sp macro="" textlink="">
      <xdr:nvSpPr>
        <xdr:cNvPr id="46" name="人口1人当たり決算額の推移最小値テキスト130"/>
        <xdr:cNvSpPr txBox="1"/>
      </xdr:nvSpPr>
      <xdr:spPr>
        <a:xfrm>
          <a:off x="5740400" y="32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85,136</a:t>
          </a:r>
          <a:endParaRPr kumimoji="1" lang="ja-JP" altLang="en-US" sz="1000" b="1">
            <a:latin typeface="ＭＳ Ｐゴシック"/>
          </a:endParaRPr>
        </a:p>
      </xdr:txBody>
    </xdr:sp>
    <xdr:clientData/>
  </xdr:oneCellAnchor>
  <xdr:twoCellAnchor>
    <xdr:from>
      <xdr:col>4</xdr:col>
      <xdr:colOff>1028700</xdr:colOff>
      <xdr:row>18</xdr:row>
      <xdr:rowOff>154539</xdr:rowOff>
    </xdr:from>
    <xdr:to>
      <xdr:col>5</xdr:col>
      <xdr:colOff>73025</xdr:colOff>
      <xdr:row>18</xdr:row>
      <xdr:rowOff>154539</xdr:rowOff>
    </xdr:to>
    <xdr:cxnSp macro="">
      <xdr:nvCxnSpPr>
        <xdr:cNvPr id="47" name="直線コネクタ 46"/>
        <xdr:cNvCxnSpPr/>
      </xdr:nvCxnSpPr>
      <xdr:spPr bwMode="auto">
        <a:xfrm>
          <a:off x="5562600" y="32882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104792</xdr:rowOff>
    </xdr:from>
    <xdr:ext cx="762000" cy="259045"/>
    <xdr:sp macro="" textlink="">
      <xdr:nvSpPr>
        <xdr:cNvPr id="48" name="人口1人当たり決算額の推移最大値テキスト130"/>
        <xdr:cNvSpPr txBox="1"/>
      </xdr:nvSpPr>
      <xdr:spPr>
        <a:xfrm>
          <a:off x="5740400" y="186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238,000</a:t>
          </a:r>
          <a:endParaRPr kumimoji="1" lang="ja-JP" altLang="en-US" sz="1000" b="1">
            <a:latin typeface="ＭＳ Ｐゴシック"/>
          </a:endParaRPr>
        </a:p>
      </xdr:txBody>
    </xdr:sp>
    <xdr:clientData/>
  </xdr:oneCellAnchor>
  <xdr:twoCellAnchor>
    <xdr:from>
      <xdr:col>4</xdr:col>
      <xdr:colOff>1028700</xdr:colOff>
      <xdr:row>12</xdr:row>
      <xdr:rowOff>18415</xdr:rowOff>
    </xdr:from>
    <xdr:to>
      <xdr:col>5</xdr:col>
      <xdr:colOff>73025</xdr:colOff>
      <xdr:row>12</xdr:row>
      <xdr:rowOff>18415</xdr:rowOff>
    </xdr:to>
    <xdr:cxnSp macro="">
      <xdr:nvCxnSpPr>
        <xdr:cNvPr id="49" name="直線コネクタ 48"/>
        <xdr:cNvCxnSpPr/>
      </xdr:nvCxnSpPr>
      <xdr:spPr bwMode="auto">
        <a:xfrm>
          <a:off x="5562600" y="2123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123754</xdr:rowOff>
    </xdr:from>
    <xdr:to>
      <xdr:col>4</xdr:col>
      <xdr:colOff>1117600</xdr:colOff>
      <xdr:row>16</xdr:row>
      <xdr:rowOff>125217</xdr:rowOff>
    </xdr:to>
    <xdr:cxnSp macro="">
      <xdr:nvCxnSpPr>
        <xdr:cNvPr id="50" name="直線コネクタ 49"/>
        <xdr:cNvCxnSpPr/>
      </xdr:nvCxnSpPr>
      <xdr:spPr bwMode="auto">
        <a:xfrm flipV="1">
          <a:off x="5003800" y="2914579"/>
          <a:ext cx="647700" cy="14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108531</xdr:rowOff>
    </xdr:from>
    <xdr:ext cx="762000" cy="259045"/>
    <xdr:sp macro="" textlink="">
      <xdr:nvSpPr>
        <xdr:cNvPr id="51" name="人口1人当たり決算額の推移平均値テキスト130"/>
        <xdr:cNvSpPr txBox="1"/>
      </xdr:nvSpPr>
      <xdr:spPr>
        <a:xfrm>
          <a:off x="5740400" y="28993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106291</xdr:rowOff>
    </xdr:from>
    <xdr:to>
      <xdr:col>5</xdr:col>
      <xdr:colOff>34925</xdr:colOff>
      <xdr:row>17</xdr:row>
      <xdr:rowOff>36441</xdr:rowOff>
    </xdr:to>
    <xdr:sp macro="" textlink="">
      <xdr:nvSpPr>
        <xdr:cNvPr id="52" name="フローチャート : 判断 51"/>
        <xdr:cNvSpPr/>
      </xdr:nvSpPr>
      <xdr:spPr bwMode="auto">
        <a:xfrm>
          <a:off x="5600700" y="28971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125217</xdr:rowOff>
    </xdr:from>
    <xdr:to>
      <xdr:col>4</xdr:col>
      <xdr:colOff>469900</xdr:colOff>
      <xdr:row>16</xdr:row>
      <xdr:rowOff>153068</xdr:rowOff>
    </xdr:to>
    <xdr:cxnSp macro="">
      <xdr:nvCxnSpPr>
        <xdr:cNvPr id="53" name="直線コネクタ 52"/>
        <xdr:cNvCxnSpPr/>
      </xdr:nvCxnSpPr>
      <xdr:spPr bwMode="auto">
        <a:xfrm flipV="1">
          <a:off x="4305300" y="2916042"/>
          <a:ext cx="698500" cy="27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94038</xdr:rowOff>
    </xdr:from>
    <xdr:to>
      <xdr:col>4</xdr:col>
      <xdr:colOff>520700</xdr:colOff>
      <xdr:row>17</xdr:row>
      <xdr:rowOff>24188</xdr:rowOff>
    </xdr:to>
    <xdr:sp macro="" textlink="">
      <xdr:nvSpPr>
        <xdr:cNvPr id="54" name="フローチャート : 判断 53"/>
        <xdr:cNvSpPr/>
      </xdr:nvSpPr>
      <xdr:spPr bwMode="auto">
        <a:xfrm>
          <a:off x="4953000" y="2884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8965</xdr:rowOff>
    </xdr:from>
    <xdr:ext cx="736600" cy="259045"/>
    <xdr:sp macro="" textlink="">
      <xdr:nvSpPr>
        <xdr:cNvPr id="55" name="テキスト ボックス 54"/>
        <xdr:cNvSpPr txBox="1"/>
      </xdr:nvSpPr>
      <xdr:spPr>
        <a:xfrm>
          <a:off x="4622800" y="297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153068</xdr:rowOff>
    </xdr:from>
    <xdr:to>
      <xdr:col>3</xdr:col>
      <xdr:colOff>904875</xdr:colOff>
      <xdr:row>17</xdr:row>
      <xdr:rowOff>9096</xdr:rowOff>
    </xdr:to>
    <xdr:cxnSp macro="">
      <xdr:nvCxnSpPr>
        <xdr:cNvPr id="56" name="直線コネクタ 55"/>
        <xdr:cNvCxnSpPr/>
      </xdr:nvCxnSpPr>
      <xdr:spPr bwMode="auto">
        <a:xfrm flipV="1">
          <a:off x="3606800" y="2943893"/>
          <a:ext cx="698500" cy="27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114178</xdr:rowOff>
    </xdr:from>
    <xdr:to>
      <xdr:col>3</xdr:col>
      <xdr:colOff>955675</xdr:colOff>
      <xdr:row>17</xdr:row>
      <xdr:rowOff>44328</xdr:rowOff>
    </xdr:to>
    <xdr:sp macro="" textlink="">
      <xdr:nvSpPr>
        <xdr:cNvPr id="57" name="フローチャート : 判断 56"/>
        <xdr:cNvSpPr/>
      </xdr:nvSpPr>
      <xdr:spPr bwMode="auto">
        <a:xfrm>
          <a:off x="4254500" y="290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29105</xdr:rowOff>
    </xdr:from>
    <xdr:ext cx="762000" cy="259045"/>
    <xdr:sp macro="" textlink="">
      <xdr:nvSpPr>
        <xdr:cNvPr id="58" name="テキスト ボックス 57"/>
        <xdr:cNvSpPr txBox="1"/>
      </xdr:nvSpPr>
      <xdr:spPr>
        <a:xfrm>
          <a:off x="3924300" y="2991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9096</xdr:rowOff>
    </xdr:from>
    <xdr:to>
      <xdr:col>3</xdr:col>
      <xdr:colOff>206375</xdr:colOff>
      <xdr:row>17</xdr:row>
      <xdr:rowOff>13995</xdr:rowOff>
    </xdr:to>
    <xdr:cxnSp macro="">
      <xdr:nvCxnSpPr>
        <xdr:cNvPr id="59" name="直線コネクタ 58"/>
        <xdr:cNvCxnSpPr/>
      </xdr:nvCxnSpPr>
      <xdr:spPr bwMode="auto">
        <a:xfrm flipV="1">
          <a:off x="2908300" y="2971371"/>
          <a:ext cx="698500" cy="4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105606</xdr:rowOff>
    </xdr:from>
    <xdr:to>
      <xdr:col>3</xdr:col>
      <xdr:colOff>257175</xdr:colOff>
      <xdr:row>17</xdr:row>
      <xdr:rowOff>35756</xdr:rowOff>
    </xdr:to>
    <xdr:sp macro="" textlink="">
      <xdr:nvSpPr>
        <xdr:cNvPr id="60" name="フローチャート : 判断 59"/>
        <xdr:cNvSpPr/>
      </xdr:nvSpPr>
      <xdr:spPr bwMode="auto">
        <a:xfrm>
          <a:off x="3556000" y="28964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45933</xdr:rowOff>
    </xdr:from>
    <xdr:ext cx="762000" cy="259045"/>
    <xdr:sp macro="" textlink="">
      <xdr:nvSpPr>
        <xdr:cNvPr id="61" name="テキスト ボックス 60"/>
        <xdr:cNvSpPr txBox="1"/>
      </xdr:nvSpPr>
      <xdr:spPr>
        <a:xfrm>
          <a:off x="3225800" y="2665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88864</xdr:rowOff>
    </xdr:from>
    <xdr:to>
      <xdr:col>2</xdr:col>
      <xdr:colOff>692150</xdr:colOff>
      <xdr:row>17</xdr:row>
      <xdr:rowOff>19014</xdr:rowOff>
    </xdr:to>
    <xdr:sp macro="" textlink="">
      <xdr:nvSpPr>
        <xdr:cNvPr id="62" name="フローチャート : 判断 61"/>
        <xdr:cNvSpPr/>
      </xdr:nvSpPr>
      <xdr:spPr bwMode="auto">
        <a:xfrm>
          <a:off x="2857500" y="2879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29191</xdr:rowOff>
    </xdr:from>
    <xdr:ext cx="762000" cy="259045"/>
    <xdr:sp macro="" textlink="">
      <xdr:nvSpPr>
        <xdr:cNvPr id="63" name="テキスト ボックス 62"/>
        <xdr:cNvSpPr txBox="1"/>
      </xdr:nvSpPr>
      <xdr:spPr>
        <a:xfrm>
          <a:off x="2527300" y="2648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16</xdr:row>
      <xdr:rowOff>72954</xdr:rowOff>
    </xdr:from>
    <xdr:to>
      <xdr:col>5</xdr:col>
      <xdr:colOff>34925</xdr:colOff>
      <xdr:row>17</xdr:row>
      <xdr:rowOff>3104</xdr:rowOff>
    </xdr:to>
    <xdr:sp macro="" textlink="">
      <xdr:nvSpPr>
        <xdr:cNvPr id="69" name="円/楕円 68"/>
        <xdr:cNvSpPr/>
      </xdr:nvSpPr>
      <xdr:spPr bwMode="auto">
        <a:xfrm>
          <a:off x="5600700" y="2863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15</xdr:row>
      <xdr:rowOff>89481</xdr:rowOff>
    </xdr:from>
    <xdr:ext cx="762000" cy="259045"/>
    <xdr:sp macro="" textlink="">
      <xdr:nvSpPr>
        <xdr:cNvPr id="70" name="人口1人当たり決算額の推移該当値テキスト130"/>
        <xdr:cNvSpPr txBox="1"/>
      </xdr:nvSpPr>
      <xdr:spPr>
        <a:xfrm>
          <a:off x="5740400" y="2708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134,176</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74417</xdr:rowOff>
    </xdr:from>
    <xdr:to>
      <xdr:col>4</xdr:col>
      <xdr:colOff>520700</xdr:colOff>
      <xdr:row>17</xdr:row>
      <xdr:rowOff>4567</xdr:rowOff>
    </xdr:to>
    <xdr:sp macro="" textlink="">
      <xdr:nvSpPr>
        <xdr:cNvPr id="71" name="円/楕円 70"/>
        <xdr:cNvSpPr/>
      </xdr:nvSpPr>
      <xdr:spPr bwMode="auto">
        <a:xfrm>
          <a:off x="4953000" y="2865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14744</xdr:rowOff>
    </xdr:from>
    <xdr:ext cx="736600" cy="259045"/>
    <xdr:sp macro="" textlink="">
      <xdr:nvSpPr>
        <xdr:cNvPr id="72" name="テキスト ボックス 71"/>
        <xdr:cNvSpPr txBox="1"/>
      </xdr:nvSpPr>
      <xdr:spPr>
        <a:xfrm>
          <a:off x="4622800" y="2634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133,984</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102268</xdr:rowOff>
    </xdr:from>
    <xdr:to>
      <xdr:col>3</xdr:col>
      <xdr:colOff>955675</xdr:colOff>
      <xdr:row>17</xdr:row>
      <xdr:rowOff>32418</xdr:rowOff>
    </xdr:to>
    <xdr:sp macro="" textlink="">
      <xdr:nvSpPr>
        <xdr:cNvPr id="73" name="円/楕円 72"/>
        <xdr:cNvSpPr/>
      </xdr:nvSpPr>
      <xdr:spPr bwMode="auto">
        <a:xfrm>
          <a:off x="4254500" y="2893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42595</xdr:rowOff>
    </xdr:from>
    <xdr:ext cx="762000" cy="259045"/>
    <xdr:sp macro="" textlink="">
      <xdr:nvSpPr>
        <xdr:cNvPr id="74" name="テキスト ボックス 73"/>
        <xdr:cNvSpPr txBox="1"/>
      </xdr:nvSpPr>
      <xdr:spPr>
        <a:xfrm>
          <a:off x="3924300" y="2661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130,329</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129746</xdr:rowOff>
    </xdr:from>
    <xdr:to>
      <xdr:col>3</xdr:col>
      <xdr:colOff>257175</xdr:colOff>
      <xdr:row>17</xdr:row>
      <xdr:rowOff>59896</xdr:rowOff>
    </xdr:to>
    <xdr:sp macro="" textlink="">
      <xdr:nvSpPr>
        <xdr:cNvPr id="75" name="円/楕円 74"/>
        <xdr:cNvSpPr/>
      </xdr:nvSpPr>
      <xdr:spPr bwMode="auto">
        <a:xfrm>
          <a:off x="3556000" y="2920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44673</xdr:rowOff>
    </xdr:from>
    <xdr:ext cx="762000" cy="259045"/>
    <xdr:sp macro="" textlink="">
      <xdr:nvSpPr>
        <xdr:cNvPr id="76" name="テキスト ボックス 75"/>
        <xdr:cNvSpPr txBox="1"/>
      </xdr:nvSpPr>
      <xdr:spPr>
        <a:xfrm>
          <a:off x="3225800" y="300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126,723</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134645</xdr:rowOff>
    </xdr:from>
    <xdr:to>
      <xdr:col>2</xdr:col>
      <xdr:colOff>692150</xdr:colOff>
      <xdr:row>17</xdr:row>
      <xdr:rowOff>64795</xdr:rowOff>
    </xdr:to>
    <xdr:sp macro="" textlink="">
      <xdr:nvSpPr>
        <xdr:cNvPr id="77" name="円/楕円 76"/>
        <xdr:cNvSpPr/>
      </xdr:nvSpPr>
      <xdr:spPr bwMode="auto">
        <a:xfrm>
          <a:off x="2857500" y="2925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49572</xdr:rowOff>
    </xdr:from>
    <xdr:ext cx="762000" cy="259045"/>
    <xdr:sp macro="" textlink="">
      <xdr:nvSpPr>
        <xdr:cNvPr id="78" name="テキスト ボックス 77"/>
        <xdr:cNvSpPr txBox="1"/>
      </xdr:nvSpPr>
      <xdr:spPr>
        <a:xfrm>
          <a:off x="2527300" y="301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126,080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151414</xdr:rowOff>
    </xdr:from>
    <xdr:to>
      <xdr:col>4</xdr:col>
      <xdr:colOff>1117600</xdr:colOff>
      <xdr:row>38</xdr:row>
      <xdr:rowOff>75908</xdr:rowOff>
    </xdr:to>
    <xdr:cxnSp macro="">
      <xdr:nvCxnSpPr>
        <xdr:cNvPr id="105" name="直線コネクタ 104"/>
        <xdr:cNvCxnSpPr/>
      </xdr:nvCxnSpPr>
      <xdr:spPr bwMode="auto">
        <a:xfrm flipV="1">
          <a:off x="5651500" y="6075964"/>
          <a:ext cx="0" cy="14675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47985</xdr:rowOff>
    </xdr:from>
    <xdr:ext cx="762000" cy="259045"/>
    <xdr:sp macro="" textlink="">
      <xdr:nvSpPr>
        <xdr:cNvPr id="106" name="人口1人当たり決算額の推移最小値テキスト445"/>
        <xdr:cNvSpPr txBox="1"/>
      </xdr:nvSpPr>
      <xdr:spPr>
        <a:xfrm>
          <a:off x="5740400" y="751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-2,765</a:t>
          </a:r>
          <a:endParaRPr kumimoji="1" lang="ja-JP" altLang="en-US" sz="1000" b="1">
            <a:latin typeface="ＭＳ Ｐゴシック"/>
          </a:endParaRPr>
        </a:p>
      </xdr:txBody>
    </xdr:sp>
    <xdr:clientData/>
  </xdr:oneCellAnchor>
  <xdr:twoCellAnchor>
    <xdr:from>
      <xdr:col>4</xdr:col>
      <xdr:colOff>1028700</xdr:colOff>
      <xdr:row>38</xdr:row>
      <xdr:rowOff>75908</xdr:rowOff>
    </xdr:from>
    <xdr:to>
      <xdr:col>5</xdr:col>
      <xdr:colOff>73025</xdr:colOff>
      <xdr:row>38</xdr:row>
      <xdr:rowOff>75908</xdr:rowOff>
    </xdr:to>
    <xdr:cxnSp macro="">
      <xdr:nvCxnSpPr>
        <xdr:cNvPr id="107" name="直線コネクタ 106"/>
        <xdr:cNvCxnSpPr/>
      </xdr:nvCxnSpPr>
      <xdr:spPr bwMode="auto">
        <a:xfrm>
          <a:off x="5562600" y="75435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66341</xdr:rowOff>
    </xdr:from>
    <xdr:ext cx="762000" cy="259045"/>
    <xdr:sp macro="" textlink="">
      <xdr:nvSpPr>
        <xdr:cNvPr id="108" name="人口1人当たり決算額の推移最大値テキスト445"/>
        <xdr:cNvSpPr txBox="1"/>
      </xdr:nvSpPr>
      <xdr:spPr>
        <a:xfrm>
          <a:off x="5740400" y="581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61,432</a:t>
          </a:r>
          <a:endParaRPr kumimoji="1" lang="ja-JP" altLang="en-US" sz="1000" b="1">
            <a:latin typeface="ＭＳ Ｐゴシック"/>
          </a:endParaRPr>
        </a:p>
      </xdr:txBody>
    </xdr:sp>
    <xdr:clientData/>
  </xdr:oneCellAnchor>
  <xdr:twoCellAnchor>
    <xdr:from>
      <xdr:col>4</xdr:col>
      <xdr:colOff>1028700</xdr:colOff>
      <xdr:row>33</xdr:row>
      <xdr:rowOff>151414</xdr:rowOff>
    </xdr:from>
    <xdr:to>
      <xdr:col>5</xdr:col>
      <xdr:colOff>73025</xdr:colOff>
      <xdr:row>33</xdr:row>
      <xdr:rowOff>151414</xdr:rowOff>
    </xdr:to>
    <xdr:cxnSp macro="">
      <xdr:nvCxnSpPr>
        <xdr:cNvPr id="109" name="直線コネクタ 108"/>
        <xdr:cNvCxnSpPr/>
      </xdr:nvCxnSpPr>
      <xdr:spPr bwMode="auto">
        <a:xfrm>
          <a:off x="5562600" y="6075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69438</xdr:rowOff>
    </xdr:from>
    <xdr:to>
      <xdr:col>4</xdr:col>
      <xdr:colOff>1117600</xdr:colOff>
      <xdr:row>35</xdr:row>
      <xdr:rowOff>109649</xdr:rowOff>
    </xdr:to>
    <xdr:cxnSp macro="">
      <xdr:nvCxnSpPr>
        <xdr:cNvPr id="110" name="直線コネクタ 109"/>
        <xdr:cNvCxnSpPr/>
      </xdr:nvCxnSpPr>
      <xdr:spPr bwMode="auto">
        <a:xfrm flipV="1">
          <a:off x="5003800" y="6679788"/>
          <a:ext cx="647700" cy="40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218492</xdr:rowOff>
    </xdr:from>
    <xdr:ext cx="762000" cy="259045"/>
    <xdr:sp macro="" textlink="">
      <xdr:nvSpPr>
        <xdr:cNvPr id="111" name="人口1人当たり決算額の推移平均値テキスト445"/>
        <xdr:cNvSpPr txBox="1"/>
      </xdr:nvSpPr>
      <xdr:spPr>
        <a:xfrm>
          <a:off x="5740400" y="6828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246415</xdr:rowOff>
    </xdr:from>
    <xdr:to>
      <xdr:col>5</xdr:col>
      <xdr:colOff>34925</xdr:colOff>
      <xdr:row>36</xdr:row>
      <xdr:rowOff>5115</xdr:rowOff>
    </xdr:to>
    <xdr:sp macro="" textlink="">
      <xdr:nvSpPr>
        <xdr:cNvPr id="112" name="フローチャート : 判断 111"/>
        <xdr:cNvSpPr/>
      </xdr:nvSpPr>
      <xdr:spPr bwMode="auto">
        <a:xfrm>
          <a:off x="56007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3053</xdr:rowOff>
    </xdr:from>
    <xdr:to>
      <xdr:col>4</xdr:col>
      <xdr:colOff>469900</xdr:colOff>
      <xdr:row>35</xdr:row>
      <xdr:rowOff>109649</xdr:rowOff>
    </xdr:to>
    <xdr:cxnSp macro="">
      <xdr:nvCxnSpPr>
        <xdr:cNvPr id="113" name="直線コネクタ 112"/>
        <xdr:cNvCxnSpPr/>
      </xdr:nvCxnSpPr>
      <xdr:spPr bwMode="auto">
        <a:xfrm>
          <a:off x="4305300" y="6613403"/>
          <a:ext cx="698500" cy="106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169903</xdr:rowOff>
    </xdr:from>
    <xdr:to>
      <xdr:col>4</xdr:col>
      <xdr:colOff>520700</xdr:colOff>
      <xdr:row>35</xdr:row>
      <xdr:rowOff>271503</xdr:rowOff>
    </xdr:to>
    <xdr:sp macro="" textlink="">
      <xdr:nvSpPr>
        <xdr:cNvPr id="114" name="フローチャート : 判断 113"/>
        <xdr:cNvSpPr/>
      </xdr:nvSpPr>
      <xdr:spPr bwMode="auto">
        <a:xfrm>
          <a:off x="4953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256280</xdr:rowOff>
    </xdr:from>
    <xdr:ext cx="736600" cy="259045"/>
    <xdr:sp macro="" textlink="">
      <xdr:nvSpPr>
        <xdr:cNvPr id="115" name="テキスト ボックス 114"/>
        <xdr:cNvSpPr txBox="1"/>
      </xdr:nvSpPr>
      <xdr:spPr>
        <a:xfrm>
          <a:off x="4622800" y="6866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317812</xdr:rowOff>
    </xdr:from>
    <xdr:to>
      <xdr:col>3</xdr:col>
      <xdr:colOff>904875</xdr:colOff>
      <xdr:row>35</xdr:row>
      <xdr:rowOff>3053</xdr:rowOff>
    </xdr:to>
    <xdr:cxnSp macro="">
      <xdr:nvCxnSpPr>
        <xdr:cNvPr id="116" name="直線コネクタ 115"/>
        <xdr:cNvCxnSpPr/>
      </xdr:nvCxnSpPr>
      <xdr:spPr bwMode="auto">
        <a:xfrm>
          <a:off x="3606800" y="6585262"/>
          <a:ext cx="698500" cy="28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90328</xdr:rowOff>
    </xdr:from>
    <xdr:to>
      <xdr:col>3</xdr:col>
      <xdr:colOff>955675</xdr:colOff>
      <xdr:row>35</xdr:row>
      <xdr:rowOff>191928</xdr:rowOff>
    </xdr:to>
    <xdr:sp macro="" textlink="">
      <xdr:nvSpPr>
        <xdr:cNvPr id="117" name="フローチャート : 判断 116"/>
        <xdr:cNvSpPr/>
      </xdr:nvSpPr>
      <xdr:spPr bwMode="auto">
        <a:xfrm>
          <a:off x="4254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176705</xdr:rowOff>
    </xdr:from>
    <xdr:ext cx="762000" cy="259045"/>
    <xdr:sp macro="" textlink="">
      <xdr:nvSpPr>
        <xdr:cNvPr id="118" name="テキスト ボックス 117"/>
        <xdr:cNvSpPr txBox="1"/>
      </xdr:nvSpPr>
      <xdr:spPr>
        <a:xfrm>
          <a:off x="3924300" y="678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313629</xdr:rowOff>
    </xdr:from>
    <xdr:to>
      <xdr:col>3</xdr:col>
      <xdr:colOff>206375</xdr:colOff>
      <xdr:row>34</xdr:row>
      <xdr:rowOff>317812</xdr:rowOff>
    </xdr:to>
    <xdr:cxnSp macro="">
      <xdr:nvCxnSpPr>
        <xdr:cNvPr id="119" name="直線コネクタ 118"/>
        <xdr:cNvCxnSpPr/>
      </xdr:nvCxnSpPr>
      <xdr:spPr bwMode="auto">
        <a:xfrm>
          <a:off x="2908300" y="6581079"/>
          <a:ext cx="698500" cy="4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72245</xdr:rowOff>
    </xdr:from>
    <xdr:to>
      <xdr:col>3</xdr:col>
      <xdr:colOff>257175</xdr:colOff>
      <xdr:row>35</xdr:row>
      <xdr:rowOff>173845</xdr:rowOff>
    </xdr:to>
    <xdr:sp macro="" textlink="">
      <xdr:nvSpPr>
        <xdr:cNvPr id="120" name="フローチャート : 判断 119"/>
        <xdr:cNvSpPr/>
      </xdr:nvSpPr>
      <xdr:spPr bwMode="auto">
        <a:xfrm>
          <a:off x="3556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158622</xdr:rowOff>
    </xdr:from>
    <xdr:ext cx="762000" cy="259045"/>
    <xdr:sp macro="" textlink="">
      <xdr:nvSpPr>
        <xdr:cNvPr id="121" name="テキスト ボックス 120"/>
        <xdr:cNvSpPr txBox="1"/>
      </xdr:nvSpPr>
      <xdr:spPr>
        <a:xfrm>
          <a:off x="3225800" y="676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337055</xdr:rowOff>
    </xdr:from>
    <xdr:to>
      <xdr:col>2</xdr:col>
      <xdr:colOff>692150</xdr:colOff>
      <xdr:row>35</xdr:row>
      <xdr:rowOff>95755</xdr:rowOff>
    </xdr:to>
    <xdr:sp macro="" textlink="">
      <xdr:nvSpPr>
        <xdr:cNvPr id="122" name="フローチャート : 判断 121"/>
        <xdr:cNvSpPr/>
      </xdr:nvSpPr>
      <xdr:spPr bwMode="auto">
        <a:xfrm>
          <a:off x="2857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80532</xdr:rowOff>
    </xdr:from>
    <xdr:ext cx="762000" cy="259045"/>
    <xdr:sp macro="" textlink="">
      <xdr:nvSpPr>
        <xdr:cNvPr id="123" name="テキスト ボックス 122"/>
        <xdr:cNvSpPr txBox="1"/>
      </xdr:nvSpPr>
      <xdr:spPr>
        <a:xfrm>
          <a:off x="2527300" y="669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18638</xdr:rowOff>
    </xdr:from>
    <xdr:to>
      <xdr:col>5</xdr:col>
      <xdr:colOff>34925</xdr:colOff>
      <xdr:row>35</xdr:row>
      <xdr:rowOff>120238</xdr:rowOff>
    </xdr:to>
    <xdr:sp macro="" textlink="">
      <xdr:nvSpPr>
        <xdr:cNvPr id="129" name="円/楕円 128"/>
        <xdr:cNvSpPr/>
      </xdr:nvSpPr>
      <xdr:spPr bwMode="auto">
        <a:xfrm>
          <a:off x="5600700" y="6628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206615</xdr:rowOff>
    </xdr:from>
    <xdr:ext cx="762000" cy="259045"/>
    <xdr:sp macro="" textlink="">
      <xdr:nvSpPr>
        <xdr:cNvPr id="130" name="人口1人当たり決算額の推移該当値テキスト445"/>
        <xdr:cNvSpPr txBox="1"/>
      </xdr:nvSpPr>
      <xdr:spPr>
        <a:xfrm>
          <a:off x="5740400" y="647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35,018</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58849</xdr:rowOff>
    </xdr:from>
    <xdr:to>
      <xdr:col>4</xdr:col>
      <xdr:colOff>520700</xdr:colOff>
      <xdr:row>35</xdr:row>
      <xdr:rowOff>160449</xdr:rowOff>
    </xdr:to>
    <xdr:sp macro="" textlink="">
      <xdr:nvSpPr>
        <xdr:cNvPr id="131" name="円/楕円 130"/>
        <xdr:cNvSpPr/>
      </xdr:nvSpPr>
      <xdr:spPr bwMode="auto">
        <a:xfrm>
          <a:off x="4953000" y="6669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170626</xdr:rowOff>
    </xdr:from>
    <xdr:ext cx="736600" cy="259045"/>
    <xdr:sp macro="" textlink="">
      <xdr:nvSpPr>
        <xdr:cNvPr id="132" name="テキスト ボックス 131"/>
        <xdr:cNvSpPr txBox="1"/>
      </xdr:nvSpPr>
      <xdr:spPr>
        <a:xfrm>
          <a:off x="4622800" y="64380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33,259</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295153</xdr:rowOff>
    </xdr:from>
    <xdr:to>
      <xdr:col>3</xdr:col>
      <xdr:colOff>955675</xdr:colOff>
      <xdr:row>35</xdr:row>
      <xdr:rowOff>53853</xdr:rowOff>
    </xdr:to>
    <xdr:sp macro="" textlink="">
      <xdr:nvSpPr>
        <xdr:cNvPr id="133" name="円/楕円 132"/>
        <xdr:cNvSpPr/>
      </xdr:nvSpPr>
      <xdr:spPr bwMode="auto">
        <a:xfrm>
          <a:off x="4254500" y="6562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64030</xdr:rowOff>
    </xdr:from>
    <xdr:ext cx="762000" cy="259045"/>
    <xdr:sp macro="" textlink="">
      <xdr:nvSpPr>
        <xdr:cNvPr id="134" name="テキスト ボックス 133"/>
        <xdr:cNvSpPr txBox="1"/>
      </xdr:nvSpPr>
      <xdr:spPr>
        <a:xfrm>
          <a:off x="3924300" y="6331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37,922</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267012</xdr:rowOff>
    </xdr:from>
    <xdr:to>
      <xdr:col>3</xdr:col>
      <xdr:colOff>257175</xdr:colOff>
      <xdr:row>35</xdr:row>
      <xdr:rowOff>25712</xdr:rowOff>
    </xdr:to>
    <xdr:sp macro="" textlink="">
      <xdr:nvSpPr>
        <xdr:cNvPr id="135" name="円/楕円 134"/>
        <xdr:cNvSpPr/>
      </xdr:nvSpPr>
      <xdr:spPr bwMode="auto">
        <a:xfrm>
          <a:off x="3556000" y="6534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35889</xdr:rowOff>
    </xdr:from>
    <xdr:ext cx="762000" cy="259045"/>
    <xdr:sp macro="" textlink="">
      <xdr:nvSpPr>
        <xdr:cNvPr id="136" name="テキスト ボックス 135"/>
        <xdr:cNvSpPr txBox="1"/>
      </xdr:nvSpPr>
      <xdr:spPr>
        <a:xfrm>
          <a:off x="3225800" y="630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39,153</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262829</xdr:rowOff>
    </xdr:from>
    <xdr:to>
      <xdr:col>2</xdr:col>
      <xdr:colOff>692150</xdr:colOff>
      <xdr:row>35</xdr:row>
      <xdr:rowOff>21529</xdr:rowOff>
    </xdr:to>
    <xdr:sp macro="" textlink="">
      <xdr:nvSpPr>
        <xdr:cNvPr id="137" name="円/楕円 136"/>
        <xdr:cNvSpPr/>
      </xdr:nvSpPr>
      <xdr:spPr bwMode="auto">
        <a:xfrm>
          <a:off x="2857500" y="6530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31706</xdr:rowOff>
    </xdr:from>
    <xdr:ext cx="762000" cy="259045"/>
    <xdr:sp macro="" textlink="">
      <xdr:nvSpPr>
        <xdr:cNvPr id="138" name="テキスト ボックス 137"/>
        <xdr:cNvSpPr txBox="1"/>
      </xdr:nvSpPr>
      <xdr:spPr>
        <a:xfrm>
          <a:off x="2527300" y="629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39,336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8,123
8,093
737.56
6,424,763
5,886,948
511,375
4,190,715
8,829,800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8.2
89.7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98704</xdr:rowOff>
    </xdr:from>
    <xdr:to>
      <xdr:col>6</xdr:col>
      <xdr:colOff>510540</xdr:colOff>
      <xdr:row>39</xdr:row>
      <xdr:rowOff>55935</xdr:rowOff>
    </xdr:to>
    <xdr:cxnSp macro="">
      <xdr:nvCxnSpPr>
        <xdr:cNvPr id="58" name="直線コネクタ 57"/>
        <xdr:cNvCxnSpPr/>
      </xdr:nvCxnSpPr>
      <xdr:spPr>
        <a:xfrm flipV="1">
          <a:off x="4633595" y="5242204"/>
          <a:ext cx="1270" cy="150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59762</xdr:rowOff>
    </xdr:from>
    <xdr:ext cx="534377" cy="259045"/>
    <xdr:sp macro="" textlink="">
      <xdr:nvSpPr>
        <xdr:cNvPr id="59" name="人件費最小値テキスト"/>
        <xdr:cNvSpPr txBox="1"/>
      </xdr:nvSpPr>
      <xdr:spPr>
        <a:xfrm>
          <a:off x="4686300" y="67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63,945</a:t>
          </a:r>
          <a:endParaRPr kumimoji="1" lang="ja-JP" altLang="en-US" sz="1000" b="1">
            <a:latin typeface="ＭＳ Ｐゴシック"/>
          </a:endParaRPr>
        </a:p>
      </xdr:txBody>
    </xdr:sp>
    <xdr:clientData/>
  </xdr:oneCellAnchor>
  <xdr:twoCellAnchor>
    <xdr:from>
      <xdr:col>6</xdr:col>
      <xdr:colOff>422275</xdr:colOff>
      <xdr:row>39</xdr:row>
      <xdr:rowOff>55935</xdr:rowOff>
    </xdr:from>
    <xdr:to>
      <xdr:col>6</xdr:col>
      <xdr:colOff>600075</xdr:colOff>
      <xdr:row>39</xdr:row>
      <xdr:rowOff>55935</xdr:rowOff>
    </xdr:to>
    <xdr:cxnSp macro="">
      <xdr:nvCxnSpPr>
        <xdr:cNvPr id="60" name="直線コネクタ 59"/>
        <xdr:cNvCxnSpPr/>
      </xdr:nvCxnSpPr>
      <xdr:spPr>
        <a:xfrm>
          <a:off x="4546600" y="674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45381</xdr:rowOff>
    </xdr:from>
    <xdr:ext cx="599010" cy="259045"/>
    <xdr:sp macro="" textlink="">
      <xdr:nvSpPr>
        <xdr:cNvPr id="61" name="人件費最大値テキスト"/>
        <xdr:cNvSpPr txBox="1"/>
      </xdr:nvSpPr>
      <xdr:spPr>
        <a:xfrm>
          <a:off x="4686300" y="50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201,766</a:t>
          </a:r>
          <a:endParaRPr kumimoji="1" lang="ja-JP" altLang="en-US" sz="1000" b="1">
            <a:latin typeface="ＭＳ Ｐゴシック"/>
          </a:endParaRPr>
        </a:p>
      </xdr:txBody>
    </xdr:sp>
    <xdr:clientData/>
  </xdr:oneCellAnchor>
  <xdr:twoCellAnchor>
    <xdr:from>
      <xdr:col>6</xdr:col>
      <xdr:colOff>422275</xdr:colOff>
      <xdr:row>30</xdr:row>
      <xdr:rowOff>98704</xdr:rowOff>
    </xdr:from>
    <xdr:to>
      <xdr:col>6</xdr:col>
      <xdr:colOff>600075</xdr:colOff>
      <xdr:row>30</xdr:row>
      <xdr:rowOff>98704</xdr:rowOff>
    </xdr:to>
    <xdr:cxnSp macro="">
      <xdr:nvCxnSpPr>
        <xdr:cNvPr id="62" name="直線コネクタ 61"/>
        <xdr:cNvCxnSpPr/>
      </xdr:nvCxnSpPr>
      <xdr:spPr>
        <a:xfrm>
          <a:off x="4546600" y="524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118919</xdr:rowOff>
    </xdr:from>
    <xdr:to>
      <xdr:col>6</xdr:col>
      <xdr:colOff>511175</xdr:colOff>
      <xdr:row>36</xdr:row>
      <xdr:rowOff>121401</xdr:rowOff>
    </xdr:to>
    <xdr:cxnSp macro="">
      <xdr:nvCxnSpPr>
        <xdr:cNvPr id="63" name="直線コネクタ 62"/>
        <xdr:cNvCxnSpPr/>
      </xdr:nvCxnSpPr>
      <xdr:spPr>
        <a:xfrm>
          <a:off x="3797300" y="6291119"/>
          <a:ext cx="8382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49986</xdr:rowOff>
    </xdr:from>
    <xdr:ext cx="599010" cy="259045"/>
    <xdr:sp macro="" textlink="">
      <xdr:nvSpPr>
        <xdr:cNvPr id="64" name="人件費平均値テキスト"/>
        <xdr:cNvSpPr txBox="1"/>
      </xdr:nvSpPr>
      <xdr:spPr>
        <a:xfrm>
          <a:off x="4686300" y="6222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71559</xdr:rowOff>
    </xdr:from>
    <xdr:to>
      <xdr:col>6</xdr:col>
      <xdr:colOff>561975</xdr:colOff>
      <xdr:row>37</xdr:row>
      <xdr:rowOff>1709</xdr:rowOff>
    </xdr:to>
    <xdr:sp macro="" textlink="">
      <xdr:nvSpPr>
        <xdr:cNvPr id="65" name="フローチャート : 判断 64"/>
        <xdr:cNvSpPr/>
      </xdr:nvSpPr>
      <xdr:spPr>
        <a:xfrm>
          <a:off x="45847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118919</xdr:rowOff>
    </xdr:from>
    <xdr:to>
      <xdr:col>5</xdr:col>
      <xdr:colOff>358775</xdr:colOff>
      <xdr:row>36</xdr:row>
      <xdr:rowOff>139014</xdr:rowOff>
    </xdr:to>
    <xdr:cxnSp macro="">
      <xdr:nvCxnSpPr>
        <xdr:cNvPr id="66" name="直線コネクタ 65"/>
        <xdr:cNvCxnSpPr/>
      </xdr:nvCxnSpPr>
      <xdr:spPr>
        <a:xfrm flipV="1">
          <a:off x="2908300" y="6291119"/>
          <a:ext cx="889000" cy="2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42951</xdr:rowOff>
    </xdr:from>
    <xdr:to>
      <xdr:col>5</xdr:col>
      <xdr:colOff>409575</xdr:colOff>
      <xdr:row>36</xdr:row>
      <xdr:rowOff>144551</xdr:rowOff>
    </xdr:to>
    <xdr:sp macro="" textlink="">
      <xdr:nvSpPr>
        <xdr:cNvPr id="67" name="フローチャート : 判断 66"/>
        <xdr:cNvSpPr/>
      </xdr:nvSpPr>
      <xdr:spPr>
        <a:xfrm>
          <a:off x="3746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161078</xdr:rowOff>
    </xdr:from>
    <xdr:ext cx="599010" cy="259045"/>
    <xdr:sp macro="" textlink="">
      <xdr:nvSpPr>
        <xdr:cNvPr id="68" name="テキスト ボックス 67"/>
        <xdr:cNvSpPr txBox="1"/>
      </xdr:nvSpPr>
      <xdr:spPr>
        <a:xfrm>
          <a:off x="3497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139014</xdr:rowOff>
    </xdr:from>
    <xdr:to>
      <xdr:col>4</xdr:col>
      <xdr:colOff>155575</xdr:colOff>
      <xdr:row>36</xdr:row>
      <xdr:rowOff>166610</xdr:rowOff>
    </xdr:to>
    <xdr:cxnSp macro="">
      <xdr:nvCxnSpPr>
        <xdr:cNvPr id="69" name="直線コネクタ 68"/>
        <xdr:cNvCxnSpPr/>
      </xdr:nvCxnSpPr>
      <xdr:spPr>
        <a:xfrm flipV="1">
          <a:off x="2019300" y="6311214"/>
          <a:ext cx="889000" cy="2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68087</xdr:rowOff>
    </xdr:from>
    <xdr:to>
      <xdr:col>4</xdr:col>
      <xdr:colOff>206375</xdr:colOff>
      <xdr:row>36</xdr:row>
      <xdr:rowOff>169687</xdr:rowOff>
    </xdr:to>
    <xdr:sp macro="" textlink="">
      <xdr:nvSpPr>
        <xdr:cNvPr id="70" name="フローチャート : 判断 69"/>
        <xdr:cNvSpPr/>
      </xdr:nvSpPr>
      <xdr:spPr>
        <a:xfrm>
          <a:off x="2857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35</xdr:row>
      <xdr:rowOff>14764</xdr:rowOff>
    </xdr:from>
    <xdr:ext cx="599010" cy="259045"/>
    <xdr:sp macro="" textlink="">
      <xdr:nvSpPr>
        <xdr:cNvPr id="71" name="テキスト ボックス 70"/>
        <xdr:cNvSpPr txBox="1"/>
      </xdr:nvSpPr>
      <xdr:spPr>
        <a:xfrm>
          <a:off x="2608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122392</xdr:rowOff>
    </xdr:from>
    <xdr:to>
      <xdr:col>2</xdr:col>
      <xdr:colOff>638175</xdr:colOff>
      <xdr:row>36</xdr:row>
      <xdr:rowOff>166610</xdr:rowOff>
    </xdr:to>
    <xdr:cxnSp macro="">
      <xdr:nvCxnSpPr>
        <xdr:cNvPr id="72" name="直線コネクタ 71"/>
        <xdr:cNvCxnSpPr/>
      </xdr:nvCxnSpPr>
      <xdr:spPr>
        <a:xfrm>
          <a:off x="1130300" y="6294592"/>
          <a:ext cx="889000" cy="4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56787</xdr:rowOff>
    </xdr:from>
    <xdr:to>
      <xdr:col>3</xdr:col>
      <xdr:colOff>3175</xdr:colOff>
      <xdr:row>36</xdr:row>
      <xdr:rowOff>158387</xdr:rowOff>
    </xdr:to>
    <xdr:sp macro="" textlink="">
      <xdr:nvSpPr>
        <xdr:cNvPr id="73" name="フローチャート : 判断 72"/>
        <xdr:cNvSpPr/>
      </xdr:nvSpPr>
      <xdr:spPr>
        <a:xfrm>
          <a:off x="1968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3464</xdr:rowOff>
    </xdr:from>
    <xdr:ext cx="599010" cy="259045"/>
    <xdr:sp macro="" textlink="">
      <xdr:nvSpPr>
        <xdr:cNvPr id="74" name="テキスト ボックス 73"/>
        <xdr:cNvSpPr txBox="1"/>
      </xdr:nvSpPr>
      <xdr:spPr>
        <a:xfrm>
          <a:off x="1719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31021</xdr:rowOff>
    </xdr:from>
    <xdr:to>
      <xdr:col>1</xdr:col>
      <xdr:colOff>485775</xdr:colOff>
      <xdr:row>36</xdr:row>
      <xdr:rowOff>132621</xdr:rowOff>
    </xdr:to>
    <xdr:sp macro="" textlink="">
      <xdr:nvSpPr>
        <xdr:cNvPr id="75" name="フローチャート : 判断 74"/>
        <xdr:cNvSpPr/>
      </xdr:nvSpPr>
      <xdr:spPr>
        <a:xfrm>
          <a:off x="1079500" y="62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149148</xdr:rowOff>
    </xdr:from>
    <xdr:ext cx="599010" cy="259045"/>
    <xdr:sp macro="" textlink="">
      <xdr:nvSpPr>
        <xdr:cNvPr id="76" name="テキスト ボックス 75"/>
        <xdr:cNvSpPr txBox="1"/>
      </xdr:nvSpPr>
      <xdr:spPr>
        <a:xfrm>
          <a:off x="830794" y="5978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70601</xdr:rowOff>
    </xdr:from>
    <xdr:to>
      <xdr:col>6</xdr:col>
      <xdr:colOff>561975</xdr:colOff>
      <xdr:row>37</xdr:row>
      <xdr:rowOff>751</xdr:rowOff>
    </xdr:to>
    <xdr:sp macro="" textlink="">
      <xdr:nvSpPr>
        <xdr:cNvPr id="82" name="円/楕円 81"/>
        <xdr:cNvSpPr/>
      </xdr:nvSpPr>
      <xdr:spPr>
        <a:xfrm>
          <a:off x="4584700" y="624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93478</xdr:rowOff>
    </xdr:from>
    <xdr:ext cx="599010" cy="259045"/>
    <xdr:sp macro="" textlink="">
      <xdr:nvSpPr>
        <xdr:cNvPr id="83" name="人件費該当値テキスト"/>
        <xdr:cNvSpPr txBox="1"/>
      </xdr:nvSpPr>
      <xdr:spPr>
        <a:xfrm>
          <a:off x="4686300" y="6094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105,181</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68119</xdr:rowOff>
    </xdr:from>
    <xdr:to>
      <xdr:col>5</xdr:col>
      <xdr:colOff>409575</xdr:colOff>
      <xdr:row>36</xdr:row>
      <xdr:rowOff>169719</xdr:rowOff>
    </xdr:to>
    <xdr:sp macro="" textlink="">
      <xdr:nvSpPr>
        <xdr:cNvPr id="84" name="円/楕円 83"/>
        <xdr:cNvSpPr/>
      </xdr:nvSpPr>
      <xdr:spPr>
        <a:xfrm>
          <a:off x="3746500" y="624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160846</xdr:rowOff>
    </xdr:from>
    <xdr:ext cx="599010" cy="259045"/>
    <xdr:sp macro="" textlink="">
      <xdr:nvSpPr>
        <xdr:cNvPr id="85" name="テキスト ボックス 84"/>
        <xdr:cNvSpPr txBox="1"/>
      </xdr:nvSpPr>
      <xdr:spPr>
        <a:xfrm>
          <a:off x="3497794" y="6333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105,409</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88214</xdr:rowOff>
    </xdr:from>
    <xdr:to>
      <xdr:col>4</xdr:col>
      <xdr:colOff>206375</xdr:colOff>
      <xdr:row>37</xdr:row>
      <xdr:rowOff>18364</xdr:rowOff>
    </xdr:to>
    <xdr:sp macro="" textlink="">
      <xdr:nvSpPr>
        <xdr:cNvPr id="86" name="円/楕円 85"/>
        <xdr:cNvSpPr/>
      </xdr:nvSpPr>
      <xdr:spPr>
        <a:xfrm>
          <a:off x="2857500" y="626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37</xdr:row>
      <xdr:rowOff>9491</xdr:rowOff>
    </xdr:from>
    <xdr:ext cx="599010" cy="259045"/>
    <xdr:sp macro="" textlink="">
      <xdr:nvSpPr>
        <xdr:cNvPr id="87" name="テキスト ボックス 86"/>
        <xdr:cNvSpPr txBox="1"/>
      </xdr:nvSpPr>
      <xdr:spPr>
        <a:xfrm>
          <a:off x="2608794" y="635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103,563</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115810</xdr:rowOff>
    </xdr:from>
    <xdr:to>
      <xdr:col>3</xdr:col>
      <xdr:colOff>3175</xdr:colOff>
      <xdr:row>37</xdr:row>
      <xdr:rowOff>45960</xdr:rowOff>
    </xdr:to>
    <xdr:sp macro="" textlink="">
      <xdr:nvSpPr>
        <xdr:cNvPr id="88" name="円/楕円 87"/>
        <xdr:cNvSpPr/>
      </xdr:nvSpPr>
      <xdr:spPr>
        <a:xfrm>
          <a:off x="1968500" y="6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37</xdr:row>
      <xdr:rowOff>37087</xdr:rowOff>
    </xdr:from>
    <xdr:ext cx="599010" cy="259045"/>
    <xdr:sp macro="" textlink="">
      <xdr:nvSpPr>
        <xdr:cNvPr id="89" name="テキスト ボックス 88"/>
        <xdr:cNvSpPr txBox="1"/>
      </xdr:nvSpPr>
      <xdr:spPr>
        <a:xfrm>
          <a:off x="1719794" y="638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101,028</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71592</xdr:rowOff>
    </xdr:from>
    <xdr:to>
      <xdr:col>1</xdr:col>
      <xdr:colOff>485775</xdr:colOff>
      <xdr:row>37</xdr:row>
      <xdr:rowOff>1742</xdr:rowOff>
    </xdr:to>
    <xdr:sp macro="" textlink="">
      <xdr:nvSpPr>
        <xdr:cNvPr id="90" name="円/楕円 89"/>
        <xdr:cNvSpPr/>
      </xdr:nvSpPr>
      <xdr:spPr>
        <a:xfrm>
          <a:off x="1079500" y="624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164319</xdr:rowOff>
    </xdr:from>
    <xdr:ext cx="599010" cy="259045"/>
    <xdr:sp macro="" textlink="">
      <xdr:nvSpPr>
        <xdr:cNvPr id="91" name="テキスト ボックス 90"/>
        <xdr:cNvSpPr txBox="1"/>
      </xdr:nvSpPr>
      <xdr:spPr>
        <a:xfrm>
          <a:off x="830794" y="6336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105,090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2894</xdr:rowOff>
    </xdr:from>
    <xdr:to>
      <xdr:col>6</xdr:col>
      <xdr:colOff>510540</xdr:colOff>
      <xdr:row>58</xdr:row>
      <xdr:rowOff>22081</xdr:rowOff>
    </xdr:to>
    <xdr:cxnSp macro="">
      <xdr:nvCxnSpPr>
        <xdr:cNvPr id="113" name="直線コネクタ 112"/>
        <xdr:cNvCxnSpPr/>
      </xdr:nvCxnSpPr>
      <xdr:spPr>
        <a:xfrm flipV="1">
          <a:off x="4633595" y="8746844"/>
          <a:ext cx="1270" cy="1219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25908</xdr:rowOff>
    </xdr:from>
    <xdr:ext cx="534377" cy="259045"/>
    <xdr:sp macro="" textlink="">
      <xdr:nvSpPr>
        <xdr:cNvPr id="114" name="物件費最小値テキスト"/>
        <xdr:cNvSpPr txBox="1"/>
      </xdr:nvSpPr>
      <xdr:spPr>
        <a:xfrm>
          <a:off x="4686300" y="99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51,452</a:t>
          </a:r>
          <a:endParaRPr kumimoji="1" lang="ja-JP" altLang="en-US" sz="1000" b="1">
            <a:latin typeface="ＭＳ Ｐゴシック"/>
          </a:endParaRPr>
        </a:p>
      </xdr:txBody>
    </xdr:sp>
    <xdr:clientData/>
  </xdr:oneCellAnchor>
  <xdr:twoCellAnchor>
    <xdr:from>
      <xdr:col>6</xdr:col>
      <xdr:colOff>422275</xdr:colOff>
      <xdr:row>58</xdr:row>
      <xdr:rowOff>22081</xdr:rowOff>
    </xdr:from>
    <xdr:to>
      <xdr:col>6</xdr:col>
      <xdr:colOff>600075</xdr:colOff>
      <xdr:row>58</xdr:row>
      <xdr:rowOff>22081</xdr:rowOff>
    </xdr:to>
    <xdr:cxnSp macro="">
      <xdr:nvCxnSpPr>
        <xdr:cNvPr id="115" name="直線コネクタ 114"/>
        <xdr:cNvCxnSpPr/>
      </xdr:nvCxnSpPr>
      <xdr:spPr>
        <a:xfrm>
          <a:off x="4546600" y="996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121021</xdr:rowOff>
    </xdr:from>
    <xdr:ext cx="599010" cy="259045"/>
    <xdr:sp macro="" textlink="">
      <xdr:nvSpPr>
        <xdr:cNvPr id="116" name="物件費最大値テキスト"/>
        <xdr:cNvSpPr txBox="1"/>
      </xdr:nvSpPr>
      <xdr:spPr>
        <a:xfrm>
          <a:off x="4686300" y="85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584,845</a:t>
          </a:r>
          <a:endParaRPr kumimoji="1" lang="ja-JP" altLang="en-US" sz="1000" b="1">
            <a:latin typeface="ＭＳ Ｐゴシック"/>
          </a:endParaRPr>
        </a:p>
      </xdr:txBody>
    </xdr:sp>
    <xdr:clientData/>
  </xdr:oneCellAnchor>
  <xdr:twoCellAnchor>
    <xdr:from>
      <xdr:col>6</xdr:col>
      <xdr:colOff>422275</xdr:colOff>
      <xdr:row>51</xdr:row>
      <xdr:rowOff>2894</xdr:rowOff>
    </xdr:from>
    <xdr:to>
      <xdr:col>6</xdr:col>
      <xdr:colOff>600075</xdr:colOff>
      <xdr:row>51</xdr:row>
      <xdr:rowOff>2894</xdr:rowOff>
    </xdr:to>
    <xdr:cxnSp macro="">
      <xdr:nvCxnSpPr>
        <xdr:cNvPr id="117" name="直線コネクタ 116"/>
        <xdr:cNvCxnSpPr/>
      </xdr:nvCxnSpPr>
      <xdr:spPr>
        <a:xfrm>
          <a:off x="4546600" y="874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49606</xdr:rowOff>
    </xdr:from>
    <xdr:to>
      <xdr:col>6</xdr:col>
      <xdr:colOff>511175</xdr:colOff>
      <xdr:row>57</xdr:row>
      <xdr:rowOff>60666</xdr:rowOff>
    </xdr:to>
    <xdr:cxnSp macro="">
      <xdr:nvCxnSpPr>
        <xdr:cNvPr id="118" name="直線コネクタ 117"/>
        <xdr:cNvCxnSpPr/>
      </xdr:nvCxnSpPr>
      <xdr:spPr>
        <a:xfrm flipV="1">
          <a:off x="3797300" y="9822256"/>
          <a:ext cx="838200" cy="1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154675</xdr:rowOff>
    </xdr:from>
    <xdr:ext cx="599010" cy="259045"/>
    <xdr:sp macro="" textlink="">
      <xdr:nvSpPr>
        <xdr:cNvPr id="119" name="物件費平均値テキスト"/>
        <xdr:cNvSpPr txBox="1"/>
      </xdr:nvSpPr>
      <xdr:spPr>
        <a:xfrm>
          <a:off x="4686300" y="9755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4798</xdr:rowOff>
    </xdr:from>
    <xdr:to>
      <xdr:col>6</xdr:col>
      <xdr:colOff>561975</xdr:colOff>
      <xdr:row>57</xdr:row>
      <xdr:rowOff>106398</xdr:rowOff>
    </xdr:to>
    <xdr:sp macro="" textlink="">
      <xdr:nvSpPr>
        <xdr:cNvPr id="120" name="フローチャート : 判断 119"/>
        <xdr:cNvSpPr/>
      </xdr:nvSpPr>
      <xdr:spPr>
        <a:xfrm>
          <a:off x="45847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60666</xdr:rowOff>
    </xdr:from>
    <xdr:to>
      <xdr:col>5</xdr:col>
      <xdr:colOff>358775</xdr:colOff>
      <xdr:row>57</xdr:row>
      <xdr:rowOff>66129</xdr:rowOff>
    </xdr:to>
    <xdr:cxnSp macro="">
      <xdr:nvCxnSpPr>
        <xdr:cNvPr id="121" name="直線コネクタ 120"/>
        <xdr:cNvCxnSpPr/>
      </xdr:nvCxnSpPr>
      <xdr:spPr>
        <a:xfrm flipV="1">
          <a:off x="2908300" y="9833316"/>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11352</xdr:rowOff>
    </xdr:from>
    <xdr:to>
      <xdr:col>5</xdr:col>
      <xdr:colOff>409575</xdr:colOff>
      <xdr:row>57</xdr:row>
      <xdr:rowOff>112952</xdr:rowOff>
    </xdr:to>
    <xdr:sp macro="" textlink="">
      <xdr:nvSpPr>
        <xdr:cNvPr id="122" name="フローチャート : 判断 121"/>
        <xdr:cNvSpPr/>
      </xdr:nvSpPr>
      <xdr:spPr>
        <a:xfrm>
          <a:off x="3746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104079</xdr:rowOff>
    </xdr:from>
    <xdr:ext cx="599010" cy="259045"/>
    <xdr:sp macro="" textlink="">
      <xdr:nvSpPr>
        <xdr:cNvPr id="123" name="テキスト ボックス 122"/>
        <xdr:cNvSpPr txBox="1"/>
      </xdr:nvSpPr>
      <xdr:spPr>
        <a:xfrm>
          <a:off x="3497794" y="987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66129</xdr:rowOff>
    </xdr:from>
    <xdr:to>
      <xdr:col>4</xdr:col>
      <xdr:colOff>155575</xdr:colOff>
      <xdr:row>57</xdr:row>
      <xdr:rowOff>91692</xdr:rowOff>
    </xdr:to>
    <xdr:cxnSp macro="">
      <xdr:nvCxnSpPr>
        <xdr:cNvPr id="124" name="直線コネクタ 123"/>
        <xdr:cNvCxnSpPr/>
      </xdr:nvCxnSpPr>
      <xdr:spPr>
        <a:xfrm flipV="1">
          <a:off x="2019300" y="9838779"/>
          <a:ext cx="889000" cy="2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30902</xdr:rowOff>
    </xdr:from>
    <xdr:to>
      <xdr:col>4</xdr:col>
      <xdr:colOff>206375</xdr:colOff>
      <xdr:row>57</xdr:row>
      <xdr:rowOff>132502</xdr:rowOff>
    </xdr:to>
    <xdr:sp macro="" textlink="">
      <xdr:nvSpPr>
        <xdr:cNvPr id="125" name="フローチャート : 判断 124"/>
        <xdr:cNvSpPr/>
      </xdr:nvSpPr>
      <xdr:spPr>
        <a:xfrm>
          <a:off x="2857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123629</xdr:rowOff>
    </xdr:from>
    <xdr:ext cx="599010" cy="259045"/>
    <xdr:sp macro="" textlink="">
      <xdr:nvSpPr>
        <xdr:cNvPr id="126" name="テキスト ボックス 125"/>
        <xdr:cNvSpPr txBox="1"/>
      </xdr:nvSpPr>
      <xdr:spPr>
        <a:xfrm>
          <a:off x="2608794" y="989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91692</xdr:rowOff>
    </xdr:from>
    <xdr:to>
      <xdr:col>2</xdr:col>
      <xdr:colOff>638175</xdr:colOff>
      <xdr:row>57</xdr:row>
      <xdr:rowOff>100315</xdr:rowOff>
    </xdr:to>
    <xdr:cxnSp macro="">
      <xdr:nvCxnSpPr>
        <xdr:cNvPr id="127" name="直線コネクタ 126"/>
        <xdr:cNvCxnSpPr/>
      </xdr:nvCxnSpPr>
      <xdr:spPr>
        <a:xfrm flipV="1">
          <a:off x="1130300" y="9864342"/>
          <a:ext cx="889000" cy="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43655</xdr:rowOff>
    </xdr:from>
    <xdr:to>
      <xdr:col>3</xdr:col>
      <xdr:colOff>3175</xdr:colOff>
      <xdr:row>57</xdr:row>
      <xdr:rowOff>145255</xdr:rowOff>
    </xdr:to>
    <xdr:sp macro="" textlink="">
      <xdr:nvSpPr>
        <xdr:cNvPr id="128" name="フローチャート : 判断 127"/>
        <xdr:cNvSpPr/>
      </xdr:nvSpPr>
      <xdr:spPr>
        <a:xfrm>
          <a:off x="1968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136382</xdr:rowOff>
    </xdr:from>
    <xdr:ext cx="534377" cy="259045"/>
    <xdr:sp macro="" textlink="">
      <xdr:nvSpPr>
        <xdr:cNvPr id="129" name="テキスト ボックス 128"/>
        <xdr:cNvSpPr txBox="1"/>
      </xdr:nvSpPr>
      <xdr:spPr>
        <a:xfrm>
          <a:off x="1752111" y="990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63269</xdr:rowOff>
    </xdr:from>
    <xdr:to>
      <xdr:col>1</xdr:col>
      <xdr:colOff>485775</xdr:colOff>
      <xdr:row>57</xdr:row>
      <xdr:rowOff>164869</xdr:rowOff>
    </xdr:to>
    <xdr:sp macro="" textlink="">
      <xdr:nvSpPr>
        <xdr:cNvPr id="130" name="フローチャート : 判断 129"/>
        <xdr:cNvSpPr/>
      </xdr:nvSpPr>
      <xdr:spPr>
        <a:xfrm>
          <a:off x="1079500" y="983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155996</xdr:rowOff>
    </xdr:from>
    <xdr:ext cx="534377" cy="259045"/>
    <xdr:sp macro="" textlink="">
      <xdr:nvSpPr>
        <xdr:cNvPr id="131" name="テキスト ボックス 130"/>
        <xdr:cNvSpPr txBox="1"/>
      </xdr:nvSpPr>
      <xdr:spPr>
        <a:xfrm>
          <a:off x="863111" y="992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170256</xdr:rowOff>
    </xdr:from>
    <xdr:to>
      <xdr:col>6</xdr:col>
      <xdr:colOff>561975</xdr:colOff>
      <xdr:row>57</xdr:row>
      <xdr:rowOff>100406</xdr:rowOff>
    </xdr:to>
    <xdr:sp macro="" textlink="">
      <xdr:nvSpPr>
        <xdr:cNvPr id="137" name="円/楕円 136"/>
        <xdr:cNvSpPr/>
      </xdr:nvSpPr>
      <xdr:spPr>
        <a:xfrm>
          <a:off x="4584700" y="977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21683</xdr:rowOff>
    </xdr:from>
    <xdr:ext cx="599010" cy="259045"/>
    <xdr:sp macro="" textlink="">
      <xdr:nvSpPr>
        <xdr:cNvPr id="138" name="物件費該当値テキスト"/>
        <xdr:cNvSpPr txBox="1"/>
      </xdr:nvSpPr>
      <xdr:spPr>
        <a:xfrm>
          <a:off x="4686300" y="9622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114,411</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9866</xdr:rowOff>
    </xdr:from>
    <xdr:to>
      <xdr:col>5</xdr:col>
      <xdr:colOff>409575</xdr:colOff>
      <xdr:row>57</xdr:row>
      <xdr:rowOff>111466</xdr:rowOff>
    </xdr:to>
    <xdr:sp macro="" textlink="">
      <xdr:nvSpPr>
        <xdr:cNvPr id="139" name="円/楕円 138"/>
        <xdr:cNvSpPr/>
      </xdr:nvSpPr>
      <xdr:spPr>
        <a:xfrm>
          <a:off x="3746500" y="978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127993</xdr:rowOff>
    </xdr:from>
    <xdr:ext cx="599010" cy="259045"/>
    <xdr:sp macro="" textlink="">
      <xdr:nvSpPr>
        <xdr:cNvPr id="140" name="テキスト ボックス 139"/>
        <xdr:cNvSpPr txBox="1"/>
      </xdr:nvSpPr>
      <xdr:spPr>
        <a:xfrm>
          <a:off x="3497794" y="955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109,573</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15329</xdr:rowOff>
    </xdr:from>
    <xdr:to>
      <xdr:col>4</xdr:col>
      <xdr:colOff>206375</xdr:colOff>
      <xdr:row>57</xdr:row>
      <xdr:rowOff>116929</xdr:rowOff>
    </xdr:to>
    <xdr:sp macro="" textlink="">
      <xdr:nvSpPr>
        <xdr:cNvPr id="141" name="円/楕円 140"/>
        <xdr:cNvSpPr/>
      </xdr:nvSpPr>
      <xdr:spPr>
        <a:xfrm>
          <a:off x="2857500" y="978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133456</xdr:rowOff>
    </xdr:from>
    <xdr:ext cx="599010" cy="259045"/>
    <xdr:sp macro="" textlink="">
      <xdr:nvSpPr>
        <xdr:cNvPr id="142" name="テキスト ボックス 141"/>
        <xdr:cNvSpPr txBox="1"/>
      </xdr:nvSpPr>
      <xdr:spPr>
        <a:xfrm>
          <a:off x="2608794" y="9563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107,183</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40892</xdr:rowOff>
    </xdr:from>
    <xdr:to>
      <xdr:col>3</xdr:col>
      <xdr:colOff>3175</xdr:colOff>
      <xdr:row>57</xdr:row>
      <xdr:rowOff>142492</xdr:rowOff>
    </xdr:to>
    <xdr:sp macro="" textlink="">
      <xdr:nvSpPr>
        <xdr:cNvPr id="143" name="円/楕円 142"/>
        <xdr:cNvSpPr/>
      </xdr:nvSpPr>
      <xdr:spPr>
        <a:xfrm>
          <a:off x="1968500" y="981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159019</xdr:rowOff>
    </xdr:from>
    <xdr:ext cx="534377" cy="259045"/>
    <xdr:sp macro="" textlink="">
      <xdr:nvSpPr>
        <xdr:cNvPr id="144" name="テキスト ボックス 143"/>
        <xdr:cNvSpPr txBox="1"/>
      </xdr:nvSpPr>
      <xdr:spPr>
        <a:xfrm>
          <a:off x="1752111" y="958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96,001</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49515</xdr:rowOff>
    </xdr:from>
    <xdr:to>
      <xdr:col>1</xdr:col>
      <xdr:colOff>485775</xdr:colOff>
      <xdr:row>57</xdr:row>
      <xdr:rowOff>151115</xdr:rowOff>
    </xdr:to>
    <xdr:sp macro="" textlink="">
      <xdr:nvSpPr>
        <xdr:cNvPr id="145" name="円/楕円 144"/>
        <xdr:cNvSpPr/>
      </xdr:nvSpPr>
      <xdr:spPr>
        <a:xfrm>
          <a:off x="1079500" y="982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167642</xdr:rowOff>
    </xdr:from>
    <xdr:ext cx="534377" cy="259045"/>
    <xdr:sp macro="" textlink="">
      <xdr:nvSpPr>
        <xdr:cNvPr id="146" name="テキスト ボックス 145"/>
        <xdr:cNvSpPr txBox="1"/>
      </xdr:nvSpPr>
      <xdr:spPr>
        <a:xfrm>
          <a:off x="863111" y="9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92,229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6" name="テキスト ボックス 165"/>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73</xdr:row>
      <xdr:rowOff>58185</xdr:rowOff>
    </xdr:from>
    <xdr:to>
      <xdr:col>6</xdr:col>
      <xdr:colOff>510540</xdr:colOff>
      <xdr:row>79</xdr:row>
      <xdr:rowOff>39612</xdr:rowOff>
    </xdr:to>
    <xdr:cxnSp macro="">
      <xdr:nvCxnSpPr>
        <xdr:cNvPr id="170" name="直線コネクタ 169"/>
        <xdr:cNvCxnSpPr/>
      </xdr:nvCxnSpPr>
      <xdr:spPr>
        <a:xfrm flipV="1">
          <a:off x="4633595" y="12574035"/>
          <a:ext cx="1270" cy="1010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43439</xdr:rowOff>
    </xdr:from>
    <xdr:ext cx="378565" cy="259045"/>
    <xdr:sp macro="" textlink="">
      <xdr:nvSpPr>
        <xdr:cNvPr id="171" name="維持補修費最小値テキスト"/>
        <xdr:cNvSpPr txBox="1"/>
      </xdr:nvSpPr>
      <xdr:spPr>
        <a:xfrm>
          <a:off x="4686300" y="13587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a:t>
          </a:r>
          <a:endParaRPr kumimoji="1" lang="ja-JP" altLang="en-US" sz="1000" b="1">
            <a:latin typeface="ＭＳ Ｐゴシック"/>
          </a:endParaRPr>
        </a:p>
      </xdr:txBody>
    </xdr:sp>
    <xdr:clientData/>
  </xdr:oneCellAnchor>
  <xdr:twoCellAnchor>
    <xdr:from>
      <xdr:col>6</xdr:col>
      <xdr:colOff>422275</xdr:colOff>
      <xdr:row>79</xdr:row>
      <xdr:rowOff>39612</xdr:rowOff>
    </xdr:from>
    <xdr:to>
      <xdr:col>6</xdr:col>
      <xdr:colOff>600075</xdr:colOff>
      <xdr:row>79</xdr:row>
      <xdr:rowOff>39612</xdr:rowOff>
    </xdr:to>
    <xdr:cxnSp macro="">
      <xdr:nvCxnSpPr>
        <xdr:cNvPr id="172" name="直線コネクタ 171"/>
        <xdr:cNvCxnSpPr/>
      </xdr:nvCxnSpPr>
      <xdr:spPr>
        <a:xfrm>
          <a:off x="4546600" y="13584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72</xdr:row>
      <xdr:rowOff>4862</xdr:rowOff>
    </xdr:from>
    <xdr:ext cx="534377" cy="259045"/>
    <xdr:sp macro="" textlink="">
      <xdr:nvSpPr>
        <xdr:cNvPr id="173" name="維持補修費最大値テキスト"/>
        <xdr:cNvSpPr txBox="1"/>
      </xdr:nvSpPr>
      <xdr:spPr>
        <a:xfrm>
          <a:off x="4686300" y="1234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53,279</a:t>
          </a:r>
          <a:endParaRPr kumimoji="1" lang="ja-JP" altLang="en-US" sz="1000" b="1">
            <a:latin typeface="ＭＳ Ｐゴシック"/>
          </a:endParaRPr>
        </a:p>
      </xdr:txBody>
    </xdr:sp>
    <xdr:clientData/>
  </xdr:oneCellAnchor>
  <xdr:twoCellAnchor>
    <xdr:from>
      <xdr:col>6</xdr:col>
      <xdr:colOff>422275</xdr:colOff>
      <xdr:row>73</xdr:row>
      <xdr:rowOff>58185</xdr:rowOff>
    </xdr:from>
    <xdr:to>
      <xdr:col>6</xdr:col>
      <xdr:colOff>600075</xdr:colOff>
      <xdr:row>73</xdr:row>
      <xdr:rowOff>58185</xdr:rowOff>
    </xdr:to>
    <xdr:cxnSp macro="">
      <xdr:nvCxnSpPr>
        <xdr:cNvPr id="174" name="直線コネクタ 173"/>
        <xdr:cNvCxnSpPr/>
      </xdr:nvCxnSpPr>
      <xdr:spPr>
        <a:xfrm>
          <a:off x="4546600" y="12574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71</xdr:row>
      <xdr:rowOff>97961</xdr:rowOff>
    </xdr:from>
    <xdr:to>
      <xdr:col>6</xdr:col>
      <xdr:colOff>511175</xdr:colOff>
      <xdr:row>73</xdr:row>
      <xdr:rowOff>58185</xdr:rowOff>
    </xdr:to>
    <xdr:cxnSp macro="">
      <xdr:nvCxnSpPr>
        <xdr:cNvPr id="175" name="直線コネクタ 174"/>
        <xdr:cNvCxnSpPr/>
      </xdr:nvCxnSpPr>
      <xdr:spPr>
        <a:xfrm>
          <a:off x="3797300" y="12270911"/>
          <a:ext cx="838200" cy="30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158977</xdr:rowOff>
    </xdr:from>
    <xdr:ext cx="469744" cy="259045"/>
    <xdr:sp macro="" textlink="">
      <xdr:nvSpPr>
        <xdr:cNvPr id="176" name="維持補修費平均値テキスト"/>
        <xdr:cNvSpPr txBox="1"/>
      </xdr:nvSpPr>
      <xdr:spPr>
        <a:xfrm>
          <a:off x="4686300" y="13360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6</xdr:col>
      <xdr:colOff>460375</xdr:colOff>
      <xdr:row>78</xdr:row>
      <xdr:rowOff>9100</xdr:rowOff>
    </xdr:from>
    <xdr:to>
      <xdr:col>6</xdr:col>
      <xdr:colOff>561975</xdr:colOff>
      <xdr:row>78</xdr:row>
      <xdr:rowOff>110700</xdr:rowOff>
    </xdr:to>
    <xdr:sp macro="" textlink="">
      <xdr:nvSpPr>
        <xdr:cNvPr id="177" name="フローチャート : 判断 176"/>
        <xdr:cNvSpPr/>
      </xdr:nvSpPr>
      <xdr:spPr>
        <a:xfrm>
          <a:off x="45847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71</xdr:row>
      <xdr:rowOff>97961</xdr:rowOff>
    </xdr:from>
    <xdr:to>
      <xdr:col>5</xdr:col>
      <xdr:colOff>358775</xdr:colOff>
      <xdr:row>72</xdr:row>
      <xdr:rowOff>69215</xdr:rowOff>
    </xdr:to>
    <xdr:cxnSp macro="">
      <xdr:nvCxnSpPr>
        <xdr:cNvPr id="178" name="直線コネクタ 177"/>
        <xdr:cNvCxnSpPr/>
      </xdr:nvCxnSpPr>
      <xdr:spPr>
        <a:xfrm flipV="1">
          <a:off x="2908300" y="12270911"/>
          <a:ext cx="889000" cy="14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98920</xdr:rowOff>
    </xdr:from>
    <xdr:to>
      <xdr:col>5</xdr:col>
      <xdr:colOff>409575</xdr:colOff>
      <xdr:row>78</xdr:row>
      <xdr:rowOff>29070</xdr:rowOff>
    </xdr:to>
    <xdr:sp macro="" textlink="">
      <xdr:nvSpPr>
        <xdr:cNvPr id="179" name="フローチャート : 判断 178"/>
        <xdr:cNvSpPr/>
      </xdr:nvSpPr>
      <xdr:spPr>
        <a:xfrm>
          <a:off x="3746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78</xdr:row>
      <xdr:rowOff>20197</xdr:rowOff>
    </xdr:from>
    <xdr:ext cx="534377" cy="259045"/>
    <xdr:sp macro="" textlink="">
      <xdr:nvSpPr>
        <xdr:cNvPr id="180" name="テキスト ボックス 179"/>
        <xdr:cNvSpPr txBox="1"/>
      </xdr:nvSpPr>
      <xdr:spPr>
        <a:xfrm>
          <a:off x="3530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71</xdr:row>
      <xdr:rowOff>147815</xdr:rowOff>
    </xdr:from>
    <xdr:to>
      <xdr:col>4</xdr:col>
      <xdr:colOff>155575</xdr:colOff>
      <xdr:row>72</xdr:row>
      <xdr:rowOff>69215</xdr:rowOff>
    </xdr:to>
    <xdr:cxnSp macro="">
      <xdr:nvCxnSpPr>
        <xdr:cNvPr id="181" name="直線コネクタ 180"/>
        <xdr:cNvCxnSpPr/>
      </xdr:nvCxnSpPr>
      <xdr:spPr>
        <a:xfrm>
          <a:off x="2019300" y="12320765"/>
          <a:ext cx="889000" cy="9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118542</xdr:rowOff>
    </xdr:from>
    <xdr:to>
      <xdr:col>4</xdr:col>
      <xdr:colOff>206375</xdr:colOff>
      <xdr:row>78</xdr:row>
      <xdr:rowOff>48692</xdr:rowOff>
    </xdr:to>
    <xdr:sp macro="" textlink="">
      <xdr:nvSpPr>
        <xdr:cNvPr id="182" name="フローチャート : 判断 181"/>
        <xdr:cNvSpPr/>
      </xdr:nvSpPr>
      <xdr:spPr>
        <a:xfrm>
          <a:off x="2857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78</xdr:row>
      <xdr:rowOff>39819</xdr:rowOff>
    </xdr:from>
    <xdr:ext cx="534377" cy="259045"/>
    <xdr:sp macro="" textlink="">
      <xdr:nvSpPr>
        <xdr:cNvPr id="183" name="テキスト ボックス 182"/>
        <xdr:cNvSpPr txBox="1"/>
      </xdr:nvSpPr>
      <xdr:spPr>
        <a:xfrm>
          <a:off x="2641111" y="134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71</xdr:row>
      <xdr:rowOff>56756</xdr:rowOff>
    </xdr:from>
    <xdr:to>
      <xdr:col>2</xdr:col>
      <xdr:colOff>638175</xdr:colOff>
      <xdr:row>71</xdr:row>
      <xdr:rowOff>147815</xdr:rowOff>
    </xdr:to>
    <xdr:cxnSp macro="">
      <xdr:nvCxnSpPr>
        <xdr:cNvPr id="184" name="直線コネクタ 183"/>
        <xdr:cNvCxnSpPr/>
      </xdr:nvCxnSpPr>
      <xdr:spPr>
        <a:xfrm>
          <a:off x="1130300" y="12229706"/>
          <a:ext cx="889000" cy="9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125781</xdr:rowOff>
    </xdr:from>
    <xdr:to>
      <xdr:col>3</xdr:col>
      <xdr:colOff>3175</xdr:colOff>
      <xdr:row>78</xdr:row>
      <xdr:rowOff>55931</xdr:rowOff>
    </xdr:to>
    <xdr:sp macro="" textlink="">
      <xdr:nvSpPr>
        <xdr:cNvPr id="185" name="フローチャート : 判断 184"/>
        <xdr:cNvSpPr/>
      </xdr:nvSpPr>
      <xdr:spPr>
        <a:xfrm>
          <a:off x="1968500" y="13327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47058</xdr:rowOff>
    </xdr:from>
    <xdr:ext cx="534377" cy="259045"/>
    <xdr:sp macro="" textlink="">
      <xdr:nvSpPr>
        <xdr:cNvPr id="186" name="テキスト ボックス 185"/>
        <xdr:cNvSpPr txBox="1"/>
      </xdr:nvSpPr>
      <xdr:spPr>
        <a:xfrm>
          <a:off x="1752111" y="1342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140069</xdr:rowOff>
    </xdr:from>
    <xdr:to>
      <xdr:col>1</xdr:col>
      <xdr:colOff>485775</xdr:colOff>
      <xdr:row>78</xdr:row>
      <xdr:rowOff>70219</xdr:rowOff>
    </xdr:to>
    <xdr:sp macro="" textlink="">
      <xdr:nvSpPr>
        <xdr:cNvPr id="187" name="フローチャート : 判断 186"/>
        <xdr:cNvSpPr/>
      </xdr:nvSpPr>
      <xdr:spPr>
        <a:xfrm>
          <a:off x="1079500" y="13341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78</xdr:row>
      <xdr:rowOff>61346</xdr:rowOff>
    </xdr:from>
    <xdr:ext cx="534377" cy="259045"/>
    <xdr:sp macro="" textlink="">
      <xdr:nvSpPr>
        <xdr:cNvPr id="188" name="テキスト ボックス 187"/>
        <xdr:cNvSpPr txBox="1"/>
      </xdr:nvSpPr>
      <xdr:spPr>
        <a:xfrm>
          <a:off x="863111" y="1343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73</xdr:row>
      <xdr:rowOff>7385</xdr:rowOff>
    </xdr:from>
    <xdr:to>
      <xdr:col>6</xdr:col>
      <xdr:colOff>561975</xdr:colOff>
      <xdr:row>73</xdr:row>
      <xdr:rowOff>108985</xdr:rowOff>
    </xdr:to>
    <xdr:sp macro="" textlink="">
      <xdr:nvSpPr>
        <xdr:cNvPr id="194" name="円/楕円 193"/>
        <xdr:cNvSpPr/>
      </xdr:nvSpPr>
      <xdr:spPr>
        <a:xfrm>
          <a:off x="4584700" y="125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72</xdr:row>
      <xdr:rowOff>131862</xdr:rowOff>
    </xdr:from>
    <xdr:ext cx="534377" cy="259045"/>
    <xdr:sp macro="" textlink="">
      <xdr:nvSpPr>
        <xdr:cNvPr id="195" name="維持補修費該当値テキスト"/>
        <xdr:cNvSpPr txBox="1"/>
      </xdr:nvSpPr>
      <xdr:spPr>
        <a:xfrm>
          <a:off x="4686300" y="1247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53,279</a:t>
          </a:r>
          <a:endParaRPr kumimoji="1" lang="ja-JP" altLang="en-US" sz="1000" b="1">
            <a:solidFill>
              <a:srgbClr val="FF0000"/>
            </a:solidFill>
            <a:latin typeface="ＭＳ Ｐゴシック"/>
          </a:endParaRPr>
        </a:p>
      </xdr:txBody>
    </xdr:sp>
    <xdr:clientData/>
  </xdr:oneCellAnchor>
  <xdr:twoCellAnchor>
    <xdr:from>
      <xdr:col>5</xdr:col>
      <xdr:colOff>307975</xdr:colOff>
      <xdr:row>71</xdr:row>
      <xdr:rowOff>47161</xdr:rowOff>
    </xdr:from>
    <xdr:to>
      <xdr:col>5</xdr:col>
      <xdr:colOff>409575</xdr:colOff>
      <xdr:row>71</xdr:row>
      <xdr:rowOff>148761</xdr:rowOff>
    </xdr:to>
    <xdr:sp macro="" textlink="">
      <xdr:nvSpPr>
        <xdr:cNvPr id="196" name="円/楕円 195"/>
        <xdr:cNvSpPr/>
      </xdr:nvSpPr>
      <xdr:spPr>
        <a:xfrm>
          <a:off x="3746500" y="1222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69</xdr:row>
      <xdr:rowOff>165288</xdr:rowOff>
    </xdr:from>
    <xdr:ext cx="534377" cy="259045"/>
    <xdr:sp macro="" textlink="">
      <xdr:nvSpPr>
        <xdr:cNvPr id="197" name="テキスト ボックス 196"/>
        <xdr:cNvSpPr txBox="1"/>
      </xdr:nvSpPr>
      <xdr:spPr>
        <a:xfrm>
          <a:off x="3530111" y="1199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69,191</a:t>
          </a:r>
          <a:endParaRPr kumimoji="1" lang="ja-JP" altLang="en-US" sz="1000" b="1">
            <a:solidFill>
              <a:srgbClr val="FF0000"/>
            </a:solidFill>
            <a:latin typeface="ＭＳ Ｐゴシック"/>
          </a:endParaRPr>
        </a:p>
      </xdr:txBody>
    </xdr:sp>
    <xdr:clientData/>
  </xdr:oneCellAnchor>
  <xdr:twoCellAnchor>
    <xdr:from>
      <xdr:col>4</xdr:col>
      <xdr:colOff>104775</xdr:colOff>
      <xdr:row>72</xdr:row>
      <xdr:rowOff>18415</xdr:rowOff>
    </xdr:from>
    <xdr:to>
      <xdr:col>4</xdr:col>
      <xdr:colOff>206375</xdr:colOff>
      <xdr:row>72</xdr:row>
      <xdr:rowOff>120015</xdr:rowOff>
    </xdr:to>
    <xdr:sp macro="" textlink="">
      <xdr:nvSpPr>
        <xdr:cNvPr id="198" name="円/楕円 197"/>
        <xdr:cNvSpPr/>
      </xdr:nvSpPr>
      <xdr:spPr>
        <a:xfrm>
          <a:off x="2857500" y="1236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70</xdr:row>
      <xdr:rowOff>136542</xdr:rowOff>
    </xdr:from>
    <xdr:ext cx="534377" cy="259045"/>
    <xdr:sp macro="" textlink="">
      <xdr:nvSpPr>
        <xdr:cNvPr id="199" name="テキスト ボックス 198"/>
        <xdr:cNvSpPr txBox="1"/>
      </xdr:nvSpPr>
      <xdr:spPr>
        <a:xfrm>
          <a:off x="2641111" y="1213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61,700</a:t>
          </a:r>
          <a:endParaRPr kumimoji="1" lang="ja-JP" altLang="en-US" sz="1000" b="1">
            <a:solidFill>
              <a:srgbClr val="FF0000"/>
            </a:solidFill>
            <a:latin typeface="ＭＳ Ｐゴシック"/>
          </a:endParaRPr>
        </a:p>
      </xdr:txBody>
    </xdr:sp>
    <xdr:clientData/>
  </xdr:oneCellAnchor>
  <xdr:twoCellAnchor>
    <xdr:from>
      <xdr:col>2</xdr:col>
      <xdr:colOff>587375</xdr:colOff>
      <xdr:row>71</xdr:row>
      <xdr:rowOff>97015</xdr:rowOff>
    </xdr:from>
    <xdr:to>
      <xdr:col>3</xdr:col>
      <xdr:colOff>3175</xdr:colOff>
      <xdr:row>72</xdr:row>
      <xdr:rowOff>27165</xdr:rowOff>
    </xdr:to>
    <xdr:sp macro="" textlink="">
      <xdr:nvSpPr>
        <xdr:cNvPr id="200" name="円/楕円 199"/>
        <xdr:cNvSpPr/>
      </xdr:nvSpPr>
      <xdr:spPr>
        <a:xfrm>
          <a:off x="1968500" y="12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70</xdr:row>
      <xdr:rowOff>43692</xdr:rowOff>
    </xdr:from>
    <xdr:ext cx="534377" cy="259045"/>
    <xdr:sp macro="" textlink="">
      <xdr:nvSpPr>
        <xdr:cNvPr id="201" name="テキスト ボックス 200"/>
        <xdr:cNvSpPr txBox="1"/>
      </xdr:nvSpPr>
      <xdr:spPr>
        <a:xfrm>
          <a:off x="1752111" y="1204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66,574</a:t>
          </a:r>
          <a:endParaRPr kumimoji="1" lang="ja-JP" altLang="en-US" sz="1000" b="1">
            <a:solidFill>
              <a:srgbClr val="FF0000"/>
            </a:solidFill>
            <a:latin typeface="ＭＳ Ｐゴシック"/>
          </a:endParaRPr>
        </a:p>
      </xdr:txBody>
    </xdr:sp>
    <xdr:clientData/>
  </xdr:oneCellAnchor>
  <xdr:twoCellAnchor>
    <xdr:from>
      <xdr:col>1</xdr:col>
      <xdr:colOff>384175</xdr:colOff>
      <xdr:row>71</xdr:row>
      <xdr:rowOff>5956</xdr:rowOff>
    </xdr:from>
    <xdr:to>
      <xdr:col>1</xdr:col>
      <xdr:colOff>485775</xdr:colOff>
      <xdr:row>71</xdr:row>
      <xdr:rowOff>107556</xdr:rowOff>
    </xdr:to>
    <xdr:sp macro="" textlink="">
      <xdr:nvSpPr>
        <xdr:cNvPr id="202" name="円/楕円 201"/>
        <xdr:cNvSpPr/>
      </xdr:nvSpPr>
      <xdr:spPr>
        <a:xfrm>
          <a:off x="1079500" y="1217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69</xdr:row>
      <xdr:rowOff>124083</xdr:rowOff>
    </xdr:from>
    <xdr:ext cx="534377" cy="259045"/>
    <xdr:sp macro="" textlink="">
      <xdr:nvSpPr>
        <xdr:cNvPr id="203" name="テキスト ボックス 202"/>
        <xdr:cNvSpPr txBox="1"/>
      </xdr:nvSpPr>
      <xdr:spPr>
        <a:xfrm>
          <a:off x="863111" y="1195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71,354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2" name="テキスト ボックス 221"/>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94475</xdr:rowOff>
    </xdr:from>
    <xdr:to>
      <xdr:col>6</xdr:col>
      <xdr:colOff>510540</xdr:colOff>
      <xdr:row>97</xdr:row>
      <xdr:rowOff>170027</xdr:rowOff>
    </xdr:to>
    <xdr:cxnSp macro="">
      <xdr:nvCxnSpPr>
        <xdr:cNvPr id="228" name="直線コネクタ 227"/>
        <xdr:cNvCxnSpPr/>
      </xdr:nvCxnSpPr>
      <xdr:spPr>
        <a:xfrm flipV="1">
          <a:off x="4633595" y="15696425"/>
          <a:ext cx="1270" cy="11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2404</xdr:rowOff>
    </xdr:from>
    <xdr:ext cx="534377" cy="259045"/>
    <xdr:sp macro="" textlink="">
      <xdr:nvSpPr>
        <xdr:cNvPr id="229" name="扶助費最小値テキスト"/>
        <xdr:cNvSpPr txBox="1"/>
      </xdr:nvSpPr>
      <xdr:spPr>
        <a:xfrm>
          <a:off x="4686300" y="168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31,408</a:t>
          </a:r>
          <a:endParaRPr kumimoji="1" lang="ja-JP" altLang="en-US" sz="1000" b="1">
            <a:latin typeface="ＭＳ Ｐゴシック"/>
          </a:endParaRPr>
        </a:p>
      </xdr:txBody>
    </xdr:sp>
    <xdr:clientData/>
  </xdr:oneCellAnchor>
  <xdr:twoCellAnchor>
    <xdr:from>
      <xdr:col>6</xdr:col>
      <xdr:colOff>422275</xdr:colOff>
      <xdr:row>97</xdr:row>
      <xdr:rowOff>170027</xdr:rowOff>
    </xdr:from>
    <xdr:to>
      <xdr:col>6</xdr:col>
      <xdr:colOff>600075</xdr:colOff>
      <xdr:row>97</xdr:row>
      <xdr:rowOff>170027</xdr:rowOff>
    </xdr:to>
    <xdr:cxnSp macro="">
      <xdr:nvCxnSpPr>
        <xdr:cNvPr id="230" name="直線コネクタ 229"/>
        <xdr:cNvCxnSpPr/>
      </xdr:nvCxnSpPr>
      <xdr:spPr>
        <a:xfrm>
          <a:off x="4546600" y="1680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41152</xdr:rowOff>
    </xdr:from>
    <xdr:ext cx="534377" cy="259045"/>
    <xdr:sp macro="" textlink="">
      <xdr:nvSpPr>
        <xdr:cNvPr id="231" name="扶助費最大値テキスト"/>
        <xdr:cNvSpPr txBox="1"/>
      </xdr:nvSpPr>
      <xdr:spPr>
        <a:xfrm>
          <a:off x="4686300" y="1547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89,374</a:t>
          </a:r>
          <a:endParaRPr kumimoji="1" lang="ja-JP" altLang="en-US" sz="1000" b="1">
            <a:latin typeface="ＭＳ Ｐゴシック"/>
          </a:endParaRPr>
        </a:p>
      </xdr:txBody>
    </xdr:sp>
    <xdr:clientData/>
  </xdr:oneCellAnchor>
  <xdr:twoCellAnchor>
    <xdr:from>
      <xdr:col>6</xdr:col>
      <xdr:colOff>422275</xdr:colOff>
      <xdr:row>91</xdr:row>
      <xdr:rowOff>94475</xdr:rowOff>
    </xdr:from>
    <xdr:to>
      <xdr:col>6</xdr:col>
      <xdr:colOff>600075</xdr:colOff>
      <xdr:row>91</xdr:row>
      <xdr:rowOff>94475</xdr:rowOff>
    </xdr:to>
    <xdr:cxnSp macro="">
      <xdr:nvCxnSpPr>
        <xdr:cNvPr id="232" name="直線コネクタ 231"/>
        <xdr:cNvCxnSpPr/>
      </xdr:nvCxnSpPr>
      <xdr:spPr>
        <a:xfrm>
          <a:off x="4546600" y="156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93</xdr:row>
      <xdr:rowOff>89770</xdr:rowOff>
    </xdr:from>
    <xdr:to>
      <xdr:col>6</xdr:col>
      <xdr:colOff>511175</xdr:colOff>
      <xdr:row>93</xdr:row>
      <xdr:rowOff>113601</xdr:rowOff>
    </xdr:to>
    <xdr:cxnSp macro="">
      <xdr:nvCxnSpPr>
        <xdr:cNvPr id="233" name="直線コネクタ 232"/>
        <xdr:cNvCxnSpPr/>
      </xdr:nvCxnSpPr>
      <xdr:spPr>
        <a:xfrm>
          <a:off x="3797300" y="16034620"/>
          <a:ext cx="838200" cy="2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165282</xdr:rowOff>
    </xdr:from>
    <xdr:ext cx="534377" cy="259045"/>
    <xdr:sp macro="" textlink="">
      <xdr:nvSpPr>
        <xdr:cNvPr id="234" name="扶助費平均値テキスト"/>
        <xdr:cNvSpPr txBox="1"/>
      </xdr:nvSpPr>
      <xdr:spPr>
        <a:xfrm>
          <a:off x="4686300" y="16281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15405</xdr:rowOff>
    </xdr:from>
    <xdr:to>
      <xdr:col>6</xdr:col>
      <xdr:colOff>561975</xdr:colOff>
      <xdr:row>95</xdr:row>
      <xdr:rowOff>117005</xdr:rowOff>
    </xdr:to>
    <xdr:sp macro="" textlink="">
      <xdr:nvSpPr>
        <xdr:cNvPr id="235" name="フローチャート : 判断 234"/>
        <xdr:cNvSpPr/>
      </xdr:nvSpPr>
      <xdr:spPr>
        <a:xfrm>
          <a:off x="4584700" y="163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93</xdr:row>
      <xdr:rowOff>89770</xdr:rowOff>
    </xdr:from>
    <xdr:to>
      <xdr:col>5</xdr:col>
      <xdr:colOff>358775</xdr:colOff>
      <xdr:row>94</xdr:row>
      <xdr:rowOff>19190</xdr:rowOff>
    </xdr:to>
    <xdr:cxnSp macro="">
      <xdr:nvCxnSpPr>
        <xdr:cNvPr id="236" name="直線コネクタ 235"/>
        <xdr:cNvCxnSpPr/>
      </xdr:nvCxnSpPr>
      <xdr:spPr>
        <a:xfrm flipV="1">
          <a:off x="2908300" y="16034620"/>
          <a:ext cx="889000" cy="10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36398</xdr:rowOff>
    </xdr:from>
    <xdr:to>
      <xdr:col>5</xdr:col>
      <xdr:colOff>409575</xdr:colOff>
      <xdr:row>95</xdr:row>
      <xdr:rowOff>137998</xdr:rowOff>
    </xdr:to>
    <xdr:sp macro="" textlink="">
      <xdr:nvSpPr>
        <xdr:cNvPr id="237" name="フローチャート : 判断 236"/>
        <xdr:cNvSpPr/>
      </xdr:nvSpPr>
      <xdr:spPr>
        <a:xfrm>
          <a:off x="3746500" y="1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129125</xdr:rowOff>
    </xdr:from>
    <xdr:ext cx="534377" cy="259045"/>
    <xdr:sp macro="" textlink="">
      <xdr:nvSpPr>
        <xdr:cNvPr id="238" name="テキスト ボックス 237"/>
        <xdr:cNvSpPr txBox="1"/>
      </xdr:nvSpPr>
      <xdr:spPr>
        <a:xfrm>
          <a:off x="3530111" y="1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93</xdr:row>
      <xdr:rowOff>162770</xdr:rowOff>
    </xdr:from>
    <xdr:to>
      <xdr:col>4</xdr:col>
      <xdr:colOff>155575</xdr:colOff>
      <xdr:row>94</xdr:row>
      <xdr:rowOff>19190</xdr:rowOff>
    </xdr:to>
    <xdr:cxnSp macro="">
      <xdr:nvCxnSpPr>
        <xdr:cNvPr id="239" name="直線コネクタ 238"/>
        <xdr:cNvCxnSpPr/>
      </xdr:nvCxnSpPr>
      <xdr:spPr>
        <a:xfrm>
          <a:off x="2019300" y="16107620"/>
          <a:ext cx="889000" cy="2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127057</xdr:rowOff>
    </xdr:from>
    <xdr:to>
      <xdr:col>4</xdr:col>
      <xdr:colOff>206375</xdr:colOff>
      <xdr:row>96</xdr:row>
      <xdr:rowOff>57207</xdr:rowOff>
    </xdr:to>
    <xdr:sp macro="" textlink="">
      <xdr:nvSpPr>
        <xdr:cNvPr id="240" name="フローチャート : 判断 239"/>
        <xdr:cNvSpPr/>
      </xdr:nvSpPr>
      <xdr:spPr>
        <a:xfrm>
          <a:off x="2857500" y="1641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48334</xdr:rowOff>
    </xdr:from>
    <xdr:ext cx="534377" cy="259045"/>
    <xdr:sp macro="" textlink="">
      <xdr:nvSpPr>
        <xdr:cNvPr id="241" name="テキスト ボックス 240"/>
        <xdr:cNvSpPr txBox="1"/>
      </xdr:nvSpPr>
      <xdr:spPr>
        <a:xfrm>
          <a:off x="2641111" y="1650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93</xdr:row>
      <xdr:rowOff>162770</xdr:rowOff>
    </xdr:from>
    <xdr:to>
      <xdr:col>2</xdr:col>
      <xdr:colOff>638175</xdr:colOff>
      <xdr:row>94</xdr:row>
      <xdr:rowOff>2217</xdr:rowOff>
    </xdr:to>
    <xdr:cxnSp macro="">
      <xdr:nvCxnSpPr>
        <xdr:cNvPr id="242" name="直線コネクタ 241"/>
        <xdr:cNvCxnSpPr/>
      </xdr:nvCxnSpPr>
      <xdr:spPr>
        <a:xfrm flipV="1">
          <a:off x="1130300" y="16107620"/>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85737</xdr:rowOff>
    </xdr:from>
    <xdr:to>
      <xdr:col>3</xdr:col>
      <xdr:colOff>3175</xdr:colOff>
      <xdr:row>96</xdr:row>
      <xdr:rowOff>15887</xdr:rowOff>
    </xdr:to>
    <xdr:sp macro="" textlink="">
      <xdr:nvSpPr>
        <xdr:cNvPr id="243" name="フローチャート : 判断 242"/>
        <xdr:cNvSpPr/>
      </xdr:nvSpPr>
      <xdr:spPr>
        <a:xfrm>
          <a:off x="1968500" y="1637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7014</xdr:rowOff>
    </xdr:from>
    <xdr:ext cx="534377" cy="259045"/>
    <xdr:sp macro="" textlink="">
      <xdr:nvSpPr>
        <xdr:cNvPr id="244" name="テキスト ボックス 243"/>
        <xdr:cNvSpPr txBox="1"/>
      </xdr:nvSpPr>
      <xdr:spPr>
        <a:xfrm>
          <a:off x="1752111" y="1646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151061</xdr:rowOff>
    </xdr:from>
    <xdr:to>
      <xdr:col>1</xdr:col>
      <xdr:colOff>485775</xdr:colOff>
      <xdr:row>96</xdr:row>
      <xdr:rowOff>81211</xdr:rowOff>
    </xdr:to>
    <xdr:sp macro="" textlink="">
      <xdr:nvSpPr>
        <xdr:cNvPr id="245" name="フローチャート : 判断 244"/>
        <xdr:cNvSpPr/>
      </xdr:nvSpPr>
      <xdr:spPr>
        <a:xfrm>
          <a:off x="1079500" y="164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72338</xdr:rowOff>
    </xdr:from>
    <xdr:ext cx="534377" cy="259045"/>
    <xdr:sp macro="" textlink="">
      <xdr:nvSpPr>
        <xdr:cNvPr id="246" name="テキスト ボックス 245"/>
        <xdr:cNvSpPr txBox="1"/>
      </xdr:nvSpPr>
      <xdr:spPr>
        <a:xfrm>
          <a:off x="863111" y="1653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93</xdr:row>
      <xdr:rowOff>62801</xdr:rowOff>
    </xdr:from>
    <xdr:to>
      <xdr:col>6</xdr:col>
      <xdr:colOff>561975</xdr:colOff>
      <xdr:row>93</xdr:row>
      <xdr:rowOff>164401</xdr:rowOff>
    </xdr:to>
    <xdr:sp macro="" textlink="">
      <xdr:nvSpPr>
        <xdr:cNvPr id="252" name="円/楕円 251"/>
        <xdr:cNvSpPr/>
      </xdr:nvSpPr>
      <xdr:spPr>
        <a:xfrm>
          <a:off x="4584700" y="1600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92</xdr:row>
      <xdr:rowOff>85678</xdr:rowOff>
    </xdr:from>
    <xdr:ext cx="534377" cy="259045"/>
    <xdr:sp macro="" textlink="">
      <xdr:nvSpPr>
        <xdr:cNvPr id="253" name="扶助費該当値テキスト"/>
        <xdr:cNvSpPr txBox="1"/>
      </xdr:nvSpPr>
      <xdr:spPr>
        <a:xfrm>
          <a:off x="4686300" y="1585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70,370</a:t>
          </a:r>
          <a:endParaRPr kumimoji="1" lang="ja-JP" altLang="en-US" sz="1000" b="1">
            <a:solidFill>
              <a:srgbClr val="FF0000"/>
            </a:solidFill>
            <a:latin typeface="ＭＳ Ｐゴシック"/>
          </a:endParaRPr>
        </a:p>
      </xdr:txBody>
    </xdr:sp>
    <xdr:clientData/>
  </xdr:oneCellAnchor>
  <xdr:twoCellAnchor>
    <xdr:from>
      <xdr:col>5</xdr:col>
      <xdr:colOff>307975</xdr:colOff>
      <xdr:row>93</xdr:row>
      <xdr:rowOff>38970</xdr:rowOff>
    </xdr:from>
    <xdr:to>
      <xdr:col>5</xdr:col>
      <xdr:colOff>409575</xdr:colOff>
      <xdr:row>93</xdr:row>
      <xdr:rowOff>140570</xdr:rowOff>
    </xdr:to>
    <xdr:sp macro="" textlink="">
      <xdr:nvSpPr>
        <xdr:cNvPr id="254" name="円/楕円 253"/>
        <xdr:cNvSpPr/>
      </xdr:nvSpPr>
      <xdr:spPr>
        <a:xfrm>
          <a:off x="3746500" y="1598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91</xdr:row>
      <xdr:rowOff>157097</xdr:rowOff>
    </xdr:from>
    <xdr:ext cx="534377" cy="259045"/>
    <xdr:sp macro="" textlink="">
      <xdr:nvSpPr>
        <xdr:cNvPr id="255" name="テキスト ボックス 254"/>
        <xdr:cNvSpPr txBox="1"/>
      </xdr:nvSpPr>
      <xdr:spPr>
        <a:xfrm>
          <a:off x="3530111" y="1575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71,621</a:t>
          </a:r>
          <a:endParaRPr kumimoji="1" lang="ja-JP" altLang="en-US" sz="1000" b="1">
            <a:solidFill>
              <a:srgbClr val="FF0000"/>
            </a:solidFill>
            <a:latin typeface="ＭＳ Ｐゴシック"/>
          </a:endParaRPr>
        </a:p>
      </xdr:txBody>
    </xdr:sp>
    <xdr:clientData/>
  </xdr:oneCellAnchor>
  <xdr:twoCellAnchor>
    <xdr:from>
      <xdr:col>4</xdr:col>
      <xdr:colOff>104775</xdr:colOff>
      <xdr:row>93</xdr:row>
      <xdr:rowOff>139840</xdr:rowOff>
    </xdr:from>
    <xdr:to>
      <xdr:col>4</xdr:col>
      <xdr:colOff>206375</xdr:colOff>
      <xdr:row>94</xdr:row>
      <xdr:rowOff>69990</xdr:rowOff>
    </xdr:to>
    <xdr:sp macro="" textlink="">
      <xdr:nvSpPr>
        <xdr:cNvPr id="256" name="円/楕円 255"/>
        <xdr:cNvSpPr/>
      </xdr:nvSpPr>
      <xdr:spPr>
        <a:xfrm>
          <a:off x="2857500" y="160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92</xdr:row>
      <xdr:rowOff>86517</xdr:rowOff>
    </xdr:from>
    <xdr:ext cx="534377" cy="259045"/>
    <xdr:sp macro="" textlink="">
      <xdr:nvSpPr>
        <xdr:cNvPr id="257" name="テキスト ボックス 256"/>
        <xdr:cNvSpPr txBox="1"/>
      </xdr:nvSpPr>
      <xdr:spPr>
        <a:xfrm>
          <a:off x="2641111" y="1585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66,326</a:t>
          </a:r>
          <a:endParaRPr kumimoji="1" lang="ja-JP" altLang="en-US" sz="1000" b="1">
            <a:solidFill>
              <a:srgbClr val="FF0000"/>
            </a:solidFill>
            <a:latin typeface="ＭＳ Ｐゴシック"/>
          </a:endParaRPr>
        </a:p>
      </xdr:txBody>
    </xdr:sp>
    <xdr:clientData/>
  </xdr:oneCellAnchor>
  <xdr:twoCellAnchor>
    <xdr:from>
      <xdr:col>2</xdr:col>
      <xdr:colOff>587375</xdr:colOff>
      <xdr:row>93</xdr:row>
      <xdr:rowOff>111970</xdr:rowOff>
    </xdr:from>
    <xdr:to>
      <xdr:col>3</xdr:col>
      <xdr:colOff>3175</xdr:colOff>
      <xdr:row>94</xdr:row>
      <xdr:rowOff>42120</xdr:rowOff>
    </xdr:to>
    <xdr:sp macro="" textlink="">
      <xdr:nvSpPr>
        <xdr:cNvPr id="258" name="円/楕円 257"/>
        <xdr:cNvSpPr/>
      </xdr:nvSpPr>
      <xdr:spPr>
        <a:xfrm>
          <a:off x="1968500" y="1605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92</xdr:row>
      <xdr:rowOff>58647</xdr:rowOff>
    </xdr:from>
    <xdr:ext cx="534377" cy="259045"/>
    <xdr:sp macro="" textlink="">
      <xdr:nvSpPr>
        <xdr:cNvPr id="259" name="テキスト ボックス 258"/>
        <xdr:cNvSpPr txBox="1"/>
      </xdr:nvSpPr>
      <xdr:spPr>
        <a:xfrm>
          <a:off x="1752111" y="1583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67,789</a:t>
          </a:r>
          <a:endParaRPr kumimoji="1" lang="ja-JP" altLang="en-US" sz="1000" b="1">
            <a:solidFill>
              <a:srgbClr val="FF0000"/>
            </a:solidFill>
            <a:latin typeface="ＭＳ Ｐゴシック"/>
          </a:endParaRPr>
        </a:p>
      </xdr:txBody>
    </xdr:sp>
    <xdr:clientData/>
  </xdr:oneCellAnchor>
  <xdr:twoCellAnchor>
    <xdr:from>
      <xdr:col>1</xdr:col>
      <xdr:colOff>384175</xdr:colOff>
      <xdr:row>93</xdr:row>
      <xdr:rowOff>122867</xdr:rowOff>
    </xdr:from>
    <xdr:to>
      <xdr:col>1</xdr:col>
      <xdr:colOff>485775</xdr:colOff>
      <xdr:row>94</xdr:row>
      <xdr:rowOff>53017</xdr:rowOff>
    </xdr:to>
    <xdr:sp macro="" textlink="">
      <xdr:nvSpPr>
        <xdr:cNvPr id="260" name="円/楕円 259"/>
        <xdr:cNvSpPr/>
      </xdr:nvSpPr>
      <xdr:spPr>
        <a:xfrm>
          <a:off x="1079500" y="1606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92</xdr:row>
      <xdr:rowOff>69544</xdr:rowOff>
    </xdr:from>
    <xdr:ext cx="534377" cy="259045"/>
    <xdr:sp macro="" textlink="">
      <xdr:nvSpPr>
        <xdr:cNvPr id="261" name="テキスト ボックス 260"/>
        <xdr:cNvSpPr txBox="1"/>
      </xdr:nvSpPr>
      <xdr:spPr>
        <a:xfrm>
          <a:off x="863111" y="1584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67,217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2" name="テキスト ボックス 271"/>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3" name="直線コネクタ 272"/>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4" name="テキスト ボックス 273"/>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5" name="直線コネクタ 274"/>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6" name="テキスト ボックス 275"/>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7" name="直線コネクタ 276"/>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8" name="テキスト ボックス 277"/>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9" name="直線コネクタ 278"/>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0" name="テキスト ボックス 279"/>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14583</xdr:rowOff>
    </xdr:from>
    <xdr:to>
      <xdr:col>15</xdr:col>
      <xdr:colOff>180340</xdr:colOff>
      <xdr:row>39</xdr:row>
      <xdr:rowOff>32743</xdr:rowOff>
    </xdr:to>
    <xdr:cxnSp macro="">
      <xdr:nvCxnSpPr>
        <xdr:cNvPr id="284" name="直線コネクタ 283"/>
        <xdr:cNvCxnSpPr/>
      </xdr:nvCxnSpPr>
      <xdr:spPr>
        <a:xfrm flipV="1">
          <a:off x="10475595" y="5158083"/>
          <a:ext cx="1270" cy="156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36570</xdr:rowOff>
    </xdr:from>
    <xdr:ext cx="534377" cy="259045"/>
    <xdr:sp macro="" textlink="">
      <xdr:nvSpPr>
        <xdr:cNvPr id="285" name="補助費等最小値テキスト"/>
        <xdr:cNvSpPr txBox="1"/>
      </xdr:nvSpPr>
      <xdr:spPr>
        <a:xfrm>
          <a:off x="10528300" y="672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42,947</a:t>
          </a:r>
          <a:endParaRPr kumimoji="1" lang="ja-JP" altLang="en-US" sz="1000" b="1">
            <a:latin typeface="ＭＳ Ｐゴシック"/>
          </a:endParaRPr>
        </a:p>
      </xdr:txBody>
    </xdr:sp>
    <xdr:clientData/>
  </xdr:oneCellAnchor>
  <xdr:twoCellAnchor>
    <xdr:from>
      <xdr:col>15</xdr:col>
      <xdr:colOff>92075</xdr:colOff>
      <xdr:row>39</xdr:row>
      <xdr:rowOff>32743</xdr:rowOff>
    </xdr:from>
    <xdr:to>
      <xdr:col>15</xdr:col>
      <xdr:colOff>269875</xdr:colOff>
      <xdr:row>39</xdr:row>
      <xdr:rowOff>32743</xdr:rowOff>
    </xdr:to>
    <xdr:cxnSp macro="">
      <xdr:nvCxnSpPr>
        <xdr:cNvPr id="286" name="直線コネクタ 285"/>
        <xdr:cNvCxnSpPr/>
      </xdr:nvCxnSpPr>
      <xdr:spPr>
        <a:xfrm>
          <a:off x="10388600" y="6719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132710</xdr:rowOff>
    </xdr:from>
    <xdr:ext cx="599010" cy="259045"/>
    <xdr:sp macro="" textlink="">
      <xdr:nvSpPr>
        <xdr:cNvPr id="287" name="補助費等最大値テキスト"/>
        <xdr:cNvSpPr txBox="1"/>
      </xdr:nvSpPr>
      <xdr:spPr>
        <a:xfrm>
          <a:off x="10528300" y="493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213,683</a:t>
          </a:r>
          <a:endParaRPr kumimoji="1" lang="ja-JP" altLang="en-US" sz="1000" b="1">
            <a:latin typeface="ＭＳ Ｐゴシック"/>
          </a:endParaRPr>
        </a:p>
      </xdr:txBody>
    </xdr:sp>
    <xdr:clientData/>
  </xdr:oneCellAnchor>
  <xdr:twoCellAnchor>
    <xdr:from>
      <xdr:col>15</xdr:col>
      <xdr:colOff>92075</xdr:colOff>
      <xdr:row>30</xdr:row>
      <xdr:rowOff>14583</xdr:rowOff>
    </xdr:from>
    <xdr:to>
      <xdr:col>15</xdr:col>
      <xdr:colOff>269875</xdr:colOff>
      <xdr:row>30</xdr:row>
      <xdr:rowOff>14583</xdr:rowOff>
    </xdr:to>
    <xdr:cxnSp macro="">
      <xdr:nvCxnSpPr>
        <xdr:cNvPr id="288" name="直線コネクタ 287"/>
        <xdr:cNvCxnSpPr/>
      </xdr:nvCxnSpPr>
      <xdr:spPr>
        <a:xfrm>
          <a:off x="10388600" y="5158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8630</xdr:rowOff>
    </xdr:from>
    <xdr:to>
      <xdr:col>15</xdr:col>
      <xdr:colOff>180975</xdr:colOff>
      <xdr:row>34</xdr:row>
      <xdr:rowOff>44456</xdr:rowOff>
    </xdr:to>
    <xdr:cxnSp macro="">
      <xdr:nvCxnSpPr>
        <xdr:cNvPr id="289" name="直線コネクタ 288"/>
        <xdr:cNvCxnSpPr/>
      </xdr:nvCxnSpPr>
      <xdr:spPr>
        <a:xfrm>
          <a:off x="9639300" y="5837930"/>
          <a:ext cx="838200" cy="3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18635</xdr:rowOff>
    </xdr:from>
    <xdr:ext cx="534377" cy="259045"/>
    <xdr:sp macro="" textlink="">
      <xdr:nvSpPr>
        <xdr:cNvPr id="290" name="補助費等平均値テキスト"/>
        <xdr:cNvSpPr txBox="1"/>
      </xdr:nvSpPr>
      <xdr:spPr>
        <a:xfrm>
          <a:off x="10528300" y="6190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40208</xdr:rowOff>
    </xdr:from>
    <xdr:to>
      <xdr:col>15</xdr:col>
      <xdr:colOff>231775</xdr:colOff>
      <xdr:row>36</xdr:row>
      <xdr:rowOff>141808</xdr:rowOff>
    </xdr:to>
    <xdr:sp macro="" textlink="">
      <xdr:nvSpPr>
        <xdr:cNvPr id="291" name="フローチャート : 判断 290"/>
        <xdr:cNvSpPr/>
      </xdr:nvSpPr>
      <xdr:spPr>
        <a:xfrm>
          <a:off x="10426700" y="62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8630</xdr:rowOff>
    </xdr:from>
    <xdr:to>
      <xdr:col>14</xdr:col>
      <xdr:colOff>28575</xdr:colOff>
      <xdr:row>35</xdr:row>
      <xdr:rowOff>7880</xdr:rowOff>
    </xdr:to>
    <xdr:cxnSp macro="">
      <xdr:nvCxnSpPr>
        <xdr:cNvPr id="292" name="直線コネクタ 291"/>
        <xdr:cNvCxnSpPr/>
      </xdr:nvCxnSpPr>
      <xdr:spPr>
        <a:xfrm flipV="1">
          <a:off x="8750300" y="5837930"/>
          <a:ext cx="889000" cy="17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78512</xdr:rowOff>
    </xdr:from>
    <xdr:to>
      <xdr:col>14</xdr:col>
      <xdr:colOff>79375</xdr:colOff>
      <xdr:row>37</xdr:row>
      <xdr:rowOff>8662</xdr:rowOff>
    </xdr:to>
    <xdr:sp macro="" textlink="">
      <xdr:nvSpPr>
        <xdr:cNvPr id="293" name="フローチャート : 判断 292"/>
        <xdr:cNvSpPr/>
      </xdr:nvSpPr>
      <xdr:spPr>
        <a:xfrm>
          <a:off x="9588500" y="625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171239</xdr:rowOff>
    </xdr:from>
    <xdr:ext cx="534377" cy="259045"/>
    <xdr:sp macro="" textlink="">
      <xdr:nvSpPr>
        <xdr:cNvPr id="294" name="テキスト ボックス 293"/>
        <xdr:cNvSpPr txBox="1"/>
      </xdr:nvSpPr>
      <xdr:spPr>
        <a:xfrm>
          <a:off x="9372111" y="634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7880</xdr:rowOff>
    </xdr:from>
    <xdr:to>
      <xdr:col>12</xdr:col>
      <xdr:colOff>511175</xdr:colOff>
      <xdr:row>35</xdr:row>
      <xdr:rowOff>75463</xdr:rowOff>
    </xdr:to>
    <xdr:cxnSp macro="">
      <xdr:nvCxnSpPr>
        <xdr:cNvPr id="295" name="直線コネクタ 294"/>
        <xdr:cNvCxnSpPr/>
      </xdr:nvCxnSpPr>
      <xdr:spPr>
        <a:xfrm flipV="1">
          <a:off x="7861300" y="6008630"/>
          <a:ext cx="889000" cy="6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135763</xdr:rowOff>
    </xdr:from>
    <xdr:to>
      <xdr:col>12</xdr:col>
      <xdr:colOff>561975</xdr:colOff>
      <xdr:row>37</xdr:row>
      <xdr:rowOff>65913</xdr:rowOff>
    </xdr:to>
    <xdr:sp macro="" textlink="">
      <xdr:nvSpPr>
        <xdr:cNvPr id="296" name="フローチャート : 判断 295"/>
        <xdr:cNvSpPr/>
      </xdr:nvSpPr>
      <xdr:spPr>
        <a:xfrm>
          <a:off x="8699500" y="63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57040</xdr:rowOff>
    </xdr:from>
    <xdr:ext cx="534377" cy="259045"/>
    <xdr:sp macro="" textlink="">
      <xdr:nvSpPr>
        <xdr:cNvPr id="297" name="テキスト ボックス 296"/>
        <xdr:cNvSpPr txBox="1"/>
      </xdr:nvSpPr>
      <xdr:spPr>
        <a:xfrm>
          <a:off x="8483111" y="640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75463</xdr:rowOff>
    </xdr:from>
    <xdr:to>
      <xdr:col>11</xdr:col>
      <xdr:colOff>307975</xdr:colOff>
      <xdr:row>35</xdr:row>
      <xdr:rowOff>109461</xdr:rowOff>
    </xdr:to>
    <xdr:cxnSp macro="">
      <xdr:nvCxnSpPr>
        <xdr:cNvPr id="298" name="直線コネクタ 297"/>
        <xdr:cNvCxnSpPr/>
      </xdr:nvCxnSpPr>
      <xdr:spPr>
        <a:xfrm flipV="1">
          <a:off x="6972300" y="6076213"/>
          <a:ext cx="889000" cy="3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138753</xdr:rowOff>
    </xdr:from>
    <xdr:to>
      <xdr:col>11</xdr:col>
      <xdr:colOff>358775</xdr:colOff>
      <xdr:row>37</xdr:row>
      <xdr:rowOff>68903</xdr:rowOff>
    </xdr:to>
    <xdr:sp macro="" textlink="">
      <xdr:nvSpPr>
        <xdr:cNvPr id="299" name="フローチャート : 判断 298"/>
        <xdr:cNvSpPr/>
      </xdr:nvSpPr>
      <xdr:spPr>
        <a:xfrm>
          <a:off x="7810500" y="631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60030</xdr:rowOff>
    </xdr:from>
    <xdr:ext cx="534377" cy="259045"/>
    <xdr:sp macro="" textlink="">
      <xdr:nvSpPr>
        <xdr:cNvPr id="300" name="テキスト ボックス 299"/>
        <xdr:cNvSpPr txBox="1"/>
      </xdr:nvSpPr>
      <xdr:spPr>
        <a:xfrm>
          <a:off x="7594111" y="640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149835</xdr:rowOff>
    </xdr:from>
    <xdr:to>
      <xdr:col>10</xdr:col>
      <xdr:colOff>155575</xdr:colOff>
      <xdr:row>37</xdr:row>
      <xdr:rowOff>79985</xdr:rowOff>
    </xdr:to>
    <xdr:sp macro="" textlink="">
      <xdr:nvSpPr>
        <xdr:cNvPr id="301" name="フローチャート : 判断 300"/>
        <xdr:cNvSpPr/>
      </xdr:nvSpPr>
      <xdr:spPr>
        <a:xfrm>
          <a:off x="6921500" y="63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71112</xdr:rowOff>
    </xdr:from>
    <xdr:ext cx="534377" cy="259045"/>
    <xdr:sp macro="" textlink="">
      <xdr:nvSpPr>
        <xdr:cNvPr id="302" name="テキスト ボックス 301"/>
        <xdr:cNvSpPr txBox="1"/>
      </xdr:nvSpPr>
      <xdr:spPr>
        <a:xfrm>
          <a:off x="6705111" y="641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33</xdr:row>
      <xdr:rowOff>165106</xdr:rowOff>
    </xdr:from>
    <xdr:to>
      <xdr:col>15</xdr:col>
      <xdr:colOff>231775</xdr:colOff>
      <xdr:row>34</xdr:row>
      <xdr:rowOff>95256</xdr:rowOff>
    </xdr:to>
    <xdr:sp macro="" textlink="">
      <xdr:nvSpPr>
        <xdr:cNvPr id="308" name="円/楕円 307"/>
        <xdr:cNvSpPr/>
      </xdr:nvSpPr>
      <xdr:spPr>
        <a:xfrm>
          <a:off x="10426700" y="582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16533</xdr:rowOff>
    </xdr:from>
    <xdr:ext cx="599010" cy="259045"/>
    <xdr:sp macro="" textlink="">
      <xdr:nvSpPr>
        <xdr:cNvPr id="309" name="補助費等該当値テキスト"/>
        <xdr:cNvSpPr txBox="1"/>
      </xdr:nvSpPr>
      <xdr:spPr>
        <a:xfrm>
          <a:off x="10528300" y="567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135,416</a:t>
          </a:r>
          <a:endParaRPr kumimoji="1" lang="ja-JP" altLang="en-US" sz="1000" b="1">
            <a:solidFill>
              <a:srgbClr val="FF0000"/>
            </a:solidFill>
            <a:latin typeface="ＭＳ Ｐゴシック"/>
          </a:endParaRPr>
        </a:p>
      </xdr:txBody>
    </xdr:sp>
    <xdr:clientData/>
  </xdr:oneCellAnchor>
  <xdr:twoCellAnchor>
    <xdr:from>
      <xdr:col>13</xdr:col>
      <xdr:colOff>663575</xdr:colOff>
      <xdr:row>33</xdr:row>
      <xdr:rowOff>129280</xdr:rowOff>
    </xdr:from>
    <xdr:to>
      <xdr:col>14</xdr:col>
      <xdr:colOff>79375</xdr:colOff>
      <xdr:row>34</xdr:row>
      <xdr:rowOff>59430</xdr:rowOff>
    </xdr:to>
    <xdr:sp macro="" textlink="">
      <xdr:nvSpPr>
        <xdr:cNvPr id="310" name="円/楕円 309"/>
        <xdr:cNvSpPr/>
      </xdr:nvSpPr>
      <xdr:spPr>
        <a:xfrm>
          <a:off x="9588500" y="578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32</xdr:row>
      <xdr:rowOff>75957</xdr:rowOff>
    </xdr:from>
    <xdr:ext cx="599010" cy="259045"/>
    <xdr:sp macro="" textlink="">
      <xdr:nvSpPr>
        <xdr:cNvPr id="311" name="テキスト ボックス 310"/>
        <xdr:cNvSpPr txBox="1"/>
      </xdr:nvSpPr>
      <xdr:spPr>
        <a:xfrm>
          <a:off x="9339794" y="5562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139,334</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128530</xdr:rowOff>
    </xdr:from>
    <xdr:to>
      <xdr:col>12</xdr:col>
      <xdr:colOff>561975</xdr:colOff>
      <xdr:row>35</xdr:row>
      <xdr:rowOff>58680</xdr:rowOff>
    </xdr:to>
    <xdr:sp macro="" textlink="">
      <xdr:nvSpPr>
        <xdr:cNvPr id="312" name="円/楕円 311"/>
        <xdr:cNvSpPr/>
      </xdr:nvSpPr>
      <xdr:spPr>
        <a:xfrm>
          <a:off x="8699500" y="595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33</xdr:row>
      <xdr:rowOff>75207</xdr:rowOff>
    </xdr:from>
    <xdr:ext cx="599010" cy="259045"/>
    <xdr:sp macro="" textlink="">
      <xdr:nvSpPr>
        <xdr:cNvPr id="313" name="テキスト ボックス 312"/>
        <xdr:cNvSpPr txBox="1"/>
      </xdr:nvSpPr>
      <xdr:spPr>
        <a:xfrm>
          <a:off x="8450794" y="5733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120,666</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24663</xdr:rowOff>
    </xdr:from>
    <xdr:to>
      <xdr:col>11</xdr:col>
      <xdr:colOff>358775</xdr:colOff>
      <xdr:row>35</xdr:row>
      <xdr:rowOff>126263</xdr:rowOff>
    </xdr:to>
    <xdr:sp macro="" textlink="">
      <xdr:nvSpPr>
        <xdr:cNvPr id="314" name="円/楕円 313"/>
        <xdr:cNvSpPr/>
      </xdr:nvSpPr>
      <xdr:spPr>
        <a:xfrm>
          <a:off x="7810500" y="60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33</xdr:row>
      <xdr:rowOff>142790</xdr:rowOff>
    </xdr:from>
    <xdr:ext cx="599010" cy="259045"/>
    <xdr:sp macro="" textlink="">
      <xdr:nvSpPr>
        <xdr:cNvPr id="315" name="テキスト ボックス 314"/>
        <xdr:cNvSpPr txBox="1"/>
      </xdr:nvSpPr>
      <xdr:spPr>
        <a:xfrm>
          <a:off x="7561794" y="580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113,275</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58661</xdr:rowOff>
    </xdr:from>
    <xdr:to>
      <xdr:col>10</xdr:col>
      <xdr:colOff>155575</xdr:colOff>
      <xdr:row>35</xdr:row>
      <xdr:rowOff>160261</xdr:rowOff>
    </xdr:to>
    <xdr:sp macro="" textlink="">
      <xdr:nvSpPr>
        <xdr:cNvPr id="316" name="円/楕円 315"/>
        <xdr:cNvSpPr/>
      </xdr:nvSpPr>
      <xdr:spPr>
        <a:xfrm>
          <a:off x="6921500" y="605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34</xdr:row>
      <xdr:rowOff>5338</xdr:rowOff>
    </xdr:from>
    <xdr:ext cx="599010" cy="259045"/>
    <xdr:sp macro="" textlink="">
      <xdr:nvSpPr>
        <xdr:cNvPr id="317" name="テキスト ボックス 316"/>
        <xdr:cNvSpPr txBox="1"/>
      </xdr:nvSpPr>
      <xdr:spPr>
        <a:xfrm>
          <a:off x="6672794" y="583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109,557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1" name="テキスト ボックス 330"/>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3" name="テキスト ボックス 332"/>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5" name="テキスト ボックス 334"/>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7" name="テキスト ボックス 336"/>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9" name="テキスト ボックス 338"/>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46310</xdr:rowOff>
    </xdr:from>
    <xdr:to>
      <xdr:col>15</xdr:col>
      <xdr:colOff>180340</xdr:colOff>
      <xdr:row>59</xdr:row>
      <xdr:rowOff>93983</xdr:rowOff>
    </xdr:to>
    <xdr:cxnSp macro="">
      <xdr:nvCxnSpPr>
        <xdr:cNvPr id="343" name="直線コネクタ 342"/>
        <xdr:cNvCxnSpPr/>
      </xdr:nvCxnSpPr>
      <xdr:spPr>
        <a:xfrm flipV="1">
          <a:off x="10475595" y="8790260"/>
          <a:ext cx="1270" cy="141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111505</xdr:rowOff>
    </xdr:from>
    <xdr:ext cx="534377" cy="259045"/>
    <xdr:sp macro="" textlink="">
      <xdr:nvSpPr>
        <xdr:cNvPr id="344" name="普通建設事業費最小値テキスト"/>
        <xdr:cNvSpPr txBox="1"/>
      </xdr:nvSpPr>
      <xdr:spPr>
        <a:xfrm>
          <a:off x="10528300" y="1022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14,992</a:t>
          </a:r>
          <a:endParaRPr kumimoji="1" lang="ja-JP" altLang="en-US" sz="1000" b="1">
            <a:latin typeface="ＭＳ Ｐゴシック"/>
          </a:endParaRPr>
        </a:p>
      </xdr:txBody>
    </xdr:sp>
    <xdr:clientData/>
  </xdr:oneCellAnchor>
  <xdr:twoCellAnchor>
    <xdr:from>
      <xdr:col>15</xdr:col>
      <xdr:colOff>92075</xdr:colOff>
      <xdr:row>59</xdr:row>
      <xdr:rowOff>93983</xdr:rowOff>
    </xdr:from>
    <xdr:to>
      <xdr:col>15</xdr:col>
      <xdr:colOff>269875</xdr:colOff>
      <xdr:row>59</xdr:row>
      <xdr:rowOff>93983</xdr:rowOff>
    </xdr:to>
    <xdr:cxnSp macro="">
      <xdr:nvCxnSpPr>
        <xdr:cNvPr id="345" name="直線コネクタ 344"/>
        <xdr:cNvCxnSpPr/>
      </xdr:nvCxnSpPr>
      <xdr:spPr>
        <a:xfrm>
          <a:off x="10388600" y="10209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164437</xdr:rowOff>
    </xdr:from>
    <xdr:ext cx="690189" cy="259045"/>
    <xdr:sp macro="" textlink="">
      <xdr:nvSpPr>
        <xdr:cNvPr id="346" name="普通建設事業費最大値テキスト"/>
        <xdr:cNvSpPr txBox="1"/>
      </xdr:nvSpPr>
      <xdr:spPr>
        <a:xfrm>
          <a:off x="10528300" y="85654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4,360,971</a:t>
          </a:r>
          <a:endParaRPr kumimoji="1" lang="ja-JP" altLang="en-US" sz="1000" b="1">
            <a:latin typeface="ＭＳ Ｐゴシック"/>
          </a:endParaRPr>
        </a:p>
      </xdr:txBody>
    </xdr:sp>
    <xdr:clientData/>
  </xdr:oneCellAnchor>
  <xdr:twoCellAnchor>
    <xdr:from>
      <xdr:col>15</xdr:col>
      <xdr:colOff>92075</xdr:colOff>
      <xdr:row>51</xdr:row>
      <xdr:rowOff>46310</xdr:rowOff>
    </xdr:from>
    <xdr:to>
      <xdr:col>15</xdr:col>
      <xdr:colOff>269875</xdr:colOff>
      <xdr:row>51</xdr:row>
      <xdr:rowOff>46310</xdr:rowOff>
    </xdr:to>
    <xdr:cxnSp macro="">
      <xdr:nvCxnSpPr>
        <xdr:cNvPr id="347" name="直線コネクタ 346"/>
        <xdr:cNvCxnSpPr/>
      </xdr:nvCxnSpPr>
      <xdr:spPr>
        <a:xfrm>
          <a:off x="10388600" y="87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68231</xdr:rowOff>
    </xdr:from>
    <xdr:to>
      <xdr:col>15</xdr:col>
      <xdr:colOff>180975</xdr:colOff>
      <xdr:row>59</xdr:row>
      <xdr:rowOff>77609</xdr:rowOff>
    </xdr:to>
    <xdr:cxnSp macro="">
      <xdr:nvCxnSpPr>
        <xdr:cNvPr id="348" name="直線コネクタ 347"/>
        <xdr:cNvCxnSpPr/>
      </xdr:nvCxnSpPr>
      <xdr:spPr>
        <a:xfrm>
          <a:off x="9639300" y="10183781"/>
          <a:ext cx="838200" cy="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28955</xdr:rowOff>
    </xdr:from>
    <xdr:ext cx="599010" cy="259045"/>
    <xdr:sp macro="" textlink="">
      <xdr:nvSpPr>
        <xdr:cNvPr id="349" name="普通建設事業費平均値テキスト"/>
        <xdr:cNvSpPr txBox="1"/>
      </xdr:nvSpPr>
      <xdr:spPr>
        <a:xfrm>
          <a:off x="10528300" y="99730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6078</xdr:rowOff>
    </xdr:from>
    <xdr:to>
      <xdr:col>15</xdr:col>
      <xdr:colOff>231775</xdr:colOff>
      <xdr:row>59</xdr:row>
      <xdr:rowOff>107678</xdr:rowOff>
    </xdr:to>
    <xdr:sp macro="" textlink="">
      <xdr:nvSpPr>
        <xdr:cNvPr id="350" name="フローチャート : 判断 349"/>
        <xdr:cNvSpPr/>
      </xdr:nvSpPr>
      <xdr:spPr>
        <a:xfrm>
          <a:off x="104267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4042</xdr:rowOff>
    </xdr:from>
    <xdr:to>
      <xdr:col>14</xdr:col>
      <xdr:colOff>28575</xdr:colOff>
      <xdr:row>59</xdr:row>
      <xdr:rowOff>68231</xdr:rowOff>
    </xdr:to>
    <xdr:cxnSp macro="">
      <xdr:nvCxnSpPr>
        <xdr:cNvPr id="351" name="直線コネクタ 350"/>
        <xdr:cNvCxnSpPr/>
      </xdr:nvCxnSpPr>
      <xdr:spPr>
        <a:xfrm>
          <a:off x="8750300" y="10119592"/>
          <a:ext cx="889000" cy="6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6119</xdr:rowOff>
    </xdr:from>
    <xdr:to>
      <xdr:col>14</xdr:col>
      <xdr:colOff>79375</xdr:colOff>
      <xdr:row>59</xdr:row>
      <xdr:rowOff>107719</xdr:rowOff>
    </xdr:to>
    <xdr:sp macro="" textlink="">
      <xdr:nvSpPr>
        <xdr:cNvPr id="352" name="フローチャート : 判断 351"/>
        <xdr:cNvSpPr/>
      </xdr:nvSpPr>
      <xdr:spPr>
        <a:xfrm>
          <a:off x="9588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124246</xdr:rowOff>
    </xdr:from>
    <xdr:ext cx="599010" cy="259045"/>
    <xdr:sp macro="" textlink="">
      <xdr:nvSpPr>
        <xdr:cNvPr id="353" name="テキスト ボックス 352"/>
        <xdr:cNvSpPr txBox="1"/>
      </xdr:nvSpPr>
      <xdr:spPr>
        <a:xfrm>
          <a:off x="9339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165915</xdr:rowOff>
    </xdr:from>
    <xdr:to>
      <xdr:col>12</xdr:col>
      <xdr:colOff>511175</xdr:colOff>
      <xdr:row>59</xdr:row>
      <xdr:rowOff>4042</xdr:rowOff>
    </xdr:to>
    <xdr:cxnSp macro="">
      <xdr:nvCxnSpPr>
        <xdr:cNvPr id="354" name="直線コネクタ 353"/>
        <xdr:cNvCxnSpPr/>
      </xdr:nvCxnSpPr>
      <xdr:spPr>
        <a:xfrm>
          <a:off x="7861300" y="10110015"/>
          <a:ext cx="889000" cy="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9470</xdr:rowOff>
    </xdr:from>
    <xdr:to>
      <xdr:col>12</xdr:col>
      <xdr:colOff>561975</xdr:colOff>
      <xdr:row>59</xdr:row>
      <xdr:rowOff>111070</xdr:rowOff>
    </xdr:to>
    <xdr:sp macro="" textlink="">
      <xdr:nvSpPr>
        <xdr:cNvPr id="355" name="フローチャート : 判断 354"/>
        <xdr:cNvSpPr/>
      </xdr:nvSpPr>
      <xdr:spPr>
        <a:xfrm>
          <a:off x="8699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102197</xdr:rowOff>
    </xdr:from>
    <xdr:ext cx="599010" cy="259045"/>
    <xdr:sp macro="" textlink="">
      <xdr:nvSpPr>
        <xdr:cNvPr id="356" name="テキスト ボックス 355"/>
        <xdr:cNvSpPr txBox="1"/>
      </xdr:nvSpPr>
      <xdr:spPr>
        <a:xfrm>
          <a:off x="8450794" y="10217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165915</xdr:rowOff>
    </xdr:from>
    <xdr:to>
      <xdr:col>11</xdr:col>
      <xdr:colOff>307975</xdr:colOff>
      <xdr:row>59</xdr:row>
      <xdr:rowOff>73546</xdr:rowOff>
    </xdr:to>
    <xdr:cxnSp macro="">
      <xdr:nvCxnSpPr>
        <xdr:cNvPr id="357" name="直線コネクタ 356"/>
        <xdr:cNvCxnSpPr/>
      </xdr:nvCxnSpPr>
      <xdr:spPr>
        <a:xfrm flipV="1">
          <a:off x="6972300" y="10110015"/>
          <a:ext cx="889000" cy="7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9650</xdr:rowOff>
    </xdr:from>
    <xdr:to>
      <xdr:col>11</xdr:col>
      <xdr:colOff>358775</xdr:colOff>
      <xdr:row>59</xdr:row>
      <xdr:rowOff>111250</xdr:rowOff>
    </xdr:to>
    <xdr:sp macro="" textlink="">
      <xdr:nvSpPr>
        <xdr:cNvPr id="358" name="フローチャート : 判断 357"/>
        <xdr:cNvSpPr/>
      </xdr:nvSpPr>
      <xdr:spPr>
        <a:xfrm>
          <a:off x="7810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102377</xdr:rowOff>
    </xdr:from>
    <xdr:ext cx="599010" cy="259045"/>
    <xdr:sp macro="" textlink="">
      <xdr:nvSpPr>
        <xdr:cNvPr id="359" name="テキスト ボックス 358"/>
        <xdr:cNvSpPr txBox="1"/>
      </xdr:nvSpPr>
      <xdr:spPr>
        <a:xfrm>
          <a:off x="7561794" y="1021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16619</xdr:rowOff>
    </xdr:from>
    <xdr:to>
      <xdr:col>10</xdr:col>
      <xdr:colOff>155575</xdr:colOff>
      <xdr:row>59</xdr:row>
      <xdr:rowOff>118219</xdr:rowOff>
    </xdr:to>
    <xdr:sp macro="" textlink="">
      <xdr:nvSpPr>
        <xdr:cNvPr id="360" name="フローチャート : 判断 359"/>
        <xdr:cNvSpPr/>
      </xdr:nvSpPr>
      <xdr:spPr>
        <a:xfrm>
          <a:off x="6921500" y="1013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134746</xdr:rowOff>
    </xdr:from>
    <xdr:ext cx="534377" cy="259045"/>
    <xdr:sp macro="" textlink="">
      <xdr:nvSpPr>
        <xdr:cNvPr id="361" name="テキスト ボックス 360"/>
        <xdr:cNvSpPr txBox="1"/>
      </xdr:nvSpPr>
      <xdr:spPr>
        <a:xfrm>
          <a:off x="6705111" y="990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59</xdr:row>
      <xdr:rowOff>26809</xdr:rowOff>
    </xdr:from>
    <xdr:to>
      <xdr:col>15</xdr:col>
      <xdr:colOff>231775</xdr:colOff>
      <xdr:row>59</xdr:row>
      <xdr:rowOff>128409</xdr:rowOff>
    </xdr:to>
    <xdr:sp macro="" textlink="">
      <xdr:nvSpPr>
        <xdr:cNvPr id="367" name="円/楕円 366"/>
        <xdr:cNvSpPr/>
      </xdr:nvSpPr>
      <xdr:spPr>
        <a:xfrm>
          <a:off x="10426700" y="1014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155955</xdr:rowOff>
    </xdr:from>
    <xdr:ext cx="534377" cy="259045"/>
    <xdr:sp macro="" textlink="">
      <xdr:nvSpPr>
        <xdr:cNvPr id="368" name="普通建設事業費該当値テキスト"/>
        <xdr:cNvSpPr txBox="1"/>
      </xdr:nvSpPr>
      <xdr:spPr>
        <a:xfrm>
          <a:off x="10528300" y="1010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65,130</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17431</xdr:rowOff>
    </xdr:from>
    <xdr:to>
      <xdr:col>14</xdr:col>
      <xdr:colOff>79375</xdr:colOff>
      <xdr:row>59</xdr:row>
      <xdr:rowOff>119031</xdr:rowOff>
    </xdr:to>
    <xdr:sp macro="" textlink="">
      <xdr:nvSpPr>
        <xdr:cNvPr id="369" name="円/楕円 368"/>
        <xdr:cNvSpPr/>
      </xdr:nvSpPr>
      <xdr:spPr>
        <a:xfrm>
          <a:off x="9588500" y="1013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110158</xdr:rowOff>
    </xdr:from>
    <xdr:ext cx="534377" cy="259045"/>
    <xdr:sp macro="" textlink="">
      <xdr:nvSpPr>
        <xdr:cNvPr id="370" name="テキスト ボックス 369"/>
        <xdr:cNvSpPr txBox="1"/>
      </xdr:nvSpPr>
      <xdr:spPr>
        <a:xfrm>
          <a:off x="9372111" y="1022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93,847</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124692</xdr:rowOff>
    </xdr:from>
    <xdr:to>
      <xdr:col>12</xdr:col>
      <xdr:colOff>561975</xdr:colOff>
      <xdr:row>59</xdr:row>
      <xdr:rowOff>54842</xdr:rowOff>
    </xdr:to>
    <xdr:sp macro="" textlink="">
      <xdr:nvSpPr>
        <xdr:cNvPr id="371" name="円/楕円 370"/>
        <xdr:cNvSpPr/>
      </xdr:nvSpPr>
      <xdr:spPr>
        <a:xfrm>
          <a:off x="8699500" y="1006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71369</xdr:rowOff>
    </xdr:from>
    <xdr:ext cx="599010" cy="259045"/>
    <xdr:sp macro="" textlink="">
      <xdr:nvSpPr>
        <xdr:cNvPr id="372" name="テキスト ボックス 371"/>
        <xdr:cNvSpPr txBox="1"/>
      </xdr:nvSpPr>
      <xdr:spPr>
        <a:xfrm>
          <a:off x="8450794" y="9844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290,401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115115</xdr:rowOff>
    </xdr:from>
    <xdr:to>
      <xdr:col>11</xdr:col>
      <xdr:colOff>358775</xdr:colOff>
      <xdr:row>59</xdr:row>
      <xdr:rowOff>45265</xdr:rowOff>
    </xdr:to>
    <xdr:sp macro="" textlink="">
      <xdr:nvSpPr>
        <xdr:cNvPr id="373" name="円/楕円 372"/>
        <xdr:cNvSpPr/>
      </xdr:nvSpPr>
      <xdr:spPr>
        <a:xfrm>
          <a:off x="7810500" y="1005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61792</xdr:rowOff>
    </xdr:from>
    <xdr:ext cx="599010" cy="259045"/>
    <xdr:sp macro="" textlink="">
      <xdr:nvSpPr>
        <xdr:cNvPr id="374" name="テキスト ボックス 373"/>
        <xdr:cNvSpPr txBox="1"/>
      </xdr:nvSpPr>
      <xdr:spPr>
        <a:xfrm>
          <a:off x="7561794" y="9834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319,726</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22746</xdr:rowOff>
    </xdr:from>
    <xdr:to>
      <xdr:col>10</xdr:col>
      <xdr:colOff>155575</xdr:colOff>
      <xdr:row>59</xdr:row>
      <xdr:rowOff>124346</xdr:rowOff>
    </xdr:to>
    <xdr:sp macro="" textlink="">
      <xdr:nvSpPr>
        <xdr:cNvPr id="375" name="円/楕円 374"/>
        <xdr:cNvSpPr/>
      </xdr:nvSpPr>
      <xdr:spPr>
        <a:xfrm>
          <a:off x="6921500" y="1013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115473</xdr:rowOff>
    </xdr:from>
    <xdr:ext cx="534377" cy="259045"/>
    <xdr:sp macro="" textlink="">
      <xdr:nvSpPr>
        <xdr:cNvPr id="376" name="テキスト ボックス 375"/>
        <xdr:cNvSpPr txBox="1"/>
      </xdr:nvSpPr>
      <xdr:spPr>
        <a:xfrm>
          <a:off x="6705111" y="1023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77,571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7" name="直線コネクタ 386"/>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8" name="テキスト ボックス 387"/>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9" name="直線コネクタ 388"/>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75</xdr:row>
      <xdr:rowOff>54627</xdr:rowOff>
    </xdr:from>
    <xdr:ext cx="685572" cy="259045"/>
    <xdr:sp macro="" textlink="">
      <xdr:nvSpPr>
        <xdr:cNvPr id="390" name="テキスト ボックス 389"/>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1" name="直線コネクタ 390"/>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72</xdr:row>
      <xdr:rowOff>111777</xdr:rowOff>
    </xdr:from>
    <xdr:ext cx="685572" cy="259045"/>
    <xdr:sp macro="" textlink="">
      <xdr:nvSpPr>
        <xdr:cNvPr id="392" name="テキスト ボックス 391"/>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3" name="直線コネクタ 392"/>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168927</xdr:rowOff>
    </xdr:from>
    <xdr:ext cx="685572" cy="259045"/>
    <xdr:sp macro="" textlink="">
      <xdr:nvSpPr>
        <xdr:cNvPr id="394" name="テキスト ボックス 393"/>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6" name="テキスト ボックス 395"/>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139647</xdr:rowOff>
    </xdr:from>
    <xdr:to>
      <xdr:col>15</xdr:col>
      <xdr:colOff>180340</xdr:colOff>
      <xdr:row>78</xdr:row>
      <xdr:rowOff>139443</xdr:rowOff>
    </xdr:to>
    <xdr:cxnSp macro="">
      <xdr:nvCxnSpPr>
        <xdr:cNvPr id="398" name="直線コネクタ 397"/>
        <xdr:cNvCxnSpPr/>
      </xdr:nvCxnSpPr>
      <xdr:spPr>
        <a:xfrm flipV="1">
          <a:off x="10475595" y="12141147"/>
          <a:ext cx="1270" cy="137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164613</xdr:rowOff>
    </xdr:from>
    <xdr:ext cx="378565" cy="259045"/>
    <xdr:sp macro="" textlink="">
      <xdr:nvSpPr>
        <xdr:cNvPr id="399" name="普通建設事業費 （ うち新規整備　）最小値テキスト"/>
        <xdr:cNvSpPr txBox="1"/>
      </xdr:nvSpPr>
      <xdr:spPr>
        <a:xfrm>
          <a:off x="10528300" y="1353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15</xdr:col>
      <xdr:colOff>92075</xdr:colOff>
      <xdr:row>78</xdr:row>
      <xdr:rowOff>139443</xdr:rowOff>
    </xdr:from>
    <xdr:to>
      <xdr:col>15</xdr:col>
      <xdr:colOff>269875</xdr:colOff>
      <xdr:row>78</xdr:row>
      <xdr:rowOff>139443</xdr:rowOff>
    </xdr:to>
    <xdr:cxnSp macro="">
      <xdr:nvCxnSpPr>
        <xdr:cNvPr id="400" name="直線コネクタ 399"/>
        <xdr:cNvCxnSpPr/>
      </xdr:nvCxnSpPr>
      <xdr:spPr>
        <a:xfrm>
          <a:off x="10388600" y="135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86324</xdr:rowOff>
    </xdr:from>
    <xdr:ext cx="690189" cy="259045"/>
    <xdr:sp macro="" textlink="">
      <xdr:nvSpPr>
        <xdr:cNvPr id="401" name="普通建設事業費 （ うち新規整備　）最大値テキスト"/>
        <xdr:cNvSpPr txBox="1"/>
      </xdr:nvSpPr>
      <xdr:spPr>
        <a:xfrm>
          <a:off x="10528300" y="11916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3,000,115</a:t>
          </a:r>
          <a:endParaRPr kumimoji="1" lang="ja-JP" altLang="en-US" sz="1000" b="1">
            <a:latin typeface="ＭＳ Ｐゴシック"/>
          </a:endParaRPr>
        </a:p>
      </xdr:txBody>
    </xdr:sp>
    <xdr:clientData/>
  </xdr:oneCellAnchor>
  <xdr:twoCellAnchor>
    <xdr:from>
      <xdr:col>15</xdr:col>
      <xdr:colOff>92075</xdr:colOff>
      <xdr:row>70</xdr:row>
      <xdr:rowOff>139647</xdr:rowOff>
    </xdr:from>
    <xdr:to>
      <xdr:col>15</xdr:col>
      <xdr:colOff>269875</xdr:colOff>
      <xdr:row>70</xdr:row>
      <xdr:rowOff>139647</xdr:rowOff>
    </xdr:to>
    <xdr:cxnSp macro="">
      <xdr:nvCxnSpPr>
        <xdr:cNvPr id="402" name="直線コネクタ 401"/>
        <xdr:cNvCxnSpPr/>
      </xdr:nvCxnSpPr>
      <xdr:spPr>
        <a:xfrm>
          <a:off x="10388600" y="121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111108</xdr:rowOff>
    </xdr:from>
    <xdr:to>
      <xdr:col>15</xdr:col>
      <xdr:colOff>180975</xdr:colOff>
      <xdr:row>78</xdr:row>
      <xdr:rowOff>130981</xdr:rowOff>
    </xdr:to>
    <xdr:cxnSp macro="">
      <xdr:nvCxnSpPr>
        <xdr:cNvPr id="403" name="直線コネクタ 402"/>
        <xdr:cNvCxnSpPr/>
      </xdr:nvCxnSpPr>
      <xdr:spPr>
        <a:xfrm>
          <a:off x="9639300" y="13484208"/>
          <a:ext cx="838200" cy="1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82063</xdr:rowOff>
    </xdr:from>
    <xdr:ext cx="534377" cy="259045"/>
    <xdr:sp macro="" textlink="">
      <xdr:nvSpPr>
        <xdr:cNvPr id="404" name="普通建設事業費 （ うち新規整備　）平均値テキスト"/>
        <xdr:cNvSpPr txBox="1"/>
      </xdr:nvSpPr>
      <xdr:spPr>
        <a:xfrm>
          <a:off x="10528300" y="13283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59186</xdr:rowOff>
    </xdr:from>
    <xdr:to>
      <xdr:col>15</xdr:col>
      <xdr:colOff>231775</xdr:colOff>
      <xdr:row>78</xdr:row>
      <xdr:rowOff>160786</xdr:rowOff>
    </xdr:to>
    <xdr:sp macro="" textlink="">
      <xdr:nvSpPr>
        <xdr:cNvPr id="405" name="フローチャート : 判断 404"/>
        <xdr:cNvSpPr/>
      </xdr:nvSpPr>
      <xdr:spPr>
        <a:xfrm>
          <a:off x="104267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68233</xdr:rowOff>
    </xdr:from>
    <xdr:to>
      <xdr:col>14</xdr:col>
      <xdr:colOff>79375</xdr:colOff>
      <xdr:row>78</xdr:row>
      <xdr:rowOff>169833</xdr:rowOff>
    </xdr:to>
    <xdr:sp macro="" textlink="">
      <xdr:nvSpPr>
        <xdr:cNvPr id="406" name="フローチャート : 判断 405"/>
        <xdr:cNvSpPr/>
      </xdr:nvSpPr>
      <xdr:spPr>
        <a:xfrm>
          <a:off x="9588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160960</xdr:rowOff>
    </xdr:from>
    <xdr:ext cx="534377" cy="259045"/>
    <xdr:sp macro="" textlink="">
      <xdr:nvSpPr>
        <xdr:cNvPr id="407" name="テキスト ボックス 406"/>
        <xdr:cNvSpPr txBox="1"/>
      </xdr:nvSpPr>
      <xdr:spPr>
        <a:xfrm>
          <a:off x="9372111" y="1353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8" name="テキスト ボックス 40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9" name="テキスト ボックス 40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0" name="テキスト ボックス 40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1" name="テキスト ボックス 41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2" name="テキスト ボックス 41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80181</xdr:rowOff>
    </xdr:from>
    <xdr:to>
      <xdr:col>15</xdr:col>
      <xdr:colOff>231775</xdr:colOff>
      <xdr:row>79</xdr:row>
      <xdr:rowOff>10331</xdr:rowOff>
    </xdr:to>
    <xdr:sp macro="" textlink="">
      <xdr:nvSpPr>
        <xdr:cNvPr id="413" name="円/楕円 412"/>
        <xdr:cNvSpPr/>
      </xdr:nvSpPr>
      <xdr:spPr>
        <a:xfrm>
          <a:off x="10426700" y="1345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37612</xdr:rowOff>
    </xdr:from>
    <xdr:ext cx="534377" cy="259045"/>
    <xdr:sp macro="" textlink="">
      <xdr:nvSpPr>
        <xdr:cNvPr id="414" name="普通建設事業費 （ うち新規整備　）該当値テキスト"/>
        <xdr:cNvSpPr txBox="1"/>
      </xdr:nvSpPr>
      <xdr:spPr>
        <a:xfrm>
          <a:off x="10528300" y="1341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19,071</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60308</xdr:rowOff>
    </xdr:from>
    <xdr:to>
      <xdr:col>14</xdr:col>
      <xdr:colOff>79375</xdr:colOff>
      <xdr:row>78</xdr:row>
      <xdr:rowOff>161908</xdr:rowOff>
    </xdr:to>
    <xdr:sp macro="" textlink="">
      <xdr:nvSpPr>
        <xdr:cNvPr id="415" name="円/楕円 414"/>
        <xdr:cNvSpPr/>
      </xdr:nvSpPr>
      <xdr:spPr>
        <a:xfrm>
          <a:off x="9588500" y="1343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6985</xdr:rowOff>
    </xdr:from>
    <xdr:ext cx="534377" cy="259045"/>
    <xdr:sp macro="" textlink="">
      <xdr:nvSpPr>
        <xdr:cNvPr id="416" name="テキスト ボックス 415"/>
        <xdr:cNvSpPr txBox="1"/>
      </xdr:nvSpPr>
      <xdr:spPr>
        <a:xfrm>
          <a:off x="9372111" y="1320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62,537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7" name="正方形/長方形 41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8" name="正方形/長方形 41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9" name="正方形/長方形 41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0" name="正方形/長方形 41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1" name="正方形/長方形 42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2" name="正方形/長方形 42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3" name="正方形/長方形 42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4" name="正方形/長方形 42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5" name="テキスト ボックス 42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6" name="直線コネクタ 42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7" name="直線コネクタ 42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8" name="テキスト ボックス 42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9" name="直線コネクタ 42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0" name="テキスト ボックス 42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1" name="直線コネクタ 43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2" name="テキスト ボックス 43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3" name="直線コネクタ 43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4" name="テキスト ボックス 43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5" name="直線コネクタ 43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6" name="テキスト ボックス 43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49631</xdr:rowOff>
    </xdr:from>
    <xdr:to>
      <xdr:col>15</xdr:col>
      <xdr:colOff>180340</xdr:colOff>
      <xdr:row>98</xdr:row>
      <xdr:rowOff>133299</xdr:rowOff>
    </xdr:to>
    <xdr:cxnSp macro="">
      <xdr:nvCxnSpPr>
        <xdr:cNvPr id="438" name="直線コネクタ 437"/>
        <xdr:cNvCxnSpPr/>
      </xdr:nvCxnSpPr>
      <xdr:spPr>
        <a:xfrm flipV="1">
          <a:off x="10475595" y="15823031"/>
          <a:ext cx="1270" cy="111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137126</xdr:rowOff>
    </xdr:from>
    <xdr:ext cx="469744" cy="259045"/>
    <xdr:sp macro="" textlink="">
      <xdr:nvSpPr>
        <xdr:cNvPr id="439" name="普通建設事業費 （ うち更新整備　）最小値テキスト"/>
        <xdr:cNvSpPr txBox="1"/>
      </xdr:nvSpPr>
      <xdr:spPr>
        <a:xfrm>
          <a:off x="10528300" y="1693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a:t>
          </a:r>
          <a:endParaRPr kumimoji="1" lang="ja-JP" altLang="en-US" sz="1000" b="1">
            <a:latin typeface="ＭＳ Ｐゴシック"/>
          </a:endParaRPr>
        </a:p>
      </xdr:txBody>
    </xdr:sp>
    <xdr:clientData/>
  </xdr:oneCellAnchor>
  <xdr:twoCellAnchor>
    <xdr:from>
      <xdr:col>15</xdr:col>
      <xdr:colOff>92075</xdr:colOff>
      <xdr:row>98</xdr:row>
      <xdr:rowOff>133299</xdr:rowOff>
    </xdr:from>
    <xdr:to>
      <xdr:col>15</xdr:col>
      <xdr:colOff>269875</xdr:colOff>
      <xdr:row>98</xdr:row>
      <xdr:rowOff>133299</xdr:rowOff>
    </xdr:to>
    <xdr:cxnSp macro="">
      <xdr:nvCxnSpPr>
        <xdr:cNvPr id="440" name="直線コネクタ 439"/>
        <xdr:cNvCxnSpPr/>
      </xdr:nvCxnSpPr>
      <xdr:spPr>
        <a:xfrm>
          <a:off x="10388600" y="1693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167758</xdr:rowOff>
    </xdr:from>
    <xdr:ext cx="599010" cy="259045"/>
    <xdr:sp macro="" textlink="">
      <xdr:nvSpPr>
        <xdr:cNvPr id="441" name="普通建設事業費 （ うち更新整備　）最大値テキスト"/>
        <xdr:cNvSpPr txBox="1"/>
      </xdr:nvSpPr>
      <xdr:spPr>
        <a:xfrm>
          <a:off x="10528300" y="1559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244,700</a:t>
          </a:r>
          <a:endParaRPr kumimoji="1" lang="ja-JP" altLang="en-US" sz="1000" b="1">
            <a:latin typeface="ＭＳ Ｐゴシック"/>
          </a:endParaRPr>
        </a:p>
      </xdr:txBody>
    </xdr:sp>
    <xdr:clientData/>
  </xdr:oneCellAnchor>
  <xdr:twoCellAnchor>
    <xdr:from>
      <xdr:col>15</xdr:col>
      <xdr:colOff>92075</xdr:colOff>
      <xdr:row>92</xdr:row>
      <xdr:rowOff>49631</xdr:rowOff>
    </xdr:from>
    <xdr:to>
      <xdr:col>15</xdr:col>
      <xdr:colOff>269875</xdr:colOff>
      <xdr:row>92</xdr:row>
      <xdr:rowOff>49631</xdr:rowOff>
    </xdr:to>
    <xdr:cxnSp macro="">
      <xdr:nvCxnSpPr>
        <xdr:cNvPr id="442" name="直線コネクタ 441"/>
        <xdr:cNvCxnSpPr/>
      </xdr:nvCxnSpPr>
      <xdr:spPr>
        <a:xfrm>
          <a:off x="10388600" y="15823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106265</xdr:rowOff>
    </xdr:from>
    <xdr:to>
      <xdr:col>15</xdr:col>
      <xdr:colOff>180975</xdr:colOff>
      <xdr:row>98</xdr:row>
      <xdr:rowOff>34773</xdr:rowOff>
    </xdr:to>
    <xdr:cxnSp macro="">
      <xdr:nvCxnSpPr>
        <xdr:cNvPr id="443" name="直線コネクタ 442"/>
        <xdr:cNvCxnSpPr/>
      </xdr:nvCxnSpPr>
      <xdr:spPr>
        <a:xfrm flipV="1">
          <a:off x="9639300" y="16736915"/>
          <a:ext cx="838200" cy="9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78145</xdr:rowOff>
    </xdr:from>
    <xdr:ext cx="534377" cy="259045"/>
    <xdr:sp macro="" textlink="">
      <xdr:nvSpPr>
        <xdr:cNvPr id="444" name="普通建設事業費 （ うち更新整備　）平均値テキスト"/>
        <xdr:cNvSpPr txBox="1"/>
      </xdr:nvSpPr>
      <xdr:spPr>
        <a:xfrm>
          <a:off x="10528300" y="16537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55268</xdr:rowOff>
    </xdr:from>
    <xdr:to>
      <xdr:col>15</xdr:col>
      <xdr:colOff>231775</xdr:colOff>
      <xdr:row>97</xdr:row>
      <xdr:rowOff>156868</xdr:rowOff>
    </xdr:to>
    <xdr:sp macro="" textlink="">
      <xdr:nvSpPr>
        <xdr:cNvPr id="445" name="フローチャート : 判断 444"/>
        <xdr:cNvSpPr/>
      </xdr:nvSpPr>
      <xdr:spPr>
        <a:xfrm>
          <a:off x="104267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112847</xdr:rowOff>
    </xdr:from>
    <xdr:to>
      <xdr:col>14</xdr:col>
      <xdr:colOff>79375</xdr:colOff>
      <xdr:row>97</xdr:row>
      <xdr:rowOff>42997</xdr:rowOff>
    </xdr:to>
    <xdr:sp macro="" textlink="">
      <xdr:nvSpPr>
        <xdr:cNvPr id="446" name="フローチャート : 判断 445"/>
        <xdr:cNvSpPr/>
      </xdr:nvSpPr>
      <xdr:spPr>
        <a:xfrm>
          <a:off x="9588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59524</xdr:rowOff>
    </xdr:from>
    <xdr:ext cx="534377" cy="259045"/>
    <xdr:sp macro="" textlink="">
      <xdr:nvSpPr>
        <xdr:cNvPr id="447" name="テキスト ボックス 446"/>
        <xdr:cNvSpPr txBox="1"/>
      </xdr:nvSpPr>
      <xdr:spPr>
        <a:xfrm>
          <a:off x="9372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8" name="テキスト ボックス 44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9" name="テキスト ボックス 44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0" name="テキスト ボックス 44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1" name="テキスト ボックス 45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2" name="テキスト ボックス 45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55465</xdr:rowOff>
    </xdr:from>
    <xdr:to>
      <xdr:col>15</xdr:col>
      <xdr:colOff>231775</xdr:colOff>
      <xdr:row>97</xdr:row>
      <xdr:rowOff>157065</xdr:rowOff>
    </xdr:to>
    <xdr:sp macro="" textlink="">
      <xdr:nvSpPr>
        <xdr:cNvPr id="453" name="円/楕円 452"/>
        <xdr:cNvSpPr/>
      </xdr:nvSpPr>
      <xdr:spPr>
        <a:xfrm>
          <a:off x="10426700" y="1668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33892</xdr:rowOff>
    </xdr:from>
    <xdr:ext cx="534377" cy="259045"/>
    <xdr:sp macro="" textlink="">
      <xdr:nvSpPr>
        <xdr:cNvPr id="454" name="普通建設事業費 （ うち更新整備　）該当値テキスト"/>
        <xdr:cNvSpPr txBox="1"/>
      </xdr:nvSpPr>
      <xdr:spPr>
        <a:xfrm>
          <a:off x="10528300" y="1666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44,813</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155423</xdr:rowOff>
    </xdr:from>
    <xdr:to>
      <xdr:col>14</xdr:col>
      <xdr:colOff>79375</xdr:colOff>
      <xdr:row>98</xdr:row>
      <xdr:rowOff>85573</xdr:rowOff>
    </xdr:to>
    <xdr:sp macro="" textlink="">
      <xdr:nvSpPr>
        <xdr:cNvPr id="455" name="円/楕円 454"/>
        <xdr:cNvSpPr/>
      </xdr:nvSpPr>
      <xdr:spPr>
        <a:xfrm>
          <a:off x="9588500" y="1678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76700</xdr:rowOff>
    </xdr:from>
    <xdr:ext cx="534377" cy="259045"/>
    <xdr:sp macro="" textlink="">
      <xdr:nvSpPr>
        <xdr:cNvPr id="456" name="テキスト ボックス 455"/>
        <xdr:cNvSpPr txBox="1"/>
      </xdr:nvSpPr>
      <xdr:spPr>
        <a:xfrm>
          <a:off x="9372111" y="1687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22,950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7" name="正方形/長方形 45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8" name="正方形/長方形 45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9" name="正方形/長方形 45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0" name="正方形/長方形 45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1" name="正方形/長方形 46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2" name="正方形/長方形 46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3" name="正方形/長方形 46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4" name="正方形/長方形 46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5" name="テキスト ボックス 46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6" name="直線コネクタ 46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67" name="直線コネクタ 466"/>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68" name="テキスト ボックス 467"/>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9" name="直線コネクタ 46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70" name="テキスト ボックス 469"/>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71" name="直線コネクタ 470"/>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2" name="テキスト ボックス 471"/>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3" name="直線コネクタ 47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4" name="テキスト ボックス 47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21325</xdr:rowOff>
    </xdr:from>
    <xdr:to>
      <xdr:col>23</xdr:col>
      <xdr:colOff>516889</xdr:colOff>
      <xdr:row>38</xdr:row>
      <xdr:rowOff>25400</xdr:rowOff>
    </xdr:to>
    <xdr:cxnSp macro="">
      <xdr:nvCxnSpPr>
        <xdr:cNvPr id="476" name="直線コネクタ 475"/>
        <xdr:cNvCxnSpPr/>
      </xdr:nvCxnSpPr>
      <xdr:spPr>
        <a:xfrm flipV="1">
          <a:off x="16317595" y="5336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43394</xdr:rowOff>
    </xdr:from>
    <xdr:ext cx="249299" cy="259045"/>
    <xdr:sp macro="" textlink="">
      <xdr:nvSpPr>
        <xdr:cNvPr id="477" name="災害復旧事業費最小値テキスト"/>
        <xdr:cNvSpPr txBox="1"/>
      </xdr:nvSpPr>
      <xdr:spPr>
        <a:xfrm>
          <a:off x="16370300" y="6558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78" name="直線コネクタ 477"/>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139452</xdr:rowOff>
    </xdr:from>
    <xdr:ext cx="599010" cy="259045"/>
    <xdr:sp macro="" textlink="">
      <xdr:nvSpPr>
        <xdr:cNvPr id="479" name="災害復旧事業費最大値テキスト"/>
        <xdr:cNvSpPr txBox="1"/>
      </xdr:nvSpPr>
      <xdr:spPr>
        <a:xfrm>
          <a:off x="16370300" y="511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31</xdr:row>
      <xdr:rowOff>21325</xdr:rowOff>
    </xdr:from>
    <xdr:to>
      <xdr:col>23</xdr:col>
      <xdr:colOff>606425</xdr:colOff>
      <xdr:row>31</xdr:row>
      <xdr:rowOff>21325</xdr:rowOff>
    </xdr:to>
    <xdr:cxnSp macro="">
      <xdr:nvCxnSpPr>
        <xdr:cNvPr id="480" name="直線コネクタ 479"/>
        <xdr:cNvCxnSpPr/>
      </xdr:nvCxnSpPr>
      <xdr:spPr>
        <a:xfrm>
          <a:off x="16230600" y="533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18148</xdr:rowOff>
    </xdr:from>
    <xdr:to>
      <xdr:col>23</xdr:col>
      <xdr:colOff>517525</xdr:colOff>
      <xdr:row>38</xdr:row>
      <xdr:rowOff>21217</xdr:rowOff>
    </xdr:to>
    <xdr:cxnSp macro="">
      <xdr:nvCxnSpPr>
        <xdr:cNvPr id="481" name="直線コネクタ 480"/>
        <xdr:cNvCxnSpPr/>
      </xdr:nvCxnSpPr>
      <xdr:spPr>
        <a:xfrm>
          <a:off x="15481300" y="6533248"/>
          <a:ext cx="8382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132294</xdr:rowOff>
    </xdr:from>
    <xdr:ext cx="469744" cy="259045"/>
    <xdr:sp macro="" textlink="">
      <xdr:nvSpPr>
        <xdr:cNvPr id="482" name="災害復旧事業費平均値テキスト"/>
        <xdr:cNvSpPr txBox="1"/>
      </xdr:nvSpPr>
      <xdr:spPr>
        <a:xfrm>
          <a:off x="16370300" y="6304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109417</xdr:rowOff>
    </xdr:from>
    <xdr:to>
      <xdr:col>23</xdr:col>
      <xdr:colOff>568325</xdr:colOff>
      <xdr:row>38</xdr:row>
      <xdr:rowOff>39567</xdr:rowOff>
    </xdr:to>
    <xdr:sp macro="" textlink="">
      <xdr:nvSpPr>
        <xdr:cNvPr id="483" name="フローチャート : 判断 482"/>
        <xdr:cNvSpPr/>
      </xdr:nvSpPr>
      <xdr:spPr>
        <a:xfrm>
          <a:off x="16268700" y="645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10958</xdr:rowOff>
    </xdr:from>
    <xdr:to>
      <xdr:col>22</xdr:col>
      <xdr:colOff>365125</xdr:colOff>
      <xdr:row>38</xdr:row>
      <xdr:rowOff>18148</xdr:rowOff>
    </xdr:to>
    <xdr:cxnSp macro="">
      <xdr:nvCxnSpPr>
        <xdr:cNvPr id="484" name="直線コネクタ 483"/>
        <xdr:cNvCxnSpPr/>
      </xdr:nvCxnSpPr>
      <xdr:spPr>
        <a:xfrm>
          <a:off x="14592300" y="6526058"/>
          <a:ext cx="889000" cy="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112503</xdr:rowOff>
    </xdr:from>
    <xdr:to>
      <xdr:col>22</xdr:col>
      <xdr:colOff>415925</xdr:colOff>
      <xdr:row>38</xdr:row>
      <xdr:rowOff>42653</xdr:rowOff>
    </xdr:to>
    <xdr:sp macro="" textlink="">
      <xdr:nvSpPr>
        <xdr:cNvPr id="485" name="フローチャート : 判断 484"/>
        <xdr:cNvSpPr/>
      </xdr:nvSpPr>
      <xdr:spPr>
        <a:xfrm>
          <a:off x="15430500" y="645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59180</xdr:rowOff>
    </xdr:from>
    <xdr:ext cx="469744" cy="259045"/>
    <xdr:sp macro="" textlink="">
      <xdr:nvSpPr>
        <xdr:cNvPr id="486" name="テキスト ボックス 485"/>
        <xdr:cNvSpPr txBox="1"/>
      </xdr:nvSpPr>
      <xdr:spPr>
        <a:xfrm>
          <a:off x="15246427" y="623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10958</xdr:rowOff>
    </xdr:from>
    <xdr:to>
      <xdr:col>21</xdr:col>
      <xdr:colOff>161925</xdr:colOff>
      <xdr:row>38</xdr:row>
      <xdr:rowOff>20548</xdr:rowOff>
    </xdr:to>
    <xdr:cxnSp macro="">
      <xdr:nvCxnSpPr>
        <xdr:cNvPr id="487" name="直線コネクタ 486"/>
        <xdr:cNvCxnSpPr/>
      </xdr:nvCxnSpPr>
      <xdr:spPr>
        <a:xfrm flipV="1">
          <a:off x="13703300" y="6526058"/>
          <a:ext cx="889000" cy="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94752</xdr:rowOff>
    </xdr:from>
    <xdr:to>
      <xdr:col>21</xdr:col>
      <xdr:colOff>212725</xdr:colOff>
      <xdr:row>38</xdr:row>
      <xdr:rowOff>24902</xdr:rowOff>
    </xdr:to>
    <xdr:sp macro="" textlink="">
      <xdr:nvSpPr>
        <xdr:cNvPr id="488" name="フローチャート : 判断 487"/>
        <xdr:cNvSpPr/>
      </xdr:nvSpPr>
      <xdr:spPr>
        <a:xfrm>
          <a:off x="14541500" y="643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41429</xdr:rowOff>
    </xdr:from>
    <xdr:ext cx="469744" cy="259045"/>
    <xdr:sp macro="" textlink="">
      <xdr:nvSpPr>
        <xdr:cNvPr id="489" name="テキスト ボックス 488"/>
        <xdr:cNvSpPr txBox="1"/>
      </xdr:nvSpPr>
      <xdr:spPr>
        <a:xfrm>
          <a:off x="14357427" y="6213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11587</xdr:rowOff>
    </xdr:from>
    <xdr:to>
      <xdr:col>19</xdr:col>
      <xdr:colOff>644525</xdr:colOff>
      <xdr:row>38</xdr:row>
      <xdr:rowOff>20548</xdr:rowOff>
    </xdr:to>
    <xdr:cxnSp macro="">
      <xdr:nvCxnSpPr>
        <xdr:cNvPr id="490" name="直線コネクタ 489"/>
        <xdr:cNvCxnSpPr/>
      </xdr:nvCxnSpPr>
      <xdr:spPr>
        <a:xfrm>
          <a:off x="12814300" y="6526687"/>
          <a:ext cx="889000" cy="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30424</xdr:rowOff>
    </xdr:from>
    <xdr:to>
      <xdr:col>20</xdr:col>
      <xdr:colOff>9525</xdr:colOff>
      <xdr:row>37</xdr:row>
      <xdr:rowOff>132024</xdr:rowOff>
    </xdr:to>
    <xdr:sp macro="" textlink="">
      <xdr:nvSpPr>
        <xdr:cNvPr id="491" name="フローチャート : 判断 490"/>
        <xdr:cNvSpPr/>
      </xdr:nvSpPr>
      <xdr:spPr>
        <a:xfrm>
          <a:off x="13652500" y="637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148551</xdr:rowOff>
    </xdr:from>
    <xdr:ext cx="534377" cy="259045"/>
    <xdr:sp macro="" textlink="">
      <xdr:nvSpPr>
        <xdr:cNvPr id="492" name="テキスト ボックス 491"/>
        <xdr:cNvSpPr txBox="1"/>
      </xdr:nvSpPr>
      <xdr:spPr>
        <a:xfrm>
          <a:off x="13436111" y="614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57199</xdr:rowOff>
    </xdr:from>
    <xdr:to>
      <xdr:col>18</xdr:col>
      <xdr:colOff>492125</xdr:colOff>
      <xdr:row>37</xdr:row>
      <xdr:rowOff>158799</xdr:rowOff>
    </xdr:to>
    <xdr:sp macro="" textlink="">
      <xdr:nvSpPr>
        <xdr:cNvPr id="493" name="フローチャート : 判断 492"/>
        <xdr:cNvSpPr/>
      </xdr:nvSpPr>
      <xdr:spPr>
        <a:xfrm>
          <a:off x="12763500" y="640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3876</xdr:rowOff>
    </xdr:from>
    <xdr:ext cx="534377" cy="259045"/>
    <xdr:sp macro="" textlink="">
      <xdr:nvSpPr>
        <xdr:cNvPr id="494" name="テキスト ボックス 493"/>
        <xdr:cNvSpPr txBox="1"/>
      </xdr:nvSpPr>
      <xdr:spPr>
        <a:xfrm>
          <a:off x="12547111" y="617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5" name="テキスト ボックス 49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6" name="テキスト ボックス 49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7" name="テキスト ボックス 49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8" name="テキスト ボックス 49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9" name="テキスト ボックス 49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141867</xdr:rowOff>
    </xdr:from>
    <xdr:to>
      <xdr:col>23</xdr:col>
      <xdr:colOff>568325</xdr:colOff>
      <xdr:row>38</xdr:row>
      <xdr:rowOff>72017</xdr:rowOff>
    </xdr:to>
    <xdr:sp macro="" textlink="">
      <xdr:nvSpPr>
        <xdr:cNvPr id="500" name="円/楕円 499"/>
        <xdr:cNvSpPr/>
      </xdr:nvSpPr>
      <xdr:spPr>
        <a:xfrm>
          <a:off x="16268700" y="648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87844</xdr:rowOff>
    </xdr:from>
    <xdr:ext cx="378565" cy="259045"/>
    <xdr:sp macro="" textlink="">
      <xdr:nvSpPr>
        <xdr:cNvPr id="501" name="災害復旧事業費該当値テキスト"/>
        <xdr:cNvSpPr txBox="1"/>
      </xdr:nvSpPr>
      <xdr:spPr>
        <a:xfrm>
          <a:off x="16370300" y="6431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138798</xdr:rowOff>
    </xdr:from>
    <xdr:to>
      <xdr:col>22</xdr:col>
      <xdr:colOff>415925</xdr:colOff>
      <xdr:row>38</xdr:row>
      <xdr:rowOff>68948</xdr:rowOff>
    </xdr:to>
    <xdr:sp macro="" textlink="">
      <xdr:nvSpPr>
        <xdr:cNvPr id="502" name="円/楕円 501"/>
        <xdr:cNvSpPr/>
      </xdr:nvSpPr>
      <xdr:spPr>
        <a:xfrm>
          <a:off x="15430500" y="648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60075</xdr:rowOff>
    </xdr:from>
    <xdr:ext cx="469744" cy="259045"/>
    <xdr:sp macro="" textlink="">
      <xdr:nvSpPr>
        <xdr:cNvPr id="503" name="テキスト ボックス 502"/>
        <xdr:cNvSpPr txBox="1"/>
      </xdr:nvSpPr>
      <xdr:spPr>
        <a:xfrm>
          <a:off x="15246427" y="6575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1,269</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131608</xdr:rowOff>
    </xdr:from>
    <xdr:to>
      <xdr:col>21</xdr:col>
      <xdr:colOff>212725</xdr:colOff>
      <xdr:row>38</xdr:row>
      <xdr:rowOff>61758</xdr:rowOff>
    </xdr:to>
    <xdr:sp macro="" textlink="">
      <xdr:nvSpPr>
        <xdr:cNvPr id="504" name="円/楕円 503"/>
        <xdr:cNvSpPr/>
      </xdr:nvSpPr>
      <xdr:spPr>
        <a:xfrm>
          <a:off x="14541500" y="647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52885</xdr:rowOff>
    </xdr:from>
    <xdr:ext cx="469744" cy="259045"/>
    <xdr:sp macro="" textlink="">
      <xdr:nvSpPr>
        <xdr:cNvPr id="505" name="テキスト ボックス 504"/>
        <xdr:cNvSpPr txBox="1"/>
      </xdr:nvSpPr>
      <xdr:spPr>
        <a:xfrm>
          <a:off x="14357427" y="656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2,527</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141198</xdr:rowOff>
    </xdr:from>
    <xdr:to>
      <xdr:col>20</xdr:col>
      <xdr:colOff>9525</xdr:colOff>
      <xdr:row>38</xdr:row>
      <xdr:rowOff>71348</xdr:rowOff>
    </xdr:to>
    <xdr:sp macro="" textlink="">
      <xdr:nvSpPr>
        <xdr:cNvPr id="506" name="円/楕円 505"/>
        <xdr:cNvSpPr/>
      </xdr:nvSpPr>
      <xdr:spPr>
        <a:xfrm>
          <a:off x="13652500" y="648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38</xdr:row>
      <xdr:rowOff>62475</xdr:rowOff>
    </xdr:from>
    <xdr:ext cx="378565" cy="259045"/>
    <xdr:sp macro="" textlink="">
      <xdr:nvSpPr>
        <xdr:cNvPr id="507" name="テキスト ボックス 506"/>
        <xdr:cNvSpPr txBox="1"/>
      </xdr:nvSpPr>
      <xdr:spPr>
        <a:xfrm>
          <a:off x="13514017" y="6577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132237</xdr:rowOff>
    </xdr:from>
    <xdr:to>
      <xdr:col>18</xdr:col>
      <xdr:colOff>492125</xdr:colOff>
      <xdr:row>38</xdr:row>
      <xdr:rowOff>62387</xdr:rowOff>
    </xdr:to>
    <xdr:sp macro="" textlink="">
      <xdr:nvSpPr>
        <xdr:cNvPr id="508" name="円/楕円 507"/>
        <xdr:cNvSpPr/>
      </xdr:nvSpPr>
      <xdr:spPr>
        <a:xfrm>
          <a:off x="12763500" y="647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53514</xdr:rowOff>
    </xdr:from>
    <xdr:ext cx="469744" cy="259045"/>
    <xdr:sp macro="" textlink="">
      <xdr:nvSpPr>
        <xdr:cNvPr id="509" name="テキスト ボックス 508"/>
        <xdr:cNvSpPr txBox="1"/>
      </xdr:nvSpPr>
      <xdr:spPr>
        <a:xfrm>
          <a:off x="12579427" y="656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2,417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0" name="正方形/長方形 50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1" name="正方形/長方形 51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2" name="正方形/長方形 51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3" name="正方形/長方形 51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4" name="正方形/長方形 51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5" name="正方形/長方形 51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6" name="正方形/長方形 51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7" name="正方形/長方形 51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8" name="テキスト ボックス 51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9" name="直線コネクタ 51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0" name="直線コネクタ 51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1" name="テキスト ボックス 52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2" name="直線コネクタ 52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3" name="テキスト ボックス 52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5" name="直線コネクタ 52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7" name="直線コネクタ 52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9" name="直線コネクタ 52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0" name="直線コネクタ 52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2" name="フローチャート : 判断 53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3" name="直線コネクタ 53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4" name="フローチャート : 判断 53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5" name="テキスト ボックス 534"/>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6" name="直線コネクタ 53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7" name="フローチャート : 判断 53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8" name="テキスト ボックス 537"/>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9" name="直線コネクタ 53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0" name="フローチャート : 判断 53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1" name="テキスト ボックス 540"/>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2" name="フローチャート : 判断 54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3" name="テキスト ボックス 542"/>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4" name="テキスト ボックス 54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5" name="テキスト ボックス 54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6" name="テキスト ボックス 54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7" name="テキスト ボックス 54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8" name="テキスト ボックス 54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円/楕円 54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1" name="円/楕円 55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2" name="テキスト ボックス 551"/>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3" name="円/楕円 55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4" name="テキスト ボックス 553"/>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5" name="円/楕円 55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6" name="テキスト ボックス 555"/>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7" name="円/楕円 55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8" name="テキスト ボックス 557"/>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9" name="正方形/長方形 55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0" name="正方形/長方形 55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1" name="正方形/長方形 56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2" name="正方形/長方形 56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3" name="正方形/長方形 56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4" name="正方形/長方形 56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5" name="正方形/長方形 56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6" name="正方形/長方形 56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7" name="テキスト ボックス 56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8" name="直線コネクタ 56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69" name="直線コネクタ 568"/>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70" name="テキスト ボックス 569"/>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71" name="直線コネクタ 57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2" name="テキスト ボックス 57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3" name="直線コネクタ 572"/>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4" name="テキスト ボックス 573"/>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5" name="直線コネクタ 57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6" name="テキスト ボックス 57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122727</xdr:rowOff>
    </xdr:from>
    <xdr:to>
      <xdr:col>23</xdr:col>
      <xdr:colOff>516889</xdr:colOff>
      <xdr:row>77</xdr:row>
      <xdr:rowOff>92066</xdr:rowOff>
    </xdr:to>
    <xdr:cxnSp macro="">
      <xdr:nvCxnSpPr>
        <xdr:cNvPr id="578" name="直線コネクタ 577"/>
        <xdr:cNvCxnSpPr/>
      </xdr:nvCxnSpPr>
      <xdr:spPr>
        <a:xfrm flipV="1">
          <a:off x="16317595" y="12124227"/>
          <a:ext cx="1269" cy="1169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95893</xdr:rowOff>
    </xdr:from>
    <xdr:ext cx="534377" cy="259045"/>
    <xdr:sp macro="" textlink="">
      <xdr:nvSpPr>
        <xdr:cNvPr id="579" name="公債費最小値テキスト"/>
        <xdr:cNvSpPr txBox="1"/>
      </xdr:nvSpPr>
      <xdr:spPr>
        <a:xfrm>
          <a:off x="16370300" y="132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77</xdr:row>
      <xdr:rowOff>92066</xdr:rowOff>
    </xdr:from>
    <xdr:to>
      <xdr:col>23</xdr:col>
      <xdr:colOff>606425</xdr:colOff>
      <xdr:row>77</xdr:row>
      <xdr:rowOff>92066</xdr:rowOff>
    </xdr:to>
    <xdr:cxnSp macro="">
      <xdr:nvCxnSpPr>
        <xdr:cNvPr id="580" name="直線コネクタ 579"/>
        <xdr:cNvCxnSpPr/>
      </xdr:nvCxnSpPr>
      <xdr:spPr>
        <a:xfrm>
          <a:off x="16230600" y="1329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69404</xdr:rowOff>
    </xdr:from>
    <xdr:ext cx="599010" cy="259045"/>
    <xdr:sp macro="" textlink="">
      <xdr:nvSpPr>
        <xdr:cNvPr id="581" name="公債費最大値テキスト"/>
        <xdr:cNvSpPr txBox="1"/>
      </xdr:nvSpPr>
      <xdr:spPr>
        <a:xfrm>
          <a:off x="16370300" y="1189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70</xdr:row>
      <xdr:rowOff>122727</xdr:rowOff>
    </xdr:from>
    <xdr:to>
      <xdr:col>23</xdr:col>
      <xdr:colOff>606425</xdr:colOff>
      <xdr:row>70</xdr:row>
      <xdr:rowOff>122727</xdr:rowOff>
    </xdr:to>
    <xdr:cxnSp macro="">
      <xdr:nvCxnSpPr>
        <xdr:cNvPr id="582" name="直線コネクタ 581"/>
        <xdr:cNvCxnSpPr/>
      </xdr:nvCxnSpPr>
      <xdr:spPr>
        <a:xfrm>
          <a:off x="16230600" y="1212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98695</xdr:rowOff>
    </xdr:from>
    <xdr:to>
      <xdr:col>23</xdr:col>
      <xdr:colOff>517525</xdr:colOff>
      <xdr:row>75</xdr:row>
      <xdr:rowOff>108599</xdr:rowOff>
    </xdr:to>
    <xdr:cxnSp macro="">
      <xdr:nvCxnSpPr>
        <xdr:cNvPr id="583" name="直線コネクタ 582"/>
        <xdr:cNvCxnSpPr/>
      </xdr:nvCxnSpPr>
      <xdr:spPr>
        <a:xfrm flipV="1">
          <a:off x="15481300" y="12957445"/>
          <a:ext cx="838200" cy="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76306</xdr:rowOff>
    </xdr:from>
    <xdr:ext cx="534377" cy="259045"/>
    <xdr:sp macro="" textlink="">
      <xdr:nvSpPr>
        <xdr:cNvPr id="584" name="公債費平均値テキスト"/>
        <xdr:cNvSpPr txBox="1"/>
      </xdr:nvSpPr>
      <xdr:spPr>
        <a:xfrm>
          <a:off x="16370300" y="12935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97879</xdr:rowOff>
    </xdr:from>
    <xdr:to>
      <xdr:col>23</xdr:col>
      <xdr:colOff>568325</xdr:colOff>
      <xdr:row>76</xdr:row>
      <xdr:rowOff>28029</xdr:rowOff>
    </xdr:to>
    <xdr:sp macro="" textlink="">
      <xdr:nvSpPr>
        <xdr:cNvPr id="585" name="フローチャート : 判断 584"/>
        <xdr:cNvSpPr/>
      </xdr:nvSpPr>
      <xdr:spPr>
        <a:xfrm>
          <a:off x="162687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93214</xdr:rowOff>
    </xdr:from>
    <xdr:to>
      <xdr:col>22</xdr:col>
      <xdr:colOff>365125</xdr:colOff>
      <xdr:row>75</xdr:row>
      <xdr:rowOff>108599</xdr:rowOff>
    </xdr:to>
    <xdr:cxnSp macro="">
      <xdr:nvCxnSpPr>
        <xdr:cNvPr id="586" name="直線コネクタ 585"/>
        <xdr:cNvCxnSpPr/>
      </xdr:nvCxnSpPr>
      <xdr:spPr>
        <a:xfrm>
          <a:off x="14592300" y="12951964"/>
          <a:ext cx="889000" cy="1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75984</xdr:rowOff>
    </xdr:from>
    <xdr:to>
      <xdr:col>22</xdr:col>
      <xdr:colOff>415925</xdr:colOff>
      <xdr:row>76</xdr:row>
      <xdr:rowOff>6133</xdr:rowOff>
    </xdr:to>
    <xdr:sp macro="" textlink="">
      <xdr:nvSpPr>
        <xdr:cNvPr id="587" name="フローチャート : 判断 586"/>
        <xdr:cNvSpPr/>
      </xdr:nvSpPr>
      <xdr:spPr>
        <a:xfrm>
          <a:off x="15430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168712</xdr:rowOff>
    </xdr:from>
    <xdr:ext cx="534377" cy="259045"/>
    <xdr:sp macro="" textlink="">
      <xdr:nvSpPr>
        <xdr:cNvPr id="588" name="テキスト ボックス 587"/>
        <xdr:cNvSpPr txBox="1"/>
      </xdr:nvSpPr>
      <xdr:spPr>
        <a:xfrm>
          <a:off x="15214111" y="1302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90774</xdr:rowOff>
    </xdr:from>
    <xdr:to>
      <xdr:col>21</xdr:col>
      <xdr:colOff>161925</xdr:colOff>
      <xdr:row>75</xdr:row>
      <xdr:rowOff>93214</xdr:rowOff>
    </xdr:to>
    <xdr:cxnSp macro="">
      <xdr:nvCxnSpPr>
        <xdr:cNvPr id="589" name="直線コネクタ 588"/>
        <xdr:cNvCxnSpPr/>
      </xdr:nvCxnSpPr>
      <xdr:spPr>
        <a:xfrm>
          <a:off x="13703300" y="12949524"/>
          <a:ext cx="889000" cy="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65120</xdr:rowOff>
    </xdr:from>
    <xdr:to>
      <xdr:col>21</xdr:col>
      <xdr:colOff>212725</xdr:colOff>
      <xdr:row>75</xdr:row>
      <xdr:rowOff>166720</xdr:rowOff>
    </xdr:to>
    <xdr:sp macro="" textlink="">
      <xdr:nvSpPr>
        <xdr:cNvPr id="590" name="フローチャート : 判断 589"/>
        <xdr:cNvSpPr/>
      </xdr:nvSpPr>
      <xdr:spPr>
        <a:xfrm>
          <a:off x="14541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157847</xdr:rowOff>
    </xdr:from>
    <xdr:ext cx="534377" cy="259045"/>
    <xdr:sp macro="" textlink="">
      <xdr:nvSpPr>
        <xdr:cNvPr id="591" name="テキスト ボックス 590"/>
        <xdr:cNvSpPr txBox="1"/>
      </xdr:nvSpPr>
      <xdr:spPr>
        <a:xfrm>
          <a:off x="14325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87836</xdr:rowOff>
    </xdr:from>
    <xdr:to>
      <xdr:col>19</xdr:col>
      <xdr:colOff>644525</xdr:colOff>
      <xdr:row>75</xdr:row>
      <xdr:rowOff>90774</xdr:rowOff>
    </xdr:to>
    <xdr:cxnSp macro="">
      <xdr:nvCxnSpPr>
        <xdr:cNvPr id="592" name="直線コネクタ 591"/>
        <xdr:cNvCxnSpPr/>
      </xdr:nvCxnSpPr>
      <xdr:spPr>
        <a:xfrm>
          <a:off x="12814300" y="12946586"/>
          <a:ext cx="8890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49821</xdr:rowOff>
    </xdr:from>
    <xdr:to>
      <xdr:col>20</xdr:col>
      <xdr:colOff>9525</xdr:colOff>
      <xdr:row>75</xdr:row>
      <xdr:rowOff>151420</xdr:rowOff>
    </xdr:to>
    <xdr:sp macro="" textlink="">
      <xdr:nvSpPr>
        <xdr:cNvPr id="593" name="フローチャート : 判断 592"/>
        <xdr:cNvSpPr/>
      </xdr:nvSpPr>
      <xdr:spPr>
        <a:xfrm>
          <a:off x="13652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142547</xdr:rowOff>
    </xdr:from>
    <xdr:ext cx="534377" cy="259045"/>
    <xdr:sp macro="" textlink="">
      <xdr:nvSpPr>
        <xdr:cNvPr id="594" name="テキスト ボックス 593"/>
        <xdr:cNvSpPr txBox="1"/>
      </xdr:nvSpPr>
      <xdr:spPr>
        <a:xfrm>
          <a:off x="13436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60234</xdr:rowOff>
    </xdr:from>
    <xdr:to>
      <xdr:col>18</xdr:col>
      <xdr:colOff>492125</xdr:colOff>
      <xdr:row>75</xdr:row>
      <xdr:rowOff>161834</xdr:rowOff>
    </xdr:to>
    <xdr:sp macro="" textlink="">
      <xdr:nvSpPr>
        <xdr:cNvPr id="595" name="フローチャート : 判断 594"/>
        <xdr:cNvSpPr/>
      </xdr:nvSpPr>
      <xdr:spPr>
        <a:xfrm>
          <a:off x="12763500" y="1291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152961</xdr:rowOff>
    </xdr:from>
    <xdr:ext cx="534377" cy="259045"/>
    <xdr:sp macro="" textlink="">
      <xdr:nvSpPr>
        <xdr:cNvPr id="596" name="テキスト ボックス 595"/>
        <xdr:cNvSpPr txBox="1"/>
      </xdr:nvSpPr>
      <xdr:spPr>
        <a:xfrm>
          <a:off x="12547111" y="1301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7" name="テキスト ボックス 59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8" name="テキスト ボックス 59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9" name="テキスト ボックス 59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00" name="テキスト ボックス 59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01" name="テキスト ボックス 60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75</xdr:row>
      <xdr:rowOff>47895</xdr:rowOff>
    </xdr:from>
    <xdr:to>
      <xdr:col>23</xdr:col>
      <xdr:colOff>568325</xdr:colOff>
      <xdr:row>75</xdr:row>
      <xdr:rowOff>149495</xdr:rowOff>
    </xdr:to>
    <xdr:sp macro="" textlink="">
      <xdr:nvSpPr>
        <xdr:cNvPr id="602" name="円/楕円 601"/>
        <xdr:cNvSpPr/>
      </xdr:nvSpPr>
      <xdr:spPr>
        <a:xfrm>
          <a:off x="16268700" y="1290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70772</xdr:rowOff>
    </xdr:from>
    <xdr:ext cx="534377" cy="259045"/>
    <xdr:sp macro="" textlink="">
      <xdr:nvSpPr>
        <xdr:cNvPr id="603" name="公債費該当値テキスト"/>
        <xdr:cNvSpPr txBox="1"/>
      </xdr:nvSpPr>
      <xdr:spPr>
        <a:xfrm>
          <a:off x="16370300" y="1275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77,175</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57799</xdr:rowOff>
    </xdr:from>
    <xdr:to>
      <xdr:col>22</xdr:col>
      <xdr:colOff>415925</xdr:colOff>
      <xdr:row>75</xdr:row>
      <xdr:rowOff>159398</xdr:rowOff>
    </xdr:to>
    <xdr:sp macro="" textlink="">
      <xdr:nvSpPr>
        <xdr:cNvPr id="604" name="円/楕円 603"/>
        <xdr:cNvSpPr/>
      </xdr:nvSpPr>
      <xdr:spPr>
        <a:xfrm>
          <a:off x="15430500" y="129165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4476</xdr:rowOff>
    </xdr:from>
    <xdr:ext cx="534377" cy="259045"/>
    <xdr:sp macro="" textlink="">
      <xdr:nvSpPr>
        <xdr:cNvPr id="605" name="テキスト ボックス 604"/>
        <xdr:cNvSpPr txBox="1"/>
      </xdr:nvSpPr>
      <xdr:spPr>
        <a:xfrm>
          <a:off x="15214111" y="1269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75,442</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42414</xdr:rowOff>
    </xdr:from>
    <xdr:to>
      <xdr:col>21</xdr:col>
      <xdr:colOff>212725</xdr:colOff>
      <xdr:row>75</xdr:row>
      <xdr:rowOff>144014</xdr:rowOff>
    </xdr:to>
    <xdr:sp macro="" textlink="">
      <xdr:nvSpPr>
        <xdr:cNvPr id="606" name="円/楕円 605"/>
        <xdr:cNvSpPr/>
      </xdr:nvSpPr>
      <xdr:spPr>
        <a:xfrm>
          <a:off x="14541500" y="1290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160541</xdr:rowOff>
    </xdr:from>
    <xdr:ext cx="534377" cy="259045"/>
    <xdr:sp macro="" textlink="">
      <xdr:nvSpPr>
        <xdr:cNvPr id="607" name="テキスト ボックス 606"/>
        <xdr:cNvSpPr txBox="1"/>
      </xdr:nvSpPr>
      <xdr:spPr>
        <a:xfrm>
          <a:off x="14325111" y="1267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78,134</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39974</xdr:rowOff>
    </xdr:from>
    <xdr:to>
      <xdr:col>20</xdr:col>
      <xdr:colOff>9525</xdr:colOff>
      <xdr:row>75</xdr:row>
      <xdr:rowOff>141574</xdr:rowOff>
    </xdr:to>
    <xdr:sp macro="" textlink="">
      <xdr:nvSpPr>
        <xdr:cNvPr id="608" name="円/楕円 607"/>
        <xdr:cNvSpPr/>
      </xdr:nvSpPr>
      <xdr:spPr>
        <a:xfrm>
          <a:off x="13652500" y="1289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158101</xdr:rowOff>
    </xdr:from>
    <xdr:ext cx="534377" cy="259045"/>
    <xdr:sp macro="" textlink="">
      <xdr:nvSpPr>
        <xdr:cNvPr id="609" name="テキスト ボックス 608"/>
        <xdr:cNvSpPr txBox="1"/>
      </xdr:nvSpPr>
      <xdr:spPr>
        <a:xfrm>
          <a:off x="13436111" y="1267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78,561</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37036</xdr:rowOff>
    </xdr:from>
    <xdr:to>
      <xdr:col>18</xdr:col>
      <xdr:colOff>492125</xdr:colOff>
      <xdr:row>75</xdr:row>
      <xdr:rowOff>138636</xdr:rowOff>
    </xdr:to>
    <xdr:sp macro="" textlink="">
      <xdr:nvSpPr>
        <xdr:cNvPr id="610" name="円/楕円 609"/>
        <xdr:cNvSpPr/>
      </xdr:nvSpPr>
      <xdr:spPr>
        <a:xfrm>
          <a:off x="12763500" y="1289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155163</xdr:rowOff>
    </xdr:from>
    <xdr:ext cx="534377" cy="259045"/>
    <xdr:sp macro="" textlink="">
      <xdr:nvSpPr>
        <xdr:cNvPr id="611" name="テキスト ボックス 610"/>
        <xdr:cNvSpPr txBox="1"/>
      </xdr:nvSpPr>
      <xdr:spPr>
        <a:xfrm>
          <a:off x="12547111" y="1267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79,075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2" name="正方形/長方形 61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3" name="正方形/長方形 61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4" name="正方形/長方形 61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5" name="正方形/長方形 61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6" name="正方形/長方形 61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7" name="正方形/長方形 61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8" name="正方形/長方形 61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9" name="正方形/長方形 61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20" name="テキスト ボックス 61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21" name="直線コネクタ 62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2" name="直線コネクタ 62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3" name="テキスト ボックス 62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4" name="直線コネクタ 62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25" name="テキスト ボックス 624"/>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6" name="直線コネクタ 62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27" name="テキスト ボックス 626"/>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8" name="直線コネクタ 62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29" name="テキスト ボックス 628"/>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30" name="直線コネクタ 62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31" name="テキスト ボックス 630"/>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148681</xdr:rowOff>
    </xdr:from>
    <xdr:to>
      <xdr:col>23</xdr:col>
      <xdr:colOff>516889</xdr:colOff>
      <xdr:row>98</xdr:row>
      <xdr:rowOff>139567</xdr:rowOff>
    </xdr:to>
    <xdr:cxnSp macro="">
      <xdr:nvCxnSpPr>
        <xdr:cNvPr id="633" name="直線コネクタ 632"/>
        <xdr:cNvCxnSpPr/>
      </xdr:nvCxnSpPr>
      <xdr:spPr>
        <a:xfrm flipV="1">
          <a:off x="16317595" y="15750631"/>
          <a:ext cx="1269" cy="119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4803</xdr:rowOff>
    </xdr:from>
    <xdr:ext cx="378565" cy="259045"/>
    <xdr:sp macro="" textlink="">
      <xdr:nvSpPr>
        <xdr:cNvPr id="634" name="積立金最小値テキスト"/>
        <xdr:cNvSpPr txBox="1"/>
      </xdr:nvSpPr>
      <xdr:spPr>
        <a:xfrm>
          <a:off x="16370300" y="1697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98</xdr:row>
      <xdr:rowOff>139567</xdr:rowOff>
    </xdr:from>
    <xdr:to>
      <xdr:col>23</xdr:col>
      <xdr:colOff>606425</xdr:colOff>
      <xdr:row>98</xdr:row>
      <xdr:rowOff>139567</xdr:rowOff>
    </xdr:to>
    <xdr:cxnSp macro="">
      <xdr:nvCxnSpPr>
        <xdr:cNvPr id="635" name="直線コネクタ 634"/>
        <xdr:cNvCxnSpPr/>
      </xdr:nvCxnSpPr>
      <xdr:spPr>
        <a:xfrm>
          <a:off x="16230600" y="1694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95358</xdr:rowOff>
    </xdr:from>
    <xdr:ext cx="690189" cy="259045"/>
    <xdr:sp macro="" textlink="">
      <xdr:nvSpPr>
        <xdr:cNvPr id="636" name="積立金最大値テキスト"/>
        <xdr:cNvSpPr txBox="1"/>
      </xdr:nvSpPr>
      <xdr:spPr>
        <a:xfrm>
          <a:off x="16370300" y="15525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2,605,356</a:t>
          </a:r>
          <a:endParaRPr kumimoji="1" lang="ja-JP" altLang="en-US" sz="1000" b="1">
            <a:latin typeface="ＭＳ Ｐゴシック"/>
          </a:endParaRPr>
        </a:p>
      </xdr:txBody>
    </xdr:sp>
    <xdr:clientData/>
  </xdr:oneCellAnchor>
  <xdr:twoCellAnchor>
    <xdr:from>
      <xdr:col>23</xdr:col>
      <xdr:colOff>428625</xdr:colOff>
      <xdr:row>91</xdr:row>
      <xdr:rowOff>148681</xdr:rowOff>
    </xdr:from>
    <xdr:to>
      <xdr:col>23</xdr:col>
      <xdr:colOff>606425</xdr:colOff>
      <xdr:row>91</xdr:row>
      <xdr:rowOff>148681</xdr:rowOff>
    </xdr:to>
    <xdr:cxnSp macro="">
      <xdr:nvCxnSpPr>
        <xdr:cNvPr id="637" name="直線コネクタ 636"/>
        <xdr:cNvCxnSpPr/>
      </xdr:nvCxnSpPr>
      <xdr:spPr>
        <a:xfrm>
          <a:off x="16230600" y="1575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124752</xdr:rowOff>
    </xdr:from>
    <xdr:to>
      <xdr:col>23</xdr:col>
      <xdr:colOff>517525</xdr:colOff>
      <xdr:row>98</xdr:row>
      <xdr:rowOff>136927</xdr:rowOff>
    </xdr:to>
    <xdr:cxnSp macro="">
      <xdr:nvCxnSpPr>
        <xdr:cNvPr id="638" name="直線コネクタ 637"/>
        <xdr:cNvCxnSpPr/>
      </xdr:nvCxnSpPr>
      <xdr:spPr>
        <a:xfrm flipV="1">
          <a:off x="15481300" y="16926852"/>
          <a:ext cx="838200" cy="1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93702</xdr:rowOff>
    </xdr:from>
    <xdr:ext cx="534377" cy="259045"/>
    <xdr:sp macro="" textlink="">
      <xdr:nvSpPr>
        <xdr:cNvPr id="639" name="積立金平均値テキスト"/>
        <xdr:cNvSpPr txBox="1"/>
      </xdr:nvSpPr>
      <xdr:spPr>
        <a:xfrm>
          <a:off x="16370300" y="16724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70825</xdr:rowOff>
    </xdr:from>
    <xdr:to>
      <xdr:col>23</xdr:col>
      <xdr:colOff>568325</xdr:colOff>
      <xdr:row>99</xdr:row>
      <xdr:rowOff>975</xdr:rowOff>
    </xdr:to>
    <xdr:sp macro="" textlink="">
      <xdr:nvSpPr>
        <xdr:cNvPr id="640" name="フローチャート : 判断 639"/>
        <xdr:cNvSpPr/>
      </xdr:nvSpPr>
      <xdr:spPr>
        <a:xfrm>
          <a:off x="162687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131254</xdr:rowOff>
    </xdr:from>
    <xdr:to>
      <xdr:col>22</xdr:col>
      <xdr:colOff>365125</xdr:colOff>
      <xdr:row>98</xdr:row>
      <xdr:rowOff>136927</xdr:rowOff>
    </xdr:to>
    <xdr:cxnSp macro="">
      <xdr:nvCxnSpPr>
        <xdr:cNvPr id="641" name="直線コネクタ 640"/>
        <xdr:cNvCxnSpPr/>
      </xdr:nvCxnSpPr>
      <xdr:spPr>
        <a:xfrm>
          <a:off x="14592300" y="16933354"/>
          <a:ext cx="889000" cy="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73566</xdr:rowOff>
    </xdr:from>
    <xdr:to>
      <xdr:col>22</xdr:col>
      <xdr:colOff>415925</xdr:colOff>
      <xdr:row>99</xdr:row>
      <xdr:rowOff>3716</xdr:rowOff>
    </xdr:to>
    <xdr:sp macro="" textlink="">
      <xdr:nvSpPr>
        <xdr:cNvPr id="642" name="フローチャート : 判断 641"/>
        <xdr:cNvSpPr/>
      </xdr:nvSpPr>
      <xdr:spPr>
        <a:xfrm>
          <a:off x="15430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20243</xdr:rowOff>
    </xdr:from>
    <xdr:ext cx="534377" cy="259045"/>
    <xdr:sp macro="" textlink="">
      <xdr:nvSpPr>
        <xdr:cNvPr id="643" name="テキスト ボックス 642"/>
        <xdr:cNvSpPr txBox="1"/>
      </xdr:nvSpPr>
      <xdr:spPr>
        <a:xfrm>
          <a:off x="15214111" y="166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125879</xdr:rowOff>
    </xdr:from>
    <xdr:to>
      <xdr:col>21</xdr:col>
      <xdr:colOff>161925</xdr:colOff>
      <xdr:row>98</xdr:row>
      <xdr:rowOff>131254</xdr:rowOff>
    </xdr:to>
    <xdr:cxnSp macro="">
      <xdr:nvCxnSpPr>
        <xdr:cNvPr id="644" name="直線コネクタ 643"/>
        <xdr:cNvCxnSpPr/>
      </xdr:nvCxnSpPr>
      <xdr:spPr>
        <a:xfrm>
          <a:off x="13703300" y="16927979"/>
          <a:ext cx="889000" cy="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69934</xdr:rowOff>
    </xdr:from>
    <xdr:to>
      <xdr:col>21</xdr:col>
      <xdr:colOff>212725</xdr:colOff>
      <xdr:row>99</xdr:row>
      <xdr:rowOff>84</xdr:rowOff>
    </xdr:to>
    <xdr:sp macro="" textlink="">
      <xdr:nvSpPr>
        <xdr:cNvPr id="645" name="フローチャート : 判断 644"/>
        <xdr:cNvSpPr/>
      </xdr:nvSpPr>
      <xdr:spPr>
        <a:xfrm>
          <a:off x="14541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16611</xdr:rowOff>
    </xdr:from>
    <xdr:ext cx="534377" cy="259045"/>
    <xdr:sp macro="" textlink="">
      <xdr:nvSpPr>
        <xdr:cNvPr id="646" name="テキスト ボックス 645"/>
        <xdr:cNvSpPr txBox="1"/>
      </xdr:nvSpPr>
      <xdr:spPr>
        <a:xfrm>
          <a:off x="14325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118756</xdr:rowOff>
    </xdr:from>
    <xdr:to>
      <xdr:col>19</xdr:col>
      <xdr:colOff>644525</xdr:colOff>
      <xdr:row>98</xdr:row>
      <xdr:rowOff>125879</xdr:rowOff>
    </xdr:to>
    <xdr:cxnSp macro="">
      <xdr:nvCxnSpPr>
        <xdr:cNvPr id="647" name="直線コネクタ 646"/>
        <xdr:cNvCxnSpPr/>
      </xdr:nvCxnSpPr>
      <xdr:spPr>
        <a:xfrm>
          <a:off x="12814300" y="16920856"/>
          <a:ext cx="889000" cy="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49078</xdr:rowOff>
    </xdr:from>
    <xdr:to>
      <xdr:col>20</xdr:col>
      <xdr:colOff>9525</xdr:colOff>
      <xdr:row>98</xdr:row>
      <xdr:rowOff>150678</xdr:rowOff>
    </xdr:to>
    <xdr:sp macro="" textlink="">
      <xdr:nvSpPr>
        <xdr:cNvPr id="648" name="フローチャート : 判断 647"/>
        <xdr:cNvSpPr/>
      </xdr:nvSpPr>
      <xdr:spPr>
        <a:xfrm>
          <a:off x="13652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167205</xdr:rowOff>
    </xdr:from>
    <xdr:ext cx="534377" cy="259045"/>
    <xdr:sp macro="" textlink="">
      <xdr:nvSpPr>
        <xdr:cNvPr id="649" name="テキスト ボックス 648"/>
        <xdr:cNvSpPr txBox="1"/>
      </xdr:nvSpPr>
      <xdr:spPr>
        <a:xfrm>
          <a:off x="13436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69814</xdr:rowOff>
    </xdr:from>
    <xdr:to>
      <xdr:col>18</xdr:col>
      <xdr:colOff>492125</xdr:colOff>
      <xdr:row>98</xdr:row>
      <xdr:rowOff>171414</xdr:rowOff>
    </xdr:to>
    <xdr:sp macro="" textlink="">
      <xdr:nvSpPr>
        <xdr:cNvPr id="650" name="フローチャート : 判断 649"/>
        <xdr:cNvSpPr/>
      </xdr:nvSpPr>
      <xdr:spPr>
        <a:xfrm>
          <a:off x="12763500" y="1687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162541</xdr:rowOff>
    </xdr:from>
    <xdr:ext cx="534377" cy="259045"/>
    <xdr:sp macro="" textlink="">
      <xdr:nvSpPr>
        <xdr:cNvPr id="651" name="テキスト ボックス 650"/>
        <xdr:cNvSpPr txBox="1"/>
      </xdr:nvSpPr>
      <xdr:spPr>
        <a:xfrm>
          <a:off x="12547111" y="1696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2" name="テキスト ボックス 65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3" name="テキスト ボックス 65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4" name="テキスト ボックス 65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5" name="テキスト ボックス 65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6" name="テキスト ボックス 65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73952</xdr:rowOff>
    </xdr:from>
    <xdr:to>
      <xdr:col>23</xdr:col>
      <xdr:colOff>568325</xdr:colOff>
      <xdr:row>99</xdr:row>
      <xdr:rowOff>4102</xdr:rowOff>
    </xdr:to>
    <xdr:sp macro="" textlink="">
      <xdr:nvSpPr>
        <xdr:cNvPr id="657" name="円/楕円 656"/>
        <xdr:cNvSpPr/>
      </xdr:nvSpPr>
      <xdr:spPr>
        <a:xfrm>
          <a:off x="16268700" y="1687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49252</xdr:rowOff>
    </xdr:from>
    <xdr:ext cx="534377" cy="259045"/>
    <xdr:sp macro="" textlink="">
      <xdr:nvSpPr>
        <xdr:cNvPr id="658" name="積立金該当値テキスト"/>
        <xdr:cNvSpPr txBox="1"/>
      </xdr:nvSpPr>
      <xdr:spPr>
        <a:xfrm>
          <a:off x="16370300" y="1685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32,693</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86127</xdr:rowOff>
    </xdr:from>
    <xdr:to>
      <xdr:col>22</xdr:col>
      <xdr:colOff>415925</xdr:colOff>
      <xdr:row>99</xdr:row>
      <xdr:rowOff>16277</xdr:rowOff>
    </xdr:to>
    <xdr:sp macro="" textlink="">
      <xdr:nvSpPr>
        <xdr:cNvPr id="659" name="円/楕円 658"/>
        <xdr:cNvSpPr/>
      </xdr:nvSpPr>
      <xdr:spPr>
        <a:xfrm>
          <a:off x="15430500" y="1688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7404</xdr:rowOff>
    </xdr:from>
    <xdr:ext cx="469744" cy="259045"/>
    <xdr:sp macro="" textlink="">
      <xdr:nvSpPr>
        <xdr:cNvPr id="660" name="テキスト ボックス 659"/>
        <xdr:cNvSpPr txBox="1"/>
      </xdr:nvSpPr>
      <xdr:spPr>
        <a:xfrm>
          <a:off x="15246427" y="1698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6,066</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80454</xdr:rowOff>
    </xdr:from>
    <xdr:to>
      <xdr:col>21</xdr:col>
      <xdr:colOff>212725</xdr:colOff>
      <xdr:row>99</xdr:row>
      <xdr:rowOff>10604</xdr:rowOff>
    </xdr:to>
    <xdr:sp macro="" textlink="">
      <xdr:nvSpPr>
        <xdr:cNvPr id="661" name="円/楕円 660"/>
        <xdr:cNvSpPr/>
      </xdr:nvSpPr>
      <xdr:spPr>
        <a:xfrm>
          <a:off x="14541500" y="168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1731</xdr:rowOff>
    </xdr:from>
    <xdr:ext cx="534377" cy="259045"/>
    <xdr:sp macro="" textlink="">
      <xdr:nvSpPr>
        <xdr:cNvPr id="662" name="テキスト ボックス 661"/>
        <xdr:cNvSpPr txBox="1"/>
      </xdr:nvSpPr>
      <xdr:spPr>
        <a:xfrm>
          <a:off x="14325111" y="1697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18,474</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75079</xdr:rowOff>
    </xdr:from>
    <xdr:to>
      <xdr:col>20</xdr:col>
      <xdr:colOff>9525</xdr:colOff>
      <xdr:row>99</xdr:row>
      <xdr:rowOff>5229</xdr:rowOff>
    </xdr:to>
    <xdr:sp macro="" textlink="">
      <xdr:nvSpPr>
        <xdr:cNvPr id="663" name="円/楕円 662"/>
        <xdr:cNvSpPr/>
      </xdr:nvSpPr>
      <xdr:spPr>
        <a:xfrm>
          <a:off x="13652500" y="1687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167806</xdr:rowOff>
    </xdr:from>
    <xdr:ext cx="534377" cy="259045"/>
    <xdr:sp macro="" textlink="">
      <xdr:nvSpPr>
        <xdr:cNvPr id="664" name="テキスト ボックス 663"/>
        <xdr:cNvSpPr txBox="1"/>
      </xdr:nvSpPr>
      <xdr:spPr>
        <a:xfrm>
          <a:off x="13436111" y="1696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30,229</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67956</xdr:rowOff>
    </xdr:from>
    <xdr:to>
      <xdr:col>18</xdr:col>
      <xdr:colOff>492125</xdr:colOff>
      <xdr:row>98</xdr:row>
      <xdr:rowOff>169556</xdr:rowOff>
    </xdr:to>
    <xdr:sp macro="" textlink="">
      <xdr:nvSpPr>
        <xdr:cNvPr id="665" name="円/楕円 664"/>
        <xdr:cNvSpPr/>
      </xdr:nvSpPr>
      <xdr:spPr>
        <a:xfrm>
          <a:off x="12763500" y="1687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14633</xdr:rowOff>
    </xdr:from>
    <xdr:ext cx="534377" cy="259045"/>
    <xdr:sp macro="" textlink="">
      <xdr:nvSpPr>
        <xdr:cNvPr id="666" name="テキスト ボックス 665"/>
        <xdr:cNvSpPr txBox="1"/>
      </xdr:nvSpPr>
      <xdr:spPr>
        <a:xfrm>
          <a:off x="12547111" y="1664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45,809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7" name="正方形/長方形 66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8" name="正方形/長方形 66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9" name="正方形/長方形 66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70" name="正方形/長方形 66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71" name="正方形/長方形 67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2" name="正方形/長方形 67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3" name="正方形/長方形 67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4" name="正方形/長方形 67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5" name="テキスト ボックス 67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6" name="直線コネクタ 67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77" name="直線コネクタ 676"/>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78" name="テキスト ボックス 677"/>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79" name="直線コネクタ 678"/>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80" name="テキスト ボックス 679"/>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81" name="直線コネクタ 680"/>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82" name="テキスト ボックス 681"/>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83" name="直線コネクタ 682"/>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84" name="テキスト ボックス 683"/>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5" name="直線コネクタ 68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6" name="テキスト ボックス 68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83510</xdr:rowOff>
    </xdr:from>
    <xdr:to>
      <xdr:col>32</xdr:col>
      <xdr:colOff>186689</xdr:colOff>
      <xdr:row>38</xdr:row>
      <xdr:rowOff>139700</xdr:rowOff>
    </xdr:to>
    <xdr:cxnSp macro="">
      <xdr:nvCxnSpPr>
        <xdr:cNvPr id="688" name="直線コネクタ 687"/>
        <xdr:cNvCxnSpPr/>
      </xdr:nvCxnSpPr>
      <xdr:spPr>
        <a:xfrm flipV="1">
          <a:off x="22159595" y="5569910"/>
          <a:ext cx="1269" cy="108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689"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690" name="直線コネクタ 689"/>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30187</xdr:rowOff>
    </xdr:from>
    <xdr:ext cx="534377" cy="259045"/>
    <xdr:sp macro="" textlink="">
      <xdr:nvSpPr>
        <xdr:cNvPr id="691" name="投資及び出資金最大値テキスト"/>
        <xdr:cNvSpPr txBox="1"/>
      </xdr:nvSpPr>
      <xdr:spPr>
        <a:xfrm>
          <a:off x="22212300" y="53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23,729</a:t>
          </a:r>
          <a:endParaRPr kumimoji="1" lang="ja-JP" altLang="en-US" sz="1000" b="1">
            <a:latin typeface="ＭＳ Ｐゴシック"/>
          </a:endParaRPr>
        </a:p>
      </xdr:txBody>
    </xdr:sp>
    <xdr:clientData/>
  </xdr:oneCellAnchor>
  <xdr:twoCellAnchor>
    <xdr:from>
      <xdr:col>32</xdr:col>
      <xdr:colOff>98425</xdr:colOff>
      <xdr:row>32</xdr:row>
      <xdr:rowOff>83510</xdr:rowOff>
    </xdr:from>
    <xdr:to>
      <xdr:col>32</xdr:col>
      <xdr:colOff>276225</xdr:colOff>
      <xdr:row>32</xdr:row>
      <xdr:rowOff>83510</xdr:rowOff>
    </xdr:to>
    <xdr:cxnSp macro="">
      <xdr:nvCxnSpPr>
        <xdr:cNvPr id="692" name="直線コネクタ 691"/>
        <xdr:cNvCxnSpPr/>
      </xdr:nvCxnSpPr>
      <xdr:spPr>
        <a:xfrm>
          <a:off x="22072600" y="556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693" name="直線コネクタ 692"/>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7535</xdr:rowOff>
    </xdr:from>
    <xdr:ext cx="469744" cy="259045"/>
    <xdr:sp macro="" textlink="">
      <xdr:nvSpPr>
        <xdr:cNvPr id="694" name="投資及び出資金平均値テキスト"/>
        <xdr:cNvSpPr txBox="1"/>
      </xdr:nvSpPr>
      <xdr:spPr>
        <a:xfrm>
          <a:off x="22212300" y="6351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156108</xdr:rowOff>
    </xdr:from>
    <xdr:to>
      <xdr:col>32</xdr:col>
      <xdr:colOff>238125</xdr:colOff>
      <xdr:row>38</xdr:row>
      <xdr:rowOff>86258</xdr:rowOff>
    </xdr:to>
    <xdr:sp macro="" textlink="">
      <xdr:nvSpPr>
        <xdr:cNvPr id="695" name="フローチャート : 判断 694"/>
        <xdr:cNvSpPr/>
      </xdr:nvSpPr>
      <xdr:spPr>
        <a:xfrm>
          <a:off x="221107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123744</xdr:rowOff>
    </xdr:from>
    <xdr:to>
      <xdr:col>31</xdr:col>
      <xdr:colOff>34925</xdr:colOff>
      <xdr:row>38</xdr:row>
      <xdr:rowOff>139700</xdr:rowOff>
    </xdr:to>
    <xdr:cxnSp macro="">
      <xdr:nvCxnSpPr>
        <xdr:cNvPr id="696" name="直線コネクタ 695"/>
        <xdr:cNvCxnSpPr/>
      </xdr:nvCxnSpPr>
      <xdr:spPr>
        <a:xfrm>
          <a:off x="20434300" y="6638844"/>
          <a:ext cx="889000" cy="1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152451</xdr:rowOff>
    </xdr:from>
    <xdr:to>
      <xdr:col>31</xdr:col>
      <xdr:colOff>85725</xdr:colOff>
      <xdr:row>38</xdr:row>
      <xdr:rowOff>82601</xdr:rowOff>
    </xdr:to>
    <xdr:sp macro="" textlink="">
      <xdr:nvSpPr>
        <xdr:cNvPr id="697" name="フローチャート : 判断 696"/>
        <xdr:cNvSpPr/>
      </xdr:nvSpPr>
      <xdr:spPr>
        <a:xfrm>
          <a:off x="21272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99128</xdr:rowOff>
    </xdr:from>
    <xdr:ext cx="469744" cy="259045"/>
    <xdr:sp macro="" textlink="">
      <xdr:nvSpPr>
        <xdr:cNvPr id="698" name="テキスト ボックス 697"/>
        <xdr:cNvSpPr txBox="1"/>
      </xdr:nvSpPr>
      <xdr:spPr>
        <a:xfrm>
          <a:off x="21088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123744</xdr:rowOff>
    </xdr:from>
    <xdr:to>
      <xdr:col>29</xdr:col>
      <xdr:colOff>517525</xdr:colOff>
      <xdr:row>38</xdr:row>
      <xdr:rowOff>139700</xdr:rowOff>
    </xdr:to>
    <xdr:cxnSp macro="">
      <xdr:nvCxnSpPr>
        <xdr:cNvPr id="699" name="直線コネクタ 698"/>
        <xdr:cNvCxnSpPr/>
      </xdr:nvCxnSpPr>
      <xdr:spPr>
        <a:xfrm flipV="1">
          <a:off x="19545300" y="6638844"/>
          <a:ext cx="889000" cy="1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124790</xdr:rowOff>
    </xdr:from>
    <xdr:to>
      <xdr:col>29</xdr:col>
      <xdr:colOff>568325</xdr:colOff>
      <xdr:row>38</xdr:row>
      <xdr:rowOff>54940</xdr:rowOff>
    </xdr:to>
    <xdr:sp macro="" textlink="">
      <xdr:nvSpPr>
        <xdr:cNvPr id="700" name="フローチャート : 判断 699"/>
        <xdr:cNvSpPr/>
      </xdr:nvSpPr>
      <xdr:spPr>
        <a:xfrm>
          <a:off x="20383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71467</xdr:rowOff>
    </xdr:from>
    <xdr:ext cx="469744" cy="259045"/>
    <xdr:sp macro="" textlink="">
      <xdr:nvSpPr>
        <xdr:cNvPr id="701" name="テキスト ボックス 700"/>
        <xdr:cNvSpPr txBox="1"/>
      </xdr:nvSpPr>
      <xdr:spPr>
        <a:xfrm>
          <a:off x="20199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37</xdr:row>
      <xdr:rowOff>161051</xdr:rowOff>
    </xdr:from>
    <xdr:to>
      <xdr:col>28</xdr:col>
      <xdr:colOff>314325</xdr:colOff>
      <xdr:row>38</xdr:row>
      <xdr:rowOff>139700</xdr:rowOff>
    </xdr:to>
    <xdr:cxnSp macro="">
      <xdr:nvCxnSpPr>
        <xdr:cNvPr id="702" name="直線コネクタ 701"/>
        <xdr:cNvCxnSpPr/>
      </xdr:nvCxnSpPr>
      <xdr:spPr>
        <a:xfrm>
          <a:off x="18656300" y="6504701"/>
          <a:ext cx="889000" cy="15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82362</xdr:rowOff>
    </xdr:from>
    <xdr:to>
      <xdr:col>28</xdr:col>
      <xdr:colOff>365125</xdr:colOff>
      <xdr:row>38</xdr:row>
      <xdr:rowOff>12512</xdr:rowOff>
    </xdr:to>
    <xdr:sp macro="" textlink="">
      <xdr:nvSpPr>
        <xdr:cNvPr id="703" name="フローチャート : 判断 702"/>
        <xdr:cNvSpPr/>
      </xdr:nvSpPr>
      <xdr:spPr>
        <a:xfrm>
          <a:off x="19494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29039</xdr:rowOff>
    </xdr:from>
    <xdr:ext cx="469744" cy="259045"/>
    <xdr:sp macro="" textlink="">
      <xdr:nvSpPr>
        <xdr:cNvPr id="704" name="テキスト ボックス 703"/>
        <xdr:cNvSpPr txBox="1"/>
      </xdr:nvSpPr>
      <xdr:spPr>
        <a:xfrm>
          <a:off x="19310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77744</xdr:rowOff>
    </xdr:from>
    <xdr:to>
      <xdr:col>27</xdr:col>
      <xdr:colOff>161925</xdr:colOff>
      <xdr:row>38</xdr:row>
      <xdr:rowOff>7894</xdr:rowOff>
    </xdr:to>
    <xdr:sp macro="" textlink="">
      <xdr:nvSpPr>
        <xdr:cNvPr id="705" name="フローチャート : 判断 704"/>
        <xdr:cNvSpPr/>
      </xdr:nvSpPr>
      <xdr:spPr>
        <a:xfrm>
          <a:off x="18605500" y="642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24421</xdr:rowOff>
    </xdr:from>
    <xdr:ext cx="469744" cy="259045"/>
    <xdr:sp macro="" textlink="">
      <xdr:nvSpPr>
        <xdr:cNvPr id="706" name="テキスト ボックス 705"/>
        <xdr:cNvSpPr txBox="1"/>
      </xdr:nvSpPr>
      <xdr:spPr>
        <a:xfrm>
          <a:off x="18421427" y="619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7" name="テキスト ボックス 70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8" name="テキスト ボックス 70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09" name="テキスト ボックス 70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10" name="テキスト ボックス 70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11" name="テキスト ボックス 71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12" name="円/楕円 711"/>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13"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14" name="円/楕円 713"/>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15" name="テキスト ボックス 714"/>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72944</xdr:rowOff>
    </xdr:from>
    <xdr:to>
      <xdr:col>29</xdr:col>
      <xdr:colOff>568325</xdr:colOff>
      <xdr:row>39</xdr:row>
      <xdr:rowOff>3094</xdr:rowOff>
    </xdr:to>
    <xdr:sp macro="" textlink="">
      <xdr:nvSpPr>
        <xdr:cNvPr id="716" name="円/楕円 715"/>
        <xdr:cNvSpPr/>
      </xdr:nvSpPr>
      <xdr:spPr>
        <a:xfrm>
          <a:off x="20383500" y="658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165671</xdr:rowOff>
    </xdr:from>
    <xdr:ext cx="378565" cy="259045"/>
    <xdr:sp macro="" textlink="">
      <xdr:nvSpPr>
        <xdr:cNvPr id="717" name="テキスト ボックス 716"/>
        <xdr:cNvSpPr txBox="1"/>
      </xdr:nvSpPr>
      <xdr:spPr>
        <a:xfrm>
          <a:off x="20245017" y="6680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349</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18" name="円/楕円 717"/>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19" name="テキスト ボックス 718"/>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37</xdr:row>
      <xdr:rowOff>110251</xdr:rowOff>
    </xdr:from>
    <xdr:to>
      <xdr:col>27</xdr:col>
      <xdr:colOff>161925</xdr:colOff>
      <xdr:row>38</xdr:row>
      <xdr:rowOff>40401</xdr:rowOff>
    </xdr:to>
    <xdr:sp macro="" textlink="">
      <xdr:nvSpPr>
        <xdr:cNvPr id="720" name="円/楕円 719"/>
        <xdr:cNvSpPr/>
      </xdr:nvSpPr>
      <xdr:spPr>
        <a:xfrm>
          <a:off x="18605500" y="645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38</xdr:row>
      <xdr:rowOff>31528</xdr:rowOff>
    </xdr:from>
    <xdr:ext cx="469744" cy="259045"/>
    <xdr:sp macro="" textlink="">
      <xdr:nvSpPr>
        <xdr:cNvPr id="721" name="テキスト ボックス 720"/>
        <xdr:cNvSpPr txBox="1"/>
      </xdr:nvSpPr>
      <xdr:spPr>
        <a:xfrm>
          <a:off x="18421427" y="6546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3,283</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2" name="正方形/長方形 72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3" name="正方形/長方形 72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4" name="正方形/長方形 72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5" name="正方形/長方形 72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6" name="正方形/長方形 72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7" name="正方形/長方形 72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8" name="正方形/長方形 72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29" name="正方形/長方形 72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30" name="テキスト ボックス 72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31" name="直線コネクタ 73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2" name="直線コネクタ 73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3" name="テキスト ボックス 73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4" name="直線コネクタ 73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5" name="テキスト ボックス 73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6" name="直線コネクタ 73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37" name="テキスト ボックス 73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8" name="直線コネクタ 73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39" name="テキスト ボックス 73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40" name="直線コネクタ 73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41" name="テキスト ボックス 740"/>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2" name="直線コネクタ 74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3" name="テキスト ボックス 742"/>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91770</xdr:rowOff>
    </xdr:from>
    <xdr:to>
      <xdr:col>32</xdr:col>
      <xdr:colOff>186689</xdr:colOff>
      <xdr:row>59</xdr:row>
      <xdr:rowOff>44450</xdr:rowOff>
    </xdr:to>
    <xdr:cxnSp macro="">
      <xdr:nvCxnSpPr>
        <xdr:cNvPr id="745" name="直線コネクタ 744"/>
        <xdr:cNvCxnSpPr/>
      </xdr:nvCxnSpPr>
      <xdr:spPr>
        <a:xfrm flipV="1">
          <a:off x="22159595" y="8664270"/>
          <a:ext cx="1269" cy="1495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7" name="直線コネクタ 74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38447</xdr:rowOff>
    </xdr:from>
    <xdr:ext cx="599010" cy="259045"/>
    <xdr:sp macro="" textlink="">
      <xdr:nvSpPr>
        <xdr:cNvPr id="748" name="貸付金最大値テキスト"/>
        <xdr:cNvSpPr txBox="1"/>
      </xdr:nvSpPr>
      <xdr:spPr>
        <a:xfrm>
          <a:off x="22212300" y="84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117,774</a:t>
          </a:r>
          <a:endParaRPr kumimoji="1" lang="ja-JP" altLang="en-US" sz="1000" b="1">
            <a:latin typeface="ＭＳ Ｐゴシック"/>
          </a:endParaRPr>
        </a:p>
      </xdr:txBody>
    </xdr:sp>
    <xdr:clientData/>
  </xdr:oneCellAnchor>
  <xdr:twoCellAnchor>
    <xdr:from>
      <xdr:col>32</xdr:col>
      <xdr:colOff>98425</xdr:colOff>
      <xdr:row>50</xdr:row>
      <xdr:rowOff>91770</xdr:rowOff>
    </xdr:from>
    <xdr:to>
      <xdr:col>32</xdr:col>
      <xdr:colOff>276225</xdr:colOff>
      <xdr:row>50</xdr:row>
      <xdr:rowOff>91770</xdr:rowOff>
    </xdr:to>
    <xdr:cxnSp macro="">
      <xdr:nvCxnSpPr>
        <xdr:cNvPr id="749" name="直線コネクタ 748"/>
        <xdr:cNvCxnSpPr/>
      </xdr:nvCxnSpPr>
      <xdr:spPr>
        <a:xfrm>
          <a:off x="22072600" y="866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33020</xdr:rowOff>
    </xdr:from>
    <xdr:to>
      <xdr:col>32</xdr:col>
      <xdr:colOff>187325</xdr:colOff>
      <xdr:row>59</xdr:row>
      <xdr:rowOff>36626</xdr:rowOff>
    </xdr:to>
    <xdr:cxnSp macro="">
      <xdr:nvCxnSpPr>
        <xdr:cNvPr id="750" name="直線コネクタ 749"/>
        <xdr:cNvCxnSpPr/>
      </xdr:nvCxnSpPr>
      <xdr:spPr>
        <a:xfrm>
          <a:off x="21323300" y="10148570"/>
          <a:ext cx="838200" cy="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136072</xdr:rowOff>
    </xdr:from>
    <xdr:ext cx="469744" cy="259045"/>
    <xdr:sp macro="" textlink="">
      <xdr:nvSpPr>
        <xdr:cNvPr id="751" name="貸付金平均値テキスト"/>
        <xdr:cNvSpPr txBox="1"/>
      </xdr:nvSpPr>
      <xdr:spPr>
        <a:xfrm>
          <a:off x="22212300" y="9908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113195</xdr:rowOff>
    </xdr:from>
    <xdr:to>
      <xdr:col>32</xdr:col>
      <xdr:colOff>238125</xdr:colOff>
      <xdr:row>59</xdr:row>
      <xdr:rowOff>43345</xdr:rowOff>
    </xdr:to>
    <xdr:sp macro="" textlink="">
      <xdr:nvSpPr>
        <xdr:cNvPr id="752" name="フローチャート : 判断 751"/>
        <xdr:cNvSpPr/>
      </xdr:nvSpPr>
      <xdr:spPr>
        <a:xfrm>
          <a:off x="22110700" y="100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32741</xdr:rowOff>
    </xdr:from>
    <xdr:to>
      <xdr:col>31</xdr:col>
      <xdr:colOff>34925</xdr:colOff>
      <xdr:row>59</xdr:row>
      <xdr:rowOff>33020</xdr:rowOff>
    </xdr:to>
    <xdr:cxnSp macro="">
      <xdr:nvCxnSpPr>
        <xdr:cNvPr id="753" name="直線コネクタ 752"/>
        <xdr:cNvCxnSpPr/>
      </xdr:nvCxnSpPr>
      <xdr:spPr>
        <a:xfrm>
          <a:off x="20434300" y="10148291"/>
          <a:ext cx="889000" cy="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135255</xdr:rowOff>
    </xdr:from>
    <xdr:to>
      <xdr:col>31</xdr:col>
      <xdr:colOff>85725</xdr:colOff>
      <xdr:row>59</xdr:row>
      <xdr:rowOff>65405</xdr:rowOff>
    </xdr:to>
    <xdr:sp macro="" textlink="">
      <xdr:nvSpPr>
        <xdr:cNvPr id="754" name="フローチャート : 判断 753"/>
        <xdr:cNvSpPr/>
      </xdr:nvSpPr>
      <xdr:spPr>
        <a:xfrm>
          <a:off x="21272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81932</xdr:rowOff>
    </xdr:from>
    <xdr:ext cx="469744" cy="259045"/>
    <xdr:sp macro="" textlink="">
      <xdr:nvSpPr>
        <xdr:cNvPr id="755" name="テキスト ボックス 754"/>
        <xdr:cNvSpPr txBox="1"/>
      </xdr:nvSpPr>
      <xdr:spPr>
        <a:xfrm>
          <a:off x="21088427" y="985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32296</xdr:rowOff>
    </xdr:from>
    <xdr:to>
      <xdr:col>29</xdr:col>
      <xdr:colOff>517525</xdr:colOff>
      <xdr:row>59</xdr:row>
      <xdr:rowOff>32741</xdr:rowOff>
    </xdr:to>
    <xdr:cxnSp macro="">
      <xdr:nvCxnSpPr>
        <xdr:cNvPr id="756" name="直線コネクタ 755"/>
        <xdr:cNvCxnSpPr/>
      </xdr:nvCxnSpPr>
      <xdr:spPr>
        <a:xfrm>
          <a:off x="19545300" y="10147846"/>
          <a:ext cx="889000" cy="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126721</xdr:rowOff>
    </xdr:from>
    <xdr:to>
      <xdr:col>29</xdr:col>
      <xdr:colOff>568325</xdr:colOff>
      <xdr:row>59</xdr:row>
      <xdr:rowOff>56871</xdr:rowOff>
    </xdr:to>
    <xdr:sp macro="" textlink="">
      <xdr:nvSpPr>
        <xdr:cNvPr id="757" name="フローチャート : 判断 756"/>
        <xdr:cNvSpPr/>
      </xdr:nvSpPr>
      <xdr:spPr>
        <a:xfrm>
          <a:off x="20383500" y="1007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73398</xdr:rowOff>
    </xdr:from>
    <xdr:ext cx="469744" cy="259045"/>
    <xdr:sp macro="" textlink="">
      <xdr:nvSpPr>
        <xdr:cNvPr id="758" name="テキスト ボックス 757"/>
        <xdr:cNvSpPr txBox="1"/>
      </xdr:nvSpPr>
      <xdr:spPr>
        <a:xfrm>
          <a:off x="20199427" y="98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24702</xdr:rowOff>
    </xdr:from>
    <xdr:to>
      <xdr:col>28</xdr:col>
      <xdr:colOff>314325</xdr:colOff>
      <xdr:row>59</xdr:row>
      <xdr:rowOff>32296</xdr:rowOff>
    </xdr:to>
    <xdr:cxnSp macro="">
      <xdr:nvCxnSpPr>
        <xdr:cNvPr id="759" name="直線コネクタ 758"/>
        <xdr:cNvCxnSpPr/>
      </xdr:nvCxnSpPr>
      <xdr:spPr>
        <a:xfrm>
          <a:off x="18656300" y="10140252"/>
          <a:ext cx="889000" cy="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123203</xdr:rowOff>
    </xdr:from>
    <xdr:to>
      <xdr:col>28</xdr:col>
      <xdr:colOff>365125</xdr:colOff>
      <xdr:row>59</xdr:row>
      <xdr:rowOff>53353</xdr:rowOff>
    </xdr:to>
    <xdr:sp macro="" textlink="">
      <xdr:nvSpPr>
        <xdr:cNvPr id="760" name="フローチャート : 判断 759"/>
        <xdr:cNvSpPr/>
      </xdr:nvSpPr>
      <xdr:spPr>
        <a:xfrm>
          <a:off x="19494500" y="1006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69880</xdr:rowOff>
    </xdr:from>
    <xdr:ext cx="469744" cy="259045"/>
    <xdr:sp macro="" textlink="">
      <xdr:nvSpPr>
        <xdr:cNvPr id="761" name="テキスト ボックス 760"/>
        <xdr:cNvSpPr txBox="1"/>
      </xdr:nvSpPr>
      <xdr:spPr>
        <a:xfrm>
          <a:off x="19310427" y="984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116027</xdr:rowOff>
    </xdr:from>
    <xdr:to>
      <xdr:col>27</xdr:col>
      <xdr:colOff>161925</xdr:colOff>
      <xdr:row>59</xdr:row>
      <xdr:rowOff>46177</xdr:rowOff>
    </xdr:to>
    <xdr:sp macro="" textlink="">
      <xdr:nvSpPr>
        <xdr:cNvPr id="762" name="フローチャート : 判断 761"/>
        <xdr:cNvSpPr/>
      </xdr:nvSpPr>
      <xdr:spPr>
        <a:xfrm>
          <a:off x="18605500" y="100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62704</xdr:rowOff>
    </xdr:from>
    <xdr:ext cx="469744" cy="259045"/>
    <xdr:sp macro="" textlink="">
      <xdr:nvSpPr>
        <xdr:cNvPr id="763" name="テキスト ボックス 762"/>
        <xdr:cNvSpPr txBox="1"/>
      </xdr:nvSpPr>
      <xdr:spPr>
        <a:xfrm>
          <a:off x="18421427" y="983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4" name="テキスト ボックス 76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5" name="テキスト ボックス 76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6" name="テキスト ボックス 76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7" name="テキスト ボックス 76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8" name="テキスト ボックス 76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157276</xdr:rowOff>
    </xdr:from>
    <xdr:to>
      <xdr:col>32</xdr:col>
      <xdr:colOff>238125</xdr:colOff>
      <xdr:row>59</xdr:row>
      <xdr:rowOff>87426</xdr:rowOff>
    </xdr:to>
    <xdr:sp macro="" textlink="">
      <xdr:nvSpPr>
        <xdr:cNvPr id="769" name="円/楕円 768"/>
        <xdr:cNvSpPr/>
      </xdr:nvSpPr>
      <xdr:spPr>
        <a:xfrm>
          <a:off x="22110700" y="101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91621</xdr:rowOff>
    </xdr:from>
    <xdr:ext cx="378565" cy="259045"/>
    <xdr:sp macro="" textlink="">
      <xdr:nvSpPr>
        <xdr:cNvPr id="770" name="貸付金該当値テキスト"/>
        <xdr:cNvSpPr txBox="1"/>
      </xdr:nvSpPr>
      <xdr:spPr>
        <a:xfrm>
          <a:off x="22212300" y="10035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616</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153670</xdr:rowOff>
    </xdr:from>
    <xdr:to>
      <xdr:col>31</xdr:col>
      <xdr:colOff>85725</xdr:colOff>
      <xdr:row>59</xdr:row>
      <xdr:rowOff>83820</xdr:rowOff>
    </xdr:to>
    <xdr:sp macro="" textlink="">
      <xdr:nvSpPr>
        <xdr:cNvPr id="771" name="円/楕円 770"/>
        <xdr:cNvSpPr/>
      </xdr:nvSpPr>
      <xdr:spPr>
        <a:xfrm>
          <a:off x="21272500" y="1009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59</xdr:row>
      <xdr:rowOff>74947</xdr:rowOff>
    </xdr:from>
    <xdr:ext cx="378565" cy="259045"/>
    <xdr:sp macro="" textlink="">
      <xdr:nvSpPr>
        <xdr:cNvPr id="772" name="テキスト ボックス 771"/>
        <xdr:cNvSpPr txBox="1"/>
      </xdr:nvSpPr>
      <xdr:spPr>
        <a:xfrm>
          <a:off x="21134017" y="1019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153391</xdr:rowOff>
    </xdr:from>
    <xdr:to>
      <xdr:col>29</xdr:col>
      <xdr:colOff>568325</xdr:colOff>
      <xdr:row>59</xdr:row>
      <xdr:rowOff>83541</xdr:rowOff>
    </xdr:to>
    <xdr:sp macro="" textlink="">
      <xdr:nvSpPr>
        <xdr:cNvPr id="773" name="円/楕円 772"/>
        <xdr:cNvSpPr/>
      </xdr:nvSpPr>
      <xdr:spPr>
        <a:xfrm>
          <a:off x="20383500" y="1009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59</xdr:row>
      <xdr:rowOff>74668</xdr:rowOff>
    </xdr:from>
    <xdr:ext cx="378565" cy="259045"/>
    <xdr:sp macro="" textlink="">
      <xdr:nvSpPr>
        <xdr:cNvPr id="774" name="テキスト ボックス 773"/>
        <xdr:cNvSpPr txBox="1"/>
      </xdr:nvSpPr>
      <xdr:spPr>
        <a:xfrm>
          <a:off x="20245017" y="10190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922</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152946</xdr:rowOff>
    </xdr:from>
    <xdr:to>
      <xdr:col>28</xdr:col>
      <xdr:colOff>365125</xdr:colOff>
      <xdr:row>59</xdr:row>
      <xdr:rowOff>83096</xdr:rowOff>
    </xdr:to>
    <xdr:sp macro="" textlink="">
      <xdr:nvSpPr>
        <xdr:cNvPr id="775" name="円/楕円 774"/>
        <xdr:cNvSpPr/>
      </xdr:nvSpPr>
      <xdr:spPr>
        <a:xfrm>
          <a:off x="19494500" y="1009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74223</xdr:rowOff>
    </xdr:from>
    <xdr:ext cx="378565" cy="259045"/>
    <xdr:sp macro="" textlink="">
      <xdr:nvSpPr>
        <xdr:cNvPr id="776" name="テキスト ボックス 775"/>
        <xdr:cNvSpPr txBox="1"/>
      </xdr:nvSpPr>
      <xdr:spPr>
        <a:xfrm>
          <a:off x="19356017" y="10189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957</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145352</xdr:rowOff>
    </xdr:from>
    <xdr:to>
      <xdr:col>27</xdr:col>
      <xdr:colOff>161925</xdr:colOff>
      <xdr:row>59</xdr:row>
      <xdr:rowOff>75502</xdr:rowOff>
    </xdr:to>
    <xdr:sp macro="" textlink="">
      <xdr:nvSpPr>
        <xdr:cNvPr id="777" name="円/楕円 776"/>
        <xdr:cNvSpPr/>
      </xdr:nvSpPr>
      <xdr:spPr>
        <a:xfrm>
          <a:off x="18605500" y="1008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66629</xdr:rowOff>
    </xdr:from>
    <xdr:ext cx="469744" cy="259045"/>
    <xdr:sp macro="" textlink="">
      <xdr:nvSpPr>
        <xdr:cNvPr id="778" name="テキスト ボックス 777"/>
        <xdr:cNvSpPr txBox="1"/>
      </xdr:nvSpPr>
      <xdr:spPr>
        <a:xfrm>
          <a:off x="18421427" y="1018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79" name="正方形/長方形 77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80" name="正方形/長方形 77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81" name="正方形/長方形 78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2" name="正方形/長方形 78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3" name="正方形/長方形 78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4" name="正方形/長方形 78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5" name="正方形/長方形 78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6" name="正方形/長方形 78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7" name="テキスト ボックス 78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8" name="直線コネクタ 78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89" name="テキスト ボックス 78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90" name="直線コネクタ 78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91" name="テキスト ボックス 790"/>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2" name="直線コネクタ 79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3" name="テキスト ボックス 792"/>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4" name="直線コネクタ 79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795" name="テキスト ボックス 794"/>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6" name="直線コネクタ 79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7" name="テキスト ボックス 796"/>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8" name="直線コネクタ 79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9" name="テキスト ボックス 79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00" name="直線コネクタ 79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01" name="テキスト ボックス 80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155943</xdr:rowOff>
    </xdr:from>
    <xdr:to>
      <xdr:col>32</xdr:col>
      <xdr:colOff>186689</xdr:colOff>
      <xdr:row>79</xdr:row>
      <xdr:rowOff>87337</xdr:rowOff>
    </xdr:to>
    <xdr:cxnSp macro="">
      <xdr:nvCxnSpPr>
        <xdr:cNvPr id="803" name="直線コネクタ 802"/>
        <xdr:cNvCxnSpPr/>
      </xdr:nvCxnSpPr>
      <xdr:spPr>
        <a:xfrm flipV="1">
          <a:off x="22159595" y="12328893"/>
          <a:ext cx="1269" cy="1302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91164</xdr:rowOff>
    </xdr:from>
    <xdr:ext cx="534377" cy="259045"/>
    <xdr:sp macro="" textlink="">
      <xdr:nvSpPr>
        <xdr:cNvPr id="804" name="繰出金最小値テキスト"/>
        <xdr:cNvSpPr txBox="1"/>
      </xdr:nvSpPr>
      <xdr:spPr>
        <a:xfrm>
          <a:off x="22212300" y="136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26,623</a:t>
          </a:r>
          <a:endParaRPr kumimoji="1" lang="ja-JP" altLang="en-US" sz="1000" b="1">
            <a:latin typeface="ＭＳ Ｐゴシック"/>
          </a:endParaRPr>
        </a:p>
      </xdr:txBody>
    </xdr:sp>
    <xdr:clientData/>
  </xdr:oneCellAnchor>
  <xdr:twoCellAnchor>
    <xdr:from>
      <xdr:col>32</xdr:col>
      <xdr:colOff>98425</xdr:colOff>
      <xdr:row>79</xdr:row>
      <xdr:rowOff>87337</xdr:rowOff>
    </xdr:from>
    <xdr:to>
      <xdr:col>32</xdr:col>
      <xdr:colOff>276225</xdr:colOff>
      <xdr:row>79</xdr:row>
      <xdr:rowOff>87337</xdr:rowOff>
    </xdr:to>
    <xdr:cxnSp macro="">
      <xdr:nvCxnSpPr>
        <xdr:cNvPr id="805" name="直線コネクタ 804"/>
        <xdr:cNvCxnSpPr/>
      </xdr:nvCxnSpPr>
      <xdr:spPr>
        <a:xfrm>
          <a:off x="22072600" y="1363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102620</xdr:rowOff>
    </xdr:from>
    <xdr:ext cx="599010" cy="259045"/>
    <xdr:sp macro="" textlink="">
      <xdr:nvSpPr>
        <xdr:cNvPr id="806" name="繰出金最大値テキスト"/>
        <xdr:cNvSpPr txBox="1"/>
      </xdr:nvSpPr>
      <xdr:spPr>
        <a:xfrm>
          <a:off x="22212300" y="121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129,221</a:t>
          </a:r>
          <a:endParaRPr kumimoji="1" lang="ja-JP" altLang="en-US" sz="1000" b="1">
            <a:latin typeface="ＭＳ Ｐゴシック"/>
          </a:endParaRPr>
        </a:p>
      </xdr:txBody>
    </xdr:sp>
    <xdr:clientData/>
  </xdr:oneCellAnchor>
  <xdr:twoCellAnchor>
    <xdr:from>
      <xdr:col>32</xdr:col>
      <xdr:colOff>98425</xdr:colOff>
      <xdr:row>71</xdr:row>
      <xdr:rowOff>155943</xdr:rowOff>
    </xdr:from>
    <xdr:to>
      <xdr:col>32</xdr:col>
      <xdr:colOff>276225</xdr:colOff>
      <xdr:row>71</xdr:row>
      <xdr:rowOff>155943</xdr:rowOff>
    </xdr:to>
    <xdr:cxnSp macro="">
      <xdr:nvCxnSpPr>
        <xdr:cNvPr id="807" name="直線コネクタ 806"/>
        <xdr:cNvCxnSpPr/>
      </xdr:nvCxnSpPr>
      <xdr:spPr>
        <a:xfrm>
          <a:off x="22072600" y="12328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54318</xdr:rowOff>
    </xdr:from>
    <xdr:to>
      <xdr:col>32</xdr:col>
      <xdr:colOff>187325</xdr:colOff>
      <xdr:row>76</xdr:row>
      <xdr:rowOff>83643</xdr:rowOff>
    </xdr:to>
    <xdr:cxnSp macro="">
      <xdr:nvCxnSpPr>
        <xdr:cNvPr id="808" name="直線コネクタ 807"/>
        <xdr:cNvCxnSpPr/>
      </xdr:nvCxnSpPr>
      <xdr:spPr>
        <a:xfrm flipV="1">
          <a:off x="21323300" y="13084518"/>
          <a:ext cx="838200" cy="2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149077</xdr:rowOff>
    </xdr:from>
    <xdr:ext cx="534377" cy="259045"/>
    <xdr:sp macro="" textlink="">
      <xdr:nvSpPr>
        <xdr:cNvPr id="809" name="繰出金平均値テキスト"/>
        <xdr:cNvSpPr txBox="1"/>
      </xdr:nvSpPr>
      <xdr:spPr>
        <a:xfrm>
          <a:off x="22212300" y="12836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126200</xdr:rowOff>
    </xdr:from>
    <xdr:to>
      <xdr:col>32</xdr:col>
      <xdr:colOff>238125</xdr:colOff>
      <xdr:row>76</xdr:row>
      <xdr:rowOff>56350</xdr:rowOff>
    </xdr:to>
    <xdr:sp macro="" textlink="">
      <xdr:nvSpPr>
        <xdr:cNvPr id="810" name="フローチャート : 判断 809"/>
        <xdr:cNvSpPr/>
      </xdr:nvSpPr>
      <xdr:spPr>
        <a:xfrm>
          <a:off x="221107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83643</xdr:rowOff>
    </xdr:from>
    <xdr:to>
      <xdr:col>31</xdr:col>
      <xdr:colOff>34925</xdr:colOff>
      <xdr:row>76</xdr:row>
      <xdr:rowOff>125768</xdr:rowOff>
    </xdr:to>
    <xdr:cxnSp macro="">
      <xdr:nvCxnSpPr>
        <xdr:cNvPr id="811" name="直線コネクタ 810"/>
        <xdr:cNvCxnSpPr/>
      </xdr:nvCxnSpPr>
      <xdr:spPr>
        <a:xfrm flipV="1">
          <a:off x="20434300" y="13113843"/>
          <a:ext cx="889000" cy="4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162103</xdr:rowOff>
    </xdr:from>
    <xdr:to>
      <xdr:col>31</xdr:col>
      <xdr:colOff>85725</xdr:colOff>
      <xdr:row>76</xdr:row>
      <xdr:rowOff>92253</xdr:rowOff>
    </xdr:to>
    <xdr:sp macro="" textlink="">
      <xdr:nvSpPr>
        <xdr:cNvPr id="812" name="フローチャート : 判断 811"/>
        <xdr:cNvSpPr/>
      </xdr:nvSpPr>
      <xdr:spPr>
        <a:xfrm>
          <a:off x="21272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108780</xdr:rowOff>
    </xdr:from>
    <xdr:ext cx="534377" cy="259045"/>
    <xdr:sp macro="" textlink="">
      <xdr:nvSpPr>
        <xdr:cNvPr id="813" name="テキスト ボックス 812"/>
        <xdr:cNvSpPr txBox="1"/>
      </xdr:nvSpPr>
      <xdr:spPr>
        <a:xfrm>
          <a:off x="21056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125768</xdr:rowOff>
    </xdr:from>
    <xdr:to>
      <xdr:col>29</xdr:col>
      <xdr:colOff>517525</xdr:colOff>
      <xdr:row>76</xdr:row>
      <xdr:rowOff>166612</xdr:rowOff>
    </xdr:to>
    <xdr:cxnSp macro="">
      <xdr:nvCxnSpPr>
        <xdr:cNvPr id="814" name="直線コネクタ 813"/>
        <xdr:cNvCxnSpPr/>
      </xdr:nvCxnSpPr>
      <xdr:spPr>
        <a:xfrm flipV="1">
          <a:off x="19545300" y="13155968"/>
          <a:ext cx="889000" cy="40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12954</xdr:rowOff>
    </xdr:from>
    <xdr:to>
      <xdr:col>29</xdr:col>
      <xdr:colOff>568325</xdr:colOff>
      <xdr:row>76</xdr:row>
      <xdr:rowOff>114554</xdr:rowOff>
    </xdr:to>
    <xdr:sp macro="" textlink="">
      <xdr:nvSpPr>
        <xdr:cNvPr id="815" name="フローチャート : 判断 814"/>
        <xdr:cNvSpPr/>
      </xdr:nvSpPr>
      <xdr:spPr>
        <a:xfrm>
          <a:off x="20383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131081</xdr:rowOff>
    </xdr:from>
    <xdr:ext cx="534377" cy="259045"/>
    <xdr:sp macro="" textlink="">
      <xdr:nvSpPr>
        <xdr:cNvPr id="816" name="テキスト ボックス 815"/>
        <xdr:cNvSpPr txBox="1"/>
      </xdr:nvSpPr>
      <xdr:spPr>
        <a:xfrm>
          <a:off x="20167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166612</xdr:rowOff>
    </xdr:from>
    <xdr:to>
      <xdr:col>28</xdr:col>
      <xdr:colOff>314325</xdr:colOff>
      <xdr:row>77</xdr:row>
      <xdr:rowOff>63094</xdr:rowOff>
    </xdr:to>
    <xdr:cxnSp macro="">
      <xdr:nvCxnSpPr>
        <xdr:cNvPr id="817" name="直線コネクタ 816"/>
        <xdr:cNvCxnSpPr/>
      </xdr:nvCxnSpPr>
      <xdr:spPr>
        <a:xfrm flipV="1">
          <a:off x="18656300" y="13196812"/>
          <a:ext cx="889000" cy="6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62992</xdr:rowOff>
    </xdr:from>
    <xdr:to>
      <xdr:col>28</xdr:col>
      <xdr:colOff>365125</xdr:colOff>
      <xdr:row>76</xdr:row>
      <xdr:rowOff>164592</xdr:rowOff>
    </xdr:to>
    <xdr:sp macro="" textlink="">
      <xdr:nvSpPr>
        <xdr:cNvPr id="818" name="フローチャート : 判断 817"/>
        <xdr:cNvSpPr/>
      </xdr:nvSpPr>
      <xdr:spPr>
        <a:xfrm>
          <a:off x="19494500" y="130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9669</xdr:rowOff>
    </xdr:from>
    <xdr:ext cx="534377" cy="259045"/>
    <xdr:sp macro="" textlink="">
      <xdr:nvSpPr>
        <xdr:cNvPr id="819" name="テキスト ボックス 818"/>
        <xdr:cNvSpPr txBox="1"/>
      </xdr:nvSpPr>
      <xdr:spPr>
        <a:xfrm>
          <a:off x="19278111" y="1286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38202</xdr:rowOff>
    </xdr:from>
    <xdr:to>
      <xdr:col>27</xdr:col>
      <xdr:colOff>161925</xdr:colOff>
      <xdr:row>76</xdr:row>
      <xdr:rowOff>139802</xdr:rowOff>
    </xdr:to>
    <xdr:sp macro="" textlink="">
      <xdr:nvSpPr>
        <xdr:cNvPr id="820" name="フローチャート : 判断 819"/>
        <xdr:cNvSpPr/>
      </xdr:nvSpPr>
      <xdr:spPr>
        <a:xfrm>
          <a:off x="18605500" y="130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156329</xdr:rowOff>
    </xdr:from>
    <xdr:ext cx="534377" cy="259045"/>
    <xdr:sp macro="" textlink="">
      <xdr:nvSpPr>
        <xdr:cNvPr id="821" name="テキスト ボックス 820"/>
        <xdr:cNvSpPr txBox="1"/>
      </xdr:nvSpPr>
      <xdr:spPr>
        <a:xfrm>
          <a:off x="18389111" y="1284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2" name="テキスト ボックス 82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3" name="テキスト ボックス 82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4" name="テキスト ボックス 82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5" name="テキスト ボックス 82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6" name="テキスト ボックス 82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3518</xdr:rowOff>
    </xdr:from>
    <xdr:to>
      <xdr:col>32</xdr:col>
      <xdr:colOff>238125</xdr:colOff>
      <xdr:row>76</xdr:row>
      <xdr:rowOff>105118</xdr:rowOff>
    </xdr:to>
    <xdr:sp macro="" textlink="">
      <xdr:nvSpPr>
        <xdr:cNvPr id="827" name="円/楕円 826"/>
        <xdr:cNvSpPr/>
      </xdr:nvSpPr>
      <xdr:spPr>
        <a:xfrm>
          <a:off x="22110700" y="130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153395</xdr:rowOff>
    </xdr:from>
    <xdr:ext cx="534377" cy="259045"/>
    <xdr:sp macro="" textlink="">
      <xdr:nvSpPr>
        <xdr:cNvPr id="828" name="繰出金該当値テキスト"/>
        <xdr:cNvSpPr txBox="1"/>
      </xdr:nvSpPr>
      <xdr:spPr>
        <a:xfrm>
          <a:off x="22212300" y="1301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69,723</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32843</xdr:rowOff>
    </xdr:from>
    <xdr:to>
      <xdr:col>31</xdr:col>
      <xdr:colOff>85725</xdr:colOff>
      <xdr:row>76</xdr:row>
      <xdr:rowOff>134443</xdr:rowOff>
    </xdr:to>
    <xdr:sp macro="" textlink="">
      <xdr:nvSpPr>
        <xdr:cNvPr id="829" name="円/楕円 828"/>
        <xdr:cNvSpPr/>
      </xdr:nvSpPr>
      <xdr:spPr>
        <a:xfrm>
          <a:off x="21272500" y="1306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125570</xdr:rowOff>
    </xdr:from>
    <xdr:ext cx="534377" cy="259045"/>
    <xdr:sp macro="" textlink="">
      <xdr:nvSpPr>
        <xdr:cNvPr id="830" name="テキスト ボックス 829"/>
        <xdr:cNvSpPr txBox="1"/>
      </xdr:nvSpPr>
      <xdr:spPr>
        <a:xfrm>
          <a:off x="21056111" y="1315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67,414</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74968</xdr:rowOff>
    </xdr:from>
    <xdr:to>
      <xdr:col>29</xdr:col>
      <xdr:colOff>568325</xdr:colOff>
      <xdr:row>77</xdr:row>
      <xdr:rowOff>5118</xdr:rowOff>
    </xdr:to>
    <xdr:sp macro="" textlink="">
      <xdr:nvSpPr>
        <xdr:cNvPr id="831" name="円/楕円 830"/>
        <xdr:cNvSpPr/>
      </xdr:nvSpPr>
      <xdr:spPr>
        <a:xfrm>
          <a:off x="20383500" y="1310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167695</xdr:rowOff>
    </xdr:from>
    <xdr:ext cx="534377" cy="259045"/>
    <xdr:sp macro="" textlink="">
      <xdr:nvSpPr>
        <xdr:cNvPr id="832" name="テキスト ボックス 831"/>
        <xdr:cNvSpPr txBox="1"/>
      </xdr:nvSpPr>
      <xdr:spPr>
        <a:xfrm>
          <a:off x="20167111" y="1319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64,097</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115812</xdr:rowOff>
    </xdr:from>
    <xdr:to>
      <xdr:col>28</xdr:col>
      <xdr:colOff>365125</xdr:colOff>
      <xdr:row>77</xdr:row>
      <xdr:rowOff>45962</xdr:rowOff>
    </xdr:to>
    <xdr:sp macro="" textlink="">
      <xdr:nvSpPr>
        <xdr:cNvPr id="833" name="円/楕円 832"/>
        <xdr:cNvSpPr/>
      </xdr:nvSpPr>
      <xdr:spPr>
        <a:xfrm>
          <a:off x="19494500" y="1314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37089</xdr:rowOff>
    </xdr:from>
    <xdr:ext cx="534377" cy="259045"/>
    <xdr:sp macro="" textlink="">
      <xdr:nvSpPr>
        <xdr:cNvPr id="834" name="テキスト ボックス 833"/>
        <xdr:cNvSpPr txBox="1"/>
      </xdr:nvSpPr>
      <xdr:spPr>
        <a:xfrm>
          <a:off x="19278111" y="1323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60,881</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12294</xdr:rowOff>
    </xdr:from>
    <xdr:to>
      <xdr:col>27</xdr:col>
      <xdr:colOff>161925</xdr:colOff>
      <xdr:row>77</xdr:row>
      <xdr:rowOff>113894</xdr:rowOff>
    </xdr:to>
    <xdr:sp macro="" textlink="">
      <xdr:nvSpPr>
        <xdr:cNvPr id="835" name="円/楕円 834"/>
        <xdr:cNvSpPr/>
      </xdr:nvSpPr>
      <xdr:spPr>
        <a:xfrm>
          <a:off x="18605500" y="1321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105021</xdr:rowOff>
    </xdr:from>
    <xdr:ext cx="534377" cy="259045"/>
    <xdr:sp macro="" textlink="">
      <xdr:nvSpPr>
        <xdr:cNvPr id="836" name="テキスト ボックス 835"/>
        <xdr:cNvSpPr txBox="1"/>
      </xdr:nvSpPr>
      <xdr:spPr>
        <a:xfrm>
          <a:off x="18389111" y="1330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55,532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7" name="正方形/長方形 83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8" name="正方形/長方形 83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9" name="正方形/長方形 83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40" name="正方形/長方形 83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41" name="正方形/長方形 84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2" name="正方形/長方形 84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3" name="正方形/長方形 84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4" name="正方形/長方形 84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5" name="テキスト ボックス 84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6" name="直線コネクタ 84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7" name="直線コネクタ 84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8" name="テキスト ボックス 84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9" name="直線コネクタ 84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50" name="テキスト ボックス 84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5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2" name="直線コネクタ 85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6" name="直線コネクタ 85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7" name="直線コネクタ 85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9" name="フローチャート : 判断 85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60" name="直線コネクタ 85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61" name="フローチャート : 判断 86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2" name="テキスト ボックス 861"/>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3" name="直線コネクタ 86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4" name="フローチャート : 判断 86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5" name="テキスト ボックス 864"/>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6" name="直線コネクタ 86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7" name="フローチャート : 判断 86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8" name="テキスト ボックス 867"/>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9" name="フローチャート : 判断 86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70" name="テキスト ボックス 869"/>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71" name="テキスト ボックス 87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2" name="テキスト ボックス 87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3" name="テキスト ボックス 87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4" name="テキスト ボックス 87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5" name="テキスト ボックス 87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6" name="円/楕円 87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8" name="円/楕円 87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9" name="テキスト ボックス 878"/>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80" name="円/楕円 87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81" name="テキスト ボックス 880"/>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2" name="円/楕円 88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3" name="テキスト ボックス 882"/>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4" name="円/楕円 88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5" name="テキスト ボックス 884"/>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6" name="正方形/長方形 88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7" name="正方形/長方形 88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8" name="テキスト ボックス 88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小規模な自治体であるため、どの指標においても、全国平均や県平均から多くかけ離れている。</a:t>
          </a:r>
          <a:endParaRPr lang="ja-JP" altLang="ja-JP" sz="1400">
            <a:effectLst/>
          </a:endParaRPr>
        </a:p>
        <a:p>
          <a:r>
            <a:rPr kumimoji="1" lang="ja-JP" altLang="ja-JP" sz="1100">
              <a:solidFill>
                <a:schemeClr val="dk1"/>
              </a:solidFill>
              <a:effectLst/>
              <a:latin typeface="+mn-lt"/>
              <a:ea typeface="+mn-ea"/>
              <a:cs typeface="+mn-cs"/>
            </a:rPr>
            <a:t>類似団体との比較を中心に特徴的な部分をみると、補助費、普通建設事業費、維持補修費、扶助費がある。</a:t>
          </a:r>
          <a:endParaRPr lang="ja-JP" altLang="ja-JP" sz="1400">
            <a:effectLst/>
          </a:endParaRPr>
        </a:p>
        <a:p>
          <a:r>
            <a:rPr kumimoji="1" lang="ja-JP" altLang="ja-JP" sz="1100">
              <a:solidFill>
                <a:schemeClr val="dk1"/>
              </a:solidFill>
              <a:effectLst/>
              <a:latin typeface="+mn-lt"/>
              <a:ea typeface="+mn-ea"/>
              <a:cs typeface="+mn-cs"/>
            </a:rPr>
            <a:t>補助費については、病院事業や工業用水道事業、老人保健施設事業などの公営企業会計に対する負担金等により、約</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倍となっている。</a:t>
          </a:r>
          <a:endParaRPr lang="ja-JP" altLang="ja-JP" sz="1400">
            <a:effectLst/>
          </a:endParaRPr>
        </a:p>
        <a:p>
          <a:r>
            <a:rPr kumimoji="1" lang="ja-JP" altLang="ja-JP" sz="1100">
              <a:solidFill>
                <a:schemeClr val="dk1"/>
              </a:solidFill>
              <a:effectLst/>
              <a:latin typeface="+mn-lt"/>
              <a:ea typeface="+mn-ea"/>
              <a:cs typeface="+mn-cs"/>
            </a:rPr>
            <a:t>普通建設事業費については、これまで統合小学校等の整備に重点をおき、</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年度においては新規事業を抑制したため、低い水準となっている。更新においては、ほぼ類似団並みである。</a:t>
          </a:r>
          <a:endParaRPr lang="ja-JP" altLang="ja-JP" sz="1400">
            <a:effectLst/>
          </a:endParaRPr>
        </a:p>
        <a:p>
          <a:r>
            <a:rPr kumimoji="1" lang="ja-JP" altLang="ja-JP" sz="1100">
              <a:solidFill>
                <a:schemeClr val="dk1"/>
              </a:solidFill>
              <a:effectLst/>
              <a:latin typeface="+mn-lt"/>
              <a:ea typeface="+mn-ea"/>
              <a:cs typeface="+mn-cs"/>
            </a:rPr>
            <a:t>維持補修費は、当町が豪雪地帯であるため、冬期間の排雪経費に多大な経費を要していることを表している。</a:t>
          </a:r>
          <a:endParaRPr lang="ja-JP" altLang="ja-JP" sz="1400">
            <a:effectLst/>
          </a:endParaRPr>
        </a:p>
        <a:p>
          <a:r>
            <a:rPr kumimoji="1" lang="ja-JP" altLang="ja-JP" sz="1100">
              <a:solidFill>
                <a:schemeClr val="dk1"/>
              </a:solidFill>
              <a:effectLst/>
              <a:latin typeface="+mn-lt"/>
              <a:ea typeface="+mn-ea"/>
              <a:cs typeface="+mn-cs"/>
            </a:rPr>
            <a:t>扶助費については、高校生までの医療費無料化や、乳幼児の一時預かりなど、類似団体より手厚い福祉を目指していることが示されている。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8,123
8,093
737.56
6,424,763
5,886,948
511,375
4,190,715
8,829,800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8.2
89.7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46990</xdr:rowOff>
    </xdr:from>
    <xdr:to>
      <xdr:col>6</xdr:col>
      <xdr:colOff>510540</xdr:colOff>
      <xdr:row>38</xdr:row>
      <xdr:rowOff>2667</xdr:rowOff>
    </xdr:to>
    <xdr:cxnSp macro="">
      <xdr:nvCxnSpPr>
        <xdr:cNvPr id="56" name="直線コネクタ 55"/>
        <xdr:cNvCxnSpPr/>
      </xdr:nvCxnSpPr>
      <xdr:spPr>
        <a:xfrm flipV="1">
          <a:off x="4633595" y="5190490"/>
          <a:ext cx="1270" cy="1327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6494</xdr:rowOff>
    </xdr:from>
    <xdr:ext cx="469744" cy="259045"/>
    <xdr:sp macro="" textlink="">
      <xdr:nvSpPr>
        <xdr:cNvPr id="57" name="議会費最小値テキスト"/>
        <xdr:cNvSpPr txBox="1"/>
      </xdr:nvSpPr>
      <xdr:spPr>
        <a:xfrm>
          <a:off x="4686300" y="65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4,679</a:t>
          </a:r>
          <a:endParaRPr kumimoji="1" lang="ja-JP" altLang="en-US" sz="1000" b="1">
            <a:latin typeface="ＭＳ Ｐゴシック"/>
          </a:endParaRPr>
        </a:p>
      </xdr:txBody>
    </xdr:sp>
    <xdr:clientData/>
  </xdr:oneCellAnchor>
  <xdr:twoCellAnchor>
    <xdr:from>
      <xdr:col>6</xdr:col>
      <xdr:colOff>422275</xdr:colOff>
      <xdr:row>38</xdr:row>
      <xdr:rowOff>2667</xdr:rowOff>
    </xdr:from>
    <xdr:to>
      <xdr:col>6</xdr:col>
      <xdr:colOff>600075</xdr:colOff>
      <xdr:row>38</xdr:row>
      <xdr:rowOff>2667</xdr:rowOff>
    </xdr:to>
    <xdr:cxnSp macro="">
      <xdr:nvCxnSpPr>
        <xdr:cNvPr id="58" name="直線コネクタ 57"/>
        <xdr:cNvCxnSpPr/>
      </xdr:nvCxnSpPr>
      <xdr:spPr>
        <a:xfrm>
          <a:off x="4546600" y="6517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165117</xdr:rowOff>
    </xdr:from>
    <xdr:ext cx="534377" cy="259045"/>
    <xdr:sp macro="" textlink="">
      <xdr:nvSpPr>
        <xdr:cNvPr id="59" name="議会費最大値テキスト"/>
        <xdr:cNvSpPr txBox="1"/>
      </xdr:nvSpPr>
      <xdr:spPr>
        <a:xfrm>
          <a:off x="4686300" y="49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15,130</a:t>
          </a:r>
          <a:endParaRPr kumimoji="1" lang="ja-JP" altLang="en-US" sz="1000" b="1">
            <a:latin typeface="ＭＳ Ｐゴシック"/>
          </a:endParaRPr>
        </a:p>
      </xdr:txBody>
    </xdr:sp>
    <xdr:clientData/>
  </xdr:oneCellAnchor>
  <xdr:twoCellAnchor>
    <xdr:from>
      <xdr:col>6</xdr:col>
      <xdr:colOff>422275</xdr:colOff>
      <xdr:row>30</xdr:row>
      <xdr:rowOff>46990</xdr:rowOff>
    </xdr:from>
    <xdr:to>
      <xdr:col>6</xdr:col>
      <xdr:colOff>600075</xdr:colOff>
      <xdr:row>30</xdr:row>
      <xdr:rowOff>46990</xdr:rowOff>
    </xdr:to>
    <xdr:cxnSp macro="">
      <xdr:nvCxnSpPr>
        <xdr:cNvPr id="60" name="直線コネクタ 59"/>
        <xdr:cNvCxnSpPr/>
      </xdr:nvCxnSpPr>
      <xdr:spPr>
        <a:xfrm>
          <a:off x="4546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95631</xdr:rowOff>
    </xdr:from>
    <xdr:to>
      <xdr:col>6</xdr:col>
      <xdr:colOff>511175</xdr:colOff>
      <xdr:row>34</xdr:row>
      <xdr:rowOff>11557</xdr:rowOff>
    </xdr:to>
    <xdr:cxnSp macro="">
      <xdr:nvCxnSpPr>
        <xdr:cNvPr id="61" name="直線コネクタ 60"/>
        <xdr:cNvCxnSpPr/>
      </xdr:nvCxnSpPr>
      <xdr:spPr>
        <a:xfrm flipV="1">
          <a:off x="3797300" y="5753481"/>
          <a:ext cx="838200" cy="8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150639</xdr:rowOff>
    </xdr:from>
    <xdr:ext cx="469744" cy="259045"/>
    <xdr:sp macro="" textlink="">
      <xdr:nvSpPr>
        <xdr:cNvPr id="62" name="議会費平均値テキスト"/>
        <xdr:cNvSpPr txBox="1"/>
      </xdr:nvSpPr>
      <xdr:spPr>
        <a:xfrm>
          <a:off x="4686300" y="5808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762</xdr:rowOff>
    </xdr:from>
    <xdr:to>
      <xdr:col>6</xdr:col>
      <xdr:colOff>561975</xdr:colOff>
      <xdr:row>34</xdr:row>
      <xdr:rowOff>102362</xdr:rowOff>
    </xdr:to>
    <xdr:sp macro="" textlink="">
      <xdr:nvSpPr>
        <xdr:cNvPr id="63" name="フローチャート : 判断 62"/>
        <xdr:cNvSpPr/>
      </xdr:nvSpPr>
      <xdr:spPr>
        <a:xfrm>
          <a:off x="45847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11557</xdr:rowOff>
    </xdr:from>
    <xdr:to>
      <xdr:col>5</xdr:col>
      <xdr:colOff>358775</xdr:colOff>
      <xdr:row>34</xdr:row>
      <xdr:rowOff>42164</xdr:rowOff>
    </xdr:to>
    <xdr:cxnSp macro="">
      <xdr:nvCxnSpPr>
        <xdr:cNvPr id="64" name="直線コネクタ 63"/>
        <xdr:cNvCxnSpPr/>
      </xdr:nvCxnSpPr>
      <xdr:spPr>
        <a:xfrm flipV="1">
          <a:off x="2908300" y="5840857"/>
          <a:ext cx="8890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27940</xdr:rowOff>
    </xdr:from>
    <xdr:to>
      <xdr:col>5</xdr:col>
      <xdr:colOff>409575</xdr:colOff>
      <xdr:row>34</xdr:row>
      <xdr:rowOff>129540</xdr:rowOff>
    </xdr:to>
    <xdr:sp macro="" textlink="">
      <xdr:nvSpPr>
        <xdr:cNvPr id="65" name="フローチャート : 判断 64"/>
        <xdr:cNvSpPr/>
      </xdr:nvSpPr>
      <xdr:spPr>
        <a:xfrm>
          <a:off x="3746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120667</xdr:rowOff>
    </xdr:from>
    <xdr:ext cx="469744" cy="259045"/>
    <xdr:sp macro="" textlink="">
      <xdr:nvSpPr>
        <xdr:cNvPr id="66" name="テキスト ボックス 65"/>
        <xdr:cNvSpPr txBox="1"/>
      </xdr:nvSpPr>
      <xdr:spPr>
        <a:xfrm>
          <a:off x="3562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30480</xdr:rowOff>
    </xdr:from>
    <xdr:to>
      <xdr:col>4</xdr:col>
      <xdr:colOff>155575</xdr:colOff>
      <xdr:row>34</xdr:row>
      <xdr:rowOff>42164</xdr:rowOff>
    </xdr:to>
    <xdr:cxnSp macro="">
      <xdr:nvCxnSpPr>
        <xdr:cNvPr id="67" name="直線コネクタ 66"/>
        <xdr:cNvCxnSpPr/>
      </xdr:nvCxnSpPr>
      <xdr:spPr>
        <a:xfrm>
          <a:off x="2019300" y="5688330"/>
          <a:ext cx="889000" cy="18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58801</xdr:rowOff>
    </xdr:from>
    <xdr:to>
      <xdr:col>4</xdr:col>
      <xdr:colOff>206375</xdr:colOff>
      <xdr:row>34</xdr:row>
      <xdr:rowOff>160401</xdr:rowOff>
    </xdr:to>
    <xdr:sp macro="" textlink="">
      <xdr:nvSpPr>
        <xdr:cNvPr id="68" name="フローチャート : 判断 67"/>
        <xdr:cNvSpPr/>
      </xdr:nvSpPr>
      <xdr:spPr>
        <a:xfrm>
          <a:off x="2857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151528</xdr:rowOff>
    </xdr:from>
    <xdr:ext cx="469744" cy="259045"/>
    <xdr:sp macro="" textlink="">
      <xdr:nvSpPr>
        <xdr:cNvPr id="69" name="テキスト ボックス 68"/>
        <xdr:cNvSpPr txBox="1"/>
      </xdr:nvSpPr>
      <xdr:spPr>
        <a:xfrm>
          <a:off x="2673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12192</xdr:rowOff>
    </xdr:from>
    <xdr:to>
      <xdr:col>2</xdr:col>
      <xdr:colOff>638175</xdr:colOff>
      <xdr:row>33</xdr:row>
      <xdr:rowOff>30480</xdr:rowOff>
    </xdr:to>
    <xdr:cxnSp macro="">
      <xdr:nvCxnSpPr>
        <xdr:cNvPr id="70" name="直線コネクタ 69"/>
        <xdr:cNvCxnSpPr/>
      </xdr:nvCxnSpPr>
      <xdr:spPr>
        <a:xfrm>
          <a:off x="1130300" y="567004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22479</xdr:rowOff>
    </xdr:from>
    <xdr:to>
      <xdr:col>3</xdr:col>
      <xdr:colOff>3175</xdr:colOff>
      <xdr:row>34</xdr:row>
      <xdr:rowOff>124079</xdr:rowOff>
    </xdr:to>
    <xdr:sp macro="" textlink="">
      <xdr:nvSpPr>
        <xdr:cNvPr id="71" name="フローチャート : 判断 70"/>
        <xdr:cNvSpPr/>
      </xdr:nvSpPr>
      <xdr:spPr>
        <a:xfrm>
          <a:off x="1968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115206</xdr:rowOff>
    </xdr:from>
    <xdr:ext cx="469744" cy="259045"/>
    <xdr:sp macro="" textlink="">
      <xdr:nvSpPr>
        <xdr:cNvPr id="72" name="テキスト ボックス 71"/>
        <xdr:cNvSpPr txBox="1"/>
      </xdr:nvSpPr>
      <xdr:spPr>
        <a:xfrm>
          <a:off x="1784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58166</xdr:rowOff>
    </xdr:from>
    <xdr:to>
      <xdr:col>1</xdr:col>
      <xdr:colOff>485775</xdr:colOff>
      <xdr:row>33</xdr:row>
      <xdr:rowOff>159766</xdr:rowOff>
    </xdr:to>
    <xdr:sp macro="" textlink="">
      <xdr:nvSpPr>
        <xdr:cNvPr id="73" name="フローチャート : 判断 72"/>
        <xdr:cNvSpPr/>
      </xdr:nvSpPr>
      <xdr:spPr>
        <a:xfrm>
          <a:off x="1079500" y="571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150893</xdr:rowOff>
    </xdr:from>
    <xdr:ext cx="534377" cy="259045"/>
    <xdr:sp macro="" textlink="">
      <xdr:nvSpPr>
        <xdr:cNvPr id="74" name="テキスト ボックス 73"/>
        <xdr:cNvSpPr txBox="1"/>
      </xdr:nvSpPr>
      <xdr:spPr>
        <a:xfrm>
          <a:off x="863111" y="580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44831</xdr:rowOff>
    </xdr:from>
    <xdr:to>
      <xdr:col>6</xdr:col>
      <xdr:colOff>561975</xdr:colOff>
      <xdr:row>33</xdr:row>
      <xdr:rowOff>146431</xdr:rowOff>
    </xdr:to>
    <xdr:sp macro="" textlink="">
      <xdr:nvSpPr>
        <xdr:cNvPr id="80" name="円/楕円 79"/>
        <xdr:cNvSpPr/>
      </xdr:nvSpPr>
      <xdr:spPr>
        <a:xfrm>
          <a:off x="4584700" y="570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67708</xdr:rowOff>
    </xdr:from>
    <xdr:ext cx="534377" cy="259045"/>
    <xdr:sp macro="" textlink="">
      <xdr:nvSpPr>
        <xdr:cNvPr id="81" name="議会費該当値テキスト"/>
        <xdr:cNvSpPr txBox="1"/>
      </xdr:nvSpPr>
      <xdr:spPr>
        <a:xfrm>
          <a:off x="4686300" y="5554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10,697</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132207</xdr:rowOff>
    </xdr:from>
    <xdr:to>
      <xdr:col>5</xdr:col>
      <xdr:colOff>409575</xdr:colOff>
      <xdr:row>34</xdr:row>
      <xdr:rowOff>62357</xdr:rowOff>
    </xdr:to>
    <xdr:sp macro="" textlink="">
      <xdr:nvSpPr>
        <xdr:cNvPr id="82" name="円/楕円 81"/>
        <xdr:cNvSpPr/>
      </xdr:nvSpPr>
      <xdr:spPr>
        <a:xfrm>
          <a:off x="3746500" y="579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78884</xdr:rowOff>
    </xdr:from>
    <xdr:ext cx="534377" cy="259045"/>
    <xdr:sp macro="" textlink="">
      <xdr:nvSpPr>
        <xdr:cNvPr id="83" name="テキスト ボックス 82"/>
        <xdr:cNvSpPr txBox="1"/>
      </xdr:nvSpPr>
      <xdr:spPr>
        <a:xfrm>
          <a:off x="3530111" y="556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10,009</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162814</xdr:rowOff>
    </xdr:from>
    <xdr:to>
      <xdr:col>4</xdr:col>
      <xdr:colOff>206375</xdr:colOff>
      <xdr:row>34</xdr:row>
      <xdr:rowOff>92964</xdr:rowOff>
    </xdr:to>
    <xdr:sp macro="" textlink="">
      <xdr:nvSpPr>
        <xdr:cNvPr id="84" name="円/楕円 83"/>
        <xdr:cNvSpPr/>
      </xdr:nvSpPr>
      <xdr:spPr>
        <a:xfrm>
          <a:off x="2857500" y="582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109491</xdr:rowOff>
    </xdr:from>
    <xdr:ext cx="469744" cy="259045"/>
    <xdr:sp macro="" textlink="">
      <xdr:nvSpPr>
        <xdr:cNvPr id="85" name="テキスト ボックス 84"/>
        <xdr:cNvSpPr txBox="1"/>
      </xdr:nvSpPr>
      <xdr:spPr>
        <a:xfrm>
          <a:off x="2673427" y="559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9,768</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151130</xdr:rowOff>
    </xdr:from>
    <xdr:to>
      <xdr:col>3</xdr:col>
      <xdr:colOff>3175</xdr:colOff>
      <xdr:row>33</xdr:row>
      <xdr:rowOff>81280</xdr:rowOff>
    </xdr:to>
    <xdr:sp macro="" textlink="">
      <xdr:nvSpPr>
        <xdr:cNvPr id="86" name="円/楕円 85"/>
        <xdr:cNvSpPr/>
      </xdr:nvSpPr>
      <xdr:spPr>
        <a:xfrm>
          <a:off x="1968500" y="56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31</xdr:row>
      <xdr:rowOff>97807</xdr:rowOff>
    </xdr:from>
    <xdr:ext cx="534377" cy="259045"/>
    <xdr:sp macro="" textlink="">
      <xdr:nvSpPr>
        <xdr:cNvPr id="87" name="テキスト ボックス 86"/>
        <xdr:cNvSpPr txBox="1"/>
      </xdr:nvSpPr>
      <xdr:spPr>
        <a:xfrm>
          <a:off x="1752111" y="541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11,210</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132842</xdr:rowOff>
    </xdr:from>
    <xdr:to>
      <xdr:col>1</xdr:col>
      <xdr:colOff>485775</xdr:colOff>
      <xdr:row>33</xdr:row>
      <xdr:rowOff>62992</xdr:rowOff>
    </xdr:to>
    <xdr:sp macro="" textlink="">
      <xdr:nvSpPr>
        <xdr:cNvPr id="88" name="円/楕円 87"/>
        <xdr:cNvSpPr/>
      </xdr:nvSpPr>
      <xdr:spPr>
        <a:xfrm>
          <a:off x="1079500" y="561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79519</xdr:rowOff>
    </xdr:from>
    <xdr:ext cx="534377" cy="259045"/>
    <xdr:sp macro="" textlink="">
      <xdr:nvSpPr>
        <xdr:cNvPr id="89" name="テキスト ボックス 88"/>
        <xdr:cNvSpPr txBox="1"/>
      </xdr:nvSpPr>
      <xdr:spPr>
        <a:xfrm>
          <a:off x="863111" y="539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11,354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60778</xdr:rowOff>
    </xdr:from>
    <xdr:to>
      <xdr:col>6</xdr:col>
      <xdr:colOff>510540</xdr:colOff>
      <xdr:row>58</xdr:row>
      <xdr:rowOff>116758</xdr:rowOff>
    </xdr:to>
    <xdr:cxnSp macro="">
      <xdr:nvCxnSpPr>
        <xdr:cNvPr id="111" name="直線コネクタ 110"/>
        <xdr:cNvCxnSpPr/>
      </xdr:nvCxnSpPr>
      <xdr:spPr>
        <a:xfrm flipV="1">
          <a:off x="4633595" y="8804728"/>
          <a:ext cx="1270" cy="1256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135843</xdr:rowOff>
    </xdr:from>
    <xdr:ext cx="534377" cy="259045"/>
    <xdr:sp macro="" textlink="">
      <xdr:nvSpPr>
        <xdr:cNvPr id="112" name="総務費最小値テキスト"/>
        <xdr:cNvSpPr txBox="1"/>
      </xdr:nvSpPr>
      <xdr:spPr>
        <a:xfrm>
          <a:off x="4686300" y="1007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50,179</a:t>
          </a:r>
          <a:endParaRPr kumimoji="1" lang="ja-JP" altLang="en-US" sz="1000" b="1">
            <a:latin typeface="ＭＳ Ｐゴシック"/>
          </a:endParaRPr>
        </a:p>
      </xdr:txBody>
    </xdr:sp>
    <xdr:clientData/>
  </xdr:oneCellAnchor>
  <xdr:twoCellAnchor>
    <xdr:from>
      <xdr:col>6</xdr:col>
      <xdr:colOff>422275</xdr:colOff>
      <xdr:row>58</xdr:row>
      <xdr:rowOff>116758</xdr:rowOff>
    </xdr:from>
    <xdr:to>
      <xdr:col>6</xdr:col>
      <xdr:colOff>600075</xdr:colOff>
      <xdr:row>58</xdr:row>
      <xdr:rowOff>116758</xdr:rowOff>
    </xdr:to>
    <xdr:cxnSp macro="">
      <xdr:nvCxnSpPr>
        <xdr:cNvPr id="113" name="直線コネクタ 112"/>
        <xdr:cNvCxnSpPr/>
      </xdr:nvCxnSpPr>
      <xdr:spPr>
        <a:xfrm>
          <a:off x="4546600" y="1006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7455</xdr:rowOff>
    </xdr:from>
    <xdr:ext cx="690189" cy="259045"/>
    <xdr:sp macro="" textlink="">
      <xdr:nvSpPr>
        <xdr:cNvPr id="114" name="総務費最大値テキスト"/>
        <xdr:cNvSpPr txBox="1"/>
      </xdr:nvSpPr>
      <xdr:spPr>
        <a:xfrm>
          <a:off x="4686300" y="85799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2,797,620</a:t>
          </a:r>
          <a:endParaRPr kumimoji="1" lang="ja-JP" altLang="en-US" sz="1000" b="1">
            <a:latin typeface="ＭＳ Ｐゴシック"/>
          </a:endParaRPr>
        </a:p>
      </xdr:txBody>
    </xdr:sp>
    <xdr:clientData/>
  </xdr:oneCellAnchor>
  <xdr:twoCellAnchor>
    <xdr:from>
      <xdr:col>6</xdr:col>
      <xdr:colOff>422275</xdr:colOff>
      <xdr:row>51</xdr:row>
      <xdr:rowOff>60778</xdr:rowOff>
    </xdr:from>
    <xdr:to>
      <xdr:col>6</xdr:col>
      <xdr:colOff>600075</xdr:colOff>
      <xdr:row>51</xdr:row>
      <xdr:rowOff>60778</xdr:rowOff>
    </xdr:to>
    <xdr:cxnSp macro="">
      <xdr:nvCxnSpPr>
        <xdr:cNvPr id="115" name="直線コネクタ 114"/>
        <xdr:cNvCxnSpPr/>
      </xdr:nvCxnSpPr>
      <xdr:spPr>
        <a:xfrm>
          <a:off x="4546600" y="880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84337</xdr:rowOff>
    </xdr:from>
    <xdr:to>
      <xdr:col>6</xdr:col>
      <xdr:colOff>511175</xdr:colOff>
      <xdr:row>58</xdr:row>
      <xdr:rowOff>92185</xdr:rowOff>
    </xdr:to>
    <xdr:cxnSp macro="">
      <xdr:nvCxnSpPr>
        <xdr:cNvPr id="116" name="直線コネクタ 115"/>
        <xdr:cNvCxnSpPr/>
      </xdr:nvCxnSpPr>
      <xdr:spPr>
        <a:xfrm flipV="1">
          <a:off x="3797300" y="10028437"/>
          <a:ext cx="8382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53293</xdr:rowOff>
    </xdr:from>
    <xdr:ext cx="599010" cy="259045"/>
    <xdr:sp macro="" textlink="">
      <xdr:nvSpPr>
        <xdr:cNvPr id="117" name="総務費平均値テキスト"/>
        <xdr:cNvSpPr txBox="1"/>
      </xdr:nvSpPr>
      <xdr:spPr>
        <a:xfrm>
          <a:off x="4686300" y="9825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30416</xdr:rowOff>
    </xdr:from>
    <xdr:to>
      <xdr:col>6</xdr:col>
      <xdr:colOff>561975</xdr:colOff>
      <xdr:row>58</xdr:row>
      <xdr:rowOff>132016</xdr:rowOff>
    </xdr:to>
    <xdr:sp macro="" textlink="">
      <xdr:nvSpPr>
        <xdr:cNvPr id="118" name="フローチャート : 判断 117"/>
        <xdr:cNvSpPr/>
      </xdr:nvSpPr>
      <xdr:spPr>
        <a:xfrm>
          <a:off x="45847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90581</xdr:rowOff>
    </xdr:from>
    <xdr:to>
      <xdr:col>5</xdr:col>
      <xdr:colOff>358775</xdr:colOff>
      <xdr:row>58</xdr:row>
      <xdr:rowOff>92185</xdr:rowOff>
    </xdr:to>
    <xdr:cxnSp macro="">
      <xdr:nvCxnSpPr>
        <xdr:cNvPr id="119" name="直線コネクタ 118"/>
        <xdr:cNvCxnSpPr/>
      </xdr:nvCxnSpPr>
      <xdr:spPr>
        <a:xfrm>
          <a:off x="2908300" y="10034681"/>
          <a:ext cx="889000" cy="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36243</xdr:rowOff>
    </xdr:from>
    <xdr:to>
      <xdr:col>5</xdr:col>
      <xdr:colOff>409575</xdr:colOff>
      <xdr:row>58</xdr:row>
      <xdr:rowOff>137843</xdr:rowOff>
    </xdr:to>
    <xdr:sp macro="" textlink="">
      <xdr:nvSpPr>
        <xdr:cNvPr id="120" name="フローチャート : 判断 119"/>
        <xdr:cNvSpPr/>
      </xdr:nvSpPr>
      <xdr:spPr>
        <a:xfrm>
          <a:off x="3746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154370</xdr:rowOff>
    </xdr:from>
    <xdr:ext cx="599010" cy="259045"/>
    <xdr:sp macro="" textlink="">
      <xdr:nvSpPr>
        <xdr:cNvPr id="121" name="テキスト ボックス 120"/>
        <xdr:cNvSpPr txBox="1"/>
      </xdr:nvSpPr>
      <xdr:spPr>
        <a:xfrm>
          <a:off x="3497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90581</xdr:rowOff>
    </xdr:from>
    <xdr:to>
      <xdr:col>4</xdr:col>
      <xdr:colOff>155575</xdr:colOff>
      <xdr:row>58</xdr:row>
      <xdr:rowOff>94729</xdr:rowOff>
    </xdr:to>
    <xdr:cxnSp macro="">
      <xdr:nvCxnSpPr>
        <xdr:cNvPr id="122" name="直線コネクタ 121"/>
        <xdr:cNvCxnSpPr/>
      </xdr:nvCxnSpPr>
      <xdr:spPr>
        <a:xfrm flipV="1">
          <a:off x="2019300" y="10034681"/>
          <a:ext cx="889000" cy="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35339</xdr:rowOff>
    </xdr:from>
    <xdr:to>
      <xdr:col>4</xdr:col>
      <xdr:colOff>206375</xdr:colOff>
      <xdr:row>58</xdr:row>
      <xdr:rowOff>136939</xdr:rowOff>
    </xdr:to>
    <xdr:sp macro="" textlink="">
      <xdr:nvSpPr>
        <xdr:cNvPr id="123" name="フローチャート : 判断 122"/>
        <xdr:cNvSpPr/>
      </xdr:nvSpPr>
      <xdr:spPr>
        <a:xfrm>
          <a:off x="2857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153466</xdr:rowOff>
    </xdr:from>
    <xdr:ext cx="599010" cy="259045"/>
    <xdr:sp macro="" textlink="">
      <xdr:nvSpPr>
        <xdr:cNvPr id="124" name="テキスト ボックス 123"/>
        <xdr:cNvSpPr txBox="1"/>
      </xdr:nvSpPr>
      <xdr:spPr>
        <a:xfrm>
          <a:off x="2608794" y="975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94729</xdr:rowOff>
    </xdr:from>
    <xdr:to>
      <xdr:col>2</xdr:col>
      <xdr:colOff>638175</xdr:colOff>
      <xdr:row>58</xdr:row>
      <xdr:rowOff>97127</xdr:rowOff>
    </xdr:to>
    <xdr:cxnSp macro="">
      <xdr:nvCxnSpPr>
        <xdr:cNvPr id="125" name="直線コネクタ 124"/>
        <xdr:cNvCxnSpPr/>
      </xdr:nvCxnSpPr>
      <xdr:spPr>
        <a:xfrm flipV="1">
          <a:off x="1130300" y="10038829"/>
          <a:ext cx="889000" cy="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16518</xdr:rowOff>
    </xdr:from>
    <xdr:to>
      <xdr:col>3</xdr:col>
      <xdr:colOff>3175</xdr:colOff>
      <xdr:row>58</xdr:row>
      <xdr:rowOff>118118</xdr:rowOff>
    </xdr:to>
    <xdr:sp macro="" textlink="">
      <xdr:nvSpPr>
        <xdr:cNvPr id="126" name="フローチャート : 判断 125"/>
        <xdr:cNvSpPr/>
      </xdr:nvSpPr>
      <xdr:spPr>
        <a:xfrm>
          <a:off x="1968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134645</xdr:rowOff>
    </xdr:from>
    <xdr:ext cx="599010" cy="259045"/>
    <xdr:sp macro="" textlink="">
      <xdr:nvSpPr>
        <xdr:cNvPr id="127" name="テキスト ボックス 126"/>
        <xdr:cNvSpPr txBox="1"/>
      </xdr:nvSpPr>
      <xdr:spPr>
        <a:xfrm>
          <a:off x="1719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36012</xdr:rowOff>
    </xdr:from>
    <xdr:to>
      <xdr:col>1</xdr:col>
      <xdr:colOff>485775</xdr:colOff>
      <xdr:row>58</xdr:row>
      <xdr:rowOff>137612</xdr:rowOff>
    </xdr:to>
    <xdr:sp macro="" textlink="">
      <xdr:nvSpPr>
        <xdr:cNvPr id="128" name="フローチャート : 判断 127"/>
        <xdr:cNvSpPr/>
      </xdr:nvSpPr>
      <xdr:spPr>
        <a:xfrm>
          <a:off x="1079500" y="9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154139</xdr:rowOff>
    </xdr:from>
    <xdr:ext cx="599010" cy="259045"/>
    <xdr:sp macro="" textlink="">
      <xdr:nvSpPr>
        <xdr:cNvPr id="129" name="テキスト ボックス 128"/>
        <xdr:cNvSpPr txBox="1"/>
      </xdr:nvSpPr>
      <xdr:spPr>
        <a:xfrm>
          <a:off x="830794" y="975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33537</xdr:rowOff>
    </xdr:from>
    <xdr:to>
      <xdr:col>6</xdr:col>
      <xdr:colOff>561975</xdr:colOff>
      <xdr:row>58</xdr:row>
      <xdr:rowOff>135137</xdr:rowOff>
    </xdr:to>
    <xdr:sp macro="" textlink="">
      <xdr:nvSpPr>
        <xdr:cNvPr id="135" name="円/楕円 134"/>
        <xdr:cNvSpPr/>
      </xdr:nvSpPr>
      <xdr:spPr>
        <a:xfrm>
          <a:off x="4584700" y="997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8843</xdr:rowOff>
    </xdr:from>
    <xdr:ext cx="599010" cy="259045"/>
    <xdr:sp macro="" textlink="">
      <xdr:nvSpPr>
        <xdr:cNvPr id="136" name="総務費該当値テキスト"/>
        <xdr:cNvSpPr txBox="1"/>
      </xdr:nvSpPr>
      <xdr:spPr>
        <a:xfrm>
          <a:off x="4686300" y="9952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121,092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41385</xdr:rowOff>
    </xdr:from>
    <xdr:to>
      <xdr:col>5</xdr:col>
      <xdr:colOff>409575</xdr:colOff>
      <xdr:row>58</xdr:row>
      <xdr:rowOff>142985</xdr:rowOff>
    </xdr:to>
    <xdr:sp macro="" textlink="">
      <xdr:nvSpPr>
        <xdr:cNvPr id="137" name="円/楕円 136"/>
        <xdr:cNvSpPr/>
      </xdr:nvSpPr>
      <xdr:spPr>
        <a:xfrm>
          <a:off x="3746500" y="99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134112</xdr:rowOff>
    </xdr:from>
    <xdr:ext cx="599010" cy="259045"/>
    <xdr:sp macro="" textlink="">
      <xdr:nvSpPr>
        <xdr:cNvPr id="138" name="テキスト ボックス 137"/>
        <xdr:cNvSpPr txBox="1"/>
      </xdr:nvSpPr>
      <xdr:spPr>
        <a:xfrm>
          <a:off x="3497794" y="10078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103,926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39781</xdr:rowOff>
    </xdr:from>
    <xdr:to>
      <xdr:col>4</xdr:col>
      <xdr:colOff>206375</xdr:colOff>
      <xdr:row>58</xdr:row>
      <xdr:rowOff>141381</xdr:rowOff>
    </xdr:to>
    <xdr:sp macro="" textlink="">
      <xdr:nvSpPr>
        <xdr:cNvPr id="139" name="円/楕円 138"/>
        <xdr:cNvSpPr/>
      </xdr:nvSpPr>
      <xdr:spPr>
        <a:xfrm>
          <a:off x="2857500" y="998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132508</xdr:rowOff>
    </xdr:from>
    <xdr:ext cx="599010" cy="259045"/>
    <xdr:sp macro="" textlink="">
      <xdr:nvSpPr>
        <xdr:cNvPr id="140" name="テキスト ボックス 139"/>
        <xdr:cNvSpPr txBox="1"/>
      </xdr:nvSpPr>
      <xdr:spPr>
        <a:xfrm>
          <a:off x="2608794" y="1007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107,436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43929</xdr:rowOff>
    </xdr:from>
    <xdr:to>
      <xdr:col>3</xdr:col>
      <xdr:colOff>3175</xdr:colOff>
      <xdr:row>58</xdr:row>
      <xdr:rowOff>145529</xdr:rowOff>
    </xdr:to>
    <xdr:sp macro="" textlink="">
      <xdr:nvSpPr>
        <xdr:cNvPr id="141" name="円/楕円 140"/>
        <xdr:cNvSpPr/>
      </xdr:nvSpPr>
      <xdr:spPr>
        <a:xfrm>
          <a:off x="1968500" y="998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136656</xdr:rowOff>
    </xdr:from>
    <xdr:ext cx="534377" cy="259045"/>
    <xdr:sp macro="" textlink="">
      <xdr:nvSpPr>
        <xdr:cNvPr id="142" name="テキスト ボックス 141"/>
        <xdr:cNvSpPr txBox="1"/>
      </xdr:nvSpPr>
      <xdr:spPr>
        <a:xfrm>
          <a:off x="1752111" y="1008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98,362</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46327</xdr:rowOff>
    </xdr:from>
    <xdr:to>
      <xdr:col>1</xdr:col>
      <xdr:colOff>485775</xdr:colOff>
      <xdr:row>58</xdr:row>
      <xdr:rowOff>147927</xdr:rowOff>
    </xdr:to>
    <xdr:sp macro="" textlink="">
      <xdr:nvSpPr>
        <xdr:cNvPr id="143" name="円/楕円 142"/>
        <xdr:cNvSpPr/>
      </xdr:nvSpPr>
      <xdr:spPr>
        <a:xfrm>
          <a:off x="1079500" y="999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139054</xdr:rowOff>
    </xdr:from>
    <xdr:ext cx="534377" cy="259045"/>
    <xdr:sp macro="" textlink="">
      <xdr:nvSpPr>
        <xdr:cNvPr id="144" name="テキスト ボックス 143"/>
        <xdr:cNvSpPr txBox="1"/>
      </xdr:nvSpPr>
      <xdr:spPr>
        <a:xfrm>
          <a:off x="863111" y="1008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93,118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74942</xdr:rowOff>
    </xdr:from>
    <xdr:to>
      <xdr:col>6</xdr:col>
      <xdr:colOff>510540</xdr:colOff>
      <xdr:row>77</xdr:row>
      <xdr:rowOff>96808</xdr:rowOff>
    </xdr:to>
    <xdr:cxnSp macro="">
      <xdr:nvCxnSpPr>
        <xdr:cNvPr id="166" name="直線コネクタ 165"/>
        <xdr:cNvCxnSpPr/>
      </xdr:nvCxnSpPr>
      <xdr:spPr>
        <a:xfrm flipV="1">
          <a:off x="4633595" y="12076442"/>
          <a:ext cx="1270" cy="122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100635</xdr:rowOff>
    </xdr:from>
    <xdr:ext cx="534377" cy="259045"/>
    <xdr:sp macro="" textlink="">
      <xdr:nvSpPr>
        <xdr:cNvPr id="167" name="民生費最小値テキスト"/>
        <xdr:cNvSpPr txBox="1"/>
      </xdr:nvSpPr>
      <xdr:spPr>
        <a:xfrm>
          <a:off x="4686300" y="133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93,763</a:t>
          </a:r>
          <a:endParaRPr kumimoji="1" lang="ja-JP" altLang="en-US" sz="1000" b="1">
            <a:latin typeface="ＭＳ Ｐゴシック"/>
          </a:endParaRPr>
        </a:p>
      </xdr:txBody>
    </xdr:sp>
    <xdr:clientData/>
  </xdr:oneCellAnchor>
  <xdr:twoCellAnchor>
    <xdr:from>
      <xdr:col>6</xdr:col>
      <xdr:colOff>422275</xdr:colOff>
      <xdr:row>77</xdr:row>
      <xdr:rowOff>96808</xdr:rowOff>
    </xdr:from>
    <xdr:to>
      <xdr:col>6</xdr:col>
      <xdr:colOff>600075</xdr:colOff>
      <xdr:row>77</xdr:row>
      <xdr:rowOff>96808</xdr:rowOff>
    </xdr:to>
    <xdr:cxnSp macro="">
      <xdr:nvCxnSpPr>
        <xdr:cNvPr id="168" name="直線コネクタ 167"/>
        <xdr:cNvCxnSpPr/>
      </xdr:nvCxnSpPr>
      <xdr:spPr>
        <a:xfrm>
          <a:off x="4546600" y="1329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21619</xdr:rowOff>
    </xdr:from>
    <xdr:ext cx="599010" cy="259045"/>
    <xdr:sp macro="" textlink="">
      <xdr:nvSpPr>
        <xdr:cNvPr id="169" name="民生費最大値テキスト"/>
        <xdr:cNvSpPr txBox="1"/>
      </xdr:nvSpPr>
      <xdr:spPr>
        <a:xfrm>
          <a:off x="4686300" y="118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628,328</a:t>
          </a:r>
          <a:endParaRPr kumimoji="1" lang="ja-JP" altLang="en-US" sz="1000" b="1">
            <a:latin typeface="ＭＳ Ｐゴシック"/>
          </a:endParaRPr>
        </a:p>
      </xdr:txBody>
    </xdr:sp>
    <xdr:clientData/>
  </xdr:oneCellAnchor>
  <xdr:twoCellAnchor>
    <xdr:from>
      <xdr:col>6</xdr:col>
      <xdr:colOff>422275</xdr:colOff>
      <xdr:row>70</xdr:row>
      <xdr:rowOff>74942</xdr:rowOff>
    </xdr:from>
    <xdr:to>
      <xdr:col>6</xdr:col>
      <xdr:colOff>600075</xdr:colOff>
      <xdr:row>70</xdr:row>
      <xdr:rowOff>74942</xdr:rowOff>
    </xdr:to>
    <xdr:cxnSp macro="">
      <xdr:nvCxnSpPr>
        <xdr:cNvPr id="170" name="直線コネクタ 169"/>
        <xdr:cNvCxnSpPr/>
      </xdr:nvCxnSpPr>
      <xdr:spPr>
        <a:xfrm>
          <a:off x="4546600" y="1207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123881</xdr:rowOff>
    </xdr:from>
    <xdr:to>
      <xdr:col>6</xdr:col>
      <xdr:colOff>511175</xdr:colOff>
      <xdr:row>76</xdr:row>
      <xdr:rowOff>133674</xdr:rowOff>
    </xdr:to>
    <xdr:cxnSp macro="">
      <xdr:nvCxnSpPr>
        <xdr:cNvPr id="171" name="直線コネクタ 170"/>
        <xdr:cNvCxnSpPr/>
      </xdr:nvCxnSpPr>
      <xdr:spPr>
        <a:xfrm>
          <a:off x="3797300" y="13154081"/>
          <a:ext cx="838200" cy="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86135</xdr:rowOff>
    </xdr:from>
    <xdr:ext cx="599010" cy="259045"/>
    <xdr:sp macro="" textlink="">
      <xdr:nvSpPr>
        <xdr:cNvPr id="172" name="民生費平均値テキスト"/>
        <xdr:cNvSpPr txBox="1"/>
      </xdr:nvSpPr>
      <xdr:spPr>
        <a:xfrm>
          <a:off x="4686300" y="12944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63258</xdr:rowOff>
    </xdr:from>
    <xdr:to>
      <xdr:col>6</xdr:col>
      <xdr:colOff>561975</xdr:colOff>
      <xdr:row>76</xdr:row>
      <xdr:rowOff>164858</xdr:rowOff>
    </xdr:to>
    <xdr:sp macro="" textlink="">
      <xdr:nvSpPr>
        <xdr:cNvPr id="173" name="フローチャート : 判断 172"/>
        <xdr:cNvSpPr/>
      </xdr:nvSpPr>
      <xdr:spPr>
        <a:xfrm>
          <a:off x="4584700" y="13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123881</xdr:rowOff>
    </xdr:from>
    <xdr:to>
      <xdr:col>5</xdr:col>
      <xdr:colOff>358775</xdr:colOff>
      <xdr:row>76</xdr:row>
      <xdr:rowOff>143931</xdr:rowOff>
    </xdr:to>
    <xdr:cxnSp macro="">
      <xdr:nvCxnSpPr>
        <xdr:cNvPr id="174" name="直線コネクタ 173"/>
        <xdr:cNvCxnSpPr/>
      </xdr:nvCxnSpPr>
      <xdr:spPr>
        <a:xfrm flipV="1">
          <a:off x="2908300" y="13154081"/>
          <a:ext cx="889000" cy="2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60389</xdr:rowOff>
    </xdr:from>
    <xdr:to>
      <xdr:col>5</xdr:col>
      <xdr:colOff>409575</xdr:colOff>
      <xdr:row>76</xdr:row>
      <xdr:rowOff>161989</xdr:rowOff>
    </xdr:to>
    <xdr:sp macro="" textlink="">
      <xdr:nvSpPr>
        <xdr:cNvPr id="175" name="フローチャート : 判断 174"/>
        <xdr:cNvSpPr/>
      </xdr:nvSpPr>
      <xdr:spPr>
        <a:xfrm>
          <a:off x="3746500" y="1309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7066</xdr:rowOff>
    </xdr:from>
    <xdr:ext cx="599010" cy="259045"/>
    <xdr:sp macro="" textlink="">
      <xdr:nvSpPr>
        <xdr:cNvPr id="176" name="テキスト ボックス 175"/>
        <xdr:cNvSpPr txBox="1"/>
      </xdr:nvSpPr>
      <xdr:spPr>
        <a:xfrm>
          <a:off x="3497794" y="1286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143931</xdr:rowOff>
    </xdr:from>
    <xdr:to>
      <xdr:col>4</xdr:col>
      <xdr:colOff>155575</xdr:colOff>
      <xdr:row>76</xdr:row>
      <xdr:rowOff>156325</xdr:rowOff>
    </xdr:to>
    <xdr:cxnSp macro="">
      <xdr:nvCxnSpPr>
        <xdr:cNvPr id="177" name="直線コネクタ 176"/>
        <xdr:cNvCxnSpPr/>
      </xdr:nvCxnSpPr>
      <xdr:spPr>
        <a:xfrm flipV="1">
          <a:off x="2019300" y="13174131"/>
          <a:ext cx="889000" cy="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95557</xdr:rowOff>
    </xdr:from>
    <xdr:to>
      <xdr:col>4</xdr:col>
      <xdr:colOff>206375</xdr:colOff>
      <xdr:row>77</xdr:row>
      <xdr:rowOff>25707</xdr:rowOff>
    </xdr:to>
    <xdr:sp macro="" textlink="">
      <xdr:nvSpPr>
        <xdr:cNvPr id="178" name="フローチャート : 判断 177"/>
        <xdr:cNvSpPr/>
      </xdr:nvSpPr>
      <xdr:spPr>
        <a:xfrm>
          <a:off x="2857500" y="1312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16834</xdr:rowOff>
    </xdr:from>
    <xdr:ext cx="599010" cy="259045"/>
    <xdr:sp macro="" textlink="">
      <xdr:nvSpPr>
        <xdr:cNvPr id="179" name="テキスト ボックス 178"/>
        <xdr:cNvSpPr txBox="1"/>
      </xdr:nvSpPr>
      <xdr:spPr>
        <a:xfrm>
          <a:off x="2608794" y="1321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146720</xdr:rowOff>
    </xdr:from>
    <xdr:to>
      <xdr:col>2</xdr:col>
      <xdr:colOff>638175</xdr:colOff>
      <xdr:row>76</xdr:row>
      <xdr:rowOff>156325</xdr:rowOff>
    </xdr:to>
    <xdr:cxnSp macro="">
      <xdr:nvCxnSpPr>
        <xdr:cNvPr id="180" name="直線コネクタ 179"/>
        <xdr:cNvCxnSpPr/>
      </xdr:nvCxnSpPr>
      <xdr:spPr>
        <a:xfrm>
          <a:off x="1130300" y="13176920"/>
          <a:ext cx="889000" cy="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97504</xdr:rowOff>
    </xdr:from>
    <xdr:to>
      <xdr:col>3</xdr:col>
      <xdr:colOff>3175</xdr:colOff>
      <xdr:row>77</xdr:row>
      <xdr:rowOff>27654</xdr:rowOff>
    </xdr:to>
    <xdr:sp macro="" textlink="">
      <xdr:nvSpPr>
        <xdr:cNvPr id="181" name="フローチャート : 判断 180"/>
        <xdr:cNvSpPr/>
      </xdr:nvSpPr>
      <xdr:spPr>
        <a:xfrm>
          <a:off x="1968500" y="1312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44181</xdr:rowOff>
    </xdr:from>
    <xdr:ext cx="599010" cy="259045"/>
    <xdr:sp macro="" textlink="">
      <xdr:nvSpPr>
        <xdr:cNvPr id="182" name="テキスト ボックス 181"/>
        <xdr:cNvSpPr txBox="1"/>
      </xdr:nvSpPr>
      <xdr:spPr>
        <a:xfrm>
          <a:off x="1719794" y="1290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123327</xdr:rowOff>
    </xdr:from>
    <xdr:to>
      <xdr:col>1</xdr:col>
      <xdr:colOff>485775</xdr:colOff>
      <xdr:row>77</xdr:row>
      <xdr:rowOff>53477</xdr:rowOff>
    </xdr:to>
    <xdr:sp macro="" textlink="">
      <xdr:nvSpPr>
        <xdr:cNvPr id="183" name="フローチャート : 判断 182"/>
        <xdr:cNvSpPr/>
      </xdr:nvSpPr>
      <xdr:spPr>
        <a:xfrm>
          <a:off x="1079500" y="1315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44604</xdr:rowOff>
    </xdr:from>
    <xdr:ext cx="599010" cy="259045"/>
    <xdr:sp macro="" textlink="">
      <xdr:nvSpPr>
        <xdr:cNvPr id="184" name="テキスト ボックス 183"/>
        <xdr:cNvSpPr txBox="1"/>
      </xdr:nvSpPr>
      <xdr:spPr>
        <a:xfrm>
          <a:off x="830794" y="13246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82874</xdr:rowOff>
    </xdr:from>
    <xdr:to>
      <xdr:col>6</xdr:col>
      <xdr:colOff>561975</xdr:colOff>
      <xdr:row>77</xdr:row>
      <xdr:rowOff>13024</xdr:rowOff>
    </xdr:to>
    <xdr:sp macro="" textlink="">
      <xdr:nvSpPr>
        <xdr:cNvPr id="190" name="円/楕円 189"/>
        <xdr:cNvSpPr/>
      </xdr:nvSpPr>
      <xdr:spPr>
        <a:xfrm>
          <a:off x="4584700" y="1311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61301</xdr:rowOff>
    </xdr:from>
    <xdr:ext cx="599010" cy="259045"/>
    <xdr:sp macro="" textlink="">
      <xdr:nvSpPr>
        <xdr:cNvPr id="191" name="民生費該当値テキスト"/>
        <xdr:cNvSpPr txBox="1"/>
      </xdr:nvSpPr>
      <xdr:spPr>
        <a:xfrm>
          <a:off x="4686300" y="13091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152,636</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73081</xdr:rowOff>
    </xdr:from>
    <xdr:to>
      <xdr:col>5</xdr:col>
      <xdr:colOff>409575</xdr:colOff>
      <xdr:row>77</xdr:row>
      <xdr:rowOff>3231</xdr:rowOff>
    </xdr:to>
    <xdr:sp macro="" textlink="">
      <xdr:nvSpPr>
        <xdr:cNvPr id="192" name="円/楕円 191"/>
        <xdr:cNvSpPr/>
      </xdr:nvSpPr>
      <xdr:spPr>
        <a:xfrm>
          <a:off x="3746500" y="1310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165808</xdr:rowOff>
    </xdr:from>
    <xdr:ext cx="599010" cy="259045"/>
    <xdr:sp macro="" textlink="">
      <xdr:nvSpPr>
        <xdr:cNvPr id="193" name="テキスト ボックス 192"/>
        <xdr:cNvSpPr txBox="1"/>
      </xdr:nvSpPr>
      <xdr:spPr>
        <a:xfrm>
          <a:off x="3497794" y="13196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156,920</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93131</xdr:rowOff>
    </xdr:from>
    <xdr:to>
      <xdr:col>4</xdr:col>
      <xdr:colOff>206375</xdr:colOff>
      <xdr:row>77</xdr:row>
      <xdr:rowOff>23281</xdr:rowOff>
    </xdr:to>
    <xdr:sp macro="" textlink="">
      <xdr:nvSpPr>
        <xdr:cNvPr id="194" name="円/楕円 193"/>
        <xdr:cNvSpPr/>
      </xdr:nvSpPr>
      <xdr:spPr>
        <a:xfrm>
          <a:off x="2857500" y="1312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39809</xdr:rowOff>
    </xdr:from>
    <xdr:ext cx="599010" cy="259045"/>
    <xdr:sp macro="" textlink="">
      <xdr:nvSpPr>
        <xdr:cNvPr id="195" name="テキスト ボックス 194"/>
        <xdr:cNvSpPr txBox="1"/>
      </xdr:nvSpPr>
      <xdr:spPr>
        <a:xfrm>
          <a:off x="2608794" y="12898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148,149</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105525</xdr:rowOff>
    </xdr:from>
    <xdr:to>
      <xdr:col>3</xdr:col>
      <xdr:colOff>3175</xdr:colOff>
      <xdr:row>77</xdr:row>
      <xdr:rowOff>35675</xdr:rowOff>
    </xdr:to>
    <xdr:sp macro="" textlink="">
      <xdr:nvSpPr>
        <xdr:cNvPr id="196" name="円/楕円 195"/>
        <xdr:cNvSpPr/>
      </xdr:nvSpPr>
      <xdr:spPr>
        <a:xfrm>
          <a:off x="1968500" y="131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26802</xdr:rowOff>
    </xdr:from>
    <xdr:ext cx="599010" cy="259045"/>
    <xdr:sp macro="" textlink="">
      <xdr:nvSpPr>
        <xdr:cNvPr id="197" name="テキスト ボックス 196"/>
        <xdr:cNvSpPr txBox="1"/>
      </xdr:nvSpPr>
      <xdr:spPr>
        <a:xfrm>
          <a:off x="1719794" y="1322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142,727</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95920</xdr:rowOff>
    </xdr:from>
    <xdr:to>
      <xdr:col>1</xdr:col>
      <xdr:colOff>485775</xdr:colOff>
      <xdr:row>77</xdr:row>
      <xdr:rowOff>26070</xdr:rowOff>
    </xdr:to>
    <xdr:sp macro="" textlink="">
      <xdr:nvSpPr>
        <xdr:cNvPr id="198" name="円/楕円 197"/>
        <xdr:cNvSpPr/>
      </xdr:nvSpPr>
      <xdr:spPr>
        <a:xfrm>
          <a:off x="1079500" y="1312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42598</xdr:rowOff>
    </xdr:from>
    <xdr:ext cx="599010" cy="259045"/>
    <xdr:sp macro="" textlink="">
      <xdr:nvSpPr>
        <xdr:cNvPr id="199" name="テキスト ボックス 198"/>
        <xdr:cNvSpPr txBox="1"/>
      </xdr:nvSpPr>
      <xdr:spPr>
        <a:xfrm>
          <a:off x="830794" y="129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146,929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0" name="直線コネクタ 20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1" name="テキスト ボックス 210"/>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2" name="直線コネクタ 21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3" name="テキスト ボックス 21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4" name="直線コネクタ 21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5" name="テキスト ボックス 21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6" name="直線コネクタ 21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7" name="テキスト ボックス 21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8" name="直線コネクタ 21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0" name="直線コネクタ 21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116219</xdr:rowOff>
    </xdr:from>
    <xdr:to>
      <xdr:col>6</xdr:col>
      <xdr:colOff>510540</xdr:colOff>
      <xdr:row>98</xdr:row>
      <xdr:rowOff>70424</xdr:rowOff>
    </xdr:to>
    <xdr:cxnSp macro="">
      <xdr:nvCxnSpPr>
        <xdr:cNvPr id="225" name="直線コネクタ 224"/>
        <xdr:cNvCxnSpPr/>
      </xdr:nvCxnSpPr>
      <xdr:spPr>
        <a:xfrm flipV="1">
          <a:off x="4633595" y="15375269"/>
          <a:ext cx="1270" cy="1497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74251</xdr:rowOff>
    </xdr:from>
    <xdr:ext cx="534377" cy="259045"/>
    <xdr:sp macro="" textlink="">
      <xdr:nvSpPr>
        <xdr:cNvPr id="226" name="衛生費最小値テキスト"/>
        <xdr:cNvSpPr txBox="1"/>
      </xdr:nvSpPr>
      <xdr:spPr>
        <a:xfrm>
          <a:off x="4686300" y="1687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18,364</a:t>
          </a:r>
          <a:endParaRPr kumimoji="1" lang="ja-JP" altLang="en-US" sz="1000" b="1">
            <a:latin typeface="ＭＳ Ｐゴシック"/>
          </a:endParaRPr>
        </a:p>
      </xdr:txBody>
    </xdr:sp>
    <xdr:clientData/>
  </xdr:oneCellAnchor>
  <xdr:twoCellAnchor>
    <xdr:from>
      <xdr:col>6</xdr:col>
      <xdr:colOff>422275</xdr:colOff>
      <xdr:row>98</xdr:row>
      <xdr:rowOff>70424</xdr:rowOff>
    </xdr:from>
    <xdr:to>
      <xdr:col>6</xdr:col>
      <xdr:colOff>600075</xdr:colOff>
      <xdr:row>98</xdr:row>
      <xdr:rowOff>70424</xdr:rowOff>
    </xdr:to>
    <xdr:cxnSp macro="">
      <xdr:nvCxnSpPr>
        <xdr:cNvPr id="227" name="直線コネクタ 226"/>
        <xdr:cNvCxnSpPr/>
      </xdr:nvCxnSpPr>
      <xdr:spPr>
        <a:xfrm>
          <a:off x="4546600" y="16872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62896</xdr:rowOff>
    </xdr:from>
    <xdr:ext cx="599010" cy="259045"/>
    <xdr:sp macro="" textlink="">
      <xdr:nvSpPr>
        <xdr:cNvPr id="228" name="衛生費最大値テキスト"/>
        <xdr:cNvSpPr txBox="1"/>
      </xdr:nvSpPr>
      <xdr:spPr>
        <a:xfrm>
          <a:off x="4686300" y="151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155,907</a:t>
          </a:r>
          <a:endParaRPr kumimoji="1" lang="ja-JP" altLang="en-US" sz="1000" b="1">
            <a:latin typeface="ＭＳ Ｐゴシック"/>
          </a:endParaRPr>
        </a:p>
      </xdr:txBody>
    </xdr:sp>
    <xdr:clientData/>
  </xdr:oneCellAnchor>
  <xdr:twoCellAnchor>
    <xdr:from>
      <xdr:col>6</xdr:col>
      <xdr:colOff>422275</xdr:colOff>
      <xdr:row>89</xdr:row>
      <xdr:rowOff>116219</xdr:rowOff>
    </xdr:from>
    <xdr:to>
      <xdr:col>6</xdr:col>
      <xdr:colOff>600075</xdr:colOff>
      <xdr:row>89</xdr:row>
      <xdr:rowOff>116219</xdr:rowOff>
    </xdr:to>
    <xdr:cxnSp macro="">
      <xdr:nvCxnSpPr>
        <xdr:cNvPr id="229" name="直線コネクタ 228"/>
        <xdr:cNvCxnSpPr/>
      </xdr:nvCxnSpPr>
      <xdr:spPr>
        <a:xfrm>
          <a:off x="4546600" y="1537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151456</xdr:rowOff>
    </xdr:from>
    <xdr:to>
      <xdr:col>6</xdr:col>
      <xdr:colOff>511175</xdr:colOff>
      <xdr:row>95</xdr:row>
      <xdr:rowOff>151631</xdr:rowOff>
    </xdr:to>
    <xdr:cxnSp macro="">
      <xdr:nvCxnSpPr>
        <xdr:cNvPr id="230" name="直線コネクタ 229"/>
        <xdr:cNvCxnSpPr/>
      </xdr:nvCxnSpPr>
      <xdr:spPr>
        <a:xfrm>
          <a:off x="3797300" y="16439206"/>
          <a:ext cx="8382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83383</xdr:rowOff>
    </xdr:from>
    <xdr:ext cx="534377" cy="259045"/>
    <xdr:sp macro="" textlink="">
      <xdr:nvSpPr>
        <xdr:cNvPr id="231" name="衛生費平均値テキスト"/>
        <xdr:cNvSpPr txBox="1"/>
      </xdr:nvSpPr>
      <xdr:spPr>
        <a:xfrm>
          <a:off x="4686300" y="16371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104956</xdr:rowOff>
    </xdr:from>
    <xdr:to>
      <xdr:col>6</xdr:col>
      <xdr:colOff>561975</xdr:colOff>
      <xdr:row>96</xdr:row>
      <xdr:rowOff>35106</xdr:rowOff>
    </xdr:to>
    <xdr:sp macro="" textlink="">
      <xdr:nvSpPr>
        <xdr:cNvPr id="232" name="フローチャート : 判断 231"/>
        <xdr:cNvSpPr/>
      </xdr:nvSpPr>
      <xdr:spPr>
        <a:xfrm>
          <a:off x="4584700" y="163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151456</xdr:rowOff>
    </xdr:from>
    <xdr:to>
      <xdr:col>5</xdr:col>
      <xdr:colOff>358775</xdr:colOff>
      <xdr:row>95</xdr:row>
      <xdr:rowOff>171334</xdr:rowOff>
    </xdr:to>
    <xdr:cxnSp macro="">
      <xdr:nvCxnSpPr>
        <xdr:cNvPr id="233" name="直線コネクタ 232"/>
        <xdr:cNvCxnSpPr/>
      </xdr:nvCxnSpPr>
      <xdr:spPr>
        <a:xfrm flipV="1">
          <a:off x="2908300" y="16439206"/>
          <a:ext cx="889000" cy="1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109224</xdr:rowOff>
    </xdr:from>
    <xdr:to>
      <xdr:col>5</xdr:col>
      <xdr:colOff>409575</xdr:colOff>
      <xdr:row>96</xdr:row>
      <xdr:rowOff>39374</xdr:rowOff>
    </xdr:to>
    <xdr:sp macro="" textlink="">
      <xdr:nvSpPr>
        <xdr:cNvPr id="234" name="フローチャート : 判断 233"/>
        <xdr:cNvSpPr/>
      </xdr:nvSpPr>
      <xdr:spPr>
        <a:xfrm>
          <a:off x="3746500" y="163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30501</xdr:rowOff>
    </xdr:from>
    <xdr:ext cx="534377" cy="259045"/>
    <xdr:sp macro="" textlink="">
      <xdr:nvSpPr>
        <xdr:cNvPr id="235" name="テキスト ボックス 234"/>
        <xdr:cNvSpPr txBox="1"/>
      </xdr:nvSpPr>
      <xdr:spPr>
        <a:xfrm>
          <a:off x="3530111" y="164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171334</xdr:rowOff>
    </xdr:from>
    <xdr:to>
      <xdr:col>4</xdr:col>
      <xdr:colOff>155575</xdr:colOff>
      <xdr:row>96</xdr:row>
      <xdr:rowOff>55009</xdr:rowOff>
    </xdr:to>
    <xdr:cxnSp macro="">
      <xdr:nvCxnSpPr>
        <xdr:cNvPr id="236" name="直線コネクタ 235"/>
        <xdr:cNvCxnSpPr/>
      </xdr:nvCxnSpPr>
      <xdr:spPr>
        <a:xfrm flipV="1">
          <a:off x="2019300" y="16459084"/>
          <a:ext cx="889000" cy="5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106938</xdr:rowOff>
    </xdr:from>
    <xdr:to>
      <xdr:col>4</xdr:col>
      <xdr:colOff>206375</xdr:colOff>
      <xdr:row>96</xdr:row>
      <xdr:rowOff>37088</xdr:rowOff>
    </xdr:to>
    <xdr:sp macro="" textlink="">
      <xdr:nvSpPr>
        <xdr:cNvPr id="237" name="フローチャート : 判断 236"/>
        <xdr:cNvSpPr/>
      </xdr:nvSpPr>
      <xdr:spPr>
        <a:xfrm>
          <a:off x="2857500" y="1639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53615</xdr:rowOff>
    </xdr:from>
    <xdr:ext cx="534377" cy="259045"/>
    <xdr:sp macro="" textlink="">
      <xdr:nvSpPr>
        <xdr:cNvPr id="238" name="テキスト ボックス 237"/>
        <xdr:cNvSpPr txBox="1"/>
      </xdr:nvSpPr>
      <xdr:spPr>
        <a:xfrm>
          <a:off x="2641111" y="1616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29122</xdr:rowOff>
    </xdr:from>
    <xdr:to>
      <xdr:col>2</xdr:col>
      <xdr:colOff>638175</xdr:colOff>
      <xdr:row>96</xdr:row>
      <xdr:rowOff>55009</xdr:rowOff>
    </xdr:to>
    <xdr:cxnSp macro="">
      <xdr:nvCxnSpPr>
        <xdr:cNvPr id="239" name="直線コネクタ 238"/>
        <xdr:cNvCxnSpPr/>
      </xdr:nvCxnSpPr>
      <xdr:spPr>
        <a:xfrm>
          <a:off x="1130300" y="16488322"/>
          <a:ext cx="889000" cy="2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137113</xdr:rowOff>
    </xdr:from>
    <xdr:to>
      <xdr:col>3</xdr:col>
      <xdr:colOff>3175</xdr:colOff>
      <xdr:row>96</xdr:row>
      <xdr:rowOff>67263</xdr:rowOff>
    </xdr:to>
    <xdr:sp macro="" textlink="">
      <xdr:nvSpPr>
        <xdr:cNvPr id="240" name="フローチャート : 判断 239"/>
        <xdr:cNvSpPr/>
      </xdr:nvSpPr>
      <xdr:spPr>
        <a:xfrm>
          <a:off x="1968500" y="1642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83790</xdr:rowOff>
    </xdr:from>
    <xdr:ext cx="534377" cy="259045"/>
    <xdr:sp macro="" textlink="">
      <xdr:nvSpPr>
        <xdr:cNvPr id="241" name="テキスト ボックス 240"/>
        <xdr:cNvSpPr txBox="1"/>
      </xdr:nvSpPr>
      <xdr:spPr>
        <a:xfrm>
          <a:off x="1752111" y="1620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146670</xdr:rowOff>
    </xdr:from>
    <xdr:to>
      <xdr:col>1</xdr:col>
      <xdr:colOff>485775</xdr:colOff>
      <xdr:row>96</xdr:row>
      <xdr:rowOff>76820</xdr:rowOff>
    </xdr:to>
    <xdr:sp macro="" textlink="">
      <xdr:nvSpPr>
        <xdr:cNvPr id="242" name="フローチャート : 判断 241"/>
        <xdr:cNvSpPr/>
      </xdr:nvSpPr>
      <xdr:spPr>
        <a:xfrm>
          <a:off x="1079500" y="1643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93347</xdr:rowOff>
    </xdr:from>
    <xdr:ext cx="534377" cy="259045"/>
    <xdr:sp macro="" textlink="">
      <xdr:nvSpPr>
        <xdr:cNvPr id="243" name="テキスト ボックス 242"/>
        <xdr:cNvSpPr txBox="1"/>
      </xdr:nvSpPr>
      <xdr:spPr>
        <a:xfrm>
          <a:off x="863111" y="1620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95</xdr:row>
      <xdr:rowOff>100831</xdr:rowOff>
    </xdr:from>
    <xdr:to>
      <xdr:col>6</xdr:col>
      <xdr:colOff>561975</xdr:colOff>
      <xdr:row>96</xdr:row>
      <xdr:rowOff>30981</xdr:rowOff>
    </xdr:to>
    <xdr:sp macro="" textlink="">
      <xdr:nvSpPr>
        <xdr:cNvPr id="249" name="円/楕円 248"/>
        <xdr:cNvSpPr/>
      </xdr:nvSpPr>
      <xdr:spPr>
        <a:xfrm>
          <a:off x="4584700" y="1638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123708</xdr:rowOff>
    </xdr:from>
    <xdr:ext cx="534377" cy="259045"/>
    <xdr:sp macro="" textlink="">
      <xdr:nvSpPr>
        <xdr:cNvPr id="250" name="衛生費該当値テキスト"/>
        <xdr:cNvSpPr txBox="1"/>
      </xdr:nvSpPr>
      <xdr:spPr>
        <a:xfrm>
          <a:off x="4686300" y="1624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58,154</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100656</xdr:rowOff>
    </xdr:from>
    <xdr:to>
      <xdr:col>5</xdr:col>
      <xdr:colOff>409575</xdr:colOff>
      <xdr:row>96</xdr:row>
      <xdr:rowOff>30806</xdr:rowOff>
    </xdr:to>
    <xdr:sp macro="" textlink="">
      <xdr:nvSpPr>
        <xdr:cNvPr id="251" name="円/楕円 250"/>
        <xdr:cNvSpPr/>
      </xdr:nvSpPr>
      <xdr:spPr>
        <a:xfrm>
          <a:off x="3746500" y="1638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47333</xdr:rowOff>
    </xdr:from>
    <xdr:ext cx="534377" cy="259045"/>
    <xdr:sp macro="" textlink="">
      <xdr:nvSpPr>
        <xdr:cNvPr id="252" name="テキスト ボックス 251"/>
        <xdr:cNvSpPr txBox="1"/>
      </xdr:nvSpPr>
      <xdr:spPr>
        <a:xfrm>
          <a:off x="3530111" y="1616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58,170</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120534</xdr:rowOff>
    </xdr:from>
    <xdr:to>
      <xdr:col>4</xdr:col>
      <xdr:colOff>206375</xdr:colOff>
      <xdr:row>96</xdr:row>
      <xdr:rowOff>50684</xdr:rowOff>
    </xdr:to>
    <xdr:sp macro="" textlink="">
      <xdr:nvSpPr>
        <xdr:cNvPr id="253" name="円/楕円 252"/>
        <xdr:cNvSpPr/>
      </xdr:nvSpPr>
      <xdr:spPr>
        <a:xfrm>
          <a:off x="2857500" y="164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41811</xdr:rowOff>
    </xdr:from>
    <xdr:ext cx="534377" cy="259045"/>
    <xdr:sp macro="" textlink="">
      <xdr:nvSpPr>
        <xdr:cNvPr id="254" name="テキスト ボックス 253"/>
        <xdr:cNvSpPr txBox="1"/>
      </xdr:nvSpPr>
      <xdr:spPr>
        <a:xfrm>
          <a:off x="2641111" y="1650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56,344</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4209</xdr:rowOff>
    </xdr:from>
    <xdr:to>
      <xdr:col>3</xdr:col>
      <xdr:colOff>3175</xdr:colOff>
      <xdr:row>96</xdr:row>
      <xdr:rowOff>105809</xdr:rowOff>
    </xdr:to>
    <xdr:sp macro="" textlink="">
      <xdr:nvSpPr>
        <xdr:cNvPr id="255" name="円/楕円 254"/>
        <xdr:cNvSpPr/>
      </xdr:nvSpPr>
      <xdr:spPr>
        <a:xfrm>
          <a:off x="1968500" y="1646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96936</xdr:rowOff>
    </xdr:from>
    <xdr:ext cx="534377" cy="259045"/>
    <xdr:sp macro="" textlink="">
      <xdr:nvSpPr>
        <xdr:cNvPr id="256" name="テキスト ボックス 255"/>
        <xdr:cNvSpPr txBox="1"/>
      </xdr:nvSpPr>
      <xdr:spPr>
        <a:xfrm>
          <a:off x="1752111" y="1655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51,280</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149772</xdr:rowOff>
    </xdr:from>
    <xdr:to>
      <xdr:col>1</xdr:col>
      <xdr:colOff>485775</xdr:colOff>
      <xdr:row>96</xdr:row>
      <xdr:rowOff>79922</xdr:rowOff>
    </xdr:to>
    <xdr:sp macro="" textlink="">
      <xdr:nvSpPr>
        <xdr:cNvPr id="257" name="円/楕円 256"/>
        <xdr:cNvSpPr/>
      </xdr:nvSpPr>
      <xdr:spPr>
        <a:xfrm>
          <a:off x="1079500" y="1643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71049</xdr:rowOff>
    </xdr:from>
    <xdr:ext cx="534377" cy="259045"/>
    <xdr:sp macro="" textlink="">
      <xdr:nvSpPr>
        <xdr:cNvPr id="258" name="テキスト ボックス 257"/>
        <xdr:cNvSpPr txBox="1"/>
      </xdr:nvSpPr>
      <xdr:spPr>
        <a:xfrm>
          <a:off x="863111" y="1653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53,658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2" name="テキスト ボックス 271"/>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4" name="テキスト ボックス 273"/>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6" name="テキスト ボックス 275"/>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68971</xdr:rowOff>
    </xdr:from>
    <xdr:to>
      <xdr:col>15</xdr:col>
      <xdr:colOff>180340</xdr:colOff>
      <xdr:row>38</xdr:row>
      <xdr:rowOff>139700</xdr:rowOff>
    </xdr:to>
    <xdr:cxnSp macro="">
      <xdr:nvCxnSpPr>
        <xdr:cNvPr id="280" name="直線コネクタ 279"/>
        <xdr:cNvCxnSpPr/>
      </xdr:nvCxnSpPr>
      <xdr:spPr>
        <a:xfrm flipV="1">
          <a:off x="10475595" y="5383921"/>
          <a:ext cx="1270" cy="1270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2" name="直線コネクタ 28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15648</xdr:rowOff>
    </xdr:from>
    <xdr:ext cx="534377" cy="259045"/>
    <xdr:sp macro="" textlink="">
      <xdr:nvSpPr>
        <xdr:cNvPr id="283" name="労働費最大値テキスト"/>
        <xdr:cNvSpPr txBox="1"/>
      </xdr:nvSpPr>
      <xdr:spPr>
        <a:xfrm>
          <a:off x="10528300" y="5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27,797</a:t>
          </a:r>
          <a:endParaRPr kumimoji="1" lang="ja-JP" altLang="en-US" sz="1000" b="1">
            <a:latin typeface="ＭＳ Ｐゴシック"/>
          </a:endParaRPr>
        </a:p>
      </xdr:txBody>
    </xdr:sp>
    <xdr:clientData/>
  </xdr:oneCellAnchor>
  <xdr:twoCellAnchor>
    <xdr:from>
      <xdr:col>15</xdr:col>
      <xdr:colOff>92075</xdr:colOff>
      <xdr:row>31</xdr:row>
      <xdr:rowOff>68971</xdr:rowOff>
    </xdr:from>
    <xdr:to>
      <xdr:col>15</xdr:col>
      <xdr:colOff>269875</xdr:colOff>
      <xdr:row>31</xdr:row>
      <xdr:rowOff>68971</xdr:rowOff>
    </xdr:to>
    <xdr:cxnSp macro="">
      <xdr:nvCxnSpPr>
        <xdr:cNvPr id="284" name="直線コネクタ 283"/>
        <xdr:cNvCxnSpPr/>
      </xdr:nvCxnSpPr>
      <xdr:spPr>
        <a:xfrm>
          <a:off x="10388600" y="538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157393</xdr:rowOff>
    </xdr:from>
    <xdr:to>
      <xdr:col>15</xdr:col>
      <xdr:colOff>180975</xdr:colOff>
      <xdr:row>38</xdr:row>
      <xdr:rowOff>94391</xdr:rowOff>
    </xdr:to>
    <xdr:cxnSp macro="">
      <xdr:nvCxnSpPr>
        <xdr:cNvPr id="285" name="直線コネクタ 284"/>
        <xdr:cNvCxnSpPr/>
      </xdr:nvCxnSpPr>
      <xdr:spPr>
        <a:xfrm>
          <a:off x="9639300" y="6501043"/>
          <a:ext cx="838200" cy="10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54032</xdr:rowOff>
    </xdr:from>
    <xdr:ext cx="469744" cy="259045"/>
    <xdr:sp macro="" textlink="">
      <xdr:nvSpPr>
        <xdr:cNvPr id="286" name="労働費平均値テキスト"/>
        <xdr:cNvSpPr txBox="1"/>
      </xdr:nvSpPr>
      <xdr:spPr>
        <a:xfrm>
          <a:off x="10528300" y="639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31155</xdr:rowOff>
    </xdr:from>
    <xdr:to>
      <xdr:col>15</xdr:col>
      <xdr:colOff>231775</xdr:colOff>
      <xdr:row>38</xdr:row>
      <xdr:rowOff>132755</xdr:rowOff>
    </xdr:to>
    <xdr:sp macro="" textlink="">
      <xdr:nvSpPr>
        <xdr:cNvPr id="287" name="フローチャート : 判断 286"/>
        <xdr:cNvSpPr/>
      </xdr:nvSpPr>
      <xdr:spPr>
        <a:xfrm>
          <a:off x="10426700" y="654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5009</xdr:rowOff>
    </xdr:from>
    <xdr:to>
      <xdr:col>14</xdr:col>
      <xdr:colOff>28575</xdr:colOff>
      <xdr:row>37</xdr:row>
      <xdr:rowOff>157393</xdr:rowOff>
    </xdr:to>
    <xdr:cxnSp macro="">
      <xdr:nvCxnSpPr>
        <xdr:cNvPr id="288" name="直線コネクタ 287"/>
        <xdr:cNvCxnSpPr/>
      </xdr:nvCxnSpPr>
      <xdr:spPr>
        <a:xfrm>
          <a:off x="8750300" y="6348659"/>
          <a:ext cx="889000" cy="15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10490</xdr:rowOff>
    </xdr:from>
    <xdr:to>
      <xdr:col>14</xdr:col>
      <xdr:colOff>79375</xdr:colOff>
      <xdr:row>38</xdr:row>
      <xdr:rowOff>112090</xdr:rowOff>
    </xdr:to>
    <xdr:sp macro="" textlink="">
      <xdr:nvSpPr>
        <xdr:cNvPr id="289" name="フローチャート : 判断 288"/>
        <xdr:cNvSpPr/>
      </xdr:nvSpPr>
      <xdr:spPr>
        <a:xfrm>
          <a:off x="9588500" y="65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103217</xdr:rowOff>
    </xdr:from>
    <xdr:ext cx="469744" cy="259045"/>
    <xdr:sp macro="" textlink="">
      <xdr:nvSpPr>
        <xdr:cNvPr id="290" name="テキスト ボックス 289"/>
        <xdr:cNvSpPr txBox="1"/>
      </xdr:nvSpPr>
      <xdr:spPr>
        <a:xfrm>
          <a:off x="9404427" y="661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5009</xdr:rowOff>
    </xdr:from>
    <xdr:to>
      <xdr:col>12</xdr:col>
      <xdr:colOff>511175</xdr:colOff>
      <xdr:row>37</xdr:row>
      <xdr:rowOff>56398</xdr:rowOff>
    </xdr:to>
    <xdr:cxnSp macro="">
      <xdr:nvCxnSpPr>
        <xdr:cNvPr id="291" name="直線コネクタ 290"/>
        <xdr:cNvCxnSpPr/>
      </xdr:nvCxnSpPr>
      <xdr:spPr>
        <a:xfrm flipV="1">
          <a:off x="7861300" y="6348659"/>
          <a:ext cx="889000" cy="5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94249</xdr:rowOff>
    </xdr:from>
    <xdr:to>
      <xdr:col>12</xdr:col>
      <xdr:colOff>561975</xdr:colOff>
      <xdr:row>38</xdr:row>
      <xdr:rowOff>24399</xdr:rowOff>
    </xdr:to>
    <xdr:sp macro="" textlink="">
      <xdr:nvSpPr>
        <xdr:cNvPr id="292" name="フローチャート : 判断 291"/>
        <xdr:cNvSpPr/>
      </xdr:nvSpPr>
      <xdr:spPr>
        <a:xfrm>
          <a:off x="8699500" y="643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15526</xdr:rowOff>
    </xdr:from>
    <xdr:ext cx="469744" cy="259045"/>
    <xdr:sp macro="" textlink="">
      <xdr:nvSpPr>
        <xdr:cNvPr id="293" name="テキスト ボックス 292"/>
        <xdr:cNvSpPr txBox="1"/>
      </xdr:nvSpPr>
      <xdr:spPr>
        <a:xfrm>
          <a:off x="8515427" y="653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33721</xdr:rowOff>
    </xdr:from>
    <xdr:to>
      <xdr:col>11</xdr:col>
      <xdr:colOff>307975</xdr:colOff>
      <xdr:row>37</xdr:row>
      <xdr:rowOff>56398</xdr:rowOff>
    </xdr:to>
    <xdr:cxnSp macro="">
      <xdr:nvCxnSpPr>
        <xdr:cNvPr id="294" name="直線コネクタ 293"/>
        <xdr:cNvCxnSpPr/>
      </xdr:nvCxnSpPr>
      <xdr:spPr>
        <a:xfrm>
          <a:off x="6972300" y="6377371"/>
          <a:ext cx="889000" cy="2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89586</xdr:rowOff>
    </xdr:from>
    <xdr:to>
      <xdr:col>11</xdr:col>
      <xdr:colOff>358775</xdr:colOff>
      <xdr:row>38</xdr:row>
      <xdr:rowOff>19735</xdr:rowOff>
    </xdr:to>
    <xdr:sp macro="" textlink="">
      <xdr:nvSpPr>
        <xdr:cNvPr id="295" name="フローチャート : 判断 294"/>
        <xdr:cNvSpPr/>
      </xdr:nvSpPr>
      <xdr:spPr>
        <a:xfrm>
          <a:off x="7810500" y="6433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10863</xdr:rowOff>
    </xdr:from>
    <xdr:ext cx="469744" cy="259045"/>
    <xdr:sp macro="" textlink="">
      <xdr:nvSpPr>
        <xdr:cNvPr id="296" name="テキスト ボックス 295"/>
        <xdr:cNvSpPr txBox="1"/>
      </xdr:nvSpPr>
      <xdr:spPr>
        <a:xfrm>
          <a:off x="7626427" y="652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18171</xdr:rowOff>
    </xdr:from>
    <xdr:to>
      <xdr:col>10</xdr:col>
      <xdr:colOff>155575</xdr:colOff>
      <xdr:row>37</xdr:row>
      <xdr:rowOff>119771</xdr:rowOff>
    </xdr:to>
    <xdr:sp macro="" textlink="">
      <xdr:nvSpPr>
        <xdr:cNvPr id="297" name="フローチャート : 判断 296"/>
        <xdr:cNvSpPr/>
      </xdr:nvSpPr>
      <xdr:spPr>
        <a:xfrm>
          <a:off x="6921500" y="636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110898</xdr:rowOff>
    </xdr:from>
    <xdr:ext cx="469744" cy="259045"/>
    <xdr:sp macro="" textlink="">
      <xdr:nvSpPr>
        <xdr:cNvPr id="298" name="テキスト ボックス 297"/>
        <xdr:cNvSpPr txBox="1"/>
      </xdr:nvSpPr>
      <xdr:spPr>
        <a:xfrm>
          <a:off x="6737427" y="645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43591</xdr:rowOff>
    </xdr:from>
    <xdr:to>
      <xdr:col>15</xdr:col>
      <xdr:colOff>231775</xdr:colOff>
      <xdr:row>38</xdr:row>
      <xdr:rowOff>145191</xdr:rowOff>
    </xdr:to>
    <xdr:sp macro="" textlink="">
      <xdr:nvSpPr>
        <xdr:cNvPr id="304" name="円/楕円 303"/>
        <xdr:cNvSpPr/>
      </xdr:nvSpPr>
      <xdr:spPr>
        <a:xfrm>
          <a:off x="10426700" y="655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9582</xdr:rowOff>
    </xdr:from>
    <xdr:ext cx="378565" cy="259045"/>
    <xdr:sp macro="" textlink="">
      <xdr:nvSpPr>
        <xdr:cNvPr id="305" name="労働費該当値テキスト"/>
        <xdr:cNvSpPr txBox="1"/>
      </xdr:nvSpPr>
      <xdr:spPr>
        <a:xfrm>
          <a:off x="10528300" y="6524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106593</xdr:rowOff>
    </xdr:from>
    <xdr:to>
      <xdr:col>14</xdr:col>
      <xdr:colOff>79375</xdr:colOff>
      <xdr:row>38</xdr:row>
      <xdr:rowOff>36743</xdr:rowOff>
    </xdr:to>
    <xdr:sp macro="" textlink="">
      <xdr:nvSpPr>
        <xdr:cNvPr id="306" name="円/楕円 305"/>
        <xdr:cNvSpPr/>
      </xdr:nvSpPr>
      <xdr:spPr>
        <a:xfrm>
          <a:off x="9588500" y="645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53270</xdr:rowOff>
    </xdr:from>
    <xdr:ext cx="469744" cy="259045"/>
    <xdr:sp macro="" textlink="">
      <xdr:nvSpPr>
        <xdr:cNvPr id="307" name="テキスト ボックス 306"/>
        <xdr:cNvSpPr txBox="1"/>
      </xdr:nvSpPr>
      <xdr:spPr>
        <a:xfrm>
          <a:off x="9404427" y="6225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3,363</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125659</xdr:rowOff>
    </xdr:from>
    <xdr:to>
      <xdr:col>12</xdr:col>
      <xdr:colOff>561975</xdr:colOff>
      <xdr:row>37</xdr:row>
      <xdr:rowOff>55809</xdr:rowOff>
    </xdr:to>
    <xdr:sp macro="" textlink="">
      <xdr:nvSpPr>
        <xdr:cNvPr id="308" name="円/楕円 307"/>
        <xdr:cNvSpPr/>
      </xdr:nvSpPr>
      <xdr:spPr>
        <a:xfrm>
          <a:off x="8699500" y="629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72336</xdr:rowOff>
    </xdr:from>
    <xdr:ext cx="469744" cy="259045"/>
    <xdr:sp macro="" textlink="">
      <xdr:nvSpPr>
        <xdr:cNvPr id="309" name="テキスト ボックス 308"/>
        <xdr:cNvSpPr txBox="1"/>
      </xdr:nvSpPr>
      <xdr:spPr>
        <a:xfrm>
          <a:off x="8515427" y="607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6,696</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5598</xdr:rowOff>
    </xdr:from>
    <xdr:to>
      <xdr:col>11</xdr:col>
      <xdr:colOff>358775</xdr:colOff>
      <xdr:row>37</xdr:row>
      <xdr:rowOff>107198</xdr:rowOff>
    </xdr:to>
    <xdr:sp macro="" textlink="">
      <xdr:nvSpPr>
        <xdr:cNvPr id="310" name="円/楕円 309"/>
        <xdr:cNvSpPr/>
      </xdr:nvSpPr>
      <xdr:spPr>
        <a:xfrm>
          <a:off x="7810500" y="634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123725</xdr:rowOff>
    </xdr:from>
    <xdr:ext cx="469744" cy="259045"/>
    <xdr:sp macro="" textlink="">
      <xdr:nvSpPr>
        <xdr:cNvPr id="311" name="テキスト ボックス 310"/>
        <xdr:cNvSpPr txBox="1"/>
      </xdr:nvSpPr>
      <xdr:spPr>
        <a:xfrm>
          <a:off x="7626427" y="612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5,572</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154371</xdr:rowOff>
    </xdr:from>
    <xdr:to>
      <xdr:col>10</xdr:col>
      <xdr:colOff>155575</xdr:colOff>
      <xdr:row>37</xdr:row>
      <xdr:rowOff>84521</xdr:rowOff>
    </xdr:to>
    <xdr:sp macro="" textlink="">
      <xdr:nvSpPr>
        <xdr:cNvPr id="312" name="円/楕円 311"/>
        <xdr:cNvSpPr/>
      </xdr:nvSpPr>
      <xdr:spPr>
        <a:xfrm>
          <a:off x="6921500" y="632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101048</xdr:rowOff>
    </xdr:from>
    <xdr:ext cx="469744" cy="259045"/>
    <xdr:sp macro="" textlink="">
      <xdr:nvSpPr>
        <xdr:cNvPr id="313" name="テキスト ボックス 312"/>
        <xdr:cNvSpPr txBox="1"/>
      </xdr:nvSpPr>
      <xdr:spPr>
        <a:xfrm>
          <a:off x="6737427" y="610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7" name="テキスト ボックス 32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29" name="テキスト ボックス 32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1" name="テキスト ボックス 33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3" name="テキスト ボックス 33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5" name="テキスト ボックス 33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7" name="テキスト ボックス 33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111144</xdr:rowOff>
    </xdr:from>
    <xdr:to>
      <xdr:col>15</xdr:col>
      <xdr:colOff>180340</xdr:colOff>
      <xdr:row>59</xdr:row>
      <xdr:rowOff>94377</xdr:rowOff>
    </xdr:to>
    <xdr:cxnSp macro="">
      <xdr:nvCxnSpPr>
        <xdr:cNvPr id="339" name="直線コネクタ 338"/>
        <xdr:cNvCxnSpPr/>
      </xdr:nvCxnSpPr>
      <xdr:spPr>
        <a:xfrm flipV="1">
          <a:off x="10475595" y="8683644"/>
          <a:ext cx="1270" cy="1526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100988</xdr:rowOff>
    </xdr:from>
    <xdr:ext cx="469744" cy="259045"/>
    <xdr:sp macro="" textlink="">
      <xdr:nvSpPr>
        <xdr:cNvPr id="340" name="農林水産業費最小値テキスト"/>
        <xdr:cNvSpPr txBox="1"/>
      </xdr:nvSpPr>
      <xdr:spPr>
        <a:xfrm>
          <a:off x="10528300" y="1021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4,135</a:t>
          </a:r>
          <a:endParaRPr kumimoji="1" lang="ja-JP" altLang="en-US" sz="1000" b="1">
            <a:latin typeface="ＭＳ Ｐゴシック"/>
          </a:endParaRPr>
        </a:p>
      </xdr:txBody>
    </xdr:sp>
    <xdr:clientData/>
  </xdr:oneCellAnchor>
  <xdr:twoCellAnchor>
    <xdr:from>
      <xdr:col>15</xdr:col>
      <xdr:colOff>92075</xdr:colOff>
      <xdr:row>59</xdr:row>
      <xdr:rowOff>94377</xdr:rowOff>
    </xdr:from>
    <xdr:to>
      <xdr:col>15</xdr:col>
      <xdr:colOff>269875</xdr:colOff>
      <xdr:row>59</xdr:row>
      <xdr:rowOff>94377</xdr:rowOff>
    </xdr:to>
    <xdr:cxnSp macro="">
      <xdr:nvCxnSpPr>
        <xdr:cNvPr id="341" name="直線コネクタ 340"/>
        <xdr:cNvCxnSpPr/>
      </xdr:nvCxnSpPr>
      <xdr:spPr>
        <a:xfrm>
          <a:off x="10388600" y="1020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57821</xdr:rowOff>
    </xdr:from>
    <xdr:ext cx="690189" cy="259045"/>
    <xdr:sp macro="" textlink="">
      <xdr:nvSpPr>
        <xdr:cNvPr id="342" name="農林水産業費最大値テキスト"/>
        <xdr:cNvSpPr txBox="1"/>
      </xdr:nvSpPr>
      <xdr:spPr>
        <a:xfrm>
          <a:off x="10528300" y="8458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1,406,233</a:t>
          </a:r>
          <a:endParaRPr kumimoji="1" lang="ja-JP" altLang="en-US" sz="1000" b="1">
            <a:latin typeface="ＭＳ Ｐゴシック"/>
          </a:endParaRPr>
        </a:p>
      </xdr:txBody>
    </xdr:sp>
    <xdr:clientData/>
  </xdr:oneCellAnchor>
  <xdr:twoCellAnchor>
    <xdr:from>
      <xdr:col>15</xdr:col>
      <xdr:colOff>92075</xdr:colOff>
      <xdr:row>50</xdr:row>
      <xdr:rowOff>111144</xdr:rowOff>
    </xdr:from>
    <xdr:to>
      <xdr:col>15</xdr:col>
      <xdr:colOff>269875</xdr:colOff>
      <xdr:row>50</xdr:row>
      <xdr:rowOff>111144</xdr:rowOff>
    </xdr:to>
    <xdr:cxnSp macro="">
      <xdr:nvCxnSpPr>
        <xdr:cNvPr id="343" name="直線コネクタ 342"/>
        <xdr:cNvCxnSpPr/>
      </xdr:nvCxnSpPr>
      <xdr:spPr>
        <a:xfrm>
          <a:off x="10388600" y="86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64755</xdr:rowOff>
    </xdr:from>
    <xdr:to>
      <xdr:col>15</xdr:col>
      <xdr:colOff>180975</xdr:colOff>
      <xdr:row>59</xdr:row>
      <xdr:rowOff>67907</xdr:rowOff>
    </xdr:to>
    <xdr:cxnSp macro="">
      <xdr:nvCxnSpPr>
        <xdr:cNvPr id="344" name="直線コネクタ 343"/>
        <xdr:cNvCxnSpPr/>
      </xdr:nvCxnSpPr>
      <xdr:spPr>
        <a:xfrm>
          <a:off x="9639300" y="10180305"/>
          <a:ext cx="838200" cy="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18439</xdr:rowOff>
    </xdr:from>
    <xdr:ext cx="534377" cy="259045"/>
    <xdr:sp macro="" textlink="">
      <xdr:nvSpPr>
        <xdr:cNvPr id="345" name="農林水産業費平均値テキスト"/>
        <xdr:cNvSpPr txBox="1"/>
      </xdr:nvSpPr>
      <xdr:spPr>
        <a:xfrm>
          <a:off x="10528300" y="9962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167012</xdr:rowOff>
    </xdr:from>
    <xdr:to>
      <xdr:col>15</xdr:col>
      <xdr:colOff>231775</xdr:colOff>
      <xdr:row>59</xdr:row>
      <xdr:rowOff>97162</xdr:rowOff>
    </xdr:to>
    <xdr:sp macro="" textlink="">
      <xdr:nvSpPr>
        <xdr:cNvPr id="346" name="フローチャート : 判断 345"/>
        <xdr:cNvSpPr/>
      </xdr:nvSpPr>
      <xdr:spPr>
        <a:xfrm>
          <a:off x="10426700" y="1011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64755</xdr:rowOff>
    </xdr:from>
    <xdr:to>
      <xdr:col>14</xdr:col>
      <xdr:colOff>28575</xdr:colOff>
      <xdr:row>59</xdr:row>
      <xdr:rowOff>71374</xdr:rowOff>
    </xdr:to>
    <xdr:cxnSp macro="">
      <xdr:nvCxnSpPr>
        <xdr:cNvPr id="347" name="直線コネクタ 346"/>
        <xdr:cNvCxnSpPr/>
      </xdr:nvCxnSpPr>
      <xdr:spPr>
        <a:xfrm flipV="1">
          <a:off x="8750300" y="10180305"/>
          <a:ext cx="889000" cy="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48" name="フローチャート : 判断 347"/>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111206</xdr:rowOff>
    </xdr:from>
    <xdr:ext cx="534377" cy="259045"/>
    <xdr:sp macro="" textlink="">
      <xdr:nvSpPr>
        <xdr:cNvPr id="349" name="テキスト ボックス 348"/>
        <xdr:cNvSpPr txBox="1"/>
      </xdr:nvSpPr>
      <xdr:spPr>
        <a:xfrm>
          <a:off x="9372111" y="988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65584</xdr:rowOff>
    </xdr:from>
    <xdr:to>
      <xdr:col>12</xdr:col>
      <xdr:colOff>511175</xdr:colOff>
      <xdr:row>59</xdr:row>
      <xdr:rowOff>71374</xdr:rowOff>
    </xdr:to>
    <xdr:cxnSp macro="">
      <xdr:nvCxnSpPr>
        <xdr:cNvPr id="350" name="直線コネクタ 349"/>
        <xdr:cNvCxnSpPr/>
      </xdr:nvCxnSpPr>
      <xdr:spPr>
        <a:xfrm>
          <a:off x="7861300" y="10181134"/>
          <a:ext cx="889000" cy="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1" name="フローチャート : 判断 350"/>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110727</xdr:rowOff>
    </xdr:from>
    <xdr:ext cx="534377" cy="259045"/>
    <xdr:sp macro="" textlink="">
      <xdr:nvSpPr>
        <xdr:cNvPr id="352" name="テキスト ボックス 351"/>
        <xdr:cNvSpPr txBox="1"/>
      </xdr:nvSpPr>
      <xdr:spPr>
        <a:xfrm>
          <a:off x="8483111" y="98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65584</xdr:rowOff>
    </xdr:from>
    <xdr:to>
      <xdr:col>11</xdr:col>
      <xdr:colOff>307975</xdr:colOff>
      <xdr:row>59</xdr:row>
      <xdr:rowOff>71654</xdr:rowOff>
    </xdr:to>
    <xdr:cxnSp macro="">
      <xdr:nvCxnSpPr>
        <xdr:cNvPr id="353" name="直線コネクタ 352"/>
        <xdr:cNvCxnSpPr/>
      </xdr:nvCxnSpPr>
      <xdr:spPr>
        <a:xfrm flipV="1">
          <a:off x="6972300" y="10181134"/>
          <a:ext cx="889000" cy="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54" name="フローチャート : 判断 353"/>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114047</xdr:rowOff>
    </xdr:from>
    <xdr:ext cx="534377" cy="259045"/>
    <xdr:sp macro="" textlink="">
      <xdr:nvSpPr>
        <xdr:cNvPr id="355" name="テキスト ボックス 354"/>
        <xdr:cNvSpPr txBox="1"/>
      </xdr:nvSpPr>
      <xdr:spPr>
        <a:xfrm>
          <a:off x="7594111" y="988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56" name="フローチャート : 判断 355"/>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115595</xdr:rowOff>
    </xdr:from>
    <xdr:ext cx="534377" cy="259045"/>
    <xdr:sp macro="" textlink="">
      <xdr:nvSpPr>
        <xdr:cNvPr id="357" name="テキスト ボックス 356"/>
        <xdr:cNvSpPr txBox="1"/>
      </xdr:nvSpPr>
      <xdr:spPr>
        <a:xfrm>
          <a:off x="6705111" y="988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59</xdr:row>
      <xdr:rowOff>17107</xdr:rowOff>
    </xdr:from>
    <xdr:to>
      <xdr:col>15</xdr:col>
      <xdr:colOff>231775</xdr:colOff>
      <xdr:row>59</xdr:row>
      <xdr:rowOff>118707</xdr:rowOff>
    </xdr:to>
    <xdr:sp macro="" textlink="">
      <xdr:nvSpPr>
        <xdr:cNvPr id="363" name="円/楕円 362"/>
        <xdr:cNvSpPr/>
      </xdr:nvSpPr>
      <xdr:spPr>
        <a:xfrm>
          <a:off x="10426700" y="1013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145439</xdr:rowOff>
    </xdr:from>
    <xdr:ext cx="534377" cy="259045"/>
    <xdr:sp macro="" textlink="">
      <xdr:nvSpPr>
        <xdr:cNvPr id="364" name="農林水産業費該当値テキスト"/>
        <xdr:cNvSpPr txBox="1"/>
      </xdr:nvSpPr>
      <xdr:spPr>
        <a:xfrm>
          <a:off x="10528300" y="1008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28,452</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13955</xdr:rowOff>
    </xdr:from>
    <xdr:to>
      <xdr:col>14</xdr:col>
      <xdr:colOff>79375</xdr:colOff>
      <xdr:row>59</xdr:row>
      <xdr:rowOff>115555</xdr:rowOff>
    </xdr:to>
    <xdr:sp macro="" textlink="">
      <xdr:nvSpPr>
        <xdr:cNvPr id="365" name="円/楕円 364"/>
        <xdr:cNvSpPr/>
      </xdr:nvSpPr>
      <xdr:spPr>
        <a:xfrm>
          <a:off x="9588500" y="1012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106682</xdr:rowOff>
    </xdr:from>
    <xdr:ext cx="534377" cy="259045"/>
    <xdr:sp macro="" textlink="">
      <xdr:nvSpPr>
        <xdr:cNvPr id="366" name="テキスト ボックス 365"/>
        <xdr:cNvSpPr txBox="1"/>
      </xdr:nvSpPr>
      <xdr:spPr>
        <a:xfrm>
          <a:off x="9372111" y="1022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31,347</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20574</xdr:rowOff>
    </xdr:from>
    <xdr:to>
      <xdr:col>12</xdr:col>
      <xdr:colOff>561975</xdr:colOff>
      <xdr:row>59</xdr:row>
      <xdr:rowOff>122174</xdr:rowOff>
    </xdr:to>
    <xdr:sp macro="" textlink="">
      <xdr:nvSpPr>
        <xdr:cNvPr id="367" name="円/楕円 366"/>
        <xdr:cNvSpPr/>
      </xdr:nvSpPr>
      <xdr:spPr>
        <a:xfrm>
          <a:off x="8699500" y="101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113301</xdr:rowOff>
    </xdr:from>
    <xdr:ext cx="534377" cy="259045"/>
    <xdr:sp macro="" textlink="">
      <xdr:nvSpPr>
        <xdr:cNvPr id="368" name="テキスト ボックス 367"/>
        <xdr:cNvSpPr txBox="1"/>
      </xdr:nvSpPr>
      <xdr:spPr>
        <a:xfrm>
          <a:off x="8483111" y="1022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25,267</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14784</xdr:rowOff>
    </xdr:from>
    <xdr:to>
      <xdr:col>11</xdr:col>
      <xdr:colOff>358775</xdr:colOff>
      <xdr:row>59</xdr:row>
      <xdr:rowOff>116384</xdr:rowOff>
    </xdr:to>
    <xdr:sp macro="" textlink="">
      <xdr:nvSpPr>
        <xdr:cNvPr id="369" name="円/楕円 368"/>
        <xdr:cNvSpPr/>
      </xdr:nvSpPr>
      <xdr:spPr>
        <a:xfrm>
          <a:off x="7810500" y="1013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107511</xdr:rowOff>
    </xdr:from>
    <xdr:ext cx="534377" cy="259045"/>
    <xdr:sp macro="" textlink="">
      <xdr:nvSpPr>
        <xdr:cNvPr id="370" name="テキスト ボックス 369"/>
        <xdr:cNvSpPr txBox="1"/>
      </xdr:nvSpPr>
      <xdr:spPr>
        <a:xfrm>
          <a:off x="7594111" y="1022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30,585</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20854</xdr:rowOff>
    </xdr:from>
    <xdr:to>
      <xdr:col>10</xdr:col>
      <xdr:colOff>155575</xdr:colOff>
      <xdr:row>59</xdr:row>
      <xdr:rowOff>122454</xdr:rowOff>
    </xdr:to>
    <xdr:sp macro="" textlink="">
      <xdr:nvSpPr>
        <xdr:cNvPr id="371" name="円/楕円 370"/>
        <xdr:cNvSpPr/>
      </xdr:nvSpPr>
      <xdr:spPr>
        <a:xfrm>
          <a:off x="6921500" y="1013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113581</xdr:rowOff>
    </xdr:from>
    <xdr:ext cx="534377" cy="259045"/>
    <xdr:sp macro="" textlink="">
      <xdr:nvSpPr>
        <xdr:cNvPr id="372" name="テキスト ボックス 371"/>
        <xdr:cNvSpPr txBox="1"/>
      </xdr:nvSpPr>
      <xdr:spPr>
        <a:xfrm>
          <a:off x="6705111" y="1022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25,010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101012</xdr:rowOff>
    </xdr:from>
    <xdr:to>
      <xdr:col>15</xdr:col>
      <xdr:colOff>180340</xdr:colOff>
      <xdr:row>78</xdr:row>
      <xdr:rowOff>133172</xdr:rowOff>
    </xdr:to>
    <xdr:cxnSp macro="">
      <xdr:nvCxnSpPr>
        <xdr:cNvPr id="394" name="直線コネクタ 393"/>
        <xdr:cNvCxnSpPr/>
      </xdr:nvCxnSpPr>
      <xdr:spPr>
        <a:xfrm flipV="1">
          <a:off x="10475595" y="12102512"/>
          <a:ext cx="1270" cy="140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136999</xdr:rowOff>
    </xdr:from>
    <xdr:ext cx="378565" cy="259045"/>
    <xdr:sp macro="" textlink="">
      <xdr:nvSpPr>
        <xdr:cNvPr id="395" name="商工費最小値テキスト"/>
        <xdr:cNvSpPr txBox="1"/>
      </xdr:nvSpPr>
      <xdr:spPr>
        <a:xfrm>
          <a:off x="10528300" y="13510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15</xdr:col>
      <xdr:colOff>92075</xdr:colOff>
      <xdr:row>78</xdr:row>
      <xdr:rowOff>133172</xdr:rowOff>
    </xdr:from>
    <xdr:to>
      <xdr:col>15</xdr:col>
      <xdr:colOff>269875</xdr:colOff>
      <xdr:row>78</xdr:row>
      <xdr:rowOff>133172</xdr:rowOff>
    </xdr:to>
    <xdr:cxnSp macro="">
      <xdr:nvCxnSpPr>
        <xdr:cNvPr id="396" name="直線コネクタ 395"/>
        <xdr:cNvCxnSpPr/>
      </xdr:nvCxnSpPr>
      <xdr:spPr>
        <a:xfrm>
          <a:off x="10388600" y="1350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47689</xdr:rowOff>
    </xdr:from>
    <xdr:ext cx="599010" cy="259045"/>
    <xdr:sp macro="" textlink="">
      <xdr:nvSpPr>
        <xdr:cNvPr id="397" name="商工費最大値テキスト"/>
        <xdr:cNvSpPr txBox="1"/>
      </xdr:nvSpPr>
      <xdr:spPr>
        <a:xfrm>
          <a:off x="10528300" y="1187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154,231</a:t>
          </a:r>
          <a:endParaRPr kumimoji="1" lang="ja-JP" altLang="en-US" sz="1000" b="1">
            <a:latin typeface="ＭＳ Ｐゴシック"/>
          </a:endParaRPr>
        </a:p>
      </xdr:txBody>
    </xdr:sp>
    <xdr:clientData/>
  </xdr:oneCellAnchor>
  <xdr:twoCellAnchor>
    <xdr:from>
      <xdr:col>15</xdr:col>
      <xdr:colOff>92075</xdr:colOff>
      <xdr:row>70</xdr:row>
      <xdr:rowOff>101012</xdr:rowOff>
    </xdr:from>
    <xdr:to>
      <xdr:col>15</xdr:col>
      <xdr:colOff>269875</xdr:colOff>
      <xdr:row>70</xdr:row>
      <xdr:rowOff>101012</xdr:rowOff>
    </xdr:to>
    <xdr:cxnSp macro="">
      <xdr:nvCxnSpPr>
        <xdr:cNvPr id="398" name="直線コネクタ 397"/>
        <xdr:cNvCxnSpPr/>
      </xdr:nvCxnSpPr>
      <xdr:spPr>
        <a:xfrm>
          <a:off x="10388600" y="1210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86116</xdr:rowOff>
    </xdr:from>
    <xdr:to>
      <xdr:col>15</xdr:col>
      <xdr:colOff>180975</xdr:colOff>
      <xdr:row>76</xdr:row>
      <xdr:rowOff>90267</xdr:rowOff>
    </xdr:to>
    <xdr:cxnSp macro="">
      <xdr:nvCxnSpPr>
        <xdr:cNvPr id="399" name="直線コネクタ 398"/>
        <xdr:cNvCxnSpPr/>
      </xdr:nvCxnSpPr>
      <xdr:spPr>
        <a:xfrm>
          <a:off x="9639300" y="13116316"/>
          <a:ext cx="838200" cy="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60405</xdr:rowOff>
    </xdr:from>
    <xdr:ext cx="534377" cy="259045"/>
    <xdr:sp macro="" textlink="">
      <xdr:nvSpPr>
        <xdr:cNvPr id="400" name="商工費平均値テキスト"/>
        <xdr:cNvSpPr txBox="1"/>
      </xdr:nvSpPr>
      <xdr:spPr>
        <a:xfrm>
          <a:off x="10528300" y="13262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81978</xdr:rowOff>
    </xdr:from>
    <xdr:to>
      <xdr:col>15</xdr:col>
      <xdr:colOff>231775</xdr:colOff>
      <xdr:row>78</xdr:row>
      <xdr:rowOff>12128</xdr:rowOff>
    </xdr:to>
    <xdr:sp macro="" textlink="">
      <xdr:nvSpPr>
        <xdr:cNvPr id="401" name="フローチャート : 判断 400"/>
        <xdr:cNvSpPr/>
      </xdr:nvSpPr>
      <xdr:spPr>
        <a:xfrm>
          <a:off x="10426700" y="132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86116</xdr:rowOff>
    </xdr:from>
    <xdr:to>
      <xdr:col>14</xdr:col>
      <xdr:colOff>28575</xdr:colOff>
      <xdr:row>76</xdr:row>
      <xdr:rowOff>143413</xdr:rowOff>
    </xdr:to>
    <xdr:cxnSp macro="">
      <xdr:nvCxnSpPr>
        <xdr:cNvPr id="402" name="直線コネクタ 401"/>
        <xdr:cNvCxnSpPr/>
      </xdr:nvCxnSpPr>
      <xdr:spPr>
        <a:xfrm flipV="1">
          <a:off x="8750300" y="13116316"/>
          <a:ext cx="889000" cy="5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95932</xdr:rowOff>
    </xdr:from>
    <xdr:to>
      <xdr:col>14</xdr:col>
      <xdr:colOff>79375</xdr:colOff>
      <xdr:row>78</xdr:row>
      <xdr:rowOff>26082</xdr:rowOff>
    </xdr:to>
    <xdr:sp macro="" textlink="">
      <xdr:nvSpPr>
        <xdr:cNvPr id="403" name="フローチャート : 判断 402"/>
        <xdr:cNvSpPr/>
      </xdr:nvSpPr>
      <xdr:spPr>
        <a:xfrm>
          <a:off x="9588500" y="132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17209</xdr:rowOff>
    </xdr:from>
    <xdr:ext cx="534377" cy="259045"/>
    <xdr:sp macro="" textlink="">
      <xdr:nvSpPr>
        <xdr:cNvPr id="404" name="テキスト ボックス 403"/>
        <xdr:cNvSpPr txBox="1"/>
      </xdr:nvSpPr>
      <xdr:spPr>
        <a:xfrm>
          <a:off x="9372111" y="1339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67709</xdr:rowOff>
    </xdr:from>
    <xdr:to>
      <xdr:col>12</xdr:col>
      <xdr:colOff>511175</xdr:colOff>
      <xdr:row>76</xdr:row>
      <xdr:rowOff>143413</xdr:rowOff>
    </xdr:to>
    <xdr:cxnSp macro="">
      <xdr:nvCxnSpPr>
        <xdr:cNvPr id="405" name="直線コネクタ 404"/>
        <xdr:cNvCxnSpPr/>
      </xdr:nvCxnSpPr>
      <xdr:spPr>
        <a:xfrm>
          <a:off x="7861300" y="13097909"/>
          <a:ext cx="889000" cy="7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95731</xdr:rowOff>
    </xdr:from>
    <xdr:to>
      <xdr:col>12</xdr:col>
      <xdr:colOff>561975</xdr:colOff>
      <xdr:row>78</xdr:row>
      <xdr:rowOff>25881</xdr:rowOff>
    </xdr:to>
    <xdr:sp macro="" textlink="">
      <xdr:nvSpPr>
        <xdr:cNvPr id="406" name="フローチャート : 判断 405"/>
        <xdr:cNvSpPr/>
      </xdr:nvSpPr>
      <xdr:spPr>
        <a:xfrm>
          <a:off x="8699500" y="1329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17008</xdr:rowOff>
    </xdr:from>
    <xdr:ext cx="534377" cy="259045"/>
    <xdr:sp macro="" textlink="">
      <xdr:nvSpPr>
        <xdr:cNvPr id="407" name="テキスト ボックス 406"/>
        <xdr:cNvSpPr txBox="1"/>
      </xdr:nvSpPr>
      <xdr:spPr>
        <a:xfrm>
          <a:off x="8483111" y="1339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67709</xdr:rowOff>
    </xdr:from>
    <xdr:to>
      <xdr:col>11</xdr:col>
      <xdr:colOff>307975</xdr:colOff>
      <xdr:row>76</xdr:row>
      <xdr:rowOff>106790</xdr:rowOff>
    </xdr:to>
    <xdr:cxnSp macro="">
      <xdr:nvCxnSpPr>
        <xdr:cNvPr id="408" name="直線コネクタ 407"/>
        <xdr:cNvCxnSpPr/>
      </xdr:nvCxnSpPr>
      <xdr:spPr>
        <a:xfrm flipV="1">
          <a:off x="6972300" y="13097909"/>
          <a:ext cx="889000" cy="3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133733</xdr:rowOff>
    </xdr:from>
    <xdr:to>
      <xdr:col>11</xdr:col>
      <xdr:colOff>358775</xdr:colOff>
      <xdr:row>78</xdr:row>
      <xdr:rowOff>63883</xdr:rowOff>
    </xdr:to>
    <xdr:sp macro="" textlink="">
      <xdr:nvSpPr>
        <xdr:cNvPr id="409" name="フローチャート : 判断 408"/>
        <xdr:cNvSpPr/>
      </xdr:nvSpPr>
      <xdr:spPr>
        <a:xfrm>
          <a:off x="7810500" y="133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55010</xdr:rowOff>
    </xdr:from>
    <xdr:ext cx="534377" cy="259045"/>
    <xdr:sp macro="" textlink="">
      <xdr:nvSpPr>
        <xdr:cNvPr id="410" name="テキスト ボックス 409"/>
        <xdr:cNvSpPr txBox="1"/>
      </xdr:nvSpPr>
      <xdr:spPr>
        <a:xfrm>
          <a:off x="7594111" y="134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125943</xdr:rowOff>
    </xdr:from>
    <xdr:to>
      <xdr:col>10</xdr:col>
      <xdr:colOff>155575</xdr:colOff>
      <xdr:row>78</xdr:row>
      <xdr:rowOff>56093</xdr:rowOff>
    </xdr:to>
    <xdr:sp macro="" textlink="">
      <xdr:nvSpPr>
        <xdr:cNvPr id="411" name="フローチャート : 判断 410"/>
        <xdr:cNvSpPr/>
      </xdr:nvSpPr>
      <xdr:spPr>
        <a:xfrm>
          <a:off x="6921500" y="13327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47220</xdr:rowOff>
    </xdr:from>
    <xdr:ext cx="534377" cy="259045"/>
    <xdr:sp macro="" textlink="">
      <xdr:nvSpPr>
        <xdr:cNvPr id="412" name="テキスト ボックス 411"/>
        <xdr:cNvSpPr txBox="1"/>
      </xdr:nvSpPr>
      <xdr:spPr>
        <a:xfrm>
          <a:off x="6705111" y="1342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39467</xdr:rowOff>
    </xdr:from>
    <xdr:to>
      <xdr:col>15</xdr:col>
      <xdr:colOff>231775</xdr:colOff>
      <xdr:row>76</xdr:row>
      <xdr:rowOff>141067</xdr:rowOff>
    </xdr:to>
    <xdr:sp macro="" textlink="">
      <xdr:nvSpPr>
        <xdr:cNvPr id="418" name="円/楕円 417"/>
        <xdr:cNvSpPr/>
      </xdr:nvSpPr>
      <xdr:spPr>
        <a:xfrm>
          <a:off x="10426700" y="1306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62344</xdr:rowOff>
    </xdr:from>
    <xdr:ext cx="534377" cy="259045"/>
    <xdr:sp macro="" textlink="">
      <xdr:nvSpPr>
        <xdr:cNvPr id="419" name="商工費該当値テキスト"/>
        <xdr:cNvSpPr txBox="1"/>
      </xdr:nvSpPr>
      <xdr:spPr>
        <a:xfrm>
          <a:off x="10528300" y="1292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42,906</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35316</xdr:rowOff>
    </xdr:from>
    <xdr:to>
      <xdr:col>14</xdr:col>
      <xdr:colOff>79375</xdr:colOff>
      <xdr:row>76</xdr:row>
      <xdr:rowOff>136916</xdr:rowOff>
    </xdr:to>
    <xdr:sp macro="" textlink="">
      <xdr:nvSpPr>
        <xdr:cNvPr id="420" name="円/楕円 419"/>
        <xdr:cNvSpPr/>
      </xdr:nvSpPr>
      <xdr:spPr>
        <a:xfrm>
          <a:off x="9588500" y="1306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153443</xdr:rowOff>
    </xdr:from>
    <xdr:ext cx="534377" cy="259045"/>
    <xdr:sp macro="" textlink="">
      <xdr:nvSpPr>
        <xdr:cNvPr id="421" name="テキスト ボックス 420"/>
        <xdr:cNvSpPr txBox="1"/>
      </xdr:nvSpPr>
      <xdr:spPr>
        <a:xfrm>
          <a:off x="9372111" y="1284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43,360</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92613</xdr:rowOff>
    </xdr:from>
    <xdr:to>
      <xdr:col>12</xdr:col>
      <xdr:colOff>561975</xdr:colOff>
      <xdr:row>77</xdr:row>
      <xdr:rowOff>22763</xdr:rowOff>
    </xdr:to>
    <xdr:sp macro="" textlink="">
      <xdr:nvSpPr>
        <xdr:cNvPr id="422" name="円/楕円 421"/>
        <xdr:cNvSpPr/>
      </xdr:nvSpPr>
      <xdr:spPr>
        <a:xfrm>
          <a:off x="8699500" y="1312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39289</xdr:rowOff>
    </xdr:from>
    <xdr:ext cx="534377" cy="259045"/>
    <xdr:sp macro="" textlink="">
      <xdr:nvSpPr>
        <xdr:cNvPr id="423" name="テキスト ボックス 422"/>
        <xdr:cNvSpPr txBox="1"/>
      </xdr:nvSpPr>
      <xdr:spPr>
        <a:xfrm>
          <a:off x="8483111" y="12898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37,094</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16909</xdr:rowOff>
    </xdr:from>
    <xdr:to>
      <xdr:col>11</xdr:col>
      <xdr:colOff>358775</xdr:colOff>
      <xdr:row>76</xdr:row>
      <xdr:rowOff>118509</xdr:rowOff>
    </xdr:to>
    <xdr:sp macro="" textlink="">
      <xdr:nvSpPr>
        <xdr:cNvPr id="424" name="円/楕円 423"/>
        <xdr:cNvSpPr/>
      </xdr:nvSpPr>
      <xdr:spPr>
        <a:xfrm>
          <a:off x="7810500" y="1304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74</xdr:row>
      <xdr:rowOff>135036</xdr:rowOff>
    </xdr:from>
    <xdr:ext cx="534377" cy="259045"/>
    <xdr:sp macro="" textlink="">
      <xdr:nvSpPr>
        <xdr:cNvPr id="425" name="テキスト ボックス 424"/>
        <xdr:cNvSpPr txBox="1"/>
      </xdr:nvSpPr>
      <xdr:spPr>
        <a:xfrm>
          <a:off x="7594111" y="1282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45,373</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55990</xdr:rowOff>
    </xdr:from>
    <xdr:to>
      <xdr:col>10</xdr:col>
      <xdr:colOff>155575</xdr:colOff>
      <xdr:row>76</xdr:row>
      <xdr:rowOff>157590</xdr:rowOff>
    </xdr:to>
    <xdr:sp macro="" textlink="">
      <xdr:nvSpPr>
        <xdr:cNvPr id="426" name="円/楕円 425"/>
        <xdr:cNvSpPr/>
      </xdr:nvSpPr>
      <xdr:spPr>
        <a:xfrm>
          <a:off x="6921500" y="1308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2667</xdr:rowOff>
    </xdr:from>
    <xdr:ext cx="534377" cy="259045"/>
    <xdr:sp macro="" textlink="">
      <xdr:nvSpPr>
        <xdr:cNvPr id="427" name="テキスト ボックス 426"/>
        <xdr:cNvSpPr txBox="1"/>
      </xdr:nvSpPr>
      <xdr:spPr>
        <a:xfrm>
          <a:off x="6705111" y="1286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41,099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1" name="テキスト ボックス 440"/>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3" name="テキスト ボックス 44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5" name="テキスト ボックス 44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7" name="テキスト ボックス 44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8324</xdr:rowOff>
    </xdr:from>
    <xdr:to>
      <xdr:col>15</xdr:col>
      <xdr:colOff>180340</xdr:colOff>
      <xdr:row>98</xdr:row>
      <xdr:rowOff>131806</xdr:rowOff>
    </xdr:to>
    <xdr:cxnSp macro="">
      <xdr:nvCxnSpPr>
        <xdr:cNvPr id="449" name="直線コネクタ 448"/>
        <xdr:cNvCxnSpPr/>
      </xdr:nvCxnSpPr>
      <xdr:spPr>
        <a:xfrm flipV="1">
          <a:off x="10475595" y="15610274"/>
          <a:ext cx="1270" cy="132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153266</xdr:rowOff>
    </xdr:from>
    <xdr:ext cx="534377" cy="259045"/>
    <xdr:sp macro="" textlink="">
      <xdr:nvSpPr>
        <xdr:cNvPr id="450" name="土木費最小値テキスト"/>
        <xdr:cNvSpPr txBox="1"/>
      </xdr:nvSpPr>
      <xdr:spPr>
        <a:xfrm>
          <a:off x="10528300" y="169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17,265</a:t>
          </a:r>
          <a:endParaRPr kumimoji="1" lang="ja-JP" altLang="en-US" sz="1000" b="1">
            <a:latin typeface="ＭＳ Ｐゴシック"/>
          </a:endParaRPr>
        </a:p>
      </xdr:txBody>
    </xdr:sp>
    <xdr:clientData/>
  </xdr:oneCellAnchor>
  <xdr:twoCellAnchor>
    <xdr:from>
      <xdr:col>15</xdr:col>
      <xdr:colOff>92075</xdr:colOff>
      <xdr:row>98</xdr:row>
      <xdr:rowOff>131806</xdr:rowOff>
    </xdr:from>
    <xdr:to>
      <xdr:col>15</xdr:col>
      <xdr:colOff>269875</xdr:colOff>
      <xdr:row>98</xdr:row>
      <xdr:rowOff>131806</xdr:rowOff>
    </xdr:to>
    <xdr:cxnSp macro="">
      <xdr:nvCxnSpPr>
        <xdr:cNvPr id="451" name="直線コネクタ 450"/>
        <xdr:cNvCxnSpPr/>
      </xdr:nvCxnSpPr>
      <xdr:spPr>
        <a:xfrm>
          <a:off x="10388600" y="1693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126451</xdr:rowOff>
    </xdr:from>
    <xdr:ext cx="690189" cy="259045"/>
    <xdr:sp macro="" textlink="">
      <xdr:nvSpPr>
        <xdr:cNvPr id="452" name="土木費最大値テキスト"/>
        <xdr:cNvSpPr txBox="1"/>
      </xdr:nvSpPr>
      <xdr:spPr>
        <a:xfrm>
          <a:off x="10528300" y="15385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2,912,349</a:t>
          </a:r>
          <a:endParaRPr kumimoji="1" lang="ja-JP" altLang="en-US" sz="1000" b="1">
            <a:latin typeface="ＭＳ Ｐゴシック"/>
          </a:endParaRPr>
        </a:p>
      </xdr:txBody>
    </xdr:sp>
    <xdr:clientData/>
  </xdr:oneCellAnchor>
  <xdr:twoCellAnchor>
    <xdr:from>
      <xdr:col>15</xdr:col>
      <xdr:colOff>92075</xdr:colOff>
      <xdr:row>91</xdr:row>
      <xdr:rowOff>8324</xdr:rowOff>
    </xdr:from>
    <xdr:to>
      <xdr:col>15</xdr:col>
      <xdr:colOff>269875</xdr:colOff>
      <xdr:row>91</xdr:row>
      <xdr:rowOff>8324</xdr:rowOff>
    </xdr:to>
    <xdr:cxnSp macro="">
      <xdr:nvCxnSpPr>
        <xdr:cNvPr id="453" name="直線コネクタ 452"/>
        <xdr:cNvCxnSpPr/>
      </xdr:nvCxnSpPr>
      <xdr:spPr>
        <a:xfrm>
          <a:off x="10388600" y="156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64883</xdr:rowOff>
    </xdr:from>
    <xdr:to>
      <xdr:col>15</xdr:col>
      <xdr:colOff>180975</xdr:colOff>
      <xdr:row>98</xdr:row>
      <xdr:rowOff>81437</xdr:rowOff>
    </xdr:to>
    <xdr:cxnSp macro="">
      <xdr:nvCxnSpPr>
        <xdr:cNvPr id="454" name="直線コネクタ 453"/>
        <xdr:cNvCxnSpPr/>
      </xdr:nvCxnSpPr>
      <xdr:spPr>
        <a:xfrm>
          <a:off x="9639300" y="16866983"/>
          <a:ext cx="8382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26267</xdr:rowOff>
    </xdr:from>
    <xdr:ext cx="534377" cy="259045"/>
    <xdr:sp macro="" textlink="">
      <xdr:nvSpPr>
        <xdr:cNvPr id="455" name="土木費平均値テキスト"/>
        <xdr:cNvSpPr txBox="1"/>
      </xdr:nvSpPr>
      <xdr:spPr>
        <a:xfrm>
          <a:off x="10528300" y="16828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47840</xdr:rowOff>
    </xdr:from>
    <xdr:to>
      <xdr:col>15</xdr:col>
      <xdr:colOff>231775</xdr:colOff>
      <xdr:row>98</xdr:row>
      <xdr:rowOff>149440</xdr:rowOff>
    </xdr:to>
    <xdr:sp macro="" textlink="">
      <xdr:nvSpPr>
        <xdr:cNvPr id="456" name="フローチャート : 判断 455"/>
        <xdr:cNvSpPr/>
      </xdr:nvSpPr>
      <xdr:spPr>
        <a:xfrm>
          <a:off x="104267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64883</xdr:rowOff>
    </xdr:from>
    <xdr:to>
      <xdr:col>14</xdr:col>
      <xdr:colOff>28575</xdr:colOff>
      <xdr:row>98</xdr:row>
      <xdr:rowOff>74488</xdr:rowOff>
    </xdr:to>
    <xdr:cxnSp macro="">
      <xdr:nvCxnSpPr>
        <xdr:cNvPr id="457" name="直線コネクタ 456"/>
        <xdr:cNvCxnSpPr/>
      </xdr:nvCxnSpPr>
      <xdr:spPr>
        <a:xfrm flipV="1">
          <a:off x="8750300" y="16866983"/>
          <a:ext cx="889000" cy="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52167</xdr:rowOff>
    </xdr:from>
    <xdr:to>
      <xdr:col>14</xdr:col>
      <xdr:colOff>79375</xdr:colOff>
      <xdr:row>98</xdr:row>
      <xdr:rowOff>153767</xdr:rowOff>
    </xdr:to>
    <xdr:sp macro="" textlink="">
      <xdr:nvSpPr>
        <xdr:cNvPr id="458" name="フローチャート : 判断 457"/>
        <xdr:cNvSpPr/>
      </xdr:nvSpPr>
      <xdr:spPr>
        <a:xfrm>
          <a:off x="9588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144894</xdr:rowOff>
    </xdr:from>
    <xdr:ext cx="534377" cy="259045"/>
    <xdr:sp macro="" textlink="">
      <xdr:nvSpPr>
        <xdr:cNvPr id="459" name="テキスト ボックス 458"/>
        <xdr:cNvSpPr txBox="1"/>
      </xdr:nvSpPr>
      <xdr:spPr>
        <a:xfrm>
          <a:off x="9372111" y="169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43069</xdr:rowOff>
    </xdr:from>
    <xdr:to>
      <xdr:col>12</xdr:col>
      <xdr:colOff>511175</xdr:colOff>
      <xdr:row>98</xdr:row>
      <xdr:rowOff>74488</xdr:rowOff>
    </xdr:to>
    <xdr:cxnSp macro="">
      <xdr:nvCxnSpPr>
        <xdr:cNvPr id="460" name="直線コネクタ 459"/>
        <xdr:cNvCxnSpPr/>
      </xdr:nvCxnSpPr>
      <xdr:spPr>
        <a:xfrm>
          <a:off x="7861300" y="16845169"/>
          <a:ext cx="889000" cy="3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56139</xdr:rowOff>
    </xdr:from>
    <xdr:to>
      <xdr:col>12</xdr:col>
      <xdr:colOff>561975</xdr:colOff>
      <xdr:row>98</xdr:row>
      <xdr:rowOff>157739</xdr:rowOff>
    </xdr:to>
    <xdr:sp macro="" textlink="">
      <xdr:nvSpPr>
        <xdr:cNvPr id="461" name="フローチャート : 判断 460"/>
        <xdr:cNvSpPr/>
      </xdr:nvSpPr>
      <xdr:spPr>
        <a:xfrm>
          <a:off x="8699500" y="1685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148866</xdr:rowOff>
    </xdr:from>
    <xdr:ext cx="534377" cy="259045"/>
    <xdr:sp macro="" textlink="">
      <xdr:nvSpPr>
        <xdr:cNvPr id="462" name="テキスト ボックス 461"/>
        <xdr:cNvSpPr txBox="1"/>
      </xdr:nvSpPr>
      <xdr:spPr>
        <a:xfrm>
          <a:off x="8483111" y="1695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43069</xdr:rowOff>
    </xdr:from>
    <xdr:to>
      <xdr:col>11</xdr:col>
      <xdr:colOff>307975</xdr:colOff>
      <xdr:row>98</xdr:row>
      <xdr:rowOff>81708</xdr:rowOff>
    </xdr:to>
    <xdr:cxnSp macro="">
      <xdr:nvCxnSpPr>
        <xdr:cNvPr id="463" name="直線コネクタ 462"/>
        <xdr:cNvCxnSpPr/>
      </xdr:nvCxnSpPr>
      <xdr:spPr>
        <a:xfrm flipV="1">
          <a:off x="6972300" y="16845169"/>
          <a:ext cx="889000" cy="3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50228</xdr:rowOff>
    </xdr:from>
    <xdr:to>
      <xdr:col>11</xdr:col>
      <xdr:colOff>358775</xdr:colOff>
      <xdr:row>98</xdr:row>
      <xdr:rowOff>151828</xdr:rowOff>
    </xdr:to>
    <xdr:sp macro="" textlink="">
      <xdr:nvSpPr>
        <xdr:cNvPr id="464" name="フローチャート : 判断 463"/>
        <xdr:cNvSpPr/>
      </xdr:nvSpPr>
      <xdr:spPr>
        <a:xfrm>
          <a:off x="7810500" y="1685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142955</xdr:rowOff>
    </xdr:from>
    <xdr:ext cx="534377" cy="259045"/>
    <xdr:sp macro="" textlink="">
      <xdr:nvSpPr>
        <xdr:cNvPr id="465" name="テキスト ボックス 464"/>
        <xdr:cNvSpPr txBox="1"/>
      </xdr:nvSpPr>
      <xdr:spPr>
        <a:xfrm>
          <a:off x="7594111" y="1694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58702</xdr:rowOff>
    </xdr:from>
    <xdr:to>
      <xdr:col>10</xdr:col>
      <xdr:colOff>155575</xdr:colOff>
      <xdr:row>98</xdr:row>
      <xdr:rowOff>160302</xdr:rowOff>
    </xdr:to>
    <xdr:sp macro="" textlink="">
      <xdr:nvSpPr>
        <xdr:cNvPr id="466" name="フローチャート : 判断 465"/>
        <xdr:cNvSpPr/>
      </xdr:nvSpPr>
      <xdr:spPr>
        <a:xfrm>
          <a:off x="6921500" y="1686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151429</xdr:rowOff>
    </xdr:from>
    <xdr:ext cx="534377" cy="259045"/>
    <xdr:sp macro="" textlink="">
      <xdr:nvSpPr>
        <xdr:cNvPr id="467" name="テキスト ボックス 466"/>
        <xdr:cNvSpPr txBox="1"/>
      </xdr:nvSpPr>
      <xdr:spPr>
        <a:xfrm>
          <a:off x="6705111" y="1695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30637</xdr:rowOff>
    </xdr:from>
    <xdr:to>
      <xdr:col>15</xdr:col>
      <xdr:colOff>231775</xdr:colOff>
      <xdr:row>98</xdr:row>
      <xdr:rowOff>132237</xdr:rowOff>
    </xdr:to>
    <xdr:sp macro="" textlink="">
      <xdr:nvSpPr>
        <xdr:cNvPr id="473" name="円/楕円 472"/>
        <xdr:cNvSpPr/>
      </xdr:nvSpPr>
      <xdr:spPr>
        <a:xfrm>
          <a:off x="10426700" y="1683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161464</xdr:rowOff>
    </xdr:from>
    <xdr:ext cx="599010" cy="259045"/>
    <xdr:sp macro="" textlink="">
      <xdr:nvSpPr>
        <xdr:cNvPr id="474" name="土木費該当値テキスト"/>
        <xdr:cNvSpPr txBox="1"/>
      </xdr:nvSpPr>
      <xdr:spPr>
        <a:xfrm>
          <a:off x="10528300" y="16620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127,435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14083</xdr:rowOff>
    </xdr:from>
    <xdr:to>
      <xdr:col>14</xdr:col>
      <xdr:colOff>79375</xdr:colOff>
      <xdr:row>98</xdr:row>
      <xdr:rowOff>115683</xdr:rowOff>
    </xdr:to>
    <xdr:sp macro="" textlink="">
      <xdr:nvSpPr>
        <xdr:cNvPr id="475" name="円/楕円 474"/>
        <xdr:cNvSpPr/>
      </xdr:nvSpPr>
      <xdr:spPr>
        <a:xfrm>
          <a:off x="9588500" y="1681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132210</xdr:rowOff>
    </xdr:from>
    <xdr:ext cx="599010" cy="259045"/>
    <xdr:sp macro="" textlink="">
      <xdr:nvSpPr>
        <xdr:cNvPr id="476" name="テキスト ボックス 475"/>
        <xdr:cNvSpPr txBox="1"/>
      </xdr:nvSpPr>
      <xdr:spPr>
        <a:xfrm>
          <a:off x="9339794" y="16591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163,641</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23688</xdr:rowOff>
    </xdr:from>
    <xdr:to>
      <xdr:col>12</xdr:col>
      <xdr:colOff>561975</xdr:colOff>
      <xdr:row>98</xdr:row>
      <xdr:rowOff>125288</xdr:rowOff>
    </xdr:to>
    <xdr:sp macro="" textlink="">
      <xdr:nvSpPr>
        <xdr:cNvPr id="477" name="円/楕円 476"/>
        <xdr:cNvSpPr/>
      </xdr:nvSpPr>
      <xdr:spPr>
        <a:xfrm>
          <a:off x="8699500" y="1682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96</xdr:row>
      <xdr:rowOff>141815</xdr:rowOff>
    </xdr:from>
    <xdr:ext cx="599010" cy="259045"/>
    <xdr:sp macro="" textlink="">
      <xdr:nvSpPr>
        <xdr:cNvPr id="478" name="テキスト ボックス 477"/>
        <xdr:cNvSpPr txBox="1"/>
      </xdr:nvSpPr>
      <xdr:spPr>
        <a:xfrm>
          <a:off x="8450794" y="16601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142,632</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163719</xdr:rowOff>
    </xdr:from>
    <xdr:to>
      <xdr:col>11</xdr:col>
      <xdr:colOff>358775</xdr:colOff>
      <xdr:row>98</xdr:row>
      <xdr:rowOff>93869</xdr:rowOff>
    </xdr:to>
    <xdr:sp macro="" textlink="">
      <xdr:nvSpPr>
        <xdr:cNvPr id="479" name="円/楕円 478"/>
        <xdr:cNvSpPr/>
      </xdr:nvSpPr>
      <xdr:spPr>
        <a:xfrm>
          <a:off x="7810500" y="1679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96</xdr:row>
      <xdr:rowOff>110396</xdr:rowOff>
    </xdr:from>
    <xdr:ext cx="599010" cy="259045"/>
    <xdr:sp macro="" textlink="">
      <xdr:nvSpPr>
        <xdr:cNvPr id="480" name="テキスト ボックス 479"/>
        <xdr:cNvSpPr txBox="1"/>
      </xdr:nvSpPr>
      <xdr:spPr>
        <a:xfrm>
          <a:off x="7561794" y="16569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211,354</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30908</xdr:rowOff>
    </xdr:from>
    <xdr:to>
      <xdr:col>10</xdr:col>
      <xdr:colOff>155575</xdr:colOff>
      <xdr:row>98</xdr:row>
      <xdr:rowOff>132508</xdr:rowOff>
    </xdr:to>
    <xdr:sp macro="" textlink="">
      <xdr:nvSpPr>
        <xdr:cNvPr id="481" name="円/楕円 480"/>
        <xdr:cNvSpPr/>
      </xdr:nvSpPr>
      <xdr:spPr>
        <a:xfrm>
          <a:off x="6921500" y="1683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96</xdr:row>
      <xdr:rowOff>149035</xdr:rowOff>
    </xdr:from>
    <xdr:ext cx="599010" cy="259045"/>
    <xdr:sp macro="" textlink="">
      <xdr:nvSpPr>
        <xdr:cNvPr id="482" name="テキスト ボックス 481"/>
        <xdr:cNvSpPr txBox="1"/>
      </xdr:nvSpPr>
      <xdr:spPr>
        <a:xfrm>
          <a:off x="6672794" y="16608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126,842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128744</xdr:rowOff>
    </xdr:from>
    <xdr:to>
      <xdr:col>23</xdr:col>
      <xdr:colOff>516889</xdr:colOff>
      <xdr:row>38</xdr:row>
      <xdr:rowOff>35801</xdr:rowOff>
    </xdr:to>
    <xdr:cxnSp macro="">
      <xdr:nvCxnSpPr>
        <xdr:cNvPr id="508" name="直線コネクタ 507"/>
        <xdr:cNvCxnSpPr/>
      </xdr:nvCxnSpPr>
      <xdr:spPr>
        <a:xfrm flipV="1">
          <a:off x="16317595" y="5272244"/>
          <a:ext cx="1269" cy="127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39628</xdr:rowOff>
    </xdr:from>
    <xdr:ext cx="534377" cy="259045"/>
    <xdr:sp macro="" textlink="">
      <xdr:nvSpPr>
        <xdr:cNvPr id="509" name="消防費最小値テキスト"/>
        <xdr:cNvSpPr txBox="1"/>
      </xdr:nvSpPr>
      <xdr:spPr>
        <a:xfrm>
          <a:off x="16370300"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14,363</a:t>
          </a:r>
          <a:endParaRPr kumimoji="1" lang="ja-JP" altLang="en-US" sz="1000" b="1">
            <a:latin typeface="ＭＳ Ｐゴシック"/>
          </a:endParaRPr>
        </a:p>
      </xdr:txBody>
    </xdr:sp>
    <xdr:clientData/>
  </xdr:oneCellAnchor>
  <xdr:twoCellAnchor>
    <xdr:from>
      <xdr:col>23</xdr:col>
      <xdr:colOff>428625</xdr:colOff>
      <xdr:row>38</xdr:row>
      <xdr:rowOff>35801</xdr:rowOff>
    </xdr:from>
    <xdr:to>
      <xdr:col>23</xdr:col>
      <xdr:colOff>606425</xdr:colOff>
      <xdr:row>38</xdr:row>
      <xdr:rowOff>35801</xdr:rowOff>
    </xdr:to>
    <xdr:cxnSp macro="">
      <xdr:nvCxnSpPr>
        <xdr:cNvPr id="510" name="直線コネクタ 509"/>
        <xdr:cNvCxnSpPr/>
      </xdr:nvCxnSpPr>
      <xdr:spPr>
        <a:xfrm>
          <a:off x="16230600" y="655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75421</xdr:rowOff>
    </xdr:from>
    <xdr:ext cx="534377" cy="259045"/>
    <xdr:sp macro="" textlink="">
      <xdr:nvSpPr>
        <xdr:cNvPr id="511" name="消防費最大値テキスト"/>
        <xdr:cNvSpPr txBox="1"/>
      </xdr:nvSpPr>
      <xdr:spPr>
        <a:xfrm>
          <a:off x="16370300" y="50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92,671</a:t>
          </a:r>
          <a:endParaRPr kumimoji="1" lang="ja-JP" altLang="en-US" sz="1000" b="1">
            <a:latin typeface="ＭＳ Ｐゴシック"/>
          </a:endParaRPr>
        </a:p>
      </xdr:txBody>
    </xdr:sp>
    <xdr:clientData/>
  </xdr:oneCellAnchor>
  <xdr:twoCellAnchor>
    <xdr:from>
      <xdr:col>23</xdr:col>
      <xdr:colOff>428625</xdr:colOff>
      <xdr:row>30</xdr:row>
      <xdr:rowOff>128744</xdr:rowOff>
    </xdr:from>
    <xdr:to>
      <xdr:col>23</xdr:col>
      <xdr:colOff>606425</xdr:colOff>
      <xdr:row>30</xdr:row>
      <xdr:rowOff>128744</xdr:rowOff>
    </xdr:to>
    <xdr:cxnSp macro="">
      <xdr:nvCxnSpPr>
        <xdr:cNvPr id="512" name="直線コネクタ 511"/>
        <xdr:cNvCxnSpPr/>
      </xdr:nvCxnSpPr>
      <xdr:spPr>
        <a:xfrm>
          <a:off x="16230600" y="527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67152</xdr:rowOff>
    </xdr:from>
    <xdr:to>
      <xdr:col>23</xdr:col>
      <xdr:colOff>517525</xdr:colOff>
      <xdr:row>36</xdr:row>
      <xdr:rowOff>92674</xdr:rowOff>
    </xdr:to>
    <xdr:cxnSp macro="">
      <xdr:nvCxnSpPr>
        <xdr:cNvPr id="513" name="直線コネクタ 512"/>
        <xdr:cNvCxnSpPr/>
      </xdr:nvCxnSpPr>
      <xdr:spPr>
        <a:xfrm>
          <a:off x="15481300" y="6239352"/>
          <a:ext cx="838200" cy="2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28400</xdr:rowOff>
    </xdr:from>
    <xdr:ext cx="534377" cy="259045"/>
    <xdr:sp macro="" textlink="">
      <xdr:nvSpPr>
        <xdr:cNvPr id="514" name="消防費平均値テキスト"/>
        <xdr:cNvSpPr txBox="1"/>
      </xdr:nvSpPr>
      <xdr:spPr>
        <a:xfrm>
          <a:off x="16370300" y="6200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49973</xdr:rowOff>
    </xdr:from>
    <xdr:to>
      <xdr:col>23</xdr:col>
      <xdr:colOff>568325</xdr:colOff>
      <xdr:row>36</xdr:row>
      <xdr:rowOff>151573</xdr:rowOff>
    </xdr:to>
    <xdr:sp macro="" textlink="">
      <xdr:nvSpPr>
        <xdr:cNvPr id="515" name="フローチャート : 判断 514"/>
        <xdr:cNvSpPr/>
      </xdr:nvSpPr>
      <xdr:spPr>
        <a:xfrm>
          <a:off x="16268700" y="622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67152</xdr:rowOff>
    </xdr:from>
    <xdr:to>
      <xdr:col>22</xdr:col>
      <xdr:colOff>365125</xdr:colOff>
      <xdr:row>36</xdr:row>
      <xdr:rowOff>103499</xdr:rowOff>
    </xdr:to>
    <xdr:cxnSp macro="">
      <xdr:nvCxnSpPr>
        <xdr:cNvPr id="516" name="直線コネクタ 515"/>
        <xdr:cNvCxnSpPr/>
      </xdr:nvCxnSpPr>
      <xdr:spPr>
        <a:xfrm flipV="1">
          <a:off x="14592300" y="6239352"/>
          <a:ext cx="889000" cy="3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167489</xdr:rowOff>
    </xdr:from>
    <xdr:to>
      <xdr:col>22</xdr:col>
      <xdr:colOff>415925</xdr:colOff>
      <xdr:row>36</xdr:row>
      <xdr:rowOff>97639</xdr:rowOff>
    </xdr:to>
    <xdr:sp macro="" textlink="">
      <xdr:nvSpPr>
        <xdr:cNvPr id="517" name="フローチャート : 判断 516"/>
        <xdr:cNvSpPr/>
      </xdr:nvSpPr>
      <xdr:spPr>
        <a:xfrm>
          <a:off x="15430500" y="616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114166</xdr:rowOff>
    </xdr:from>
    <xdr:ext cx="534377" cy="259045"/>
    <xdr:sp macro="" textlink="">
      <xdr:nvSpPr>
        <xdr:cNvPr id="518" name="テキスト ボックス 517"/>
        <xdr:cNvSpPr txBox="1"/>
      </xdr:nvSpPr>
      <xdr:spPr>
        <a:xfrm>
          <a:off x="15214111" y="594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103499</xdr:rowOff>
    </xdr:from>
    <xdr:to>
      <xdr:col>21</xdr:col>
      <xdr:colOff>161925</xdr:colOff>
      <xdr:row>36</xdr:row>
      <xdr:rowOff>114962</xdr:rowOff>
    </xdr:to>
    <xdr:cxnSp macro="">
      <xdr:nvCxnSpPr>
        <xdr:cNvPr id="519" name="直線コネクタ 518"/>
        <xdr:cNvCxnSpPr/>
      </xdr:nvCxnSpPr>
      <xdr:spPr>
        <a:xfrm flipV="1">
          <a:off x="13703300" y="6275699"/>
          <a:ext cx="889000" cy="1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60341</xdr:rowOff>
    </xdr:from>
    <xdr:to>
      <xdr:col>21</xdr:col>
      <xdr:colOff>212725</xdr:colOff>
      <xdr:row>36</xdr:row>
      <xdr:rowOff>161941</xdr:rowOff>
    </xdr:to>
    <xdr:sp macro="" textlink="">
      <xdr:nvSpPr>
        <xdr:cNvPr id="520" name="フローチャート : 判断 519"/>
        <xdr:cNvSpPr/>
      </xdr:nvSpPr>
      <xdr:spPr>
        <a:xfrm>
          <a:off x="14541500" y="623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153068</xdr:rowOff>
    </xdr:from>
    <xdr:ext cx="534377" cy="259045"/>
    <xdr:sp macro="" textlink="">
      <xdr:nvSpPr>
        <xdr:cNvPr id="521" name="テキスト ボックス 520"/>
        <xdr:cNvSpPr txBox="1"/>
      </xdr:nvSpPr>
      <xdr:spPr>
        <a:xfrm>
          <a:off x="14325111" y="632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114962</xdr:rowOff>
    </xdr:from>
    <xdr:to>
      <xdr:col>19</xdr:col>
      <xdr:colOff>644525</xdr:colOff>
      <xdr:row>36</xdr:row>
      <xdr:rowOff>140794</xdr:rowOff>
    </xdr:to>
    <xdr:cxnSp macro="">
      <xdr:nvCxnSpPr>
        <xdr:cNvPr id="522" name="直線コネクタ 521"/>
        <xdr:cNvCxnSpPr/>
      </xdr:nvCxnSpPr>
      <xdr:spPr>
        <a:xfrm flipV="1">
          <a:off x="12814300" y="6287162"/>
          <a:ext cx="889000" cy="2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74433</xdr:rowOff>
    </xdr:from>
    <xdr:to>
      <xdr:col>20</xdr:col>
      <xdr:colOff>9525</xdr:colOff>
      <xdr:row>37</xdr:row>
      <xdr:rowOff>4583</xdr:rowOff>
    </xdr:to>
    <xdr:sp macro="" textlink="">
      <xdr:nvSpPr>
        <xdr:cNvPr id="523" name="フローチャート : 判断 522"/>
        <xdr:cNvSpPr/>
      </xdr:nvSpPr>
      <xdr:spPr>
        <a:xfrm>
          <a:off x="13652500" y="6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167160</xdr:rowOff>
    </xdr:from>
    <xdr:ext cx="534377" cy="259045"/>
    <xdr:sp macro="" textlink="">
      <xdr:nvSpPr>
        <xdr:cNvPr id="524" name="テキスト ボックス 523"/>
        <xdr:cNvSpPr txBox="1"/>
      </xdr:nvSpPr>
      <xdr:spPr>
        <a:xfrm>
          <a:off x="13436111" y="633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105996</xdr:rowOff>
    </xdr:from>
    <xdr:to>
      <xdr:col>18</xdr:col>
      <xdr:colOff>492125</xdr:colOff>
      <xdr:row>37</xdr:row>
      <xdr:rowOff>36146</xdr:rowOff>
    </xdr:to>
    <xdr:sp macro="" textlink="">
      <xdr:nvSpPr>
        <xdr:cNvPr id="525" name="フローチャート : 判断 524"/>
        <xdr:cNvSpPr/>
      </xdr:nvSpPr>
      <xdr:spPr>
        <a:xfrm>
          <a:off x="12763500" y="627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27273</xdr:rowOff>
    </xdr:from>
    <xdr:ext cx="534377" cy="259045"/>
    <xdr:sp macro="" textlink="">
      <xdr:nvSpPr>
        <xdr:cNvPr id="526" name="テキスト ボックス 525"/>
        <xdr:cNvSpPr txBox="1"/>
      </xdr:nvSpPr>
      <xdr:spPr>
        <a:xfrm>
          <a:off x="12547111" y="637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41874</xdr:rowOff>
    </xdr:from>
    <xdr:to>
      <xdr:col>23</xdr:col>
      <xdr:colOff>568325</xdr:colOff>
      <xdr:row>36</xdr:row>
      <xdr:rowOff>143474</xdr:rowOff>
    </xdr:to>
    <xdr:sp macro="" textlink="">
      <xdr:nvSpPr>
        <xdr:cNvPr id="532" name="円/楕円 531"/>
        <xdr:cNvSpPr/>
      </xdr:nvSpPr>
      <xdr:spPr>
        <a:xfrm>
          <a:off x="16268700" y="621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64751</xdr:rowOff>
    </xdr:from>
    <xdr:ext cx="534377" cy="259045"/>
    <xdr:sp macro="" textlink="">
      <xdr:nvSpPr>
        <xdr:cNvPr id="533" name="消防費該当値テキスト"/>
        <xdr:cNvSpPr txBox="1"/>
      </xdr:nvSpPr>
      <xdr:spPr>
        <a:xfrm>
          <a:off x="16370300" y="606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31,880</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16352</xdr:rowOff>
    </xdr:from>
    <xdr:to>
      <xdr:col>22</xdr:col>
      <xdr:colOff>415925</xdr:colOff>
      <xdr:row>36</xdr:row>
      <xdr:rowOff>117952</xdr:rowOff>
    </xdr:to>
    <xdr:sp macro="" textlink="">
      <xdr:nvSpPr>
        <xdr:cNvPr id="534" name="円/楕円 533"/>
        <xdr:cNvSpPr/>
      </xdr:nvSpPr>
      <xdr:spPr>
        <a:xfrm>
          <a:off x="15430500" y="618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109079</xdr:rowOff>
    </xdr:from>
    <xdr:ext cx="534377" cy="259045"/>
    <xdr:sp macro="" textlink="">
      <xdr:nvSpPr>
        <xdr:cNvPr id="535" name="テキスト ボックス 534"/>
        <xdr:cNvSpPr txBox="1"/>
      </xdr:nvSpPr>
      <xdr:spPr>
        <a:xfrm>
          <a:off x="15214111" y="628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33,443</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52699</xdr:rowOff>
    </xdr:from>
    <xdr:to>
      <xdr:col>21</xdr:col>
      <xdr:colOff>212725</xdr:colOff>
      <xdr:row>36</xdr:row>
      <xdr:rowOff>154299</xdr:rowOff>
    </xdr:to>
    <xdr:sp macro="" textlink="">
      <xdr:nvSpPr>
        <xdr:cNvPr id="536" name="円/楕円 535"/>
        <xdr:cNvSpPr/>
      </xdr:nvSpPr>
      <xdr:spPr>
        <a:xfrm>
          <a:off x="14541500" y="622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170826</xdr:rowOff>
    </xdr:from>
    <xdr:ext cx="534377" cy="259045"/>
    <xdr:sp macro="" textlink="">
      <xdr:nvSpPr>
        <xdr:cNvPr id="537" name="テキスト ボックス 536"/>
        <xdr:cNvSpPr txBox="1"/>
      </xdr:nvSpPr>
      <xdr:spPr>
        <a:xfrm>
          <a:off x="14325111" y="600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31,217</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64162</xdr:rowOff>
    </xdr:from>
    <xdr:to>
      <xdr:col>20</xdr:col>
      <xdr:colOff>9525</xdr:colOff>
      <xdr:row>36</xdr:row>
      <xdr:rowOff>165762</xdr:rowOff>
    </xdr:to>
    <xdr:sp macro="" textlink="">
      <xdr:nvSpPr>
        <xdr:cNvPr id="538" name="円/楕円 537"/>
        <xdr:cNvSpPr/>
      </xdr:nvSpPr>
      <xdr:spPr>
        <a:xfrm>
          <a:off x="13652500" y="623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10839</xdr:rowOff>
    </xdr:from>
    <xdr:ext cx="534377" cy="259045"/>
    <xdr:sp macro="" textlink="">
      <xdr:nvSpPr>
        <xdr:cNvPr id="539" name="テキスト ボックス 538"/>
        <xdr:cNvSpPr txBox="1"/>
      </xdr:nvSpPr>
      <xdr:spPr>
        <a:xfrm>
          <a:off x="13436111" y="601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30,515</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89994</xdr:rowOff>
    </xdr:from>
    <xdr:to>
      <xdr:col>18</xdr:col>
      <xdr:colOff>492125</xdr:colOff>
      <xdr:row>37</xdr:row>
      <xdr:rowOff>20144</xdr:rowOff>
    </xdr:to>
    <xdr:sp macro="" textlink="">
      <xdr:nvSpPr>
        <xdr:cNvPr id="540" name="円/楕円 539"/>
        <xdr:cNvSpPr/>
      </xdr:nvSpPr>
      <xdr:spPr>
        <a:xfrm>
          <a:off x="12763500" y="626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36671</xdr:rowOff>
    </xdr:from>
    <xdr:ext cx="534377" cy="259045"/>
    <xdr:sp macro="" textlink="">
      <xdr:nvSpPr>
        <xdr:cNvPr id="541" name="テキスト ボックス 540"/>
        <xdr:cNvSpPr txBox="1"/>
      </xdr:nvSpPr>
      <xdr:spPr>
        <a:xfrm>
          <a:off x="12547111" y="603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28,933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52" name="直線コネクタ 551"/>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53" name="テキスト ボックス 552"/>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4" name="直線コネクタ 553"/>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5" name="テキスト ボックス 554"/>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6" name="直線コネクタ 555"/>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7" name="テキスト ボックス 556"/>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8" name="直線コネクタ 557"/>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59" name="テキスト ボックス 558"/>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1" name="テキスト ボックス 56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52</xdr:row>
      <xdr:rowOff>141959</xdr:rowOff>
    </xdr:from>
    <xdr:to>
      <xdr:col>23</xdr:col>
      <xdr:colOff>516889</xdr:colOff>
      <xdr:row>57</xdr:row>
      <xdr:rowOff>162976</xdr:rowOff>
    </xdr:to>
    <xdr:cxnSp macro="">
      <xdr:nvCxnSpPr>
        <xdr:cNvPr id="563" name="直線コネクタ 562"/>
        <xdr:cNvCxnSpPr/>
      </xdr:nvCxnSpPr>
      <xdr:spPr>
        <a:xfrm flipV="1">
          <a:off x="16317595" y="9057359"/>
          <a:ext cx="1269" cy="878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166803</xdr:rowOff>
    </xdr:from>
    <xdr:ext cx="534377" cy="259045"/>
    <xdr:sp macro="" textlink="">
      <xdr:nvSpPr>
        <xdr:cNvPr id="564" name="教育費最小値テキスト"/>
        <xdr:cNvSpPr txBox="1"/>
      </xdr:nvSpPr>
      <xdr:spPr>
        <a:xfrm>
          <a:off x="16370300" y="993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32,409</a:t>
          </a:r>
          <a:endParaRPr kumimoji="1" lang="ja-JP" altLang="en-US" sz="1000" b="1">
            <a:latin typeface="ＭＳ Ｐゴシック"/>
          </a:endParaRPr>
        </a:p>
      </xdr:txBody>
    </xdr:sp>
    <xdr:clientData/>
  </xdr:oneCellAnchor>
  <xdr:twoCellAnchor>
    <xdr:from>
      <xdr:col>23</xdr:col>
      <xdr:colOff>428625</xdr:colOff>
      <xdr:row>57</xdr:row>
      <xdr:rowOff>162976</xdr:rowOff>
    </xdr:from>
    <xdr:to>
      <xdr:col>23</xdr:col>
      <xdr:colOff>606425</xdr:colOff>
      <xdr:row>57</xdr:row>
      <xdr:rowOff>162976</xdr:rowOff>
    </xdr:to>
    <xdr:cxnSp macro="">
      <xdr:nvCxnSpPr>
        <xdr:cNvPr id="565" name="直線コネクタ 564"/>
        <xdr:cNvCxnSpPr/>
      </xdr:nvCxnSpPr>
      <xdr:spPr>
        <a:xfrm>
          <a:off x="16230600" y="9935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51</xdr:row>
      <xdr:rowOff>88636</xdr:rowOff>
    </xdr:from>
    <xdr:ext cx="599010" cy="259045"/>
    <xdr:sp macro="" textlink="">
      <xdr:nvSpPr>
        <xdr:cNvPr id="566" name="教育費最大値テキスト"/>
        <xdr:cNvSpPr txBox="1"/>
      </xdr:nvSpPr>
      <xdr:spPr>
        <a:xfrm>
          <a:off x="16370300" y="8832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224,506</a:t>
          </a:r>
          <a:endParaRPr kumimoji="1" lang="ja-JP" altLang="en-US" sz="1000" b="1">
            <a:latin typeface="ＭＳ Ｐゴシック"/>
          </a:endParaRPr>
        </a:p>
      </xdr:txBody>
    </xdr:sp>
    <xdr:clientData/>
  </xdr:oneCellAnchor>
  <xdr:twoCellAnchor>
    <xdr:from>
      <xdr:col>23</xdr:col>
      <xdr:colOff>428625</xdr:colOff>
      <xdr:row>52</xdr:row>
      <xdr:rowOff>141959</xdr:rowOff>
    </xdr:from>
    <xdr:to>
      <xdr:col>23</xdr:col>
      <xdr:colOff>606425</xdr:colOff>
      <xdr:row>52</xdr:row>
      <xdr:rowOff>141959</xdr:rowOff>
    </xdr:to>
    <xdr:cxnSp macro="">
      <xdr:nvCxnSpPr>
        <xdr:cNvPr id="567" name="直線コネクタ 566"/>
        <xdr:cNvCxnSpPr/>
      </xdr:nvCxnSpPr>
      <xdr:spPr>
        <a:xfrm>
          <a:off x="16230600" y="9057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150778</xdr:rowOff>
    </xdr:from>
    <xdr:to>
      <xdr:col>23</xdr:col>
      <xdr:colOff>517525</xdr:colOff>
      <xdr:row>57</xdr:row>
      <xdr:rowOff>40593</xdr:rowOff>
    </xdr:to>
    <xdr:cxnSp macro="">
      <xdr:nvCxnSpPr>
        <xdr:cNvPr id="568" name="直線コネクタ 567"/>
        <xdr:cNvCxnSpPr/>
      </xdr:nvCxnSpPr>
      <xdr:spPr>
        <a:xfrm flipV="1">
          <a:off x="15481300" y="9751978"/>
          <a:ext cx="8382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120925</xdr:rowOff>
    </xdr:from>
    <xdr:ext cx="534377" cy="259045"/>
    <xdr:sp macro="" textlink="">
      <xdr:nvSpPr>
        <xdr:cNvPr id="569" name="教育費平均値テキスト"/>
        <xdr:cNvSpPr txBox="1"/>
      </xdr:nvSpPr>
      <xdr:spPr>
        <a:xfrm>
          <a:off x="16370300" y="9550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98048</xdr:rowOff>
    </xdr:from>
    <xdr:to>
      <xdr:col>23</xdr:col>
      <xdr:colOff>568325</xdr:colOff>
      <xdr:row>57</xdr:row>
      <xdr:rowOff>28198</xdr:rowOff>
    </xdr:to>
    <xdr:sp macro="" textlink="">
      <xdr:nvSpPr>
        <xdr:cNvPr id="570" name="フローチャート : 判断 569"/>
        <xdr:cNvSpPr/>
      </xdr:nvSpPr>
      <xdr:spPr>
        <a:xfrm>
          <a:off x="162687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51</xdr:row>
      <xdr:rowOff>109625</xdr:rowOff>
    </xdr:from>
    <xdr:to>
      <xdr:col>22</xdr:col>
      <xdr:colOff>365125</xdr:colOff>
      <xdr:row>57</xdr:row>
      <xdr:rowOff>40593</xdr:rowOff>
    </xdr:to>
    <xdr:cxnSp macro="">
      <xdr:nvCxnSpPr>
        <xdr:cNvPr id="571" name="直線コネクタ 570"/>
        <xdr:cNvCxnSpPr/>
      </xdr:nvCxnSpPr>
      <xdr:spPr>
        <a:xfrm>
          <a:off x="14592300" y="8853575"/>
          <a:ext cx="889000" cy="95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71234</xdr:rowOff>
    </xdr:from>
    <xdr:to>
      <xdr:col>22</xdr:col>
      <xdr:colOff>415925</xdr:colOff>
      <xdr:row>57</xdr:row>
      <xdr:rowOff>1384</xdr:rowOff>
    </xdr:to>
    <xdr:sp macro="" textlink="">
      <xdr:nvSpPr>
        <xdr:cNvPr id="572" name="フローチャート : 判断 571"/>
        <xdr:cNvSpPr/>
      </xdr:nvSpPr>
      <xdr:spPr>
        <a:xfrm>
          <a:off x="15430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17911</xdr:rowOff>
    </xdr:from>
    <xdr:ext cx="534377" cy="259045"/>
    <xdr:sp macro="" textlink="">
      <xdr:nvSpPr>
        <xdr:cNvPr id="573" name="テキスト ボックス 572"/>
        <xdr:cNvSpPr txBox="1"/>
      </xdr:nvSpPr>
      <xdr:spPr>
        <a:xfrm>
          <a:off x="15214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51</xdr:row>
      <xdr:rowOff>109625</xdr:rowOff>
    </xdr:from>
    <xdr:to>
      <xdr:col>21</xdr:col>
      <xdr:colOff>161925</xdr:colOff>
      <xdr:row>52</xdr:row>
      <xdr:rowOff>119213</xdr:rowOff>
    </xdr:to>
    <xdr:cxnSp macro="">
      <xdr:nvCxnSpPr>
        <xdr:cNvPr id="574" name="直線コネクタ 573"/>
        <xdr:cNvCxnSpPr/>
      </xdr:nvCxnSpPr>
      <xdr:spPr>
        <a:xfrm flipV="1">
          <a:off x="13703300" y="8853575"/>
          <a:ext cx="889000" cy="18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79971</xdr:rowOff>
    </xdr:from>
    <xdr:to>
      <xdr:col>21</xdr:col>
      <xdr:colOff>212725</xdr:colOff>
      <xdr:row>57</xdr:row>
      <xdr:rowOff>10121</xdr:rowOff>
    </xdr:to>
    <xdr:sp macro="" textlink="">
      <xdr:nvSpPr>
        <xdr:cNvPr id="575" name="フローチャート : 判断 574"/>
        <xdr:cNvSpPr/>
      </xdr:nvSpPr>
      <xdr:spPr>
        <a:xfrm>
          <a:off x="14541500" y="968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1248</xdr:rowOff>
    </xdr:from>
    <xdr:ext cx="534377" cy="259045"/>
    <xdr:sp macro="" textlink="">
      <xdr:nvSpPr>
        <xdr:cNvPr id="576" name="テキスト ボックス 575"/>
        <xdr:cNvSpPr txBox="1"/>
      </xdr:nvSpPr>
      <xdr:spPr>
        <a:xfrm>
          <a:off x="14325111" y="977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52</xdr:row>
      <xdr:rowOff>119213</xdr:rowOff>
    </xdr:from>
    <xdr:to>
      <xdr:col>19</xdr:col>
      <xdr:colOff>644525</xdr:colOff>
      <xdr:row>56</xdr:row>
      <xdr:rowOff>42833</xdr:rowOff>
    </xdr:to>
    <xdr:cxnSp macro="">
      <xdr:nvCxnSpPr>
        <xdr:cNvPr id="577" name="直線コネクタ 576"/>
        <xdr:cNvCxnSpPr/>
      </xdr:nvCxnSpPr>
      <xdr:spPr>
        <a:xfrm flipV="1">
          <a:off x="12814300" y="9034613"/>
          <a:ext cx="889000" cy="60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96494</xdr:rowOff>
    </xdr:from>
    <xdr:to>
      <xdr:col>20</xdr:col>
      <xdr:colOff>9525</xdr:colOff>
      <xdr:row>57</xdr:row>
      <xdr:rowOff>26644</xdr:rowOff>
    </xdr:to>
    <xdr:sp macro="" textlink="">
      <xdr:nvSpPr>
        <xdr:cNvPr id="578" name="フローチャート : 判断 577"/>
        <xdr:cNvSpPr/>
      </xdr:nvSpPr>
      <xdr:spPr>
        <a:xfrm>
          <a:off x="13652500" y="9697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17771</xdr:rowOff>
    </xdr:from>
    <xdr:ext cx="534377" cy="259045"/>
    <xdr:sp macro="" textlink="">
      <xdr:nvSpPr>
        <xdr:cNvPr id="579" name="テキスト ボックス 578"/>
        <xdr:cNvSpPr txBox="1"/>
      </xdr:nvSpPr>
      <xdr:spPr>
        <a:xfrm>
          <a:off x="13436111" y="979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108601</xdr:rowOff>
    </xdr:from>
    <xdr:to>
      <xdr:col>18</xdr:col>
      <xdr:colOff>492125</xdr:colOff>
      <xdr:row>57</xdr:row>
      <xdr:rowOff>38751</xdr:rowOff>
    </xdr:to>
    <xdr:sp macro="" textlink="">
      <xdr:nvSpPr>
        <xdr:cNvPr id="580" name="フローチャート : 判断 579"/>
        <xdr:cNvSpPr/>
      </xdr:nvSpPr>
      <xdr:spPr>
        <a:xfrm>
          <a:off x="12763500" y="970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29878</xdr:rowOff>
    </xdr:from>
    <xdr:ext cx="534377" cy="259045"/>
    <xdr:sp macro="" textlink="">
      <xdr:nvSpPr>
        <xdr:cNvPr id="581" name="テキスト ボックス 580"/>
        <xdr:cNvSpPr txBox="1"/>
      </xdr:nvSpPr>
      <xdr:spPr>
        <a:xfrm>
          <a:off x="12547111" y="980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99978</xdr:rowOff>
    </xdr:from>
    <xdr:to>
      <xdr:col>23</xdr:col>
      <xdr:colOff>568325</xdr:colOff>
      <xdr:row>57</xdr:row>
      <xdr:rowOff>30128</xdr:rowOff>
    </xdr:to>
    <xdr:sp macro="" textlink="">
      <xdr:nvSpPr>
        <xdr:cNvPr id="587" name="円/楕円 586"/>
        <xdr:cNvSpPr/>
      </xdr:nvSpPr>
      <xdr:spPr>
        <a:xfrm>
          <a:off x="16268700" y="970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78405</xdr:rowOff>
    </xdr:from>
    <xdr:ext cx="534377" cy="259045"/>
    <xdr:sp macro="" textlink="">
      <xdr:nvSpPr>
        <xdr:cNvPr id="588" name="教育費該当値テキスト"/>
        <xdr:cNvSpPr txBox="1"/>
      </xdr:nvSpPr>
      <xdr:spPr>
        <a:xfrm>
          <a:off x="16370300" y="967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72,577</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161243</xdr:rowOff>
    </xdr:from>
    <xdr:to>
      <xdr:col>22</xdr:col>
      <xdr:colOff>415925</xdr:colOff>
      <xdr:row>57</xdr:row>
      <xdr:rowOff>91393</xdr:rowOff>
    </xdr:to>
    <xdr:sp macro="" textlink="">
      <xdr:nvSpPr>
        <xdr:cNvPr id="589" name="円/楕円 588"/>
        <xdr:cNvSpPr/>
      </xdr:nvSpPr>
      <xdr:spPr>
        <a:xfrm>
          <a:off x="15430500" y="976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82520</xdr:rowOff>
    </xdr:from>
    <xdr:ext cx="534377" cy="259045"/>
    <xdr:sp macro="" textlink="">
      <xdr:nvSpPr>
        <xdr:cNvPr id="590" name="テキスト ボックス 589"/>
        <xdr:cNvSpPr txBox="1"/>
      </xdr:nvSpPr>
      <xdr:spPr>
        <a:xfrm>
          <a:off x="15214111" y="985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59,177</a:t>
          </a:r>
          <a:endParaRPr kumimoji="1" lang="ja-JP" altLang="en-US" sz="1000" b="1">
            <a:solidFill>
              <a:srgbClr val="FF0000"/>
            </a:solidFill>
            <a:latin typeface="ＭＳ Ｐゴシック"/>
          </a:endParaRPr>
        </a:p>
      </xdr:txBody>
    </xdr:sp>
    <xdr:clientData/>
  </xdr:oneCellAnchor>
  <xdr:twoCellAnchor>
    <xdr:from>
      <xdr:col>21</xdr:col>
      <xdr:colOff>111125</xdr:colOff>
      <xdr:row>51</xdr:row>
      <xdr:rowOff>58825</xdr:rowOff>
    </xdr:from>
    <xdr:to>
      <xdr:col>21</xdr:col>
      <xdr:colOff>212725</xdr:colOff>
      <xdr:row>51</xdr:row>
      <xdr:rowOff>160425</xdr:rowOff>
    </xdr:to>
    <xdr:sp macro="" textlink="">
      <xdr:nvSpPr>
        <xdr:cNvPr id="591" name="円/楕円 590"/>
        <xdr:cNvSpPr/>
      </xdr:nvSpPr>
      <xdr:spPr>
        <a:xfrm>
          <a:off x="14541500" y="880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50</xdr:row>
      <xdr:rowOff>5502</xdr:rowOff>
    </xdr:from>
    <xdr:ext cx="599010" cy="259045"/>
    <xdr:sp macro="" textlink="">
      <xdr:nvSpPr>
        <xdr:cNvPr id="592" name="テキスト ボックス 591"/>
        <xdr:cNvSpPr txBox="1"/>
      </xdr:nvSpPr>
      <xdr:spPr>
        <a:xfrm>
          <a:off x="14292794" y="8578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269,078</a:t>
          </a:r>
          <a:endParaRPr kumimoji="1" lang="ja-JP" altLang="en-US" sz="1000" b="1">
            <a:solidFill>
              <a:srgbClr val="FF0000"/>
            </a:solidFill>
            <a:latin typeface="ＭＳ Ｐゴシック"/>
          </a:endParaRPr>
        </a:p>
      </xdr:txBody>
    </xdr:sp>
    <xdr:clientData/>
  </xdr:oneCellAnchor>
  <xdr:twoCellAnchor>
    <xdr:from>
      <xdr:col>19</xdr:col>
      <xdr:colOff>593725</xdr:colOff>
      <xdr:row>52</xdr:row>
      <xdr:rowOff>68413</xdr:rowOff>
    </xdr:from>
    <xdr:to>
      <xdr:col>20</xdr:col>
      <xdr:colOff>9525</xdr:colOff>
      <xdr:row>52</xdr:row>
      <xdr:rowOff>170013</xdr:rowOff>
    </xdr:to>
    <xdr:sp macro="" textlink="">
      <xdr:nvSpPr>
        <xdr:cNvPr id="593" name="円/楕円 592"/>
        <xdr:cNvSpPr/>
      </xdr:nvSpPr>
      <xdr:spPr>
        <a:xfrm>
          <a:off x="13652500" y="898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51</xdr:row>
      <xdr:rowOff>15090</xdr:rowOff>
    </xdr:from>
    <xdr:ext cx="599010" cy="259045"/>
    <xdr:sp macro="" textlink="">
      <xdr:nvSpPr>
        <xdr:cNvPr id="594" name="テキスト ボックス 593"/>
        <xdr:cNvSpPr txBox="1"/>
      </xdr:nvSpPr>
      <xdr:spPr>
        <a:xfrm>
          <a:off x="13403794" y="875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229,481</a:t>
          </a:r>
          <a:endParaRPr kumimoji="1" lang="ja-JP" altLang="en-US" sz="1000" b="1">
            <a:solidFill>
              <a:srgbClr val="FF0000"/>
            </a:solidFill>
            <a:latin typeface="ＭＳ Ｐゴシック"/>
          </a:endParaRPr>
        </a:p>
      </xdr:txBody>
    </xdr:sp>
    <xdr:clientData/>
  </xdr:oneCellAnchor>
  <xdr:twoCellAnchor>
    <xdr:from>
      <xdr:col>18</xdr:col>
      <xdr:colOff>390525</xdr:colOff>
      <xdr:row>55</xdr:row>
      <xdr:rowOff>163483</xdr:rowOff>
    </xdr:from>
    <xdr:to>
      <xdr:col>18</xdr:col>
      <xdr:colOff>492125</xdr:colOff>
      <xdr:row>56</xdr:row>
      <xdr:rowOff>93633</xdr:rowOff>
    </xdr:to>
    <xdr:sp macro="" textlink="">
      <xdr:nvSpPr>
        <xdr:cNvPr id="595" name="円/楕円 594"/>
        <xdr:cNvSpPr/>
      </xdr:nvSpPr>
      <xdr:spPr>
        <a:xfrm>
          <a:off x="12763500" y="959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110160</xdr:rowOff>
    </xdr:from>
    <xdr:ext cx="534377" cy="259045"/>
    <xdr:sp macro="" textlink="">
      <xdr:nvSpPr>
        <xdr:cNvPr id="596" name="テキスト ボックス 595"/>
        <xdr:cNvSpPr txBox="1"/>
      </xdr:nvSpPr>
      <xdr:spPr>
        <a:xfrm>
          <a:off x="12547111" y="936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96,187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07" name="直線コネクタ 606"/>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08" name="テキスト ボックス 607"/>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09" name="直線コネクタ 60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0" name="テキスト ボックス 60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11" name="直線コネクタ 610"/>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12" name="テキスト ボックス 611"/>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3" name="直線コネクタ 61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4" name="テキスト ボックス 61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21325</xdr:rowOff>
    </xdr:from>
    <xdr:to>
      <xdr:col>23</xdr:col>
      <xdr:colOff>516889</xdr:colOff>
      <xdr:row>78</xdr:row>
      <xdr:rowOff>25400</xdr:rowOff>
    </xdr:to>
    <xdr:cxnSp macro="">
      <xdr:nvCxnSpPr>
        <xdr:cNvPr id="616" name="直線コネクタ 615"/>
        <xdr:cNvCxnSpPr/>
      </xdr:nvCxnSpPr>
      <xdr:spPr>
        <a:xfrm flipV="1">
          <a:off x="16317595" y="12194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43394</xdr:rowOff>
    </xdr:from>
    <xdr:ext cx="249299" cy="259045"/>
    <xdr:sp macro="" textlink="">
      <xdr:nvSpPr>
        <xdr:cNvPr id="617" name="災害復旧費最小値テキスト"/>
        <xdr:cNvSpPr txBox="1"/>
      </xdr:nvSpPr>
      <xdr:spPr>
        <a:xfrm>
          <a:off x="16370300" y="13416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18" name="直線コネクタ 617"/>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139452</xdr:rowOff>
    </xdr:from>
    <xdr:ext cx="599010" cy="259045"/>
    <xdr:sp macro="" textlink="">
      <xdr:nvSpPr>
        <xdr:cNvPr id="619" name="災害復旧費最大値テキスト"/>
        <xdr:cNvSpPr txBox="1"/>
      </xdr:nvSpPr>
      <xdr:spPr>
        <a:xfrm>
          <a:off x="16370300" y="119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71</xdr:row>
      <xdr:rowOff>21325</xdr:rowOff>
    </xdr:from>
    <xdr:to>
      <xdr:col>23</xdr:col>
      <xdr:colOff>606425</xdr:colOff>
      <xdr:row>71</xdr:row>
      <xdr:rowOff>21325</xdr:rowOff>
    </xdr:to>
    <xdr:cxnSp macro="">
      <xdr:nvCxnSpPr>
        <xdr:cNvPr id="620" name="直線コネクタ 619"/>
        <xdr:cNvCxnSpPr/>
      </xdr:nvCxnSpPr>
      <xdr:spPr>
        <a:xfrm>
          <a:off x="16230600" y="1219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18148</xdr:rowOff>
    </xdr:from>
    <xdr:to>
      <xdr:col>23</xdr:col>
      <xdr:colOff>517525</xdr:colOff>
      <xdr:row>78</xdr:row>
      <xdr:rowOff>21217</xdr:rowOff>
    </xdr:to>
    <xdr:cxnSp macro="">
      <xdr:nvCxnSpPr>
        <xdr:cNvPr id="621" name="直線コネクタ 620"/>
        <xdr:cNvCxnSpPr/>
      </xdr:nvCxnSpPr>
      <xdr:spPr>
        <a:xfrm>
          <a:off x="15481300" y="13391248"/>
          <a:ext cx="8382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132294</xdr:rowOff>
    </xdr:from>
    <xdr:ext cx="469744" cy="259045"/>
    <xdr:sp macro="" textlink="">
      <xdr:nvSpPr>
        <xdr:cNvPr id="622" name="災害復旧費平均値テキスト"/>
        <xdr:cNvSpPr txBox="1"/>
      </xdr:nvSpPr>
      <xdr:spPr>
        <a:xfrm>
          <a:off x="16370300" y="1316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109417</xdr:rowOff>
    </xdr:from>
    <xdr:to>
      <xdr:col>23</xdr:col>
      <xdr:colOff>568325</xdr:colOff>
      <xdr:row>78</xdr:row>
      <xdr:rowOff>39567</xdr:rowOff>
    </xdr:to>
    <xdr:sp macro="" textlink="">
      <xdr:nvSpPr>
        <xdr:cNvPr id="623" name="フローチャート : 判断 622"/>
        <xdr:cNvSpPr/>
      </xdr:nvSpPr>
      <xdr:spPr>
        <a:xfrm>
          <a:off x="16268700" y="13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10957</xdr:rowOff>
    </xdr:from>
    <xdr:to>
      <xdr:col>22</xdr:col>
      <xdr:colOff>365125</xdr:colOff>
      <xdr:row>78</xdr:row>
      <xdr:rowOff>18148</xdr:rowOff>
    </xdr:to>
    <xdr:cxnSp macro="">
      <xdr:nvCxnSpPr>
        <xdr:cNvPr id="624" name="直線コネクタ 623"/>
        <xdr:cNvCxnSpPr/>
      </xdr:nvCxnSpPr>
      <xdr:spPr>
        <a:xfrm>
          <a:off x="14592300" y="13384057"/>
          <a:ext cx="889000" cy="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112503</xdr:rowOff>
    </xdr:from>
    <xdr:to>
      <xdr:col>22</xdr:col>
      <xdr:colOff>415925</xdr:colOff>
      <xdr:row>78</xdr:row>
      <xdr:rowOff>42653</xdr:rowOff>
    </xdr:to>
    <xdr:sp macro="" textlink="">
      <xdr:nvSpPr>
        <xdr:cNvPr id="625" name="フローチャート : 判断 624"/>
        <xdr:cNvSpPr/>
      </xdr:nvSpPr>
      <xdr:spPr>
        <a:xfrm>
          <a:off x="15430500" y="133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59180</xdr:rowOff>
    </xdr:from>
    <xdr:ext cx="469744" cy="259045"/>
    <xdr:sp macro="" textlink="">
      <xdr:nvSpPr>
        <xdr:cNvPr id="626" name="テキスト ボックス 625"/>
        <xdr:cNvSpPr txBox="1"/>
      </xdr:nvSpPr>
      <xdr:spPr>
        <a:xfrm>
          <a:off x="15246427" y="1308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10957</xdr:rowOff>
    </xdr:from>
    <xdr:to>
      <xdr:col>21</xdr:col>
      <xdr:colOff>161925</xdr:colOff>
      <xdr:row>78</xdr:row>
      <xdr:rowOff>20548</xdr:rowOff>
    </xdr:to>
    <xdr:cxnSp macro="">
      <xdr:nvCxnSpPr>
        <xdr:cNvPr id="627" name="直線コネクタ 626"/>
        <xdr:cNvCxnSpPr/>
      </xdr:nvCxnSpPr>
      <xdr:spPr>
        <a:xfrm flipV="1">
          <a:off x="13703300" y="13384057"/>
          <a:ext cx="889000" cy="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94752</xdr:rowOff>
    </xdr:from>
    <xdr:to>
      <xdr:col>21</xdr:col>
      <xdr:colOff>212725</xdr:colOff>
      <xdr:row>78</xdr:row>
      <xdr:rowOff>24902</xdr:rowOff>
    </xdr:to>
    <xdr:sp macro="" textlink="">
      <xdr:nvSpPr>
        <xdr:cNvPr id="628" name="フローチャート : 判断 627"/>
        <xdr:cNvSpPr/>
      </xdr:nvSpPr>
      <xdr:spPr>
        <a:xfrm>
          <a:off x="14541500" y="1329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41429</xdr:rowOff>
    </xdr:from>
    <xdr:ext cx="469744" cy="259045"/>
    <xdr:sp macro="" textlink="">
      <xdr:nvSpPr>
        <xdr:cNvPr id="629" name="テキスト ボックス 628"/>
        <xdr:cNvSpPr txBox="1"/>
      </xdr:nvSpPr>
      <xdr:spPr>
        <a:xfrm>
          <a:off x="14357427" y="1307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11587</xdr:rowOff>
    </xdr:from>
    <xdr:to>
      <xdr:col>19</xdr:col>
      <xdr:colOff>644525</xdr:colOff>
      <xdr:row>78</xdr:row>
      <xdr:rowOff>20548</xdr:rowOff>
    </xdr:to>
    <xdr:cxnSp macro="">
      <xdr:nvCxnSpPr>
        <xdr:cNvPr id="630" name="直線コネクタ 629"/>
        <xdr:cNvCxnSpPr/>
      </xdr:nvCxnSpPr>
      <xdr:spPr>
        <a:xfrm>
          <a:off x="12814300" y="13384687"/>
          <a:ext cx="889000" cy="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30424</xdr:rowOff>
    </xdr:from>
    <xdr:to>
      <xdr:col>20</xdr:col>
      <xdr:colOff>9525</xdr:colOff>
      <xdr:row>77</xdr:row>
      <xdr:rowOff>132024</xdr:rowOff>
    </xdr:to>
    <xdr:sp macro="" textlink="">
      <xdr:nvSpPr>
        <xdr:cNvPr id="631" name="フローチャート : 判断 630"/>
        <xdr:cNvSpPr/>
      </xdr:nvSpPr>
      <xdr:spPr>
        <a:xfrm>
          <a:off x="13652500" y="1323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148551</xdr:rowOff>
    </xdr:from>
    <xdr:ext cx="534377" cy="259045"/>
    <xdr:sp macro="" textlink="">
      <xdr:nvSpPr>
        <xdr:cNvPr id="632" name="テキスト ボックス 631"/>
        <xdr:cNvSpPr txBox="1"/>
      </xdr:nvSpPr>
      <xdr:spPr>
        <a:xfrm>
          <a:off x="13436111" y="1300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57200</xdr:rowOff>
    </xdr:from>
    <xdr:to>
      <xdr:col>18</xdr:col>
      <xdr:colOff>492125</xdr:colOff>
      <xdr:row>77</xdr:row>
      <xdr:rowOff>158800</xdr:rowOff>
    </xdr:to>
    <xdr:sp macro="" textlink="">
      <xdr:nvSpPr>
        <xdr:cNvPr id="633" name="フローチャート : 判断 632"/>
        <xdr:cNvSpPr/>
      </xdr:nvSpPr>
      <xdr:spPr>
        <a:xfrm>
          <a:off x="12763500" y="1325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3877</xdr:rowOff>
    </xdr:from>
    <xdr:ext cx="534377" cy="259045"/>
    <xdr:sp macro="" textlink="">
      <xdr:nvSpPr>
        <xdr:cNvPr id="634" name="テキスト ボックス 633"/>
        <xdr:cNvSpPr txBox="1"/>
      </xdr:nvSpPr>
      <xdr:spPr>
        <a:xfrm>
          <a:off x="12547111" y="130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5" name="テキスト ボックス 63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6" name="テキスト ボックス 63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7" name="テキスト ボックス 63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8" name="テキスト ボックス 63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9" name="テキスト ボックス 63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141867</xdr:rowOff>
    </xdr:from>
    <xdr:to>
      <xdr:col>23</xdr:col>
      <xdr:colOff>568325</xdr:colOff>
      <xdr:row>78</xdr:row>
      <xdr:rowOff>72017</xdr:rowOff>
    </xdr:to>
    <xdr:sp macro="" textlink="">
      <xdr:nvSpPr>
        <xdr:cNvPr id="640" name="円/楕円 639"/>
        <xdr:cNvSpPr/>
      </xdr:nvSpPr>
      <xdr:spPr>
        <a:xfrm>
          <a:off x="16268700" y="1334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87844</xdr:rowOff>
    </xdr:from>
    <xdr:ext cx="378565" cy="259045"/>
    <xdr:sp macro="" textlink="">
      <xdr:nvSpPr>
        <xdr:cNvPr id="641" name="災害復旧費該当値テキスト"/>
        <xdr:cNvSpPr txBox="1"/>
      </xdr:nvSpPr>
      <xdr:spPr>
        <a:xfrm>
          <a:off x="16370300" y="13289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138798</xdr:rowOff>
    </xdr:from>
    <xdr:to>
      <xdr:col>22</xdr:col>
      <xdr:colOff>415925</xdr:colOff>
      <xdr:row>78</xdr:row>
      <xdr:rowOff>68948</xdr:rowOff>
    </xdr:to>
    <xdr:sp macro="" textlink="">
      <xdr:nvSpPr>
        <xdr:cNvPr id="642" name="円/楕円 641"/>
        <xdr:cNvSpPr/>
      </xdr:nvSpPr>
      <xdr:spPr>
        <a:xfrm>
          <a:off x="15430500" y="1334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60075</xdr:rowOff>
    </xdr:from>
    <xdr:ext cx="469744" cy="259045"/>
    <xdr:sp macro="" textlink="">
      <xdr:nvSpPr>
        <xdr:cNvPr id="643" name="テキスト ボックス 642"/>
        <xdr:cNvSpPr txBox="1"/>
      </xdr:nvSpPr>
      <xdr:spPr>
        <a:xfrm>
          <a:off x="15246427" y="1343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1,269</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131607</xdr:rowOff>
    </xdr:from>
    <xdr:to>
      <xdr:col>21</xdr:col>
      <xdr:colOff>212725</xdr:colOff>
      <xdr:row>78</xdr:row>
      <xdr:rowOff>61757</xdr:rowOff>
    </xdr:to>
    <xdr:sp macro="" textlink="">
      <xdr:nvSpPr>
        <xdr:cNvPr id="644" name="円/楕円 643"/>
        <xdr:cNvSpPr/>
      </xdr:nvSpPr>
      <xdr:spPr>
        <a:xfrm>
          <a:off x="14541500" y="1333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52884</xdr:rowOff>
    </xdr:from>
    <xdr:ext cx="469744" cy="259045"/>
    <xdr:sp macro="" textlink="">
      <xdr:nvSpPr>
        <xdr:cNvPr id="645" name="テキスト ボックス 644"/>
        <xdr:cNvSpPr txBox="1"/>
      </xdr:nvSpPr>
      <xdr:spPr>
        <a:xfrm>
          <a:off x="14357427" y="1342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2,527</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141198</xdr:rowOff>
    </xdr:from>
    <xdr:to>
      <xdr:col>20</xdr:col>
      <xdr:colOff>9525</xdr:colOff>
      <xdr:row>78</xdr:row>
      <xdr:rowOff>71348</xdr:rowOff>
    </xdr:to>
    <xdr:sp macro="" textlink="">
      <xdr:nvSpPr>
        <xdr:cNvPr id="646" name="円/楕円 645"/>
        <xdr:cNvSpPr/>
      </xdr:nvSpPr>
      <xdr:spPr>
        <a:xfrm>
          <a:off x="13652500" y="1334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78</xdr:row>
      <xdr:rowOff>62475</xdr:rowOff>
    </xdr:from>
    <xdr:ext cx="378565" cy="259045"/>
    <xdr:sp macro="" textlink="">
      <xdr:nvSpPr>
        <xdr:cNvPr id="647" name="テキスト ボックス 646"/>
        <xdr:cNvSpPr txBox="1"/>
      </xdr:nvSpPr>
      <xdr:spPr>
        <a:xfrm>
          <a:off x="13514017" y="13435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132237</xdr:rowOff>
    </xdr:from>
    <xdr:to>
      <xdr:col>18</xdr:col>
      <xdr:colOff>492125</xdr:colOff>
      <xdr:row>78</xdr:row>
      <xdr:rowOff>62387</xdr:rowOff>
    </xdr:to>
    <xdr:sp macro="" textlink="">
      <xdr:nvSpPr>
        <xdr:cNvPr id="648" name="円/楕円 647"/>
        <xdr:cNvSpPr/>
      </xdr:nvSpPr>
      <xdr:spPr>
        <a:xfrm>
          <a:off x="12763500" y="1333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53514</xdr:rowOff>
    </xdr:from>
    <xdr:ext cx="469744" cy="259045"/>
    <xdr:sp macro="" textlink="">
      <xdr:nvSpPr>
        <xdr:cNvPr id="649" name="テキスト ボックス 648"/>
        <xdr:cNvSpPr txBox="1"/>
      </xdr:nvSpPr>
      <xdr:spPr>
        <a:xfrm>
          <a:off x="12579427" y="1342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2,417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0" name="正方形/長方形 64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1" name="正方形/長方形 65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2" name="正方形/長方形 65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3" name="正方形/長方形 65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4" name="正方形/長方形 65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5" name="正方形/長方形 65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6" name="正方形/長方形 65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7" name="正方形/長方形 65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8" name="テキスト ボックス 65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9" name="直線コネクタ 65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0" name="直線コネクタ 659"/>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1" name="テキスト ボックス 660"/>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2" name="直線コネクタ 66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3" name="テキスト ボックス 662"/>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4" name="直線コネクタ 663"/>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5" name="テキスト ボックス 664"/>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122726</xdr:rowOff>
    </xdr:from>
    <xdr:to>
      <xdr:col>23</xdr:col>
      <xdr:colOff>516889</xdr:colOff>
      <xdr:row>97</xdr:row>
      <xdr:rowOff>92066</xdr:rowOff>
    </xdr:to>
    <xdr:cxnSp macro="">
      <xdr:nvCxnSpPr>
        <xdr:cNvPr id="669" name="直線コネクタ 668"/>
        <xdr:cNvCxnSpPr/>
      </xdr:nvCxnSpPr>
      <xdr:spPr>
        <a:xfrm flipV="1">
          <a:off x="16317595" y="15553226"/>
          <a:ext cx="1269" cy="1169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95893</xdr:rowOff>
    </xdr:from>
    <xdr:ext cx="534377" cy="259045"/>
    <xdr:sp macro="" textlink="">
      <xdr:nvSpPr>
        <xdr:cNvPr id="670" name="公債費最小値テキスト"/>
        <xdr:cNvSpPr txBox="1"/>
      </xdr:nvSpPr>
      <xdr:spPr>
        <a:xfrm>
          <a:off x="16370300" y="1672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97</xdr:row>
      <xdr:rowOff>92066</xdr:rowOff>
    </xdr:from>
    <xdr:to>
      <xdr:col>23</xdr:col>
      <xdr:colOff>606425</xdr:colOff>
      <xdr:row>97</xdr:row>
      <xdr:rowOff>92066</xdr:rowOff>
    </xdr:to>
    <xdr:cxnSp macro="">
      <xdr:nvCxnSpPr>
        <xdr:cNvPr id="671" name="直線コネクタ 670"/>
        <xdr:cNvCxnSpPr/>
      </xdr:nvCxnSpPr>
      <xdr:spPr>
        <a:xfrm>
          <a:off x="16230600" y="1672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69403</xdr:rowOff>
    </xdr:from>
    <xdr:ext cx="599010" cy="259045"/>
    <xdr:sp macro="" textlink="">
      <xdr:nvSpPr>
        <xdr:cNvPr id="672" name="公債費最大値テキスト"/>
        <xdr:cNvSpPr txBox="1"/>
      </xdr:nvSpPr>
      <xdr:spPr>
        <a:xfrm>
          <a:off x="16370300" y="153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90</xdr:row>
      <xdr:rowOff>122726</xdr:rowOff>
    </xdr:from>
    <xdr:to>
      <xdr:col>23</xdr:col>
      <xdr:colOff>606425</xdr:colOff>
      <xdr:row>90</xdr:row>
      <xdr:rowOff>122726</xdr:rowOff>
    </xdr:to>
    <xdr:cxnSp macro="">
      <xdr:nvCxnSpPr>
        <xdr:cNvPr id="673" name="直線コネクタ 672"/>
        <xdr:cNvCxnSpPr/>
      </xdr:nvCxnSpPr>
      <xdr:spPr>
        <a:xfrm>
          <a:off x="16230600" y="1555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98695</xdr:rowOff>
    </xdr:from>
    <xdr:to>
      <xdr:col>23</xdr:col>
      <xdr:colOff>517525</xdr:colOff>
      <xdr:row>95</xdr:row>
      <xdr:rowOff>108600</xdr:rowOff>
    </xdr:to>
    <xdr:cxnSp macro="">
      <xdr:nvCxnSpPr>
        <xdr:cNvPr id="674" name="直線コネクタ 673"/>
        <xdr:cNvCxnSpPr/>
      </xdr:nvCxnSpPr>
      <xdr:spPr>
        <a:xfrm flipV="1">
          <a:off x="15481300" y="16386445"/>
          <a:ext cx="8382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76111</xdr:rowOff>
    </xdr:from>
    <xdr:ext cx="534377" cy="259045"/>
    <xdr:sp macro="" textlink="">
      <xdr:nvSpPr>
        <xdr:cNvPr id="675" name="公債費平均値テキスト"/>
        <xdr:cNvSpPr txBox="1"/>
      </xdr:nvSpPr>
      <xdr:spPr>
        <a:xfrm>
          <a:off x="16370300" y="16363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97684</xdr:rowOff>
    </xdr:from>
    <xdr:to>
      <xdr:col>23</xdr:col>
      <xdr:colOff>568325</xdr:colOff>
      <xdr:row>96</xdr:row>
      <xdr:rowOff>27834</xdr:rowOff>
    </xdr:to>
    <xdr:sp macro="" textlink="">
      <xdr:nvSpPr>
        <xdr:cNvPr id="676" name="フローチャート : 判断 675"/>
        <xdr:cNvSpPr/>
      </xdr:nvSpPr>
      <xdr:spPr>
        <a:xfrm>
          <a:off x="162687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93214</xdr:rowOff>
    </xdr:from>
    <xdr:to>
      <xdr:col>22</xdr:col>
      <xdr:colOff>365125</xdr:colOff>
      <xdr:row>95</xdr:row>
      <xdr:rowOff>108600</xdr:rowOff>
    </xdr:to>
    <xdr:cxnSp macro="">
      <xdr:nvCxnSpPr>
        <xdr:cNvPr id="677" name="直線コネクタ 676"/>
        <xdr:cNvCxnSpPr/>
      </xdr:nvCxnSpPr>
      <xdr:spPr>
        <a:xfrm>
          <a:off x="14592300" y="16380964"/>
          <a:ext cx="889000" cy="1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75985</xdr:rowOff>
    </xdr:from>
    <xdr:to>
      <xdr:col>22</xdr:col>
      <xdr:colOff>415925</xdr:colOff>
      <xdr:row>96</xdr:row>
      <xdr:rowOff>6135</xdr:rowOff>
    </xdr:to>
    <xdr:sp macro="" textlink="">
      <xdr:nvSpPr>
        <xdr:cNvPr id="678" name="フローチャート : 判断 677"/>
        <xdr:cNvSpPr/>
      </xdr:nvSpPr>
      <xdr:spPr>
        <a:xfrm>
          <a:off x="15430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168712</xdr:rowOff>
    </xdr:from>
    <xdr:ext cx="534377" cy="259045"/>
    <xdr:sp macro="" textlink="">
      <xdr:nvSpPr>
        <xdr:cNvPr id="679" name="テキスト ボックス 678"/>
        <xdr:cNvSpPr txBox="1"/>
      </xdr:nvSpPr>
      <xdr:spPr>
        <a:xfrm>
          <a:off x="15214111" y="164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90774</xdr:rowOff>
    </xdr:from>
    <xdr:to>
      <xdr:col>21</xdr:col>
      <xdr:colOff>161925</xdr:colOff>
      <xdr:row>95</xdr:row>
      <xdr:rowOff>93214</xdr:rowOff>
    </xdr:to>
    <xdr:cxnSp macro="">
      <xdr:nvCxnSpPr>
        <xdr:cNvPr id="680" name="直線コネクタ 679"/>
        <xdr:cNvCxnSpPr/>
      </xdr:nvCxnSpPr>
      <xdr:spPr>
        <a:xfrm>
          <a:off x="13703300" y="16378524"/>
          <a:ext cx="889000" cy="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65120</xdr:rowOff>
    </xdr:from>
    <xdr:to>
      <xdr:col>21</xdr:col>
      <xdr:colOff>212725</xdr:colOff>
      <xdr:row>95</xdr:row>
      <xdr:rowOff>166720</xdr:rowOff>
    </xdr:to>
    <xdr:sp macro="" textlink="">
      <xdr:nvSpPr>
        <xdr:cNvPr id="681" name="フローチャート : 判断 680"/>
        <xdr:cNvSpPr/>
      </xdr:nvSpPr>
      <xdr:spPr>
        <a:xfrm>
          <a:off x="14541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157847</xdr:rowOff>
    </xdr:from>
    <xdr:ext cx="534377" cy="259045"/>
    <xdr:sp macro="" textlink="">
      <xdr:nvSpPr>
        <xdr:cNvPr id="682" name="テキスト ボックス 681"/>
        <xdr:cNvSpPr txBox="1"/>
      </xdr:nvSpPr>
      <xdr:spPr>
        <a:xfrm>
          <a:off x="14325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87836</xdr:rowOff>
    </xdr:from>
    <xdr:to>
      <xdr:col>19</xdr:col>
      <xdr:colOff>644525</xdr:colOff>
      <xdr:row>95</xdr:row>
      <xdr:rowOff>90774</xdr:rowOff>
    </xdr:to>
    <xdr:cxnSp macro="">
      <xdr:nvCxnSpPr>
        <xdr:cNvPr id="683" name="直線コネクタ 682"/>
        <xdr:cNvCxnSpPr/>
      </xdr:nvCxnSpPr>
      <xdr:spPr>
        <a:xfrm>
          <a:off x="12814300" y="16375586"/>
          <a:ext cx="8890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49820</xdr:rowOff>
    </xdr:from>
    <xdr:to>
      <xdr:col>20</xdr:col>
      <xdr:colOff>9525</xdr:colOff>
      <xdr:row>95</xdr:row>
      <xdr:rowOff>151420</xdr:rowOff>
    </xdr:to>
    <xdr:sp macro="" textlink="">
      <xdr:nvSpPr>
        <xdr:cNvPr id="684" name="フローチャート : 判断 683"/>
        <xdr:cNvSpPr/>
      </xdr:nvSpPr>
      <xdr:spPr>
        <a:xfrm>
          <a:off x="13652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142547</xdr:rowOff>
    </xdr:from>
    <xdr:ext cx="534377" cy="259045"/>
    <xdr:sp macro="" textlink="">
      <xdr:nvSpPr>
        <xdr:cNvPr id="685" name="テキスト ボックス 684"/>
        <xdr:cNvSpPr txBox="1"/>
      </xdr:nvSpPr>
      <xdr:spPr>
        <a:xfrm>
          <a:off x="13436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60189</xdr:rowOff>
    </xdr:from>
    <xdr:to>
      <xdr:col>18</xdr:col>
      <xdr:colOff>492125</xdr:colOff>
      <xdr:row>95</xdr:row>
      <xdr:rowOff>161789</xdr:rowOff>
    </xdr:to>
    <xdr:sp macro="" textlink="">
      <xdr:nvSpPr>
        <xdr:cNvPr id="686" name="フローチャート : 判断 685"/>
        <xdr:cNvSpPr/>
      </xdr:nvSpPr>
      <xdr:spPr>
        <a:xfrm>
          <a:off x="12763500" y="1634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152916</xdr:rowOff>
    </xdr:from>
    <xdr:ext cx="534377" cy="259045"/>
    <xdr:sp macro="" textlink="">
      <xdr:nvSpPr>
        <xdr:cNvPr id="687" name="テキスト ボックス 686"/>
        <xdr:cNvSpPr txBox="1"/>
      </xdr:nvSpPr>
      <xdr:spPr>
        <a:xfrm>
          <a:off x="12547111" y="1644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95</xdr:row>
      <xdr:rowOff>47895</xdr:rowOff>
    </xdr:from>
    <xdr:to>
      <xdr:col>23</xdr:col>
      <xdr:colOff>568325</xdr:colOff>
      <xdr:row>95</xdr:row>
      <xdr:rowOff>149495</xdr:rowOff>
    </xdr:to>
    <xdr:sp macro="" textlink="">
      <xdr:nvSpPr>
        <xdr:cNvPr id="693" name="円/楕円 692"/>
        <xdr:cNvSpPr/>
      </xdr:nvSpPr>
      <xdr:spPr>
        <a:xfrm>
          <a:off x="16268700" y="1633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70772</xdr:rowOff>
    </xdr:from>
    <xdr:ext cx="534377" cy="259045"/>
    <xdr:sp macro="" textlink="">
      <xdr:nvSpPr>
        <xdr:cNvPr id="694" name="公債費該当値テキスト"/>
        <xdr:cNvSpPr txBox="1"/>
      </xdr:nvSpPr>
      <xdr:spPr>
        <a:xfrm>
          <a:off x="16370300" y="1618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77,175</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57800</xdr:rowOff>
    </xdr:from>
    <xdr:to>
      <xdr:col>22</xdr:col>
      <xdr:colOff>415925</xdr:colOff>
      <xdr:row>95</xdr:row>
      <xdr:rowOff>159400</xdr:rowOff>
    </xdr:to>
    <xdr:sp macro="" textlink="">
      <xdr:nvSpPr>
        <xdr:cNvPr id="695" name="円/楕円 694"/>
        <xdr:cNvSpPr/>
      </xdr:nvSpPr>
      <xdr:spPr>
        <a:xfrm>
          <a:off x="15430500" y="1634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4477</xdr:rowOff>
    </xdr:from>
    <xdr:ext cx="534377" cy="259045"/>
    <xdr:sp macro="" textlink="">
      <xdr:nvSpPr>
        <xdr:cNvPr id="696" name="テキスト ボックス 695"/>
        <xdr:cNvSpPr txBox="1"/>
      </xdr:nvSpPr>
      <xdr:spPr>
        <a:xfrm>
          <a:off x="15214111" y="1612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75,442</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42414</xdr:rowOff>
    </xdr:from>
    <xdr:to>
      <xdr:col>21</xdr:col>
      <xdr:colOff>212725</xdr:colOff>
      <xdr:row>95</xdr:row>
      <xdr:rowOff>144014</xdr:rowOff>
    </xdr:to>
    <xdr:sp macro="" textlink="">
      <xdr:nvSpPr>
        <xdr:cNvPr id="697" name="円/楕円 696"/>
        <xdr:cNvSpPr/>
      </xdr:nvSpPr>
      <xdr:spPr>
        <a:xfrm>
          <a:off x="14541500" y="1633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160541</xdr:rowOff>
    </xdr:from>
    <xdr:ext cx="534377" cy="259045"/>
    <xdr:sp macro="" textlink="">
      <xdr:nvSpPr>
        <xdr:cNvPr id="698" name="テキスト ボックス 697"/>
        <xdr:cNvSpPr txBox="1"/>
      </xdr:nvSpPr>
      <xdr:spPr>
        <a:xfrm>
          <a:off x="14325111" y="1610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78,134</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39974</xdr:rowOff>
    </xdr:from>
    <xdr:to>
      <xdr:col>20</xdr:col>
      <xdr:colOff>9525</xdr:colOff>
      <xdr:row>95</xdr:row>
      <xdr:rowOff>141574</xdr:rowOff>
    </xdr:to>
    <xdr:sp macro="" textlink="">
      <xdr:nvSpPr>
        <xdr:cNvPr id="699" name="円/楕円 698"/>
        <xdr:cNvSpPr/>
      </xdr:nvSpPr>
      <xdr:spPr>
        <a:xfrm>
          <a:off x="13652500" y="1632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158101</xdr:rowOff>
    </xdr:from>
    <xdr:ext cx="534377" cy="259045"/>
    <xdr:sp macro="" textlink="">
      <xdr:nvSpPr>
        <xdr:cNvPr id="700" name="テキスト ボックス 699"/>
        <xdr:cNvSpPr txBox="1"/>
      </xdr:nvSpPr>
      <xdr:spPr>
        <a:xfrm>
          <a:off x="13436111" y="1610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78,561</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37036</xdr:rowOff>
    </xdr:from>
    <xdr:to>
      <xdr:col>18</xdr:col>
      <xdr:colOff>492125</xdr:colOff>
      <xdr:row>95</xdr:row>
      <xdr:rowOff>138636</xdr:rowOff>
    </xdr:to>
    <xdr:sp macro="" textlink="">
      <xdr:nvSpPr>
        <xdr:cNvPr id="701" name="円/楕円 700"/>
        <xdr:cNvSpPr/>
      </xdr:nvSpPr>
      <xdr:spPr>
        <a:xfrm>
          <a:off x="12763500" y="1632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155163</xdr:rowOff>
    </xdr:from>
    <xdr:ext cx="534377" cy="259045"/>
    <xdr:sp macro="" textlink="">
      <xdr:nvSpPr>
        <xdr:cNvPr id="702" name="テキスト ボックス 701"/>
        <xdr:cNvSpPr txBox="1"/>
      </xdr:nvSpPr>
      <xdr:spPr>
        <a:xfrm>
          <a:off x="12547111" y="1610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79,075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3" name="直線コネクタ 71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4" name="テキスト ボックス 71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5" name="直線コネクタ 71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16" name="テキスト ボックス 715"/>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17" name="直線コネクタ 71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8" name="テキスト ボックス 71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19" name="直線コネクタ 71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0" name="テキスト ボックス 71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1" name="直線コネクタ 72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2" name="テキスト ボックス 72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3" name="直線コネクタ 72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4" name="テキスト ボックス 72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61404</xdr:rowOff>
    </xdr:from>
    <xdr:to>
      <xdr:col>32</xdr:col>
      <xdr:colOff>186689</xdr:colOff>
      <xdr:row>39</xdr:row>
      <xdr:rowOff>44450</xdr:rowOff>
    </xdr:to>
    <xdr:cxnSp macro="">
      <xdr:nvCxnSpPr>
        <xdr:cNvPr id="726" name="直線コネクタ 725"/>
        <xdr:cNvCxnSpPr/>
      </xdr:nvCxnSpPr>
      <xdr:spPr>
        <a:xfrm flipV="1">
          <a:off x="22159595" y="5204904"/>
          <a:ext cx="1269" cy="15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61510</xdr:rowOff>
    </xdr:from>
    <xdr:ext cx="249299" cy="259045"/>
    <xdr:sp macro="" textlink="">
      <xdr:nvSpPr>
        <xdr:cNvPr id="727" name="諸支出金最小値テキスト"/>
        <xdr:cNvSpPr txBox="1"/>
      </xdr:nvSpPr>
      <xdr:spPr>
        <a:xfrm>
          <a:off x="22212300" y="6748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28" name="直線コネクタ 72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8081</xdr:rowOff>
    </xdr:from>
    <xdr:ext cx="534377" cy="259045"/>
    <xdr:sp macro="" textlink="">
      <xdr:nvSpPr>
        <xdr:cNvPr id="729" name="諸支出金最大値テキスト"/>
        <xdr:cNvSpPr txBox="1"/>
      </xdr:nvSpPr>
      <xdr:spPr>
        <a:xfrm>
          <a:off x="22212300" y="49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40,055</a:t>
          </a:r>
          <a:endParaRPr kumimoji="1" lang="ja-JP" altLang="en-US" sz="1000" b="1">
            <a:latin typeface="ＭＳ Ｐゴシック"/>
          </a:endParaRPr>
        </a:p>
      </xdr:txBody>
    </xdr:sp>
    <xdr:clientData/>
  </xdr:oneCellAnchor>
  <xdr:twoCellAnchor>
    <xdr:from>
      <xdr:col>32</xdr:col>
      <xdr:colOff>98425</xdr:colOff>
      <xdr:row>30</xdr:row>
      <xdr:rowOff>61404</xdr:rowOff>
    </xdr:from>
    <xdr:to>
      <xdr:col>32</xdr:col>
      <xdr:colOff>276225</xdr:colOff>
      <xdr:row>30</xdr:row>
      <xdr:rowOff>61404</xdr:rowOff>
    </xdr:to>
    <xdr:cxnSp macro="">
      <xdr:nvCxnSpPr>
        <xdr:cNvPr id="730" name="直線コネクタ 729"/>
        <xdr:cNvCxnSpPr/>
      </xdr:nvCxnSpPr>
      <xdr:spPr>
        <a:xfrm>
          <a:off x="22072600" y="520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1" name="直線コネクタ 73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150410</xdr:rowOff>
    </xdr:from>
    <xdr:ext cx="378565" cy="259045"/>
    <xdr:sp macro="" textlink="">
      <xdr:nvSpPr>
        <xdr:cNvPr id="732" name="諸支出金平均値テキスト"/>
        <xdr:cNvSpPr txBox="1"/>
      </xdr:nvSpPr>
      <xdr:spPr>
        <a:xfrm>
          <a:off x="22212300" y="6494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127533</xdr:rowOff>
    </xdr:from>
    <xdr:to>
      <xdr:col>32</xdr:col>
      <xdr:colOff>238125</xdr:colOff>
      <xdr:row>39</xdr:row>
      <xdr:rowOff>57683</xdr:rowOff>
    </xdr:to>
    <xdr:sp macro="" textlink="">
      <xdr:nvSpPr>
        <xdr:cNvPr id="733" name="フローチャート : 判断 732"/>
        <xdr:cNvSpPr/>
      </xdr:nvSpPr>
      <xdr:spPr>
        <a:xfrm>
          <a:off x="221107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4" name="直線コネクタ 73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151688</xdr:rowOff>
    </xdr:from>
    <xdr:to>
      <xdr:col>31</xdr:col>
      <xdr:colOff>85725</xdr:colOff>
      <xdr:row>39</xdr:row>
      <xdr:rowOff>81838</xdr:rowOff>
    </xdr:to>
    <xdr:sp macro="" textlink="">
      <xdr:nvSpPr>
        <xdr:cNvPr id="735" name="フローチャート : 判断 734"/>
        <xdr:cNvSpPr/>
      </xdr:nvSpPr>
      <xdr:spPr>
        <a:xfrm>
          <a:off x="21272500" y="6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98366</xdr:rowOff>
    </xdr:from>
    <xdr:ext cx="378565" cy="259045"/>
    <xdr:sp macro="" textlink="">
      <xdr:nvSpPr>
        <xdr:cNvPr id="736" name="テキスト ボックス 735"/>
        <xdr:cNvSpPr txBox="1"/>
      </xdr:nvSpPr>
      <xdr:spPr>
        <a:xfrm>
          <a:off x="21134017" y="64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37" name="直線コネクタ 73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155613</xdr:rowOff>
    </xdr:from>
    <xdr:to>
      <xdr:col>29</xdr:col>
      <xdr:colOff>568325</xdr:colOff>
      <xdr:row>39</xdr:row>
      <xdr:rowOff>85763</xdr:rowOff>
    </xdr:to>
    <xdr:sp macro="" textlink="">
      <xdr:nvSpPr>
        <xdr:cNvPr id="738" name="フローチャート : 判断 737"/>
        <xdr:cNvSpPr/>
      </xdr:nvSpPr>
      <xdr:spPr>
        <a:xfrm>
          <a:off x="20383500" y="66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102290</xdr:rowOff>
    </xdr:from>
    <xdr:ext cx="378565" cy="259045"/>
    <xdr:sp macro="" textlink="">
      <xdr:nvSpPr>
        <xdr:cNvPr id="739" name="テキスト ボックス 738"/>
        <xdr:cNvSpPr txBox="1"/>
      </xdr:nvSpPr>
      <xdr:spPr>
        <a:xfrm>
          <a:off x="20245017" y="644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0" name="直線コネクタ 73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152756</xdr:rowOff>
    </xdr:from>
    <xdr:to>
      <xdr:col>28</xdr:col>
      <xdr:colOff>365125</xdr:colOff>
      <xdr:row>39</xdr:row>
      <xdr:rowOff>82906</xdr:rowOff>
    </xdr:to>
    <xdr:sp macro="" textlink="">
      <xdr:nvSpPr>
        <xdr:cNvPr id="741" name="フローチャート : 判断 740"/>
        <xdr:cNvSpPr/>
      </xdr:nvSpPr>
      <xdr:spPr>
        <a:xfrm>
          <a:off x="19494500" y="66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99433</xdr:rowOff>
    </xdr:from>
    <xdr:ext cx="378565" cy="259045"/>
    <xdr:sp macro="" textlink="">
      <xdr:nvSpPr>
        <xdr:cNvPr id="742" name="テキスト ボックス 741"/>
        <xdr:cNvSpPr txBox="1"/>
      </xdr:nvSpPr>
      <xdr:spPr>
        <a:xfrm>
          <a:off x="19356017" y="6443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146088</xdr:rowOff>
    </xdr:from>
    <xdr:to>
      <xdr:col>27</xdr:col>
      <xdr:colOff>161925</xdr:colOff>
      <xdr:row>39</xdr:row>
      <xdr:rowOff>76238</xdr:rowOff>
    </xdr:to>
    <xdr:sp macro="" textlink="">
      <xdr:nvSpPr>
        <xdr:cNvPr id="743" name="フローチャート : 判断 742"/>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92765</xdr:rowOff>
    </xdr:from>
    <xdr:ext cx="378565" cy="259045"/>
    <xdr:sp macro="" textlink="">
      <xdr:nvSpPr>
        <xdr:cNvPr id="744" name="テキスト ボックス 743"/>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5" name="テキスト ボックス 74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6" name="テキスト ボックス 74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7" name="テキスト ボックス 74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8" name="テキスト ボックス 74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9" name="テキスト ボックス 74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0" name="円/楕円 74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105960</xdr:rowOff>
    </xdr:from>
    <xdr:ext cx="249299" cy="259045"/>
    <xdr:sp macro="" textlink="">
      <xdr:nvSpPr>
        <xdr:cNvPr id="751" name="諸支出金該当値テキスト"/>
        <xdr:cNvSpPr txBox="1"/>
      </xdr:nvSpPr>
      <xdr:spPr>
        <a:xfrm>
          <a:off x="22212300" y="6621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2" name="円/楕円 75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3" name="テキスト ボックス 752"/>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4" name="円/楕円 75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5" name="テキスト ボックス 754"/>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56" name="円/楕円 75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57" name="テキスト ボックス 756"/>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58" name="円/楕円 75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59" name="テキスト ボックス 758"/>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0" name="正方形/長方形 75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1" name="正方形/長方形 76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2" name="正方形/長方形 76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3" name="正方形/長方形 76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4" name="正方形/長方形 76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5" name="正方形/長方形 76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6" name="正方形/長方形 76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7" name="正方形/長方形 76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8" name="テキスト ボックス 76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9" name="直線コネクタ 76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0" name="直線コネクタ 76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1" name="テキスト ボックス 77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2" name="直線コネクタ 77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3" name="テキスト ボックス 77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5" name="直線コネクタ 77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7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77" name="直線コネクタ 77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7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79" name="直線コネクタ 77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0" name="直線コネクタ 77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2" name="フローチャート : 判断 78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3" name="直線コネクタ 78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4" name="フローチャート : 判断 78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5" name="テキスト ボックス 784"/>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86" name="直線コネクタ 78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87" name="フローチャート : 判断 78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88" name="テキスト ボックス 787"/>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89" name="直線コネクタ 78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0" name="フローチャート : 判断 78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1" name="テキスト ボックス 790"/>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2" name="フローチャート : 判断 79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3" name="テキスト ボックス 792"/>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4" name="テキスト ボックス 79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5" name="テキスト ボックス 79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6" name="テキスト ボックス 79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7" name="テキスト ボックス 79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8" name="テキスト ボックス 79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9" name="円/楕円 79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1" name="円/楕円 80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2" name="テキスト ボックス 801"/>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3" name="円/楕円 80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4" name="テキスト ボックス 803"/>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5" name="円/楕円 80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06" name="テキスト ボックス 805"/>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7" name="円/楕円 80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08" name="テキスト ボックス 807"/>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09" name="正方形/長方形 80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0" name="正方形/長方形 80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1" name="テキスト ボックス 81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類似団体と比較すると、農林水産業費、商工費、土木費、災害復旧費において特徴が顕著である。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農林水産業費では、類似団体の半分ほどの金額となっているものの、地理的条件や農家数、耕作面積の違いなども影響すると思われ、一概に比較できない面もある。また当町は、農山村でありながら戦後早い段階から企業活動の影響を大きく受けてきたため、農林水産業費とは逆に、商工費が類似団体を大きく上回っている。これは工業用水道事業会計を持っていることに加えて、観光交流を目的とした公共施設維持管理経費の多さも示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広い面積の町土に、放射線状に道路が広がる町であるため、町道の維持管理経費、排雪経費の多さが土木費に表れている。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この一方、近年各地で発生しているような災害は、当町では比較的少ない。これは、羽越水害を教訓に、国県で進めてきている砂防工事等により、多少の豪雨であって</a:t>
          </a:r>
          <a:r>
            <a:rPr kumimoji="1" lang="ja-JP" altLang="en-US" sz="1100">
              <a:solidFill>
                <a:schemeClr val="dk1"/>
              </a:solidFill>
              <a:effectLst/>
              <a:latin typeface="+mn-lt"/>
              <a:ea typeface="+mn-ea"/>
              <a:cs typeface="+mn-cs"/>
            </a:rPr>
            <a:t>も大きな</a:t>
          </a:r>
          <a:r>
            <a:rPr kumimoji="1" lang="ja-JP" altLang="ja-JP" sz="1100">
              <a:solidFill>
                <a:schemeClr val="dk1"/>
              </a:solidFill>
              <a:effectLst/>
              <a:latin typeface="+mn-lt"/>
              <a:ea typeface="+mn-ea"/>
              <a:cs typeface="+mn-cs"/>
            </a:rPr>
            <a:t>被害が出にくくなってきていると考えられ、災害復旧費が少ない金額となっている。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27</a:t>
          </a:r>
          <a:r>
            <a:rPr lang="ja-JP" altLang="ja-JP" sz="1100">
              <a:solidFill>
                <a:schemeClr val="dk1"/>
              </a:solidFill>
              <a:effectLst/>
              <a:latin typeface="+mn-lt"/>
              <a:ea typeface="+mn-ea"/>
              <a:cs typeface="+mn-cs"/>
            </a:rPr>
            <a:t>年度は、普通交付税</a:t>
          </a:r>
          <a:r>
            <a:rPr lang="ja-JP" altLang="en-US" sz="1100">
              <a:solidFill>
                <a:schemeClr val="dk1"/>
              </a:solidFill>
              <a:effectLst/>
              <a:latin typeface="+mn-lt"/>
              <a:ea typeface="+mn-ea"/>
              <a:cs typeface="+mn-cs"/>
            </a:rPr>
            <a:t>の増等により</a:t>
          </a:r>
          <a:r>
            <a:rPr lang="ja-JP" altLang="ja-JP" sz="1100">
              <a:solidFill>
                <a:schemeClr val="dk1"/>
              </a:solidFill>
              <a:effectLst/>
              <a:latin typeface="+mn-lt"/>
              <a:ea typeface="+mn-ea"/>
              <a:cs typeface="+mn-cs"/>
            </a:rPr>
            <a:t>、標準財政規模そのものは、前年度より</a:t>
          </a:r>
          <a:r>
            <a:rPr lang="ja-JP" altLang="en-US" sz="1100">
              <a:solidFill>
                <a:schemeClr val="dk1"/>
              </a:solidFill>
              <a:effectLst/>
              <a:latin typeface="+mn-lt"/>
              <a:ea typeface="+mn-ea"/>
              <a:cs typeface="+mn-cs"/>
            </a:rPr>
            <a:t>大きくなっている。</a:t>
          </a:r>
          <a:endParaRPr lang="ja-JP" altLang="ja-JP" sz="1400">
            <a:effectLst/>
          </a:endParaRPr>
        </a:p>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実質収支の比率や、今後の</a:t>
          </a:r>
          <a:r>
            <a:rPr lang="ja-JP" altLang="ja-JP" sz="1100">
              <a:solidFill>
                <a:schemeClr val="dk1"/>
              </a:solidFill>
              <a:effectLst/>
              <a:latin typeface="+mn-lt"/>
              <a:ea typeface="+mn-ea"/>
              <a:cs typeface="+mn-cs"/>
            </a:rPr>
            <a:t>財政運営に向けて積み立てている財政調整基金残高の比率が増となってきている</a:t>
          </a:r>
          <a:r>
            <a:rPr lang="ja-JP" altLang="en-US" sz="1100">
              <a:solidFill>
                <a:schemeClr val="dk1"/>
              </a:solidFill>
              <a:effectLst/>
              <a:latin typeface="+mn-lt"/>
              <a:ea typeface="+mn-ea"/>
              <a:cs typeface="+mn-cs"/>
            </a:rPr>
            <a:t>が、これは今後控えている起債償還等に対応していく事を考えると、現在の水準から徐々に減少していくものと推察される。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27</a:t>
          </a:r>
          <a:r>
            <a:rPr lang="ja-JP" altLang="ja-JP" sz="1100">
              <a:solidFill>
                <a:schemeClr val="dk1"/>
              </a:solidFill>
              <a:effectLst/>
              <a:latin typeface="+mn-lt"/>
              <a:ea typeface="+mn-ea"/>
              <a:cs typeface="+mn-cs"/>
            </a:rPr>
            <a:t>年度は、いずれの会計においても収支不足や資金不足は発生していない。</a:t>
          </a:r>
          <a:endParaRPr lang="ja-JP" altLang="ja-JP" sz="1400">
            <a:effectLst/>
          </a:endParaRPr>
        </a:p>
        <a:p>
          <a:pPr rtl="0"/>
          <a:r>
            <a:rPr lang="ja-JP" altLang="ja-JP" sz="1100">
              <a:solidFill>
                <a:schemeClr val="dk1"/>
              </a:solidFill>
              <a:effectLst/>
              <a:latin typeface="+mn-lt"/>
              <a:ea typeface="+mn-ea"/>
              <a:cs typeface="+mn-cs"/>
            </a:rPr>
            <a:t>　しかし、黒字額の標準財政規模比をみると、総額では減少傾向となっており、また病院事業会計においては特に近年減少の割合が大きくなってきている。病院事業による負担の大きさが、全体の財政状況の厳しさに大きく影響している。</a:t>
          </a:r>
          <a:endParaRPr lang="ja-JP" altLang="ja-JP" sz="1400">
            <a:effectLst/>
          </a:endParaRPr>
        </a:p>
        <a:p>
          <a:pPr rtl="0"/>
          <a:r>
            <a:rPr lang="ja-JP" altLang="ja-JP" sz="1100">
              <a:solidFill>
                <a:schemeClr val="dk1"/>
              </a:solidFill>
              <a:effectLst/>
              <a:latin typeface="+mn-lt"/>
              <a:ea typeface="+mn-ea"/>
              <a:cs typeface="+mn-cs"/>
            </a:rPr>
            <a:t>　水道事業については、比較的安定した経営状態が続いている。しかし、今後は、各種インフラが老朽化する時期を迎え、その更新に大きな負担が想定されることから、引き続き一層の安定経営に努めていくとともに、人口減少社会における企業経営を進め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年度前後までに実施してきた大型事業に係る地方債の償還が終了し、公債費のピークが過ぎたため、元利償還金が大きく減少している。</a:t>
          </a:r>
          <a:endParaRPr lang="ja-JP" altLang="ja-JP" sz="1400">
            <a:effectLst/>
          </a:endParaRPr>
        </a:p>
        <a:p>
          <a:r>
            <a:rPr lang="ja-JP" altLang="ja-JP" sz="1100">
              <a:solidFill>
                <a:schemeClr val="dk1"/>
              </a:solidFill>
              <a:effectLst/>
              <a:latin typeface="+mn-lt"/>
              <a:ea typeface="+mn-ea"/>
              <a:cs typeface="+mn-cs"/>
            </a:rPr>
            <a:t>　しかし、今後数年間にわたり、小学校校舎新築等の大規模事業実施に伴う地方債残高の増による公債費の増加が見込まれ、数年後に再度ピークを迎えることから、自主財源の確保や財源措置のある有利な地方債制度の活用を図るとともに、継続的な起債発行の抑制に努め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病院事業会計等に対する公営企業債繰入の見込額が減少しているほか、財源措置のある地方債を優先的に活用してきた結果、基準財政需要額算入見込額</a:t>
          </a:r>
          <a:r>
            <a:rPr lang="ja-JP" altLang="en-US" sz="1100">
              <a:solidFill>
                <a:schemeClr val="dk1"/>
              </a:solidFill>
              <a:effectLst/>
              <a:latin typeface="+mn-lt"/>
              <a:ea typeface="+mn-ea"/>
              <a:cs typeface="+mn-cs"/>
            </a:rPr>
            <a:t>が一定程度確保できており、地方材現在高の増加に比して、将来負担はそれほど増加していないと言える。</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今後も自主財源の確保に取り組み、地方債発行の抑制または財源措置のある有利な地方債制度の活用を進め、将来負担の軽減を図っていく。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8,123
8,093
737.56
6,424,763
5,886,948
511,375
4,190,715
8,829,800</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8.2
89.7</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51" name="正方形/長方形 50"/>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52" name="正方形/長方形 51"/>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8,123
8,093
737.56
6,424,763
5,886,948
511,375
4,190,715
8,829,800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8.2
89.7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山形県小国町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8,123
8,093
737.56
6,424,763
5,886,948
511,375
4,190,715
8,829,800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8.2
89.7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zoomScale="70" zoomScaleNormal="70"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62</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63</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64</v>
      </c>
      <c r="C3" s="590"/>
      <c r="D3" s="590"/>
      <c r="E3" s="591"/>
      <c r="F3" s="591"/>
      <c r="G3" s="591"/>
      <c r="H3" s="591"/>
      <c r="I3" s="591"/>
      <c r="J3" s="591"/>
      <c r="K3" s="591"/>
      <c r="L3" s="591" t="s">
        <v>65</v>
      </c>
      <c r="M3" s="591"/>
      <c r="N3" s="591"/>
      <c r="O3" s="591"/>
      <c r="P3" s="591"/>
      <c r="Q3" s="591"/>
      <c r="R3" s="594"/>
      <c r="S3" s="594"/>
      <c r="T3" s="594"/>
      <c r="U3" s="594"/>
      <c r="V3" s="595"/>
      <c r="W3" s="492" t="s">
        <v>66</v>
      </c>
      <c r="X3" s="493"/>
      <c r="Y3" s="493"/>
      <c r="Z3" s="493"/>
      <c r="AA3" s="493"/>
      <c r="AB3" s="590"/>
      <c r="AC3" s="594" t="s">
        <v>67</v>
      </c>
      <c r="AD3" s="493"/>
      <c r="AE3" s="493"/>
      <c r="AF3" s="493"/>
      <c r="AG3" s="493"/>
      <c r="AH3" s="493"/>
      <c r="AI3" s="493"/>
      <c r="AJ3" s="493"/>
      <c r="AK3" s="493"/>
      <c r="AL3" s="556"/>
      <c r="AM3" s="492" t="s">
        <v>68</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69</v>
      </c>
      <c r="BO3" s="493"/>
      <c r="BP3" s="493"/>
      <c r="BQ3" s="493"/>
      <c r="BR3" s="493"/>
      <c r="BS3" s="493"/>
      <c r="BT3" s="493"/>
      <c r="BU3" s="556"/>
      <c r="BV3" s="492" t="s">
        <v>70</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71</v>
      </c>
      <c r="CU3" s="493"/>
      <c r="CV3" s="493"/>
      <c r="CW3" s="493"/>
      <c r="CX3" s="493"/>
      <c r="CY3" s="493"/>
      <c r="CZ3" s="493"/>
      <c r="DA3" s="556"/>
      <c r="DB3" s="492" t="s">
        <v>72</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73</v>
      </c>
      <c r="AZ4" s="406"/>
      <c r="BA4" s="406"/>
      <c r="BB4" s="406"/>
      <c r="BC4" s="406"/>
      <c r="BD4" s="406"/>
      <c r="BE4" s="406"/>
      <c r="BF4" s="406"/>
      <c r="BG4" s="406"/>
      <c r="BH4" s="406"/>
      <c r="BI4" s="406"/>
      <c r="BJ4" s="406"/>
      <c r="BK4" s="406"/>
      <c r="BL4" s="406"/>
      <c r="BM4" s="407"/>
      <c r="BN4" s="408">
        <v>6424763</v>
      </c>
      <c r="BO4" s="409"/>
      <c r="BP4" s="409"/>
      <c r="BQ4" s="409"/>
      <c r="BR4" s="409"/>
      <c r="BS4" s="409"/>
      <c r="BT4" s="409"/>
      <c r="BU4" s="410"/>
      <c r="BV4" s="408">
        <v>6628069</v>
      </c>
      <c r="BW4" s="409"/>
      <c r="BX4" s="409"/>
      <c r="BY4" s="409"/>
      <c r="BZ4" s="409"/>
      <c r="CA4" s="409"/>
      <c r="CB4" s="409"/>
      <c r="CC4" s="410"/>
      <c r="CD4" s="582" t="s">
        <v>74</v>
      </c>
      <c r="CE4" s="583"/>
      <c r="CF4" s="583"/>
      <c r="CG4" s="583"/>
      <c r="CH4" s="583"/>
      <c r="CI4" s="583"/>
      <c r="CJ4" s="583"/>
      <c r="CK4" s="583"/>
      <c r="CL4" s="583"/>
      <c r="CM4" s="583"/>
      <c r="CN4" s="583"/>
      <c r="CO4" s="583"/>
      <c r="CP4" s="583"/>
      <c r="CQ4" s="583"/>
      <c r="CR4" s="583"/>
      <c r="CS4" s="584"/>
      <c r="CT4" s="585">
        <v>12.2</v>
      </c>
      <c r="CU4" s="586"/>
      <c r="CV4" s="586"/>
      <c r="CW4" s="586"/>
      <c r="CX4" s="586"/>
      <c r="CY4" s="586"/>
      <c r="CZ4" s="586"/>
      <c r="DA4" s="587"/>
      <c r="DB4" s="585">
        <v>11.2</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75</v>
      </c>
      <c r="AN5" s="387"/>
      <c r="AO5" s="387"/>
      <c r="AP5" s="387"/>
      <c r="AQ5" s="387"/>
      <c r="AR5" s="387"/>
      <c r="AS5" s="387"/>
      <c r="AT5" s="388"/>
      <c r="AU5" s="470" t="s">
        <v>76</v>
      </c>
      <c r="AV5" s="471"/>
      <c r="AW5" s="471"/>
      <c r="AX5" s="471"/>
      <c r="AY5" s="393" t="s">
        <v>77</v>
      </c>
      <c r="AZ5" s="394"/>
      <c r="BA5" s="394"/>
      <c r="BB5" s="394"/>
      <c r="BC5" s="394"/>
      <c r="BD5" s="394"/>
      <c r="BE5" s="394"/>
      <c r="BF5" s="394"/>
      <c r="BG5" s="394"/>
      <c r="BH5" s="394"/>
      <c r="BI5" s="394"/>
      <c r="BJ5" s="394"/>
      <c r="BK5" s="394"/>
      <c r="BL5" s="394"/>
      <c r="BM5" s="395"/>
      <c r="BN5" s="413">
        <v>5886948</v>
      </c>
      <c r="BO5" s="414"/>
      <c r="BP5" s="414"/>
      <c r="BQ5" s="414"/>
      <c r="BR5" s="414"/>
      <c r="BS5" s="414"/>
      <c r="BT5" s="414"/>
      <c r="BU5" s="415"/>
      <c r="BV5" s="413">
        <v>6167723</v>
      </c>
      <c r="BW5" s="414"/>
      <c r="BX5" s="414"/>
      <c r="BY5" s="414"/>
      <c r="BZ5" s="414"/>
      <c r="CA5" s="414"/>
      <c r="CB5" s="414"/>
      <c r="CC5" s="415"/>
      <c r="CD5" s="422" t="s">
        <v>78</v>
      </c>
      <c r="CE5" s="423"/>
      <c r="CF5" s="423"/>
      <c r="CG5" s="423"/>
      <c r="CH5" s="423"/>
      <c r="CI5" s="423"/>
      <c r="CJ5" s="423"/>
      <c r="CK5" s="423"/>
      <c r="CL5" s="423"/>
      <c r="CM5" s="423"/>
      <c r="CN5" s="423"/>
      <c r="CO5" s="423"/>
      <c r="CP5" s="423"/>
      <c r="CQ5" s="423"/>
      <c r="CR5" s="423"/>
      <c r="CS5" s="424"/>
      <c r="CT5" s="383">
        <v>81.3</v>
      </c>
      <c r="CU5" s="384"/>
      <c r="CV5" s="384"/>
      <c r="CW5" s="384"/>
      <c r="CX5" s="384"/>
      <c r="CY5" s="384"/>
      <c r="CZ5" s="384"/>
      <c r="DA5" s="385"/>
      <c r="DB5" s="383">
        <v>83.7</v>
      </c>
      <c r="DC5" s="384"/>
      <c r="DD5" s="384"/>
      <c r="DE5" s="384"/>
      <c r="DF5" s="384"/>
      <c r="DG5" s="384"/>
      <c r="DH5" s="384"/>
      <c r="DI5" s="385"/>
      <c r="DJ5" s="137"/>
      <c r="DK5" s="137"/>
      <c r="DL5" s="137"/>
      <c r="DM5" s="137"/>
      <c r="DN5" s="137"/>
      <c r="DO5" s="137"/>
    </row>
    <row r="6" spans="1:119" ht="18.75" customHeight="1">
      <c r="A6" s="138"/>
      <c r="B6" s="562" t="s">
        <v>79</v>
      </c>
      <c r="C6" s="427"/>
      <c r="D6" s="427"/>
      <c r="E6" s="563"/>
      <c r="F6" s="563"/>
      <c r="G6" s="563"/>
      <c r="H6" s="563"/>
      <c r="I6" s="563"/>
      <c r="J6" s="563"/>
      <c r="K6" s="563"/>
      <c r="L6" s="563" t="s">
        <v>80</v>
      </c>
      <c r="M6" s="563"/>
      <c r="N6" s="563"/>
      <c r="O6" s="563"/>
      <c r="P6" s="563"/>
      <c r="Q6" s="563"/>
      <c r="R6" s="451"/>
      <c r="S6" s="451"/>
      <c r="T6" s="451"/>
      <c r="U6" s="451"/>
      <c r="V6" s="569"/>
      <c r="W6" s="502" t="s">
        <v>81</v>
      </c>
      <c r="X6" s="426"/>
      <c r="Y6" s="426"/>
      <c r="Z6" s="426"/>
      <c r="AA6" s="426"/>
      <c r="AB6" s="427"/>
      <c r="AC6" s="574" t="s">
        <v>82</v>
      </c>
      <c r="AD6" s="575"/>
      <c r="AE6" s="575"/>
      <c r="AF6" s="575"/>
      <c r="AG6" s="575"/>
      <c r="AH6" s="575"/>
      <c r="AI6" s="575"/>
      <c r="AJ6" s="575"/>
      <c r="AK6" s="575"/>
      <c r="AL6" s="576"/>
      <c r="AM6" s="482" t="s">
        <v>83</v>
      </c>
      <c r="AN6" s="387"/>
      <c r="AO6" s="387"/>
      <c r="AP6" s="387"/>
      <c r="AQ6" s="387"/>
      <c r="AR6" s="387"/>
      <c r="AS6" s="387"/>
      <c r="AT6" s="388"/>
      <c r="AU6" s="470" t="s">
        <v>76</v>
      </c>
      <c r="AV6" s="471"/>
      <c r="AW6" s="471"/>
      <c r="AX6" s="471"/>
      <c r="AY6" s="393" t="s">
        <v>84</v>
      </c>
      <c r="AZ6" s="394"/>
      <c r="BA6" s="394"/>
      <c r="BB6" s="394"/>
      <c r="BC6" s="394"/>
      <c r="BD6" s="394"/>
      <c r="BE6" s="394"/>
      <c r="BF6" s="394"/>
      <c r="BG6" s="394"/>
      <c r="BH6" s="394"/>
      <c r="BI6" s="394"/>
      <c r="BJ6" s="394"/>
      <c r="BK6" s="394"/>
      <c r="BL6" s="394"/>
      <c r="BM6" s="395"/>
      <c r="BN6" s="413">
        <v>537815</v>
      </c>
      <c r="BO6" s="414"/>
      <c r="BP6" s="414"/>
      <c r="BQ6" s="414"/>
      <c r="BR6" s="414"/>
      <c r="BS6" s="414"/>
      <c r="BT6" s="414"/>
      <c r="BU6" s="415"/>
      <c r="BV6" s="413">
        <v>460346</v>
      </c>
      <c r="BW6" s="414"/>
      <c r="BX6" s="414"/>
      <c r="BY6" s="414"/>
      <c r="BZ6" s="414"/>
      <c r="CA6" s="414"/>
      <c r="CB6" s="414"/>
      <c r="CC6" s="415"/>
      <c r="CD6" s="422" t="s">
        <v>85</v>
      </c>
      <c r="CE6" s="423"/>
      <c r="CF6" s="423"/>
      <c r="CG6" s="423"/>
      <c r="CH6" s="423"/>
      <c r="CI6" s="423"/>
      <c r="CJ6" s="423"/>
      <c r="CK6" s="423"/>
      <c r="CL6" s="423"/>
      <c r="CM6" s="423"/>
      <c r="CN6" s="423"/>
      <c r="CO6" s="423"/>
      <c r="CP6" s="423"/>
      <c r="CQ6" s="423"/>
      <c r="CR6" s="423"/>
      <c r="CS6" s="424"/>
      <c r="CT6" s="559">
        <v>85.8</v>
      </c>
      <c r="CU6" s="560"/>
      <c r="CV6" s="560"/>
      <c r="CW6" s="560"/>
      <c r="CX6" s="560"/>
      <c r="CY6" s="560"/>
      <c r="CZ6" s="560"/>
      <c r="DA6" s="561"/>
      <c r="DB6" s="559">
        <v>88.7</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86</v>
      </c>
      <c r="AN7" s="387"/>
      <c r="AO7" s="387"/>
      <c r="AP7" s="387"/>
      <c r="AQ7" s="387"/>
      <c r="AR7" s="387"/>
      <c r="AS7" s="387"/>
      <c r="AT7" s="388"/>
      <c r="AU7" s="470" t="s">
        <v>87</v>
      </c>
      <c r="AV7" s="471"/>
      <c r="AW7" s="471"/>
      <c r="AX7" s="471"/>
      <c r="AY7" s="393" t="s">
        <v>88</v>
      </c>
      <c r="AZ7" s="394"/>
      <c r="BA7" s="394"/>
      <c r="BB7" s="394"/>
      <c r="BC7" s="394"/>
      <c r="BD7" s="394"/>
      <c r="BE7" s="394"/>
      <c r="BF7" s="394"/>
      <c r="BG7" s="394"/>
      <c r="BH7" s="394"/>
      <c r="BI7" s="394"/>
      <c r="BJ7" s="394"/>
      <c r="BK7" s="394"/>
      <c r="BL7" s="394"/>
      <c r="BM7" s="395"/>
      <c r="BN7" s="413">
        <v>26440</v>
      </c>
      <c r="BO7" s="414"/>
      <c r="BP7" s="414"/>
      <c r="BQ7" s="414"/>
      <c r="BR7" s="414"/>
      <c r="BS7" s="414"/>
      <c r="BT7" s="414"/>
      <c r="BU7" s="415"/>
      <c r="BV7" s="413">
        <v>1050</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4190715</v>
      </c>
      <c r="CU7" s="414"/>
      <c r="CV7" s="414"/>
      <c r="CW7" s="414"/>
      <c r="CX7" s="414"/>
      <c r="CY7" s="414"/>
      <c r="CZ7" s="414"/>
      <c r="DA7" s="415"/>
      <c r="DB7" s="413">
        <v>4114809</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91</v>
      </c>
      <c r="AV8" s="471"/>
      <c r="AW8" s="471"/>
      <c r="AX8" s="471"/>
      <c r="AY8" s="393" t="s">
        <v>92</v>
      </c>
      <c r="AZ8" s="394"/>
      <c r="BA8" s="394"/>
      <c r="BB8" s="394"/>
      <c r="BC8" s="394"/>
      <c r="BD8" s="394"/>
      <c r="BE8" s="394"/>
      <c r="BF8" s="394"/>
      <c r="BG8" s="394"/>
      <c r="BH8" s="394"/>
      <c r="BI8" s="394"/>
      <c r="BJ8" s="394"/>
      <c r="BK8" s="394"/>
      <c r="BL8" s="394"/>
      <c r="BM8" s="395"/>
      <c r="BN8" s="413">
        <v>511375</v>
      </c>
      <c r="BO8" s="414"/>
      <c r="BP8" s="414"/>
      <c r="BQ8" s="414"/>
      <c r="BR8" s="414"/>
      <c r="BS8" s="414"/>
      <c r="BT8" s="414"/>
      <c r="BU8" s="415"/>
      <c r="BV8" s="413">
        <v>459296</v>
      </c>
      <c r="BW8" s="414"/>
      <c r="BX8" s="414"/>
      <c r="BY8" s="414"/>
      <c r="BZ8" s="414"/>
      <c r="CA8" s="414"/>
      <c r="CB8" s="414"/>
      <c r="CC8" s="415"/>
      <c r="CD8" s="422" t="s">
        <v>93</v>
      </c>
      <c r="CE8" s="423"/>
      <c r="CF8" s="423"/>
      <c r="CG8" s="423"/>
      <c r="CH8" s="423"/>
      <c r="CI8" s="423"/>
      <c r="CJ8" s="423"/>
      <c r="CK8" s="423"/>
      <c r="CL8" s="423"/>
      <c r="CM8" s="423"/>
      <c r="CN8" s="423"/>
      <c r="CO8" s="423"/>
      <c r="CP8" s="423"/>
      <c r="CQ8" s="423"/>
      <c r="CR8" s="423"/>
      <c r="CS8" s="424"/>
      <c r="CT8" s="522">
        <v>0.25</v>
      </c>
      <c r="CU8" s="523"/>
      <c r="CV8" s="523"/>
      <c r="CW8" s="523"/>
      <c r="CX8" s="523"/>
      <c r="CY8" s="523"/>
      <c r="CZ8" s="523"/>
      <c r="DA8" s="524"/>
      <c r="DB8" s="522">
        <v>0.24</v>
      </c>
      <c r="DC8" s="523"/>
      <c r="DD8" s="523"/>
      <c r="DE8" s="523"/>
      <c r="DF8" s="523"/>
      <c r="DG8" s="523"/>
      <c r="DH8" s="523"/>
      <c r="DI8" s="524"/>
      <c r="DJ8" s="137"/>
      <c r="DK8" s="137"/>
      <c r="DL8" s="137"/>
      <c r="DM8" s="137"/>
      <c r="DN8" s="137"/>
      <c r="DO8" s="137"/>
    </row>
    <row r="9" spans="1:119" ht="18.75" customHeight="1" thickBot="1">
      <c r="A9" s="138"/>
      <c r="B9" s="548" t="s">
        <v>94</v>
      </c>
      <c r="C9" s="549"/>
      <c r="D9" s="549"/>
      <c r="E9" s="549"/>
      <c r="F9" s="549"/>
      <c r="G9" s="549"/>
      <c r="H9" s="549"/>
      <c r="I9" s="549"/>
      <c r="J9" s="549"/>
      <c r="K9" s="476"/>
      <c r="L9" s="550" t="s">
        <v>95</v>
      </c>
      <c r="M9" s="551"/>
      <c r="N9" s="551"/>
      <c r="O9" s="551"/>
      <c r="P9" s="551"/>
      <c r="Q9" s="552"/>
      <c r="R9" s="553">
        <v>7868</v>
      </c>
      <c r="S9" s="554"/>
      <c r="T9" s="554"/>
      <c r="U9" s="554"/>
      <c r="V9" s="555"/>
      <c r="W9" s="492" t="s">
        <v>96</v>
      </c>
      <c r="X9" s="493"/>
      <c r="Y9" s="493"/>
      <c r="Z9" s="493"/>
      <c r="AA9" s="493"/>
      <c r="AB9" s="493"/>
      <c r="AC9" s="493"/>
      <c r="AD9" s="493"/>
      <c r="AE9" s="493"/>
      <c r="AF9" s="493"/>
      <c r="AG9" s="493"/>
      <c r="AH9" s="493"/>
      <c r="AI9" s="493"/>
      <c r="AJ9" s="493"/>
      <c r="AK9" s="493"/>
      <c r="AL9" s="556"/>
      <c r="AM9" s="482" t="s">
        <v>97</v>
      </c>
      <c r="AN9" s="387"/>
      <c r="AO9" s="387"/>
      <c r="AP9" s="387"/>
      <c r="AQ9" s="387"/>
      <c r="AR9" s="387"/>
      <c r="AS9" s="387"/>
      <c r="AT9" s="388"/>
      <c r="AU9" s="470" t="s">
        <v>76</v>
      </c>
      <c r="AV9" s="471"/>
      <c r="AW9" s="471"/>
      <c r="AX9" s="471"/>
      <c r="AY9" s="393" t="s">
        <v>98</v>
      </c>
      <c r="AZ9" s="394"/>
      <c r="BA9" s="394"/>
      <c r="BB9" s="394"/>
      <c r="BC9" s="394"/>
      <c r="BD9" s="394"/>
      <c r="BE9" s="394"/>
      <c r="BF9" s="394"/>
      <c r="BG9" s="394"/>
      <c r="BH9" s="394"/>
      <c r="BI9" s="394"/>
      <c r="BJ9" s="394"/>
      <c r="BK9" s="394"/>
      <c r="BL9" s="394"/>
      <c r="BM9" s="395"/>
      <c r="BN9" s="413">
        <v>51989</v>
      </c>
      <c r="BO9" s="414"/>
      <c r="BP9" s="414"/>
      <c r="BQ9" s="414"/>
      <c r="BR9" s="414"/>
      <c r="BS9" s="414"/>
      <c r="BT9" s="414"/>
      <c r="BU9" s="415"/>
      <c r="BV9" s="413">
        <v>180571</v>
      </c>
      <c r="BW9" s="414"/>
      <c r="BX9" s="414"/>
      <c r="BY9" s="414"/>
      <c r="BZ9" s="414"/>
      <c r="CA9" s="414"/>
      <c r="CB9" s="414"/>
      <c r="CC9" s="415"/>
      <c r="CD9" s="422" t="s">
        <v>99</v>
      </c>
      <c r="CE9" s="423"/>
      <c r="CF9" s="423"/>
      <c r="CG9" s="423"/>
      <c r="CH9" s="423"/>
      <c r="CI9" s="423"/>
      <c r="CJ9" s="423"/>
      <c r="CK9" s="423"/>
      <c r="CL9" s="423"/>
      <c r="CM9" s="423"/>
      <c r="CN9" s="423"/>
      <c r="CO9" s="423"/>
      <c r="CP9" s="423"/>
      <c r="CQ9" s="423"/>
      <c r="CR9" s="423"/>
      <c r="CS9" s="424"/>
      <c r="CT9" s="383">
        <v>12</v>
      </c>
      <c r="CU9" s="384"/>
      <c r="CV9" s="384"/>
      <c r="CW9" s="384"/>
      <c r="CX9" s="384"/>
      <c r="CY9" s="384"/>
      <c r="CZ9" s="384"/>
      <c r="DA9" s="385"/>
      <c r="DB9" s="383">
        <v>12.3</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100</v>
      </c>
      <c r="M10" s="387"/>
      <c r="N10" s="387"/>
      <c r="O10" s="387"/>
      <c r="P10" s="387"/>
      <c r="Q10" s="388"/>
      <c r="R10" s="389">
        <v>8862</v>
      </c>
      <c r="S10" s="390"/>
      <c r="T10" s="390"/>
      <c r="U10" s="390"/>
      <c r="V10" s="392"/>
      <c r="W10" s="557"/>
      <c r="X10" s="375"/>
      <c r="Y10" s="375"/>
      <c r="Z10" s="375"/>
      <c r="AA10" s="375"/>
      <c r="AB10" s="375"/>
      <c r="AC10" s="375"/>
      <c r="AD10" s="375"/>
      <c r="AE10" s="375"/>
      <c r="AF10" s="375"/>
      <c r="AG10" s="375"/>
      <c r="AH10" s="375"/>
      <c r="AI10" s="375"/>
      <c r="AJ10" s="375"/>
      <c r="AK10" s="375"/>
      <c r="AL10" s="558"/>
      <c r="AM10" s="482" t="s">
        <v>101</v>
      </c>
      <c r="AN10" s="387"/>
      <c r="AO10" s="387"/>
      <c r="AP10" s="387"/>
      <c r="AQ10" s="387"/>
      <c r="AR10" s="387"/>
      <c r="AS10" s="387"/>
      <c r="AT10" s="388"/>
      <c r="AU10" s="470" t="s">
        <v>102</v>
      </c>
      <c r="AV10" s="471"/>
      <c r="AW10" s="471"/>
      <c r="AX10" s="471"/>
      <c r="AY10" s="393" t="s">
        <v>103</v>
      </c>
      <c r="AZ10" s="394"/>
      <c r="BA10" s="394"/>
      <c r="BB10" s="394"/>
      <c r="BC10" s="394"/>
      <c r="BD10" s="394"/>
      <c r="BE10" s="394"/>
      <c r="BF10" s="394"/>
      <c r="BG10" s="394"/>
      <c r="BH10" s="394"/>
      <c r="BI10" s="394"/>
      <c r="BJ10" s="394"/>
      <c r="BK10" s="394"/>
      <c r="BL10" s="394"/>
      <c r="BM10" s="395"/>
      <c r="BN10" s="413">
        <v>165114</v>
      </c>
      <c r="BO10" s="414"/>
      <c r="BP10" s="414"/>
      <c r="BQ10" s="414"/>
      <c r="BR10" s="414"/>
      <c r="BS10" s="414"/>
      <c r="BT10" s="414"/>
      <c r="BU10" s="415"/>
      <c r="BV10" s="413">
        <v>50270</v>
      </c>
      <c r="BW10" s="414"/>
      <c r="BX10" s="414"/>
      <c r="BY10" s="414"/>
      <c r="BZ10" s="414"/>
      <c r="CA10" s="414"/>
      <c r="CB10" s="414"/>
      <c r="CC10" s="415"/>
      <c r="CD10" s="142" t="s">
        <v>104</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105</v>
      </c>
      <c r="M11" s="460"/>
      <c r="N11" s="460"/>
      <c r="O11" s="460"/>
      <c r="P11" s="460"/>
      <c r="Q11" s="461"/>
      <c r="R11" s="545" t="s">
        <v>106</v>
      </c>
      <c r="S11" s="546"/>
      <c r="T11" s="546"/>
      <c r="U11" s="546"/>
      <c r="V11" s="547"/>
      <c r="W11" s="557"/>
      <c r="X11" s="375"/>
      <c r="Y11" s="375"/>
      <c r="Z11" s="375"/>
      <c r="AA11" s="375"/>
      <c r="AB11" s="375"/>
      <c r="AC11" s="375"/>
      <c r="AD11" s="375"/>
      <c r="AE11" s="375"/>
      <c r="AF11" s="375"/>
      <c r="AG11" s="375"/>
      <c r="AH11" s="375"/>
      <c r="AI11" s="375"/>
      <c r="AJ11" s="375"/>
      <c r="AK11" s="375"/>
      <c r="AL11" s="558"/>
      <c r="AM11" s="482" t="s">
        <v>107</v>
      </c>
      <c r="AN11" s="387"/>
      <c r="AO11" s="387"/>
      <c r="AP11" s="387"/>
      <c r="AQ11" s="387"/>
      <c r="AR11" s="387"/>
      <c r="AS11" s="387"/>
      <c r="AT11" s="388"/>
      <c r="AU11" s="470" t="s">
        <v>108</v>
      </c>
      <c r="AV11" s="471"/>
      <c r="AW11" s="471"/>
      <c r="AX11" s="471"/>
      <c r="AY11" s="393" t="s">
        <v>109</v>
      </c>
      <c r="AZ11" s="394"/>
      <c r="BA11" s="394"/>
      <c r="BB11" s="394"/>
      <c r="BC11" s="394"/>
      <c r="BD11" s="394"/>
      <c r="BE11" s="394"/>
      <c r="BF11" s="394"/>
      <c r="BG11" s="394"/>
      <c r="BH11" s="394"/>
      <c r="BI11" s="394"/>
      <c r="BJ11" s="394"/>
      <c r="BK11" s="394"/>
      <c r="BL11" s="394"/>
      <c r="BM11" s="395"/>
      <c r="BN11" s="413" t="s">
        <v>110</v>
      </c>
      <c r="BO11" s="414"/>
      <c r="BP11" s="414"/>
      <c r="BQ11" s="414"/>
      <c r="BR11" s="414"/>
      <c r="BS11" s="414"/>
      <c r="BT11" s="414"/>
      <c r="BU11" s="415"/>
      <c r="BV11" s="413" t="s">
        <v>110</v>
      </c>
      <c r="BW11" s="414"/>
      <c r="BX11" s="414"/>
      <c r="BY11" s="414"/>
      <c r="BZ11" s="414"/>
      <c r="CA11" s="414"/>
      <c r="CB11" s="414"/>
      <c r="CC11" s="415"/>
      <c r="CD11" s="422" t="s">
        <v>111</v>
      </c>
      <c r="CE11" s="423"/>
      <c r="CF11" s="423"/>
      <c r="CG11" s="423"/>
      <c r="CH11" s="423"/>
      <c r="CI11" s="423"/>
      <c r="CJ11" s="423"/>
      <c r="CK11" s="423"/>
      <c r="CL11" s="423"/>
      <c r="CM11" s="423"/>
      <c r="CN11" s="423"/>
      <c r="CO11" s="423"/>
      <c r="CP11" s="423"/>
      <c r="CQ11" s="423"/>
      <c r="CR11" s="423"/>
      <c r="CS11" s="424"/>
      <c r="CT11" s="522" t="s">
        <v>110</v>
      </c>
      <c r="CU11" s="523"/>
      <c r="CV11" s="523"/>
      <c r="CW11" s="523"/>
      <c r="CX11" s="523"/>
      <c r="CY11" s="523"/>
      <c r="CZ11" s="523"/>
      <c r="DA11" s="524"/>
      <c r="DB11" s="522" t="s">
        <v>110</v>
      </c>
      <c r="DC11" s="523"/>
      <c r="DD11" s="523"/>
      <c r="DE11" s="523"/>
      <c r="DF11" s="523"/>
      <c r="DG11" s="523"/>
      <c r="DH11" s="523"/>
      <c r="DI11" s="524"/>
      <c r="DJ11" s="137"/>
      <c r="DK11" s="137"/>
      <c r="DL11" s="137"/>
      <c r="DM11" s="137"/>
      <c r="DN11" s="137"/>
      <c r="DO11" s="137"/>
    </row>
    <row r="12" spans="1:119" ht="18.75" customHeight="1">
      <c r="A12" s="138"/>
      <c r="B12" s="525" t="s">
        <v>112</v>
      </c>
      <c r="C12" s="526"/>
      <c r="D12" s="526"/>
      <c r="E12" s="526"/>
      <c r="F12" s="526"/>
      <c r="G12" s="526"/>
      <c r="H12" s="526"/>
      <c r="I12" s="526"/>
      <c r="J12" s="526"/>
      <c r="K12" s="527"/>
      <c r="L12" s="534" t="s">
        <v>113</v>
      </c>
      <c r="M12" s="535"/>
      <c r="N12" s="535"/>
      <c r="O12" s="535"/>
      <c r="P12" s="535"/>
      <c r="Q12" s="536"/>
      <c r="R12" s="537">
        <v>8123</v>
      </c>
      <c r="S12" s="538"/>
      <c r="T12" s="538"/>
      <c r="U12" s="538"/>
      <c r="V12" s="539"/>
      <c r="W12" s="540" t="s">
        <v>1</v>
      </c>
      <c r="X12" s="471"/>
      <c r="Y12" s="471"/>
      <c r="Z12" s="471"/>
      <c r="AA12" s="471"/>
      <c r="AB12" s="541"/>
      <c r="AC12" s="470" t="s">
        <v>114</v>
      </c>
      <c r="AD12" s="471"/>
      <c r="AE12" s="471"/>
      <c r="AF12" s="471"/>
      <c r="AG12" s="541"/>
      <c r="AH12" s="470" t="s">
        <v>115</v>
      </c>
      <c r="AI12" s="471"/>
      <c r="AJ12" s="471"/>
      <c r="AK12" s="471"/>
      <c r="AL12" s="542"/>
      <c r="AM12" s="482" t="s">
        <v>116</v>
      </c>
      <c r="AN12" s="387"/>
      <c r="AO12" s="387"/>
      <c r="AP12" s="387"/>
      <c r="AQ12" s="387"/>
      <c r="AR12" s="387"/>
      <c r="AS12" s="387"/>
      <c r="AT12" s="388"/>
      <c r="AU12" s="470" t="s">
        <v>117</v>
      </c>
      <c r="AV12" s="471"/>
      <c r="AW12" s="471"/>
      <c r="AX12" s="471"/>
      <c r="AY12" s="393" t="s">
        <v>118</v>
      </c>
      <c r="AZ12" s="394"/>
      <c r="BA12" s="394"/>
      <c r="BB12" s="394"/>
      <c r="BC12" s="394"/>
      <c r="BD12" s="394"/>
      <c r="BE12" s="394"/>
      <c r="BF12" s="394"/>
      <c r="BG12" s="394"/>
      <c r="BH12" s="394"/>
      <c r="BI12" s="394"/>
      <c r="BJ12" s="394"/>
      <c r="BK12" s="394"/>
      <c r="BL12" s="394"/>
      <c r="BM12" s="395"/>
      <c r="BN12" s="413">
        <v>59000</v>
      </c>
      <c r="BO12" s="414"/>
      <c r="BP12" s="414"/>
      <c r="BQ12" s="414"/>
      <c r="BR12" s="414"/>
      <c r="BS12" s="414"/>
      <c r="BT12" s="414"/>
      <c r="BU12" s="415"/>
      <c r="BV12" s="413">
        <v>50000</v>
      </c>
      <c r="BW12" s="414"/>
      <c r="BX12" s="414"/>
      <c r="BY12" s="414"/>
      <c r="BZ12" s="414"/>
      <c r="CA12" s="414"/>
      <c r="CB12" s="414"/>
      <c r="CC12" s="415"/>
      <c r="CD12" s="422" t="s">
        <v>119</v>
      </c>
      <c r="CE12" s="423"/>
      <c r="CF12" s="423"/>
      <c r="CG12" s="423"/>
      <c r="CH12" s="423"/>
      <c r="CI12" s="423"/>
      <c r="CJ12" s="423"/>
      <c r="CK12" s="423"/>
      <c r="CL12" s="423"/>
      <c r="CM12" s="423"/>
      <c r="CN12" s="423"/>
      <c r="CO12" s="423"/>
      <c r="CP12" s="423"/>
      <c r="CQ12" s="423"/>
      <c r="CR12" s="423"/>
      <c r="CS12" s="424"/>
      <c r="CT12" s="522" t="s">
        <v>120</v>
      </c>
      <c r="CU12" s="523"/>
      <c r="CV12" s="523"/>
      <c r="CW12" s="523"/>
      <c r="CX12" s="523"/>
      <c r="CY12" s="523"/>
      <c r="CZ12" s="523"/>
      <c r="DA12" s="524"/>
      <c r="DB12" s="522" t="s">
        <v>120</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121</v>
      </c>
      <c r="N13" s="512"/>
      <c r="O13" s="512"/>
      <c r="P13" s="512"/>
      <c r="Q13" s="513"/>
      <c r="R13" s="514">
        <v>8093</v>
      </c>
      <c r="S13" s="515"/>
      <c r="T13" s="515"/>
      <c r="U13" s="515"/>
      <c r="V13" s="516"/>
      <c r="W13" s="502" t="s">
        <v>122</v>
      </c>
      <c r="X13" s="426"/>
      <c r="Y13" s="426"/>
      <c r="Z13" s="426"/>
      <c r="AA13" s="426"/>
      <c r="AB13" s="427"/>
      <c r="AC13" s="389">
        <v>280</v>
      </c>
      <c r="AD13" s="390"/>
      <c r="AE13" s="390"/>
      <c r="AF13" s="390"/>
      <c r="AG13" s="391"/>
      <c r="AH13" s="389">
        <v>333</v>
      </c>
      <c r="AI13" s="390"/>
      <c r="AJ13" s="390"/>
      <c r="AK13" s="390"/>
      <c r="AL13" s="392"/>
      <c r="AM13" s="482" t="s">
        <v>123</v>
      </c>
      <c r="AN13" s="387"/>
      <c r="AO13" s="387"/>
      <c r="AP13" s="387"/>
      <c r="AQ13" s="387"/>
      <c r="AR13" s="387"/>
      <c r="AS13" s="387"/>
      <c r="AT13" s="388"/>
      <c r="AU13" s="470" t="s">
        <v>124</v>
      </c>
      <c r="AV13" s="471"/>
      <c r="AW13" s="471"/>
      <c r="AX13" s="471"/>
      <c r="AY13" s="393" t="s">
        <v>125</v>
      </c>
      <c r="AZ13" s="394"/>
      <c r="BA13" s="394"/>
      <c r="BB13" s="394"/>
      <c r="BC13" s="394"/>
      <c r="BD13" s="394"/>
      <c r="BE13" s="394"/>
      <c r="BF13" s="394"/>
      <c r="BG13" s="394"/>
      <c r="BH13" s="394"/>
      <c r="BI13" s="394"/>
      <c r="BJ13" s="394"/>
      <c r="BK13" s="394"/>
      <c r="BL13" s="394"/>
      <c r="BM13" s="395"/>
      <c r="BN13" s="413">
        <v>158103</v>
      </c>
      <c r="BO13" s="414"/>
      <c r="BP13" s="414"/>
      <c r="BQ13" s="414"/>
      <c r="BR13" s="414"/>
      <c r="BS13" s="414"/>
      <c r="BT13" s="414"/>
      <c r="BU13" s="415"/>
      <c r="BV13" s="413">
        <v>180841</v>
      </c>
      <c r="BW13" s="414"/>
      <c r="BX13" s="414"/>
      <c r="BY13" s="414"/>
      <c r="BZ13" s="414"/>
      <c r="CA13" s="414"/>
      <c r="CB13" s="414"/>
      <c r="CC13" s="415"/>
      <c r="CD13" s="422" t="s">
        <v>126</v>
      </c>
      <c r="CE13" s="423"/>
      <c r="CF13" s="423"/>
      <c r="CG13" s="423"/>
      <c r="CH13" s="423"/>
      <c r="CI13" s="423"/>
      <c r="CJ13" s="423"/>
      <c r="CK13" s="423"/>
      <c r="CL13" s="423"/>
      <c r="CM13" s="423"/>
      <c r="CN13" s="423"/>
      <c r="CO13" s="423"/>
      <c r="CP13" s="423"/>
      <c r="CQ13" s="423"/>
      <c r="CR13" s="423"/>
      <c r="CS13" s="424"/>
      <c r="CT13" s="383">
        <v>8.1999999999999993</v>
      </c>
      <c r="CU13" s="384"/>
      <c r="CV13" s="384"/>
      <c r="CW13" s="384"/>
      <c r="CX13" s="384"/>
      <c r="CY13" s="384"/>
      <c r="CZ13" s="384"/>
      <c r="DA13" s="385"/>
      <c r="DB13" s="383">
        <v>8.6</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127</v>
      </c>
      <c r="M14" s="543"/>
      <c r="N14" s="543"/>
      <c r="O14" s="543"/>
      <c r="P14" s="543"/>
      <c r="Q14" s="544"/>
      <c r="R14" s="514">
        <v>8334</v>
      </c>
      <c r="S14" s="515"/>
      <c r="T14" s="515"/>
      <c r="U14" s="515"/>
      <c r="V14" s="516"/>
      <c r="W14" s="517"/>
      <c r="X14" s="429"/>
      <c r="Y14" s="429"/>
      <c r="Z14" s="429"/>
      <c r="AA14" s="429"/>
      <c r="AB14" s="430"/>
      <c r="AC14" s="507">
        <v>7</v>
      </c>
      <c r="AD14" s="508"/>
      <c r="AE14" s="508"/>
      <c r="AF14" s="508"/>
      <c r="AG14" s="509"/>
      <c r="AH14" s="507">
        <v>7.2</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128</v>
      </c>
      <c r="CE14" s="420"/>
      <c r="CF14" s="420"/>
      <c r="CG14" s="420"/>
      <c r="CH14" s="420"/>
      <c r="CI14" s="420"/>
      <c r="CJ14" s="420"/>
      <c r="CK14" s="420"/>
      <c r="CL14" s="420"/>
      <c r="CM14" s="420"/>
      <c r="CN14" s="420"/>
      <c r="CO14" s="420"/>
      <c r="CP14" s="420"/>
      <c r="CQ14" s="420"/>
      <c r="CR14" s="420"/>
      <c r="CS14" s="421"/>
      <c r="CT14" s="518">
        <v>89.7</v>
      </c>
      <c r="CU14" s="486"/>
      <c r="CV14" s="486"/>
      <c r="CW14" s="486"/>
      <c r="CX14" s="486"/>
      <c r="CY14" s="486"/>
      <c r="CZ14" s="486"/>
      <c r="DA14" s="487"/>
      <c r="DB14" s="518">
        <v>94.3</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121</v>
      </c>
      <c r="N15" s="512"/>
      <c r="O15" s="512"/>
      <c r="P15" s="512"/>
      <c r="Q15" s="513"/>
      <c r="R15" s="514">
        <v>8303</v>
      </c>
      <c r="S15" s="515"/>
      <c r="T15" s="515"/>
      <c r="U15" s="515"/>
      <c r="V15" s="516"/>
      <c r="W15" s="502" t="s">
        <v>129</v>
      </c>
      <c r="X15" s="426"/>
      <c r="Y15" s="426"/>
      <c r="Z15" s="426"/>
      <c r="AA15" s="426"/>
      <c r="AB15" s="427"/>
      <c r="AC15" s="389">
        <v>1715</v>
      </c>
      <c r="AD15" s="390"/>
      <c r="AE15" s="390"/>
      <c r="AF15" s="390"/>
      <c r="AG15" s="391"/>
      <c r="AH15" s="389">
        <v>2221</v>
      </c>
      <c r="AI15" s="390"/>
      <c r="AJ15" s="390"/>
      <c r="AK15" s="390"/>
      <c r="AL15" s="392"/>
      <c r="AM15" s="482"/>
      <c r="AN15" s="387"/>
      <c r="AO15" s="387"/>
      <c r="AP15" s="387"/>
      <c r="AQ15" s="387"/>
      <c r="AR15" s="387"/>
      <c r="AS15" s="387"/>
      <c r="AT15" s="388"/>
      <c r="AU15" s="470"/>
      <c r="AV15" s="471"/>
      <c r="AW15" s="471"/>
      <c r="AX15" s="471"/>
      <c r="AY15" s="405" t="s">
        <v>130</v>
      </c>
      <c r="AZ15" s="406"/>
      <c r="BA15" s="406"/>
      <c r="BB15" s="406"/>
      <c r="BC15" s="406"/>
      <c r="BD15" s="406"/>
      <c r="BE15" s="406"/>
      <c r="BF15" s="406"/>
      <c r="BG15" s="406"/>
      <c r="BH15" s="406"/>
      <c r="BI15" s="406"/>
      <c r="BJ15" s="406"/>
      <c r="BK15" s="406"/>
      <c r="BL15" s="406"/>
      <c r="BM15" s="407"/>
      <c r="BN15" s="408">
        <v>939396</v>
      </c>
      <c r="BO15" s="409"/>
      <c r="BP15" s="409"/>
      <c r="BQ15" s="409"/>
      <c r="BR15" s="409"/>
      <c r="BS15" s="409"/>
      <c r="BT15" s="409"/>
      <c r="BU15" s="410"/>
      <c r="BV15" s="408">
        <v>882146</v>
      </c>
      <c r="BW15" s="409"/>
      <c r="BX15" s="409"/>
      <c r="BY15" s="409"/>
      <c r="BZ15" s="409"/>
      <c r="CA15" s="409"/>
      <c r="CB15" s="409"/>
      <c r="CC15" s="410"/>
      <c r="CD15" s="519" t="s">
        <v>131</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132</v>
      </c>
      <c r="M16" s="505"/>
      <c r="N16" s="505"/>
      <c r="O16" s="505"/>
      <c r="P16" s="505"/>
      <c r="Q16" s="506"/>
      <c r="R16" s="499" t="s">
        <v>133</v>
      </c>
      <c r="S16" s="500"/>
      <c r="T16" s="500"/>
      <c r="U16" s="500"/>
      <c r="V16" s="501"/>
      <c r="W16" s="517"/>
      <c r="X16" s="429"/>
      <c r="Y16" s="429"/>
      <c r="Z16" s="429"/>
      <c r="AA16" s="429"/>
      <c r="AB16" s="430"/>
      <c r="AC16" s="507">
        <v>43.1</v>
      </c>
      <c r="AD16" s="508"/>
      <c r="AE16" s="508"/>
      <c r="AF16" s="508"/>
      <c r="AG16" s="509"/>
      <c r="AH16" s="507">
        <v>48</v>
      </c>
      <c r="AI16" s="508"/>
      <c r="AJ16" s="508"/>
      <c r="AK16" s="508"/>
      <c r="AL16" s="510"/>
      <c r="AM16" s="482"/>
      <c r="AN16" s="387"/>
      <c r="AO16" s="387"/>
      <c r="AP16" s="387"/>
      <c r="AQ16" s="387"/>
      <c r="AR16" s="387"/>
      <c r="AS16" s="387"/>
      <c r="AT16" s="388"/>
      <c r="AU16" s="470"/>
      <c r="AV16" s="471"/>
      <c r="AW16" s="471"/>
      <c r="AX16" s="471"/>
      <c r="AY16" s="393" t="s">
        <v>134</v>
      </c>
      <c r="AZ16" s="394"/>
      <c r="BA16" s="394"/>
      <c r="BB16" s="394"/>
      <c r="BC16" s="394"/>
      <c r="BD16" s="394"/>
      <c r="BE16" s="394"/>
      <c r="BF16" s="394"/>
      <c r="BG16" s="394"/>
      <c r="BH16" s="394"/>
      <c r="BI16" s="394"/>
      <c r="BJ16" s="394"/>
      <c r="BK16" s="394"/>
      <c r="BL16" s="394"/>
      <c r="BM16" s="395"/>
      <c r="BN16" s="413">
        <v>3725754</v>
      </c>
      <c r="BO16" s="414"/>
      <c r="BP16" s="414"/>
      <c r="BQ16" s="414"/>
      <c r="BR16" s="414"/>
      <c r="BS16" s="414"/>
      <c r="BT16" s="414"/>
      <c r="BU16" s="415"/>
      <c r="BV16" s="413">
        <v>3635807</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135</v>
      </c>
      <c r="N17" s="497"/>
      <c r="O17" s="497"/>
      <c r="P17" s="497"/>
      <c r="Q17" s="498"/>
      <c r="R17" s="499" t="s">
        <v>133</v>
      </c>
      <c r="S17" s="500"/>
      <c r="T17" s="500"/>
      <c r="U17" s="500"/>
      <c r="V17" s="501"/>
      <c r="W17" s="502" t="s">
        <v>136</v>
      </c>
      <c r="X17" s="426"/>
      <c r="Y17" s="426"/>
      <c r="Z17" s="426"/>
      <c r="AA17" s="426"/>
      <c r="AB17" s="427"/>
      <c r="AC17" s="389">
        <v>1980</v>
      </c>
      <c r="AD17" s="390"/>
      <c r="AE17" s="390"/>
      <c r="AF17" s="390"/>
      <c r="AG17" s="391"/>
      <c r="AH17" s="389">
        <v>2072</v>
      </c>
      <c r="AI17" s="390"/>
      <c r="AJ17" s="390"/>
      <c r="AK17" s="390"/>
      <c r="AL17" s="392"/>
      <c r="AM17" s="482"/>
      <c r="AN17" s="387"/>
      <c r="AO17" s="387"/>
      <c r="AP17" s="387"/>
      <c r="AQ17" s="387"/>
      <c r="AR17" s="387"/>
      <c r="AS17" s="387"/>
      <c r="AT17" s="388"/>
      <c r="AU17" s="470"/>
      <c r="AV17" s="471"/>
      <c r="AW17" s="471"/>
      <c r="AX17" s="471"/>
      <c r="AY17" s="393" t="s">
        <v>137</v>
      </c>
      <c r="AZ17" s="394"/>
      <c r="BA17" s="394"/>
      <c r="BB17" s="394"/>
      <c r="BC17" s="394"/>
      <c r="BD17" s="394"/>
      <c r="BE17" s="394"/>
      <c r="BF17" s="394"/>
      <c r="BG17" s="394"/>
      <c r="BH17" s="394"/>
      <c r="BI17" s="394"/>
      <c r="BJ17" s="394"/>
      <c r="BK17" s="394"/>
      <c r="BL17" s="394"/>
      <c r="BM17" s="395"/>
      <c r="BN17" s="413">
        <v>1183388</v>
      </c>
      <c r="BO17" s="414"/>
      <c r="BP17" s="414"/>
      <c r="BQ17" s="414"/>
      <c r="BR17" s="414"/>
      <c r="BS17" s="414"/>
      <c r="BT17" s="414"/>
      <c r="BU17" s="415"/>
      <c r="BV17" s="413">
        <v>1116785</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138</v>
      </c>
      <c r="C18" s="476"/>
      <c r="D18" s="476"/>
      <c r="E18" s="477"/>
      <c r="F18" s="477"/>
      <c r="G18" s="477"/>
      <c r="H18" s="477"/>
      <c r="I18" s="477"/>
      <c r="J18" s="477"/>
      <c r="K18" s="477"/>
      <c r="L18" s="478">
        <v>737.56</v>
      </c>
      <c r="M18" s="478"/>
      <c r="N18" s="478"/>
      <c r="O18" s="478"/>
      <c r="P18" s="478"/>
      <c r="Q18" s="478"/>
      <c r="R18" s="479"/>
      <c r="S18" s="479"/>
      <c r="T18" s="479"/>
      <c r="U18" s="479"/>
      <c r="V18" s="480"/>
      <c r="W18" s="494"/>
      <c r="X18" s="495"/>
      <c r="Y18" s="495"/>
      <c r="Z18" s="495"/>
      <c r="AA18" s="495"/>
      <c r="AB18" s="503"/>
      <c r="AC18" s="377">
        <v>49.8</v>
      </c>
      <c r="AD18" s="378"/>
      <c r="AE18" s="378"/>
      <c r="AF18" s="378"/>
      <c r="AG18" s="481"/>
      <c r="AH18" s="377">
        <v>44.8</v>
      </c>
      <c r="AI18" s="378"/>
      <c r="AJ18" s="378"/>
      <c r="AK18" s="378"/>
      <c r="AL18" s="379"/>
      <c r="AM18" s="482"/>
      <c r="AN18" s="387"/>
      <c r="AO18" s="387"/>
      <c r="AP18" s="387"/>
      <c r="AQ18" s="387"/>
      <c r="AR18" s="387"/>
      <c r="AS18" s="387"/>
      <c r="AT18" s="388"/>
      <c r="AU18" s="470"/>
      <c r="AV18" s="471"/>
      <c r="AW18" s="471"/>
      <c r="AX18" s="471"/>
      <c r="AY18" s="393" t="s">
        <v>139</v>
      </c>
      <c r="AZ18" s="394"/>
      <c r="BA18" s="394"/>
      <c r="BB18" s="394"/>
      <c r="BC18" s="394"/>
      <c r="BD18" s="394"/>
      <c r="BE18" s="394"/>
      <c r="BF18" s="394"/>
      <c r="BG18" s="394"/>
      <c r="BH18" s="394"/>
      <c r="BI18" s="394"/>
      <c r="BJ18" s="394"/>
      <c r="BK18" s="394"/>
      <c r="BL18" s="394"/>
      <c r="BM18" s="395"/>
      <c r="BN18" s="413">
        <v>3432743</v>
      </c>
      <c r="BO18" s="414"/>
      <c r="BP18" s="414"/>
      <c r="BQ18" s="414"/>
      <c r="BR18" s="414"/>
      <c r="BS18" s="414"/>
      <c r="BT18" s="414"/>
      <c r="BU18" s="415"/>
      <c r="BV18" s="413">
        <v>3496753</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140</v>
      </c>
      <c r="C19" s="476"/>
      <c r="D19" s="476"/>
      <c r="E19" s="477"/>
      <c r="F19" s="477"/>
      <c r="G19" s="477"/>
      <c r="H19" s="477"/>
      <c r="I19" s="477"/>
      <c r="J19" s="477"/>
      <c r="K19" s="477"/>
      <c r="L19" s="483">
        <v>11</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141</v>
      </c>
      <c r="AZ19" s="394"/>
      <c r="BA19" s="394"/>
      <c r="BB19" s="394"/>
      <c r="BC19" s="394"/>
      <c r="BD19" s="394"/>
      <c r="BE19" s="394"/>
      <c r="BF19" s="394"/>
      <c r="BG19" s="394"/>
      <c r="BH19" s="394"/>
      <c r="BI19" s="394"/>
      <c r="BJ19" s="394"/>
      <c r="BK19" s="394"/>
      <c r="BL19" s="394"/>
      <c r="BM19" s="395"/>
      <c r="BN19" s="413">
        <v>5161894</v>
      </c>
      <c r="BO19" s="414"/>
      <c r="BP19" s="414"/>
      <c r="BQ19" s="414"/>
      <c r="BR19" s="414"/>
      <c r="BS19" s="414"/>
      <c r="BT19" s="414"/>
      <c r="BU19" s="415"/>
      <c r="BV19" s="413">
        <v>5049521</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142</v>
      </c>
      <c r="C20" s="476"/>
      <c r="D20" s="476"/>
      <c r="E20" s="477"/>
      <c r="F20" s="477"/>
      <c r="G20" s="477"/>
      <c r="H20" s="477"/>
      <c r="I20" s="477"/>
      <c r="J20" s="477"/>
      <c r="K20" s="477"/>
      <c r="L20" s="483">
        <v>2845</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143</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144</v>
      </c>
      <c r="C22" s="443"/>
      <c r="D22" s="444"/>
      <c r="E22" s="451" t="s">
        <v>1</v>
      </c>
      <c r="F22" s="426"/>
      <c r="G22" s="426"/>
      <c r="H22" s="426"/>
      <c r="I22" s="426"/>
      <c r="J22" s="426"/>
      <c r="K22" s="427"/>
      <c r="L22" s="451" t="s">
        <v>145</v>
      </c>
      <c r="M22" s="426"/>
      <c r="N22" s="426"/>
      <c r="O22" s="426"/>
      <c r="P22" s="427"/>
      <c r="Q22" s="436" t="s">
        <v>146</v>
      </c>
      <c r="R22" s="437"/>
      <c r="S22" s="437"/>
      <c r="T22" s="437"/>
      <c r="U22" s="437"/>
      <c r="V22" s="452"/>
      <c r="W22" s="454" t="s">
        <v>147</v>
      </c>
      <c r="X22" s="443"/>
      <c r="Y22" s="444"/>
      <c r="Z22" s="451" t="s">
        <v>1</v>
      </c>
      <c r="AA22" s="426"/>
      <c r="AB22" s="426"/>
      <c r="AC22" s="426"/>
      <c r="AD22" s="426"/>
      <c r="AE22" s="426"/>
      <c r="AF22" s="426"/>
      <c r="AG22" s="427"/>
      <c r="AH22" s="425" t="s">
        <v>148</v>
      </c>
      <c r="AI22" s="426"/>
      <c r="AJ22" s="426"/>
      <c r="AK22" s="426"/>
      <c r="AL22" s="427"/>
      <c r="AM22" s="425" t="s">
        <v>149</v>
      </c>
      <c r="AN22" s="431"/>
      <c r="AO22" s="431"/>
      <c r="AP22" s="431"/>
      <c r="AQ22" s="431"/>
      <c r="AR22" s="432"/>
      <c r="AS22" s="436" t="s">
        <v>146</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150</v>
      </c>
      <c r="AZ23" s="406"/>
      <c r="BA23" s="406"/>
      <c r="BB23" s="406"/>
      <c r="BC23" s="406"/>
      <c r="BD23" s="406"/>
      <c r="BE23" s="406"/>
      <c r="BF23" s="406"/>
      <c r="BG23" s="406"/>
      <c r="BH23" s="406"/>
      <c r="BI23" s="406"/>
      <c r="BJ23" s="406"/>
      <c r="BK23" s="406"/>
      <c r="BL23" s="406"/>
      <c r="BM23" s="407"/>
      <c r="BN23" s="413">
        <v>8829800</v>
      </c>
      <c r="BO23" s="414"/>
      <c r="BP23" s="414"/>
      <c r="BQ23" s="414"/>
      <c r="BR23" s="414"/>
      <c r="BS23" s="414"/>
      <c r="BT23" s="414"/>
      <c r="BU23" s="415"/>
      <c r="BV23" s="413">
        <v>8822410</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151</v>
      </c>
      <c r="F24" s="387"/>
      <c r="G24" s="387"/>
      <c r="H24" s="387"/>
      <c r="I24" s="387"/>
      <c r="J24" s="387"/>
      <c r="K24" s="388"/>
      <c r="L24" s="389">
        <v>1</v>
      </c>
      <c r="M24" s="390"/>
      <c r="N24" s="390"/>
      <c r="O24" s="390"/>
      <c r="P24" s="391"/>
      <c r="Q24" s="389">
        <v>8100</v>
      </c>
      <c r="R24" s="390"/>
      <c r="S24" s="390"/>
      <c r="T24" s="390"/>
      <c r="U24" s="390"/>
      <c r="V24" s="391"/>
      <c r="W24" s="455"/>
      <c r="X24" s="446"/>
      <c r="Y24" s="447"/>
      <c r="Z24" s="386" t="s">
        <v>152</v>
      </c>
      <c r="AA24" s="387"/>
      <c r="AB24" s="387"/>
      <c r="AC24" s="387"/>
      <c r="AD24" s="387"/>
      <c r="AE24" s="387"/>
      <c r="AF24" s="387"/>
      <c r="AG24" s="388"/>
      <c r="AH24" s="389">
        <v>97</v>
      </c>
      <c r="AI24" s="390"/>
      <c r="AJ24" s="390"/>
      <c r="AK24" s="390"/>
      <c r="AL24" s="391"/>
      <c r="AM24" s="389">
        <v>286150</v>
      </c>
      <c r="AN24" s="390"/>
      <c r="AO24" s="390"/>
      <c r="AP24" s="390"/>
      <c r="AQ24" s="390"/>
      <c r="AR24" s="391"/>
      <c r="AS24" s="389">
        <v>2950</v>
      </c>
      <c r="AT24" s="390"/>
      <c r="AU24" s="390"/>
      <c r="AV24" s="390"/>
      <c r="AW24" s="390"/>
      <c r="AX24" s="392"/>
      <c r="AY24" s="380" t="s">
        <v>153</v>
      </c>
      <c r="AZ24" s="381"/>
      <c r="BA24" s="381"/>
      <c r="BB24" s="381"/>
      <c r="BC24" s="381"/>
      <c r="BD24" s="381"/>
      <c r="BE24" s="381"/>
      <c r="BF24" s="381"/>
      <c r="BG24" s="381"/>
      <c r="BH24" s="381"/>
      <c r="BI24" s="381"/>
      <c r="BJ24" s="381"/>
      <c r="BK24" s="381"/>
      <c r="BL24" s="381"/>
      <c r="BM24" s="382"/>
      <c r="BN24" s="413">
        <v>7168970</v>
      </c>
      <c r="BO24" s="414"/>
      <c r="BP24" s="414"/>
      <c r="BQ24" s="414"/>
      <c r="BR24" s="414"/>
      <c r="BS24" s="414"/>
      <c r="BT24" s="414"/>
      <c r="BU24" s="415"/>
      <c r="BV24" s="413">
        <v>7094795</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154</v>
      </c>
      <c r="F25" s="387"/>
      <c r="G25" s="387"/>
      <c r="H25" s="387"/>
      <c r="I25" s="387"/>
      <c r="J25" s="387"/>
      <c r="K25" s="388"/>
      <c r="L25" s="389">
        <v>1</v>
      </c>
      <c r="M25" s="390"/>
      <c r="N25" s="390"/>
      <c r="O25" s="390"/>
      <c r="P25" s="391"/>
      <c r="Q25" s="389">
        <v>6300</v>
      </c>
      <c r="R25" s="390"/>
      <c r="S25" s="390"/>
      <c r="T25" s="390"/>
      <c r="U25" s="390"/>
      <c r="V25" s="391"/>
      <c r="W25" s="455"/>
      <c r="X25" s="446"/>
      <c r="Y25" s="447"/>
      <c r="Z25" s="386" t="s">
        <v>155</v>
      </c>
      <c r="AA25" s="387"/>
      <c r="AB25" s="387"/>
      <c r="AC25" s="387"/>
      <c r="AD25" s="387"/>
      <c r="AE25" s="387"/>
      <c r="AF25" s="387"/>
      <c r="AG25" s="388"/>
      <c r="AH25" s="389" t="s">
        <v>120</v>
      </c>
      <c r="AI25" s="390"/>
      <c r="AJ25" s="390"/>
      <c r="AK25" s="390"/>
      <c r="AL25" s="391"/>
      <c r="AM25" s="389" t="s">
        <v>120</v>
      </c>
      <c r="AN25" s="390"/>
      <c r="AO25" s="390"/>
      <c r="AP25" s="390"/>
      <c r="AQ25" s="390"/>
      <c r="AR25" s="391"/>
      <c r="AS25" s="389" t="s">
        <v>120</v>
      </c>
      <c r="AT25" s="390"/>
      <c r="AU25" s="390"/>
      <c r="AV25" s="390"/>
      <c r="AW25" s="390"/>
      <c r="AX25" s="392"/>
      <c r="AY25" s="405" t="s">
        <v>156</v>
      </c>
      <c r="AZ25" s="406"/>
      <c r="BA25" s="406"/>
      <c r="BB25" s="406"/>
      <c r="BC25" s="406"/>
      <c r="BD25" s="406"/>
      <c r="BE25" s="406"/>
      <c r="BF25" s="406"/>
      <c r="BG25" s="406"/>
      <c r="BH25" s="406"/>
      <c r="BI25" s="406"/>
      <c r="BJ25" s="406"/>
      <c r="BK25" s="406"/>
      <c r="BL25" s="406"/>
      <c r="BM25" s="407"/>
      <c r="BN25" s="408">
        <v>715774</v>
      </c>
      <c r="BO25" s="409"/>
      <c r="BP25" s="409"/>
      <c r="BQ25" s="409"/>
      <c r="BR25" s="409"/>
      <c r="BS25" s="409"/>
      <c r="BT25" s="409"/>
      <c r="BU25" s="410"/>
      <c r="BV25" s="408">
        <v>228478</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157</v>
      </c>
      <c r="F26" s="387"/>
      <c r="G26" s="387"/>
      <c r="H26" s="387"/>
      <c r="I26" s="387"/>
      <c r="J26" s="387"/>
      <c r="K26" s="388"/>
      <c r="L26" s="389">
        <v>1</v>
      </c>
      <c r="M26" s="390"/>
      <c r="N26" s="390"/>
      <c r="O26" s="390"/>
      <c r="P26" s="391"/>
      <c r="Q26" s="389">
        <v>5600</v>
      </c>
      <c r="R26" s="390"/>
      <c r="S26" s="390"/>
      <c r="T26" s="390"/>
      <c r="U26" s="390"/>
      <c r="V26" s="391"/>
      <c r="W26" s="455"/>
      <c r="X26" s="446"/>
      <c r="Y26" s="447"/>
      <c r="Z26" s="386" t="s">
        <v>158</v>
      </c>
      <c r="AA26" s="468"/>
      <c r="AB26" s="468"/>
      <c r="AC26" s="468"/>
      <c r="AD26" s="468"/>
      <c r="AE26" s="468"/>
      <c r="AF26" s="468"/>
      <c r="AG26" s="469"/>
      <c r="AH26" s="389">
        <v>4</v>
      </c>
      <c r="AI26" s="390"/>
      <c r="AJ26" s="390"/>
      <c r="AK26" s="390"/>
      <c r="AL26" s="391"/>
      <c r="AM26" s="389">
        <v>10412</v>
      </c>
      <c r="AN26" s="390"/>
      <c r="AO26" s="390"/>
      <c r="AP26" s="390"/>
      <c r="AQ26" s="390"/>
      <c r="AR26" s="391"/>
      <c r="AS26" s="389">
        <v>2603</v>
      </c>
      <c r="AT26" s="390"/>
      <c r="AU26" s="390"/>
      <c r="AV26" s="390"/>
      <c r="AW26" s="390"/>
      <c r="AX26" s="392"/>
      <c r="AY26" s="422" t="s">
        <v>159</v>
      </c>
      <c r="AZ26" s="423"/>
      <c r="BA26" s="423"/>
      <c r="BB26" s="423"/>
      <c r="BC26" s="423"/>
      <c r="BD26" s="423"/>
      <c r="BE26" s="423"/>
      <c r="BF26" s="423"/>
      <c r="BG26" s="423"/>
      <c r="BH26" s="423"/>
      <c r="BI26" s="423"/>
      <c r="BJ26" s="423"/>
      <c r="BK26" s="423"/>
      <c r="BL26" s="423"/>
      <c r="BM26" s="424"/>
      <c r="BN26" s="413" t="s">
        <v>120</v>
      </c>
      <c r="BO26" s="414"/>
      <c r="BP26" s="414"/>
      <c r="BQ26" s="414"/>
      <c r="BR26" s="414"/>
      <c r="BS26" s="414"/>
      <c r="BT26" s="414"/>
      <c r="BU26" s="415"/>
      <c r="BV26" s="413" t="s">
        <v>120</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160</v>
      </c>
      <c r="F27" s="387"/>
      <c r="G27" s="387"/>
      <c r="H27" s="387"/>
      <c r="I27" s="387"/>
      <c r="J27" s="387"/>
      <c r="K27" s="388"/>
      <c r="L27" s="389">
        <v>1</v>
      </c>
      <c r="M27" s="390"/>
      <c r="N27" s="390"/>
      <c r="O27" s="390"/>
      <c r="P27" s="391"/>
      <c r="Q27" s="389">
        <v>3100</v>
      </c>
      <c r="R27" s="390"/>
      <c r="S27" s="390"/>
      <c r="T27" s="390"/>
      <c r="U27" s="390"/>
      <c r="V27" s="391"/>
      <c r="W27" s="455"/>
      <c r="X27" s="446"/>
      <c r="Y27" s="447"/>
      <c r="Z27" s="386" t="s">
        <v>161</v>
      </c>
      <c r="AA27" s="387"/>
      <c r="AB27" s="387"/>
      <c r="AC27" s="387"/>
      <c r="AD27" s="387"/>
      <c r="AE27" s="387"/>
      <c r="AF27" s="387"/>
      <c r="AG27" s="388"/>
      <c r="AH27" s="389">
        <v>1</v>
      </c>
      <c r="AI27" s="390"/>
      <c r="AJ27" s="390"/>
      <c r="AK27" s="390"/>
      <c r="AL27" s="391"/>
      <c r="AM27" s="389" t="s">
        <v>162</v>
      </c>
      <c r="AN27" s="390"/>
      <c r="AO27" s="390"/>
      <c r="AP27" s="390"/>
      <c r="AQ27" s="390"/>
      <c r="AR27" s="391"/>
      <c r="AS27" s="389" t="s">
        <v>162</v>
      </c>
      <c r="AT27" s="390"/>
      <c r="AU27" s="390"/>
      <c r="AV27" s="390"/>
      <c r="AW27" s="390"/>
      <c r="AX27" s="392"/>
      <c r="AY27" s="419" t="s">
        <v>163</v>
      </c>
      <c r="AZ27" s="420"/>
      <c r="BA27" s="420"/>
      <c r="BB27" s="420"/>
      <c r="BC27" s="420"/>
      <c r="BD27" s="420"/>
      <c r="BE27" s="420"/>
      <c r="BF27" s="420"/>
      <c r="BG27" s="420"/>
      <c r="BH27" s="420"/>
      <c r="BI27" s="420"/>
      <c r="BJ27" s="420"/>
      <c r="BK27" s="420"/>
      <c r="BL27" s="420"/>
      <c r="BM27" s="421"/>
      <c r="BN27" s="416">
        <v>150000</v>
      </c>
      <c r="BO27" s="417"/>
      <c r="BP27" s="417"/>
      <c r="BQ27" s="417"/>
      <c r="BR27" s="417"/>
      <c r="BS27" s="417"/>
      <c r="BT27" s="417"/>
      <c r="BU27" s="418"/>
      <c r="BV27" s="416">
        <v>150000</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164</v>
      </c>
      <c r="F28" s="387"/>
      <c r="G28" s="387"/>
      <c r="H28" s="387"/>
      <c r="I28" s="387"/>
      <c r="J28" s="387"/>
      <c r="K28" s="388"/>
      <c r="L28" s="389">
        <v>1</v>
      </c>
      <c r="M28" s="390"/>
      <c r="N28" s="390"/>
      <c r="O28" s="390"/>
      <c r="P28" s="391"/>
      <c r="Q28" s="389">
        <v>2500</v>
      </c>
      <c r="R28" s="390"/>
      <c r="S28" s="390"/>
      <c r="T28" s="390"/>
      <c r="U28" s="390"/>
      <c r="V28" s="391"/>
      <c r="W28" s="455"/>
      <c r="X28" s="446"/>
      <c r="Y28" s="447"/>
      <c r="Z28" s="386" t="s">
        <v>165</v>
      </c>
      <c r="AA28" s="387"/>
      <c r="AB28" s="387"/>
      <c r="AC28" s="387"/>
      <c r="AD28" s="387"/>
      <c r="AE28" s="387"/>
      <c r="AF28" s="387"/>
      <c r="AG28" s="388"/>
      <c r="AH28" s="389" t="s">
        <v>120</v>
      </c>
      <c r="AI28" s="390"/>
      <c r="AJ28" s="390"/>
      <c r="AK28" s="390"/>
      <c r="AL28" s="391"/>
      <c r="AM28" s="389" t="s">
        <v>120</v>
      </c>
      <c r="AN28" s="390"/>
      <c r="AO28" s="390"/>
      <c r="AP28" s="390"/>
      <c r="AQ28" s="390"/>
      <c r="AR28" s="391"/>
      <c r="AS28" s="389" t="s">
        <v>120</v>
      </c>
      <c r="AT28" s="390"/>
      <c r="AU28" s="390"/>
      <c r="AV28" s="390"/>
      <c r="AW28" s="390"/>
      <c r="AX28" s="392"/>
      <c r="AY28" s="396" t="s">
        <v>166</v>
      </c>
      <c r="AZ28" s="397"/>
      <c r="BA28" s="397"/>
      <c r="BB28" s="398"/>
      <c r="BC28" s="405" t="s">
        <v>167</v>
      </c>
      <c r="BD28" s="406"/>
      <c r="BE28" s="406"/>
      <c r="BF28" s="406"/>
      <c r="BG28" s="406"/>
      <c r="BH28" s="406"/>
      <c r="BI28" s="406"/>
      <c r="BJ28" s="406"/>
      <c r="BK28" s="406"/>
      <c r="BL28" s="406"/>
      <c r="BM28" s="407"/>
      <c r="BN28" s="408">
        <v>830136</v>
      </c>
      <c r="BO28" s="409"/>
      <c r="BP28" s="409"/>
      <c r="BQ28" s="409"/>
      <c r="BR28" s="409"/>
      <c r="BS28" s="409"/>
      <c r="BT28" s="409"/>
      <c r="BU28" s="410"/>
      <c r="BV28" s="408">
        <v>724022</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168</v>
      </c>
      <c r="F29" s="387"/>
      <c r="G29" s="387"/>
      <c r="H29" s="387"/>
      <c r="I29" s="387"/>
      <c r="J29" s="387"/>
      <c r="K29" s="388"/>
      <c r="L29" s="389">
        <v>8</v>
      </c>
      <c r="M29" s="390"/>
      <c r="N29" s="390"/>
      <c r="O29" s="390"/>
      <c r="P29" s="391"/>
      <c r="Q29" s="389">
        <v>2350</v>
      </c>
      <c r="R29" s="390"/>
      <c r="S29" s="390"/>
      <c r="T29" s="390"/>
      <c r="U29" s="390"/>
      <c r="V29" s="391"/>
      <c r="W29" s="456"/>
      <c r="X29" s="457"/>
      <c r="Y29" s="458"/>
      <c r="Z29" s="386" t="s">
        <v>169</v>
      </c>
      <c r="AA29" s="387"/>
      <c r="AB29" s="387"/>
      <c r="AC29" s="387"/>
      <c r="AD29" s="387"/>
      <c r="AE29" s="387"/>
      <c r="AF29" s="387"/>
      <c r="AG29" s="388"/>
      <c r="AH29" s="389">
        <v>98</v>
      </c>
      <c r="AI29" s="390"/>
      <c r="AJ29" s="390"/>
      <c r="AK29" s="390"/>
      <c r="AL29" s="391"/>
      <c r="AM29" s="389">
        <v>289967</v>
      </c>
      <c r="AN29" s="390"/>
      <c r="AO29" s="390"/>
      <c r="AP29" s="390"/>
      <c r="AQ29" s="390"/>
      <c r="AR29" s="391"/>
      <c r="AS29" s="389">
        <v>2959</v>
      </c>
      <c r="AT29" s="390"/>
      <c r="AU29" s="390"/>
      <c r="AV29" s="390"/>
      <c r="AW29" s="390"/>
      <c r="AX29" s="392"/>
      <c r="AY29" s="399"/>
      <c r="AZ29" s="400"/>
      <c r="BA29" s="400"/>
      <c r="BB29" s="401"/>
      <c r="BC29" s="393" t="s">
        <v>170</v>
      </c>
      <c r="BD29" s="394"/>
      <c r="BE29" s="394"/>
      <c r="BF29" s="394"/>
      <c r="BG29" s="394"/>
      <c r="BH29" s="394"/>
      <c r="BI29" s="394"/>
      <c r="BJ29" s="394"/>
      <c r="BK29" s="394"/>
      <c r="BL29" s="394"/>
      <c r="BM29" s="395"/>
      <c r="BN29" s="413">
        <v>55975</v>
      </c>
      <c r="BO29" s="414"/>
      <c r="BP29" s="414"/>
      <c r="BQ29" s="414"/>
      <c r="BR29" s="414"/>
      <c r="BS29" s="414"/>
      <c r="BT29" s="414"/>
      <c r="BU29" s="415"/>
      <c r="BV29" s="413">
        <v>55884</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171</v>
      </c>
      <c r="X30" s="466"/>
      <c r="Y30" s="466"/>
      <c r="Z30" s="466"/>
      <c r="AA30" s="466"/>
      <c r="AB30" s="466"/>
      <c r="AC30" s="466"/>
      <c r="AD30" s="466"/>
      <c r="AE30" s="466"/>
      <c r="AF30" s="466"/>
      <c r="AG30" s="467"/>
      <c r="AH30" s="377">
        <v>94.4</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172</v>
      </c>
      <c r="BD30" s="381"/>
      <c r="BE30" s="381"/>
      <c r="BF30" s="381"/>
      <c r="BG30" s="381"/>
      <c r="BH30" s="381"/>
      <c r="BI30" s="381"/>
      <c r="BJ30" s="381"/>
      <c r="BK30" s="381"/>
      <c r="BL30" s="381"/>
      <c r="BM30" s="382"/>
      <c r="BN30" s="416">
        <v>782991</v>
      </c>
      <c r="BO30" s="417"/>
      <c r="BP30" s="417"/>
      <c r="BQ30" s="417"/>
      <c r="BR30" s="417"/>
      <c r="BS30" s="417"/>
      <c r="BT30" s="417"/>
      <c r="BU30" s="418"/>
      <c r="BV30" s="416">
        <v>735632</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173</v>
      </c>
      <c r="D32" s="165"/>
      <c r="E32" s="165"/>
      <c r="F32" s="162"/>
      <c r="G32" s="162"/>
      <c r="H32" s="162"/>
      <c r="I32" s="162"/>
      <c r="J32" s="162"/>
      <c r="K32" s="162"/>
      <c r="L32" s="162"/>
      <c r="M32" s="162"/>
      <c r="N32" s="162"/>
      <c r="O32" s="162"/>
      <c r="P32" s="162"/>
      <c r="Q32" s="162"/>
      <c r="R32" s="162"/>
      <c r="S32" s="162"/>
      <c r="T32" s="162"/>
      <c r="U32" s="162" t="s">
        <v>174</v>
      </c>
      <c r="V32" s="162"/>
      <c r="W32" s="162"/>
      <c r="X32" s="162"/>
      <c r="Y32" s="162"/>
      <c r="Z32" s="162"/>
      <c r="AA32" s="162"/>
      <c r="AB32" s="162"/>
      <c r="AC32" s="162"/>
      <c r="AD32" s="162"/>
      <c r="AE32" s="162"/>
      <c r="AF32" s="162"/>
      <c r="AG32" s="162"/>
      <c r="AH32" s="162"/>
      <c r="AI32" s="162"/>
      <c r="AJ32" s="162"/>
      <c r="AK32" s="162"/>
      <c r="AL32" s="162"/>
      <c r="AM32" s="166" t="s">
        <v>175</v>
      </c>
      <c r="AN32" s="162"/>
      <c r="AO32" s="162"/>
      <c r="AP32" s="162"/>
      <c r="AQ32" s="162"/>
      <c r="AR32" s="162"/>
      <c r="AS32" s="166"/>
      <c r="AT32" s="166"/>
      <c r="AU32" s="166"/>
      <c r="AV32" s="166"/>
      <c r="AW32" s="166"/>
      <c r="AX32" s="166"/>
      <c r="AY32" s="166"/>
      <c r="AZ32" s="166"/>
      <c r="BA32" s="166"/>
      <c r="BB32" s="162"/>
      <c r="BC32" s="166"/>
      <c r="BD32" s="162"/>
      <c r="BE32" s="166" t="s">
        <v>176</v>
      </c>
      <c r="BF32" s="162"/>
      <c r="BG32" s="162"/>
      <c r="BH32" s="162"/>
      <c r="BI32" s="162"/>
      <c r="BJ32" s="166"/>
      <c r="BK32" s="166"/>
      <c r="BL32" s="166"/>
      <c r="BM32" s="166"/>
      <c r="BN32" s="166"/>
      <c r="BO32" s="166"/>
      <c r="BP32" s="166"/>
      <c r="BQ32" s="166"/>
      <c r="BR32" s="162"/>
      <c r="BS32" s="162"/>
      <c r="BT32" s="162"/>
      <c r="BU32" s="162"/>
      <c r="BV32" s="162"/>
      <c r="BW32" s="162" t="s">
        <v>177</v>
      </c>
      <c r="BX32" s="162"/>
      <c r="BY32" s="162"/>
      <c r="BZ32" s="162"/>
      <c r="CA32" s="162"/>
      <c r="CB32" s="166"/>
      <c r="CC32" s="166"/>
      <c r="CD32" s="166"/>
      <c r="CE32" s="166"/>
      <c r="CF32" s="166"/>
      <c r="CG32" s="166"/>
      <c r="CH32" s="166"/>
      <c r="CI32" s="166"/>
      <c r="CJ32" s="166"/>
      <c r="CK32" s="166"/>
      <c r="CL32" s="166"/>
      <c r="CM32" s="166"/>
      <c r="CN32" s="166"/>
      <c r="CO32" s="166" t="s">
        <v>178</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179</v>
      </c>
      <c r="D33" s="376"/>
      <c r="E33" s="375" t="s">
        <v>180</v>
      </c>
      <c r="F33" s="375"/>
      <c r="G33" s="375"/>
      <c r="H33" s="375"/>
      <c r="I33" s="375"/>
      <c r="J33" s="375"/>
      <c r="K33" s="375"/>
      <c r="L33" s="375"/>
      <c r="M33" s="375"/>
      <c r="N33" s="375"/>
      <c r="O33" s="375"/>
      <c r="P33" s="375"/>
      <c r="Q33" s="375"/>
      <c r="R33" s="375"/>
      <c r="S33" s="375"/>
      <c r="T33" s="167"/>
      <c r="U33" s="376" t="s">
        <v>179</v>
      </c>
      <c r="V33" s="376"/>
      <c r="W33" s="375" t="s">
        <v>180</v>
      </c>
      <c r="X33" s="375"/>
      <c r="Y33" s="375"/>
      <c r="Z33" s="375"/>
      <c r="AA33" s="375"/>
      <c r="AB33" s="375"/>
      <c r="AC33" s="375"/>
      <c r="AD33" s="375"/>
      <c r="AE33" s="375"/>
      <c r="AF33" s="375"/>
      <c r="AG33" s="375"/>
      <c r="AH33" s="375"/>
      <c r="AI33" s="375"/>
      <c r="AJ33" s="375"/>
      <c r="AK33" s="375"/>
      <c r="AL33" s="167"/>
      <c r="AM33" s="376" t="s">
        <v>179</v>
      </c>
      <c r="AN33" s="376"/>
      <c r="AO33" s="375" t="s">
        <v>180</v>
      </c>
      <c r="AP33" s="375"/>
      <c r="AQ33" s="375"/>
      <c r="AR33" s="375"/>
      <c r="AS33" s="375"/>
      <c r="AT33" s="375"/>
      <c r="AU33" s="375"/>
      <c r="AV33" s="375"/>
      <c r="AW33" s="375"/>
      <c r="AX33" s="375"/>
      <c r="AY33" s="375"/>
      <c r="AZ33" s="375"/>
      <c r="BA33" s="375"/>
      <c r="BB33" s="375"/>
      <c r="BC33" s="375"/>
      <c r="BD33" s="168"/>
      <c r="BE33" s="375" t="s">
        <v>181</v>
      </c>
      <c r="BF33" s="375"/>
      <c r="BG33" s="375" t="s">
        <v>182</v>
      </c>
      <c r="BH33" s="375"/>
      <c r="BI33" s="375"/>
      <c r="BJ33" s="375"/>
      <c r="BK33" s="375"/>
      <c r="BL33" s="375"/>
      <c r="BM33" s="375"/>
      <c r="BN33" s="375"/>
      <c r="BO33" s="375"/>
      <c r="BP33" s="375"/>
      <c r="BQ33" s="375"/>
      <c r="BR33" s="375"/>
      <c r="BS33" s="375"/>
      <c r="BT33" s="375"/>
      <c r="BU33" s="375"/>
      <c r="BV33" s="168"/>
      <c r="BW33" s="376" t="s">
        <v>181</v>
      </c>
      <c r="BX33" s="376"/>
      <c r="BY33" s="375" t="s">
        <v>183</v>
      </c>
      <c r="BZ33" s="375"/>
      <c r="CA33" s="375"/>
      <c r="CB33" s="375"/>
      <c r="CC33" s="375"/>
      <c r="CD33" s="375"/>
      <c r="CE33" s="375"/>
      <c r="CF33" s="375"/>
      <c r="CG33" s="375"/>
      <c r="CH33" s="375"/>
      <c r="CI33" s="375"/>
      <c r="CJ33" s="375"/>
      <c r="CK33" s="375"/>
      <c r="CL33" s="375"/>
      <c r="CM33" s="375"/>
      <c r="CN33" s="167"/>
      <c r="CO33" s="376" t="s">
        <v>179</v>
      </c>
      <c r="CP33" s="376"/>
      <c r="CQ33" s="375" t="s">
        <v>184</v>
      </c>
      <c r="CR33" s="375"/>
      <c r="CS33" s="375"/>
      <c r="CT33" s="375"/>
      <c r="CU33" s="375"/>
      <c r="CV33" s="375"/>
      <c r="CW33" s="375"/>
      <c r="CX33" s="375"/>
      <c r="CY33" s="375"/>
      <c r="CZ33" s="375"/>
      <c r="DA33" s="375"/>
      <c r="DB33" s="375"/>
      <c r="DC33" s="375"/>
      <c r="DD33" s="375"/>
      <c r="DE33" s="375"/>
      <c r="DF33" s="167"/>
      <c r="DG33" s="375" t="s">
        <v>185</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国民健康保険事業特別会計</v>
      </c>
      <c r="X34" s="372"/>
      <c r="Y34" s="372"/>
      <c r="Z34" s="372"/>
      <c r="AA34" s="372"/>
      <c r="AB34" s="372"/>
      <c r="AC34" s="372"/>
      <c r="AD34" s="372"/>
      <c r="AE34" s="372"/>
      <c r="AF34" s="372"/>
      <c r="AG34" s="372"/>
      <c r="AH34" s="372"/>
      <c r="AI34" s="372"/>
      <c r="AJ34" s="372"/>
      <c r="AK34" s="372"/>
      <c r="AL34" s="165"/>
      <c r="AM34" s="373">
        <f>IF(AO34="","",MAX(C34:D43,U34:V43)+1)</f>
        <v>6</v>
      </c>
      <c r="AN34" s="373"/>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65"/>
      <c r="BE34" s="373">
        <f>IF(BG34="","",MAX(C34:D43,U34:V43,AM34:AN43)+1)</f>
        <v>10</v>
      </c>
      <c r="BF34" s="373"/>
      <c r="BG34" s="372" t="str">
        <f>IF('各会計、関係団体の財政状況及び健全化判断比率'!B36="","",'各会計、関係団体の財政状況及び健全化判断比率'!B36)</f>
        <v>簡易水道事業特別会計</v>
      </c>
      <c r="BH34" s="372"/>
      <c r="BI34" s="372"/>
      <c r="BJ34" s="372"/>
      <c r="BK34" s="372"/>
      <c r="BL34" s="372"/>
      <c r="BM34" s="372"/>
      <c r="BN34" s="372"/>
      <c r="BO34" s="372"/>
      <c r="BP34" s="372"/>
      <c r="BQ34" s="372"/>
      <c r="BR34" s="372"/>
      <c r="BS34" s="372"/>
      <c r="BT34" s="372"/>
      <c r="BU34" s="372"/>
      <c r="BV34" s="165"/>
      <c r="BW34" s="373">
        <f>IF(BY34="","",MAX(C34:D43,U34:V43,AM34:AN43,BE34:BF43)+1)</f>
        <v>12</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20</v>
      </c>
      <c r="CP34" s="373"/>
      <c r="CQ34" s="372" t="str">
        <f>IF('各会計、関係団体の財政状況及び健全化判断比率'!BS7="","",'各会計、関係団体の財政状況及び健全化判断比率'!BS7)</f>
        <v>小国いきいき街づくり公社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65"/>
      <c r="AM35" s="373">
        <f t="shared" ref="AM35:AM43" si="0">IF(AO35="","",AM34+1)</f>
        <v>7</v>
      </c>
      <c r="AN35" s="373"/>
      <c r="AO35" s="372" t="str">
        <f>IF('各会計、関係団体の財政状況及び健全化判断比率'!B33="","",'各会計、関係団体の財政状況及び健全化判断比率'!B33)</f>
        <v>工業用水道事業会計</v>
      </c>
      <c r="AP35" s="372"/>
      <c r="AQ35" s="372"/>
      <c r="AR35" s="372"/>
      <c r="AS35" s="372"/>
      <c r="AT35" s="372"/>
      <c r="AU35" s="372"/>
      <c r="AV35" s="372"/>
      <c r="AW35" s="372"/>
      <c r="AX35" s="372"/>
      <c r="AY35" s="372"/>
      <c r="AZ35" s="372"/>
      <c r="BA35" s="372"/>
      <c r="BB35" s="372"/>
      <c r="BC35" s="372"/>
      <c r="BD35" s="165"/>
      <c r="BE35" s="373">
        <f t="shared" ref="BE35:BE43" si="1">IF(BG35="","",BE34+1)</f>
        <v>11</v>
      </c>
      <c r="BF35" s="373"/>
      <c r="BG35" s="372" t="str">
        <f>IF('各会計、関係団体の財政状況及び健全化判断比率'!B37="","",'各会計、関係団体の財政状況及び健全化判断比率'!B37)</f>
        <v>下水道事業特別会計</v>
      </c>
      <c r="BH35" s="372"/>
      <c r="BI35" s="372"/>
      <c r="BJ35" s="372"/>
      <c r="BK35" s="372"/>
      <c r="BL35" s="372"/>
      <c r="BM35" s="372"/>
      <c r="BN35" s="372"/>
      <c r="BO35" s="372"/>
      <c r="BP35" s="372"/>
      <c r="BQ35" s="372"/>
      <c r="BR35" s="372"/>
      <c r="BS35" s="372"/>
      <c r="BT35" s="372"/>
      <c r="BU35" s="372"/>
      <c r="BV35" s="165"/>
      <c r="BW35" s="373">
        <f t="shared" ref="BW35:BW43" si="2">IF(BY35="","",BW34+1)</f>
        <v>13</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f t="shared" ref="CO35:CO43" si="3">IF(CQ35="","",CO34+1)</f>
        <v>21</v>
      </c>
      <c r="CP35" s="373"/>
      <c r="CQ35" s="372" t="str">
        <f>IF('各会計、関係団体の財政状況及び健全化判断比率'!BS8="","",'各会計、関係団体の財政状況及び健全化判断比率'!BS8)</f>
        <v>小国町土地開発公社</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後期高齢者医療特別会計</v>
      </c>
      <c r="X36" s="372"/>
      <c r="Y36" s="372"/>
      <c r="Z36" s="372"/>
      <c r="AA36" s="372"/>
      <c r="AB36" s="372"/>
      <c r="AC36" s="372"/>
      <c r="AD36" s="372"/>
      <c r="AE36" s="372"/>
      <c r="AF36" s="372"/>
      <c r="AG36" s="372"/>
      <c r="AH36" s="372"/>
      <c r="AI36" s="372"/>
      <c r="AJ36" s="372"/>
      <c r="AK36" s="372"/>
      <c r="AL36" s="165"/>
      <c r="AM36" s="373">
        <f t="shared" si="0"/>
        <v>8</v>
      </c>
      <c r="AN36" s="373"/>
      <c r="AO36" s="372" t="str">
        <f>IF('各会計、関係団体の財政状況及び健全化判断比率'!B34="","",'各会計、関係団体の財政状況及び健全化判断比率'!B34)</f>
        <v>病院事業会計</v>
      </c>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14</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f t="shared" si="3"/>
        <v>22</v>
      </c>
      <c r="CP36" s="373"/>
      <c r="CQ36" s="372" t="str">
        <f>IF('各会計、関係団体の財政状況及び健全化判断比率'!BS9="","",'各会計、関係団体の財政状況及び健全化判断比率'!BS9)</f>
        <v>おぐに白い森</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5</v>
      </c>
      <c r="V37" s="373"/>
      <c r="W37" s="372" t="str">
        <f>IF('各会計、関係団体の財政状況及び健全化判断比率'!B31="","",'各会計、関係団体の財政状況及び健全化判断比率'!B31)</f>
        <v>訪問看護特別会計</v>
      </c>
      <c r="X37" s="372"/>
      <c r="Y37" s="372"/>
      <c r="Z37" s="372"/>
      <c r="AA37" s="372"/>
      <c r="AB37" s="372"/>
      <c r="AC37" s="372"/>
      <c r="AD37" s="372"/>
      <c r="AE37" s="372"/>
      <c r="AF37" s="372"/>
      <c r="AG37" s="372"/>
      <c r="AH37" s="372"/>
      <c r="AI37" s="372"/>
      <c r="AJ37" s="372"/>
      <c r="AK37" s="372"/>
      <c r="AL37" s="165"/>
      <c r="AM37" s="373">
        <f t="shared" si="0"/>
        <v>9</v>
      </c>
      <c r="AN37" s="373"/>
      <c r="AO37" s="372" t="str">
        <f>IF('各会計、関係団体の財政状況及び健全化判断比率'!B35="","",'各会計、関係団体の財政状況及び健全化判断比率'!B35)</f>
        <v>老人保健施設事業会計</v>
      </c>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15</v>
      </c>
      <c r="BX37" s="373"/>
      <c r="BY37" s="372" t="str">
        <f>IF('各会計、関係団体の財政状況及び健全化判断比率'!B71="","",'各会計、関係団体の財政状況及び健全化判断比率'!B71)</f>
        <v>山形県市町村交通災害共済組合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16</v>
      </c>
      <c r="BX38" s="373"/>
      <c r="BY38" s="372" t="str">
        <f>IF('各会計、関係団体の財政状況及び健全化判断比率'!B72="","",'各会計、関係団体の財政状況及び健全化判断比率'!B72)</f>
        <v>置賜広域行政事務組合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17</v>
      </c>
      <c r="BX39" s="373"/>
      <c r="BY39" s="372" t="str">
        <f>IF('各会計、関係団体の財政状況及び健全化判断比率'!B73="","",'各会計、関係団体の財政状況及び健全化判断比率'!B73)</f>
        <v>西置賜行政組合</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18</v>
      </c>
      <c r="BX40" s="373"/>
      <c r="BY40" s="372" t="str">
        <f>IF('各会計、関係団体の財政状況及び健全化判断比率'!B74="","",'各会計、関係団体の財政状況及び健全化判断比率'!B74)</f>
        <v>山形県後期高齢者医療広域連合（普通会計分）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19</v>
      </c>
      <c r="BX41" s="373"/>
      <c r="BY41" s="372" t="str">
        <f>IF('各会計、関係団体の財政状況及び健全化判断比率'!B75="","",'各会計、関係団体の財政状況及び健全化判断比率'!B75)</f>
        <v>山形県後期高齢者医療広域連合（事業会計分）</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186</v>
      </c>
      <c r="C46" s="137"/>
      <c r="D46" s="137"/>
      <c r="E46" s="137" t="s">
        <v>187</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188</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189</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190</v>
      </c>
    </row>
    <row r="50" spans="5:5">
      <c r="E50" s="139" t="s">
        <v>191</v>
      </c>
    </row>
    <row r="51" spans="5:5">
      <c r="E51" s="139" t="s">
        <v>192</v>
      </c>
    </row>
    <row r="52" spans="5:5">
      <c r="E52" s="139" t="s">
        <v>193</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194</v>
      </c>
      <c r="DI1" s="732"/>
      <c r="DJ1" s="732"/>
      <c r="DK1" s="732"/>
      <c r="DL1" s="732"/>
      <c r="DM1" s="732"/>
      <c r="DN1" s="733"/>
      <c r="DP1" s="731" t="s">
        <v>195</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196</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197</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198</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199</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200</v>
      </c>
      <c r="S4" s="679"/>
      <c r="T4" s="679"/>
      <c r="U4" s="679"/>
      <c r="V4" s="679"/>
      <c r="W4" s="679"/>
      <c r="X4" s="679"/>
      <c r="Y4" s="680"/>
      <c r="Z4" s="678" t="s">
        <v>201</v>
      </c>
      <c r="AA4" s="679"/>
      <c r="AB4" s="679"/>
      <c r="AC4" s="680"/>
      <c r="AD4" s="678" t="s">
        <v>202</v>
      </c>
      <c r="AE4" s="679"/>
      <c r="AF4" s="679"/>
      <c r="AG4" s="679"/>
      <c r="AH4" s="679"/>
      <c r="AI4" s="679"/>
      <c r="AJ4" s="679"/>
      <c r="AK4" s="680"/>
      <c r="AL4" s="678" t="s">
        <v>201</v>
      </c>
      <c r="AM4" s="679"/>
      <c r="AN4" s="679"/>
      <c r="AO4" s="680"/>
      <c r="AP4" s="734" t="s">
        <v>203</v>
      </c>
      <c r="AQ4" s="734"/>
      <c r="AR4" s="734"/>
      <c r="AS4" s="734"/>
      <c r="AT4" s="734"/>
      <c r="AU4" s="734"/>
      <c r="AV4" s="734"/>
      <c r="AW4" s="734"/>
      <c r="AX4" s="734"/>
      <c r="AY4" s="734"/>
      <c r="AZ4" s="734"/>
      <c r="BA4" s="734"/>
      <c r="BB4" s="734"/>
      <c r="BC4" s="734"/>
      <c r="BD4" s="734"/>
      <c r="BE4" s="734"/>
      <c r="BF4" s="734"/>
      <c r="BG4" s="734" t="s">
        <v>204</v>
      </c>
      <c r="BH4" s="734"/>
      <c r="BI4" s="734"/>
      <c r="BJ4" s="734"/>
      <c r="BK4" s="734"/>
      <c r="BL4" s="734"/>
      <c r="BM4" s="734"/>
      <c r="BN4" s="734"/>
      <c r="BO4" s="734" t="s">
        <v>201</v>
      </c>
      <c r="BP4" s="734"/>
      <c r="BQ4" s="734"/>
      <c r="BR4" s="734"/>
      <c r="BS4" s="734" t="s">
        <v>205</v>
      </c>
      <c r="BT4" s="734"/>
      <c r="BU4" s="734"/>
      <c r="BV4" s="734"/>
      <c r="BW4" s="734"/>
      <c r="BX4" s="734"/>
      <c r="BY4" s="734"/>
      <c r="BZ4" s="734"/>
      <c r="CA4" s="734"/>
      <c r="CB4" s="734"/>
      <c r="CD4" s="723" t="s">
        <v>206</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207</v>
      </c>
      <c r="C5" s="706"/>
      <c r="D5" s="706"/>
      <c r="E5" s="706"/>
      <c r="F5" s="706"/>
      <c r="G5" s="706"/>
      <c r="H5" s="706"/>
      <c r="I5" s="706"/>
      <c r="J5" s="706"/>
      <c r="K5" s="706"/>
      <c r="L5" s="706"/>
      <c r="M5" s="706"/>
      <c r="N5" s="706"/>
      <c r="O5" s="706"/>
      <c r="P5" s="706"/>
      <c r="Q5" s="707"/>
      <c r="R5" s="668">
        <v>948593</v>
      </c>
      <c r="S5" s="669"/>
      <c r="T5" s="669"/>
      <c r="U5" s="669"/>
      <c r="V5" s="669"/>
      <c r="W5" s="669"/>
      <c r="X5" s="669"/>
      <c r="Y5" s="716"/>
      <c r="Z5" s="729">
        <v>14.8</v>
      </c>
      <c r="AA5" s="729"/>
      <c r="AB5" s="729"/>
      <c r="AC5" s="729"/>
      <c r="AD5" s="730">
        <v>948593</v>
      </c>
      <c r="AE5" s="730"/>
      <c r="AF5" s="730"/>
      <c r="AG5" s="730"/>
      <c r="AH5" s="730"/>
      <c r="AI5" s="730"/>
      <c r="AJ5" s="730"/>
      <c r="AK5" s="730"/>
      <c r="AL5" s="717">
        <v>23.7</v>
      </c>
      <c r="AM5" s="686"/>
      <c r="AN5" s="686"/>
      <c r="AO5" s="718"/>
      <c r="AP5" s="705" t="s">
        <v>208</v>
      </c>
      <c r="AQ5" s="706"/>
      <c r="AR5" s="706"/>
      <c r="AS5" s="706"/>
      <c r="AT5" s="706"/>
      <c r="AU5" s="706"/>
      <c r="AV5" s="706"/>
      <c r="AW5" s="706"/>
      <c r="AX5" s="706"/>
      <c r="AY5" s="706"/>
      <c r="AZ5" s="706"/>
      <c r="BA5" s="706"/>
      <c r="BB5" s="706"/>
      <c r="BC5" s="706"/>
      <c r="BD5" s="706"/>
      <c r="BE5" s="706"/>
      <c r="BF5" s="707"/>
      <c r="BG5" s="618">
        <v>945911</v>
      </c>
      <c r="BH5" s="619"/>
      <c r="BI5" s="619"/>
      <c r="BJ5" s="619"/>
      <c r="BK5" s="619"/>
      <c r="BL5" s="619"/>
      <c r="BM5" s="619"/>
      <c r="BN5" s="620"/>
      <c r="BO5" s="671">
        <v>99.7</v>
      </c>
      <c r="BP5" s="671"/>
      <c r="BQ5" s="671"/>
      <c r="BR5" s="671"/>
      <c r="BS5" s="672" t="s">
        <v>209</v>
      </c>
      <c r="BT5" s="672"/>
      <c r="BU5" s="672"/>
      <c r="BV5" s="672"/>
      <c r="BW5" s="672"/>
      <c r="BX5" s="672"/>
      <c r="BY5" s="672"/>
      <c r="BZ5" s="672"/>
      <c r="CA5" s="672"/>
      <c r="CB5" s="708"/>
      <c r="CD5" s="723" t="s">
        <v>203</v>
      </c>
      <c r="CE5" s="724"/>
      <c r="CF5" s="724"/>
      <c r="CG5" s="724"/>
      <c r="CH5" s="724"/>
      <c r="CI5" s="724"/>
      <c r="CJ5" s="724"/>
      <c r="CK5" s="724"/>
      <c r="CL5" s="724"/>
      <c r="CM5" s="724"/>
      <c r="CN5" s="724"/>
      <c r="CO5" s="724"/>
      <c r="CP5" s="724"/>
      <c r="CQ5" s="725"/>
      <c r="CR5" s="723" t="s">
        <v>210</v>
      </c>
      <c r="CS5" s="724"/>
      <c r="CT5" s="724"/>
      <c r="CU5" s="724"/>
      <c r="CV5" s="724"/>
      <c r="CW5" s="724"/>
      <c r="CX5" s="724"/>
      <c r="CY5" s="725"/>
      <c r="CZ5" s="723" t="s">
        <v>201</v>
      </c>
      <c r="DA5" s="724"/>
      <c r="DB5" s="724"/>
      <c r="DC5" s="725"/>
      <c r="DD5" s="723" t="s">
        <v>211</v>
      </c>
      <c r="DE5" s="724"/>
      <c r="DF5" s="724"/>
      <c r="DG5" s="724"/>
      <c r="DH5" s="724"/>
      <c r="DI5" s="724"/>
      <c r="DJ5" s="724"/>
      <c r="DK5" s="724"/>
      <c r="DL5" s="724"/>
      <c r="DM5" s="724"/>
      <c r="DN5" s="724"/>
      <c r="DO5" s="724"/>
      <c r="DP5" s="725"/>
      <c r="DQ5" s="723" t="s">
        <v>212</v>
      </c>
      <c r="DR5" s="724"/>
      <c r="DS5" s="724"/>
      <c r="DT5" s="724"/>
      <c r="DU5" s="724"/>
      <c r="DV5" s="724"/>
      <c r="DW5" s="724"/>
      <c r="DX5" s="724"/>
      <c r="DY5" s="724"/>
      <c r="DZ5" s="724"/>
      <c r="EA5" s="724"/>
      <c r="EB5" s="724"/>
      <c r="EC5" s="725"/>
    </row>
    <row r="6" spans="2:143" ht="11.25" customHeight="1">
      <c r="B6" s="615" t="s">
        <v>213</v>
      </c>
      <c r="C6" s="616"/>
      <c r="D6" s="616"/>
      <c r="E6" s="616"/>
      <c r="F6" s="616"/>
      <c r="G6" s="616"/>
      <c r="H6" s="616"/>
      <c r="I6" s="616"/>
      <c r="J6" s="616"/>
      <c r="K6" s="616"/>
      <c r="L6" s="616"/>
      <c r="M6" s="616"/>
      <c r="N6" s="616"/>
      <c r="O6" s="616"/>
      <c r="P6" s="616"/>
      <c r="Q6" s="617"/>
      <c r="R6" s="618">
        <v>67406</v>
      </c>
      <c r="S6" s="619"/>
      <c r="T6" s="619"/>
      <c r="U6" s="619"/>
      <c r="V6" s="619"/>
      <c r="W6" s="619"/>
      <c r="X6" s="619"/>
      <c r="Y6" s="620"/>
      <c r="Z6" s="671">
        <v>1</v>
      </c>
      <c r="AA6" s="671"/>
      <c r="AB6" s="671"/>
      <c r="AC6" s="671"/>
      <c r="AD6" s="672">
        <v>67406</v>
      </c>
      <c r="AE6" s="672"/>
      <c r="AF6" s="672"/>
      <c r="AG6" s="672"/>
      <c r="AH6" s="672"/>
      <c r="AI6" s="672"/>
      <c r="AJ6" s="672"/>
      <c r="AK6" s="672"/>
      <c r="AL6" s="641">
        <v>1.7</v>
      </c>
      <c r="AM6" s="673"/>
      <c r="AN6" s="673"/>
      <c r="AO6" s="674"/>
      <c r="AP6" s="615" t="s">
        <v>214</v>
      </c>
      <c r="AQ6" s="616"/>
      <c r="AR6" s="616"/>
      <c r="AS6" s="616"/>
      <c r="AT6" s="616"/>
      <c r="AU6" s="616"/>
      <c r="AV6" s="616"/>
      <c r="AW6" s="616"/>
      <c r="AX6" s="616"/>
      <c r="AY6" s="616"/>
      <c r="AZ6" s="616"/>
      <c r="BA6" s="616"/>
      <c r="BB6" s="616"/>
      <c r="BC6" s="616"/>
      <c r="BD6" s="616"/>
      <c r="BE6" s="616"/>
      <c r="BF6" s="617"/>
      <c r="BG6" s="618">
        <v>945911</v>
      </c>
      <c r="BH6" s="619"/>
      <c r="BI6" s="619"/>
      <c r="BJ6" s="619"/>
      <c r="BK6" s="619"/>
      <c r="BL6" s="619"/>
      <c r="BM6" s="619"/>
      <c r="BN6" s="620"/>
      <c r="BO6" s="671">
        <v>99.7</v>
      </c>
      <c r="BP6" s="671"/>
      <c r="BQ6" s="671"/>
      <c r="BR6" s="671"/>
      <c r="BS6" s="672" t="s">
        <v>209</v>
      </c>
      <c r="BT6" s="672"/>
      <c r="BU6" s="672"/>
      <c r="BV6" s="672"/>
      <c r="BW6" s="672"/>
      <c r="BX6" s="672"/>
      <c r="BY6" s="672"/>
      <c r="BZ6" s="672"/>
      <c r="CA6" s="672"/>
      <c r="CB6" s="708"/>
      <c r="CD6" s="675" t="s">
        <v>215</v>
      </c>
      <c r="CE6" s="676"/>
      <c r="CF6" s="676"/>
      <c r="CG6" s="676"/>
      <c r="CH6" s="676"/>
      <c r="CI6" s="676"/>
      <c r="CJ6" s="676"/>
      <c r="CK6" s="676"/>
      <c r="CL6" s="676"/>
      <c r="CM6" s="676"/>
      <c r="CN6" s="676"/>
      <c r="CO6" s="676"/>
      <c r="CP6" s="676"/>
      <c r="CQ6" s="677"/>
      <c r="CR6" s="618">
        <v>86894</v>
      </c>
      <c r="CS6" s="619"/>
      <c r="CT6" s="619"/>
      <c r="CU6" s="619"/>
      <c r="CV6" s="619"/>
      <c r="CW6" s="619"/>
      <c r="CX6" s="619"/>
      <c r="CY6" s="620"/>
      <c r="CZ6" s="671">
        <v>1.5</v>
      </c>
      <c r="DA6" s="671"/>
      <c r="DB6" s="671"/>
      <c r="DC6" s="671"/>
      <c r="DD6" s="624" t="s">
        <v>209</v>
      </c>
      <c r="DE6" s="619"/>
      <c r="DF6" s="619"/>
      <c r="DG6" s="619"/>
      <c r="DH6" s="619"/>
      <c r="DI6" s="619"/>
      <c r="DJ6" s="619"/>
      <c r="DK6" s="619"/>
      <c r="DL6" s="619"/>
      <c r="DM6" s="619"/>
      <c r="DN6" s="619"/>
      <c r="DO6" s="619"/>
      <c r="DP6" s="620"/>
      <c r="DQ6" s="624">
        <v>86894</v>
      </c>
      <c r="DR6" s="619"/>
      <c r="DS6" s="619"/>
      <c r="DT6" s="619"/>
      <c r="DU6" s="619"/>
      <c r="DV6" s="619"/>
      <c r="DW6" s="619"/>
      <c r="DX6" s="619"/>
      <c r="DY6" s="619"/>
      <c r="DZ6" s="619"/>
      <c r="EA6" s="619"/>
      <c r="EB6" s="619"/>
      <c r="EC6" s="654"/>
    </row>
    <row r="7" spans="2:143" ht="11.25" customHeight="1">
      <c r="B7" s="615" t="s">
        <v>216</v>
      </c>
      <c r="C7" s="616"/>
      <c r="D7" s="616"/>
      <c r="E7" s="616"/>
      <c r="F7" s="616"/>
      <c r="G7" s="616"/>
      <c r="H7" s="616"/>
      <c r="I7" s="616"/>
      <c r="J7" s="616"/>
      <c r="K7" s="616"/>
      <c r="L7" s="616"/>
      <c r="M7" s="616"/>
      <c r="N7" s="616"/>
      <c r="O7" s="616"/>
      <c r="P7" s="616"/>
      <c r="Q7" s="617"/>
      <c r="R7" s="618">
        <v>1421</v>
      </c>
      <c r="S7" s="619"/>
      <c r="T7" s="619"/>
      <c r="U7" s="619"/>
      <c r="V7" s="619"/>
      <c r="W7" s="619"/>
      <c r="X7" s="619"/>
      <c r="Y7" s="620"/>
      <c r="Z7" s="671">
        <v>0</v>
      </c>
      <c r="AA7" s="671"/>
      <c r="AB7" s="671"/>
      <c r="AC7" s="671"/>
      <c r="AD7" s="672">
        <v>1421</v>
      </c>
      <c r="AE7" s="672"/>
      <c r="AF7" s="672"/>
      <c r="AG7" s="672"/>
      <c r="AH7" s="672"/>
      <c r="AI7" s="672"/>
      <c r="AJ7" s="672"/>
      <c r="AK7" s="672"/>
      <c r="AL7" s="641">
        <v>0</v>
      </c>
      <c r="AM7" s="673"/>
      <c r="AN7" s="673"/>
      <c r="AO7" s="674"/>
      <c r="AP7" s="615" t="s">
        <v>217</v>
      </c>
      <c r="AQ7" s="616"/>
      <c r="AR7" s="616"/>
      <c r="AS7" s="616"/>
      <c r="AT7" s="616"/>
      <c r="AU7" s="616"/>
      <c r="AV7" s="616"/>
      <c r="AW7" s="616"/>
      <c r="AX7" s="616"/>
      <c r="AY7" s="616"/>
      <c r="AZ7" s="616"/>
      <c r="BA7" s="616"/>
      <c r="BB7" s="616"/>
      <c r="BC7" s="616"/>
      <c r="BD7" s="616"/>
      <c r="BE7" s="616"/>
      <c r="BF7" s="617"/>
      <c r="BG7" s="618">
        <v>323286</v>
      </c>
      <c r="BH7" s="619"/>
      <c r="BI7" s="619"/>
      <c r="BJ7" s="619"/>
      <c r="BK7" s="619"/>
      <c r="BL7" s="619"/>
      <c r="BM7" s="619"/>
      <c r="BN7" s="620"/>
      <c r="BO7" s="671">
        <v>34.1</v>
      </c>
      <c r="BP7" s="671"/>
      <c r="BQ7" s="671"/>
      <c r="BR7" s="671"/>
      <c r="BS7" s="672" t="s">
        <v>209</v>
      </c>
      <c r="BT7" s="672"/>
      <c r="BU7" s="672"/>
      <c r="BV7" s="672"/>
      <c r="BW7" s="672"/>
      <c r="BX7" s="672"/>
      <c r="BY7" s="672"/>
      <c r="BZ7" s="672"/>
      <c r="CA7" s="672"/>
      <c r="CB7" s="708"/>
      <c r="CD7" s="655" t="s">
        <v>218</v>
      </c>
      <c r="CE7" s="652"/>
      <c r="CF7" s="652"/>
      <c r="CG7" s="652"/>
      <c r="CH7" s="652"/>
      <c r="CI7" s="652"/>
      <c r="CJ7" s="652"/>
      <c r="CK7" s="652"/>
      <c r="CL7" s="652"/>
      <c r="CM7" s="652"/>
      <c r="CN7" s="652"/>
      <c r="CO7" s="652"/>
      <c r="CP7" s="652"/>
      <c r="CQ7" s="653"/>
      <c r="CR7" s="618">
        <v>983633</v>
      </c>
      <c r="CS7" s="619"/>
      <c r="CT7" s="619"/>
      <c r="CU7" s="619"/>
      <c r="CV7" s="619"/>
      <c r="CW7" s="619"/>
      <c r="CX7" s="619"/>
      <c r="CY7" s="620"/>
      <c r="CZ7" s="671">
        <v>16.7</v>
      </c>
      <c r="DA7" s="671"/>
      <c r="DB7" s="671"/>
      <c r="DC7" s="671"/>
      <c r="DD7" s="624">
        <v>38136</v>
      </c>
      <c r="DE7" s="619"/>
      <c r="DF7" s="619"/>
      <c r="DG7" s="619"/>
      <c r="DH7" s="619"/>
      <c r="DI7" s="619"/>
      <c r="DJ7" s="619"/>
      <c r="DK7" s="619"/>
      <c r="DL7" s="619"/>
      <c r="DM7" s="619"/>
      <c r="DN7" s="619"/>
      <c r="DO7" s="619"/>
      <c r="DP7" s="620"/>
      <c r="DQ7" s="624">
        <v>813056</v>
      </c>
      <c r="DR7" s="619"/>
      <c r="DS7" s="619"/>
      <c r="DT7" s="619"/>
      <c r="DU7" s="619"/>
      <c r="DV7" s="619"/>
      <c r="DW7" s="619"/>
      <c r="DX7" s="619"/>
      <c r="DY7" s="619"/>
      <c r="DZ7" s="619"/>
      <c r="EA7" s="619"/>
      <c r="EB7" s="619"/>
      <c r="EC7" s="654"/>
    </row>
    <row r="8" spans="2:143" ht="11.25" customHeight="1">
      <c r="B8" s="615" t="s">
        <v>219</v>
      </c>
      <c r="C8" s="616"/>
      <c r="D8" s="616"/>
      <c r="E8" s="616"/>
      <c r="F8" s="616"/>
      <c r="G8" s="616"/>
      <c r="H8" s="616"/>
      <c r="I8" s="616"/>
      <c r="J8" s="616"/>
      <c r="K8" s="616"/>
      <c r="L8" s="616"/>
      <c r="M8" s="616"/>
      <c r="N8" s="616"/>
      <c r="O8" s="616"/>
      <c r="P8" s="616"/>
      <c r="Q8" s="617"/>
      <c r="R8" s="618">
        <v>2558</v>
      </c>
      <c r="S8" s="619"/>
      <c r="T8" s="619"/>
      <c r="U8" s="619"/>
      <c r="V8" s="619"/>
      <c r="W8" s="619"/>
      <c r="X8" s="619"/>
      <c r="Y8" s="620"/>
      <c r="Z8" s="671">
        <v>0</v>
      </c>
      <c r="AA8" s="671"/>
      <c r="AB8" s="671"/>
      <c r="AC8" s="671"/>
      <c r="AD8" s="672">
        <v>2558</v>
      </c>
      <c r="AE8" s="672"/>
      <c r="AF8" s="672"/>
      <c r="AG8" s="672"/>
      <c r="AH8" s="672"/>
      <c r="AI8" s="672"/>
      <c r="AJ8" s="672"/>
      <c r="AK8" s="672"/>
      <c r="AL8" s="641">
        <v>0.1</v>
      </c>
      <c r="AM8" s="673"/>
      <c r="AN8" s="673"/>
      <c r="AO8" s="674"/>
      <c r="AP8" s="615" t="s">
        <v>220</v>
      </c>
      <c r="AQ8" s="616"/>
      <c r="AR8" s="616"/>
      <c r="AS8" s="616"/>
      <c r="AT8" s="616"/>
      <c r="AU8" s="616"/>
      <c r="AV8" s="616"/>
      <c r="AW8" s="616"/>
      <c r="AX8" s="616"/>
      <c r="AY8" s="616"/>
      <c r="AZ8" s="616"/>
      <c r="BA8" s="616"/>
      <c r="BB8" s="616"/>
      <c r="BC8" s="616"/>
      <c r="BD8" s="616"/>
      <c r="BE8" s="616"/>
      <c r="BF8" s="617"/>
      <c r="BG8" s="618">
        <v>13360</v>
      </c>
      <c r="BH8" s="619"/>
      <c r="BI8" s="619"/>
      <c r="BJ8" s="619"/>
      <c r="BK8" s="619"/>
      <c r="BL8" s="619"/>
      <c r="BM8" s="619"/>
      <c r="BN8" s="620"/>
      <c r="BO8" s="671">
        <v>1.4</v>
      </c>
      <c r="BP8" s="671"/>
      <c r="BQ8" s="671"/>
      <c r="BR8" s="671"/>
      <c r="BS8" s="624" t="s">
        <v>110</v>
      </c>
      <c r="BT8" s="619"/>
      <c r="BU8" s="619"/>
      <c r="BV8" s="619"/>
      <c r="BW8" s="619"/>
      <c r="BX8" s="619"/>
      <c r="BY8" s="619"/>
      <c r="BZ8" s="619"/>
      <c r="CA8" s="619"/>
      <c r="CB8" s="654"/>
      <c r="CD8" s="655" t="s">
        <v>221</v>
      </c>
      <c r="CE8" s="652"/>
      <c r="CF8" s="652"/>
      <c r="CG8" s="652"/>
      <c r="CH8" s="652"/>
      <c r="CI8" s="652"/>
      <c r="CJ8" s="652"/>
      <c r="CK8" s="652"/>
      <c r="CL8" s="652"/>
      <c r="CM8" s="652"/>
      <c r="CN8" s="652"/>
      <c r="CO8" s="652"/>
      <c r="CP8" s="652"/>
      <c r="CQ8" s="653"/>
      <c r="CR8" s="618">
        <v>1239863</v>
      </c>
      <c r="CS8" s="619"/>
      <c r="CT8" s="619"/>
      <c r="CU8" s="619"/>
      <c r="CV8" s="619"/>
      <c r="CW8" s="619"/>
      <c r="CX8" s="619"/>
      <c r="CY8" s="620"/>
      <c r="CZ8" s="671">
        <v>21.1</v>
      </c>
      <c r="DA8" s="671"/>
      <c r="DB8" s="671"/>
      <c r="DC8" s="671"/>
      <c r="DD8" s="624" t="s">
        <v>209</v>
      </c>
      <c r="DE8" s="619"/>
      <c r="DF8" s="619"/>
      <c r="DG8" s="619"/>
      <c r="DH8" s="619"/>
      <c r="DI8" s="619"/>
      <c r="DJ8" s="619"/>
      <c r="DK8" s="619"/>
      <c r="DL8" s="619"/>
      <c r="DM8" s="619"/>
      <c r="DN8" s="619"/>
      <c r="DO8" s="619"/>
      <c r="DP8" s="620"/>
      <c r="DQ8" s="624">
        <v>775344</v>
      </c>
      <c r="DR8" s="619"/>
      <c r="DS8" s="619"/>
      <c r="DT8" s="619"/>
      <c r="DU8" s="619"/>
      <c r="DV8" s="619"/>
      <c r="DW8" s="619"/>
      <c r="DX8" s="619"/>
      <c r="DY8" s="619"/>
      <c r="DZ8" s="619"/>
      <c r="EA8" s="619"/>
      <c r="EB8" s="619"/>
      <c r="EC8" s="654"/>
    </row>
    <row r="9" spans="2:143" ht="11.25" customHeight="1">
      <c r="B9" s="615" t="s">
        <v>222</v>
      </c>
      <c r="C9" s="616"/>
      <c r="D9" s="616"/>
      <c r="E9" s="616"/>
      <c r="F9" s="616"/>
      <c r="G9" s="616"/>
      <c r="H9" s="616"/>
      <c r="I9" s="616"/>
      <c r="J9" s="616"/>
      <c r="K9" s="616"/>
      <c r="L9" s="616"/>
      <c r="M9" s="616"/>
      <c r="N9" s="616"/>
      <c r="O9" s="616"/>
      <c r="P9" s="616"/>
      <c r="Q9" s="617"/>
      <c r="R9" s="618">
        <v>2082</v>
      </c>
      <c r="S9" s="619"/>
      <c r="T9" s="619"/>
      <c r="U9" s="619"/>
      <c r="V9" s="619"/>
      <c r="W9" s="619"/>
      <c r="X9" s="619"/>
      <c r="Y9" s="620"/>
      <c r="Z9" s="671">
        <v>0</v>
      </c>
      <c r="AA9" s="671"/>
      <c r="AB9" s="671"/>
      <c r="AC9" s="671"/>
      <c r="AD9" s="672">
        <v>2082</v>
      </c>
      <c r="AE9" s="672"/>
      <c r="AF9" s="672"/>
      <c r="AG9" s="672"/>
      <c r="AH9" s="672"/>
      <c r="AI9" s="672"/>
      <c r="AJ9" s="672"/>
      <c r="AK9" s="672"/>
      <c r="AL9" s="641">
        <v>0.1</v>
      </c>
      <c r="AM9" s="673"/>
      <c r="AN9" s="673"/>
      <c r="AO9" s="674"/>
      <c r="AP9" s="615" t="s">
        <v>223</v>
      </c>
      <c r="AQ9" s="616"/>
      <c r="AR9" s="616"/>
      <c r="AS9" s="616"/>
      <c r="AT9" s="616"/>
      <c r="AU9" s="616"/>
      <c r="AV9" s="616"/>
      <c r="AW9" s="616"/>
      <c r="AX9" s="616"/>
      <c r="AY9" s="616"/>
      <c r="AZ9" s="616"/>
      <c r="BA9" s="616"/>
      <c r="BB9" s="616"/>
      <c r="BC9" s="616"/>
      <c r="BD9" s="616"/>
      <c r="BE9" s="616"/>
      <c r="BF9" s="617"/>
      <c r="BG9" s="618">
        <v>249534</v>
      </c>
      <c r="BH9" s="619"/>
      <c r="BI9" s="619"/>
      <c r="BJ9" s="619"/>
      <c r="BK9" s="619"/>
      <c r="BL9" s="619"/>
      <c r="BM9" s="619"/>
      <c r="BN9" s="620"/>
      <c r="BO9" s="671">
        <v>26.3</v>
      </c>
      <c r="BP9" s="671"/>
      <c r="BQ9" s="671"/>
      <c r="BR9" s="671"/>
      <c r="BS9" s="624" t="s">
        <v>110</v>
      </c>
      <c r="BT9" s="619"/>
      <c r="BU9" s="619"/>
      <c r="BV9" s="619"/>
      <c r="BW9" s="619"/>
      <c r="BX9" s="619"/>
      <c r="BY9" s="619"/>
      <c r="BZ9" s="619"/>
      <c r="CA9" s="619"/>
      <c r="CB9" s="654"/>
      <c r="CD9" s="655" t="s">
        <v>224</v>
      </c>
      <c r="CE9" s="652"/>
      <c r="CF9" s="652"/>
      <c r="CG9" s="652"/>
      <c r="CH9" s="652"/>
      <c r="CI9" s="652"/>
      <c r="CJ9" s="652"/>
      <c r="CK9" s="652"/>
      <c r="CL9" s="652"/>
      <c r="CM9" s="652"/>
      <c r="CN9" s="652"/>
      <c r="CO9" s="652"/>
      <c r="CP9" s="652"/>
      <c r="CQ9" s="653"/>
      <c r="CR9" s="618">
        <v>472382</v>
      </c>
      <c r="CS9" s="619"/>
      <c r="CT9" s="619"/>
      <c r="CU9" s="619"/>
      <c r="CV9" s="619"/>
      <c r="CW9" s="619"/>
      <c r="CX9" s="619"/>
      <c r="CY9" s="620"/>
      <c r="CZ9" s="671">
        <v>8</v>
      </c>
      <c r="DA9" s="671"/>
      <c r="DB9" s="671"/>
      <c r="DC9" s="671"/>
      <c r="DD9" s="624">
        <v>5276</v>
      </c>
      <c r="DE9" s="619"/>
      <c r="DF9" s="619"/>
      <c r="DG9" s="619"/>
      <c r="DH9" s="619"/>
      <c r="DI9" s="619"/>
      <c r="DJ9" s="619"/>
      <c r="DK9" s="619"/>
      <c r="DL9" s="619"/>
      <c r="DM9" s="619"/>
      <c r="DN9" s="619"/>
      <c r="DO9" s="619"/>
      <c r="DP9" s="620"/>
      <c r="DQ9" s="624">
        <v>465445</v>
      </c>
      <c r="DR9" s="619"/>
      <c r="DS9" s="619"/>
      <c r="DT9" s="619"/>
      <c r="DU9" s="619"/>
      <c r="DV9" s="619"/>
      <c r="DW9" s="619"/>
      <c r="DX9" s="619"/>
      <c r="DY9" s="619"/>
      <c r="DZ9" s="619"/>
      <c r="EA9" s="619"/>
      <c r="EB9" s="619"/>
      <c r="EC9" s="654"/>
    </row>
    <row r="10" spans="2:143" ht="11.25" customHeight="1">
      <c r="B10" s="615" t="s">
        <v>225</v>
      </c>
      <c r="C10" s="616"/>
      <c r="D10" s="616"/>
      <c r="E10" s="616"/>
      <c r="F10" s="616"/>
      <c r="G10" s="616"/>
      <c r="H10" s="616"/>
      <c r="I10" s="616"/>
      <c r="J10" s="616"/>
      <c r="K10" s="616"/>
      <c r="L10" s="616"/>
      <c r="M10" s="616"/>
      <c r="N10" s="616"/>
      <c r="O10" s="616"/>
      <c r="P10" s="616"/>
      <c r="Q10" s="617"/>
      <c r="R10" s="618">
        <v>159440</v>
      </c>
      <c r="S10" s="619"/>
      <c r="T10" s="619"/>
      <c r="U10" s="619"/>
      <c r="V10" s="619"/>
      <c r="W10" s="619"/>
      <c r="X10" s="619"/>
      <c r="Y10" s="620"/>
      <c r="Z10" s="671">
        <v>2.5</v>
      </c>
      <c r="AA10" s="671"/>
      <c r="AB10" s="671"/>
      <c r="AC10" s="671"/>
      <c r="AD10" s="672">
        <v>159440</v>
      </c>
      <c r="AE10" s="672"/>
      <c r="AF10" s="672"/>
      <c r="AG10" s="672"/>
      <c r="AH10" s="672"/>
      <c r="AI10" s="672"/>
      <c r="AJ10" s="672"/>
      <c r="AK10" s="672"/>
      <c r="AL10" s="641">
        <v>4</v>
      </c>
      <c r="AM10" s="673"/>
      <c r="AN10" s="673"/>
      <c r="AO10" s="674"/>
      <c r="AP10" s="615" t="s">
        <v>226</v>
      </c>
      <c r="AQ10" s="616"/>
      <c r="AR10" s="616"/>
      <c r="AS10" s="616"/>
      <c r="AT10" s="616"/>
      <c r="AU10" s="616"/>
      <c r="AV10" s="616"/>
      <c r="AW10" s="616"/>
      <c r="AX10" s="616"/>
      <c r="AY10" s="616"/>
      <c r="AZ10" s="616"/>
      <c r="BA10" s="616"/>
      <c r="BB10" s="616"/>
      <c r="BC10" s="616"/>
      <c r="BD10" s="616"/>
      <c r="BE10" s="616"/>
      <c r="BF10" s="617"/>
      <c r="BG10" s="618">
        <v>24022</v>
      </c>
      <c r="BH10" s="619"/>
      <c r="BI10" s="619"/>
      <c r="BJ10" s="619"/>
      <c r="BK10" s="619"/>
      <c r="BL10" s="619"/>
      <c r="BM10" s="619"/>
      <c r="BN10" s="620"/>
      <c r="BO10" s="671">
        <v>2.5</v>
      </c>
      <c r="BP10" s="671"/>
      <c r="BQ10" s="671"/>
      <c r="BR10" s="671"/>
      <c r="BS10" s="624" t="s">
        <v>110</v>
      </c>
      <c r="BT10" s="619"/>
      <c r="BU10" s="619"/>
      <c r="BV10" s="619"/>
      <c r="BW10" s="619"/>
      <c r="BX10" s="619"/>
      <c r="BY10" s="619"/>
      <c r="BZ10" s="619"/>
      <c r="CA10" s="619"/>
      <c r="CB10" s="654"/>
      <c r="CD10" s="655" t="s">
        <v>227</v>
      </c>
      <c r="CE10" s="652"/>
      <c r="CF10" s="652"/>
      <c r="CG10" s="652"/>
      <c r="CH10" s="652"/>
      <c r="CI10" s="652"/>
      <c r="CJ10" s="652"/>
      <c r="CK10" s="652"/>
      <c r="CL10" s="652"/>
      <c r="CM10" s="652"/>
      <c r="CN10" s="652"/>
      <c r="CO10" s="652"/>
      <c r="CP10" s="652"/>
      <c r="CQ10" s="653"/>
      <c r="CR10" s="618">
        <v>8052</v>
      </c>
      <c r="CS10" s="619"/>
      <c r="CT10" s="619"/>
      <c r="CU10" s="619"/>
      <c r="CV10" s="619"/>
      <c r="CW10" s="619"/>
      <c r="CX10" s="619"/>
      <c r="CY10" s="620"/>
      <c r="CZ10" s="671">
        <v>0.1</v>
      </c>
      <c r="DA10" s="671"/>
      <c r="DB10" s="671"/>
      <c r="DC10" s="671"/>
      <c r="DD10" s="624" t="s">
        <v>110</v>
      </c>
      <c r="DE10" s="619"/>
      <c r="DF10" s="619"/>
      <c r="DG10" s="619"/>
      <c r="DH10" s="619"/>
      <c r="DI10" s="619"/>
      <c r="DJ10" s="619"/>
      <c r="DK10" s="619"/>
      <c r="DL10" s="619"/>
      <c r="DM10" s="619"/>
      <c r="DN10" s="619"/>
      <c r="DO10" s="619"/>
      <c r="DP10" s="620"/>
      <c r="DQ10" s="624">
        <v>1652</v>
      </c>
      <c r="DR10" s="619"/>
      <c r="DS10" s="619"/>
      <c r="DT10" s="619"/>
      <c r="DU10" s="619"/>
      <c r="DV10" s="619"/>
      <c r="DW10" s="619"/>
      <c r="DX10" s="619"/>
      <c r="DY10" s="619"/>
      <c r="DZ10" s="619"/>
      <c r="EA10" s="619"/>
      <c r="EB10" s="619"/>
      <c r="EC10" s="654"/>
    </row>
    <row r="11" spans="2:143" ht="11.25" customHeight="1">
      <c r="B11" s="615" t="s">
        <v>228</v>
      </c>
      <c r="C11" s="616"/>
      <c r="D11" s="616"/>
      <c r="E11" s="616"/>
      <c r="F11" s="616"/>
      <c r="G11" s="616"/>
      <c r="H11" s="616"/>
      <c r="I11" s="616"/>
      <c r="J11" s="616"/>
      <c r="K11" s="616"/>
      <c r="L11" s="616"/>
      <c r="M11" s="616"/>
      <c r="N11" s="616"/>
      <c r="O11" s="616"/>
      <c r="P11" s="616"/>
      <c r="Q11" s="617"/>
      <c r="R11" s="618" t="s">
        <v>110</v>
      </c>
      <c r="S11" s="619"/>
      <c r="T11" s="619"/>
      <c r="U11" s="619"/>
      <c r="V11" s="619"/>
      <c r="W11" s="619"/>
      <c r="X11" s="619"/>
      <c r="Y11" s="620"/>
      <c r="Z11" s="671" t="s">
        <v>110</v>
      </c>
      <c r="AA11" s="671"/>
      <c r="AB11" s="671"/>
      <c r="AC11" s="671"/>
      <c r="AD11" s="672" t="s">
        <v>110</v>
      </c>
      <c r="AE11" s="672"/>
      <c r="AF11" s="672"/>
      <c r="AG11" s="672"/>
      <c r="AH11" s="672"/>
      <c r="AI11" s="672"/>
      <c r="AJ11" s="672"/>
      <c r="AK11" s="672"/>
      <c r="AL11" s="641" t="s">
        <v>110</v>
      </c>
      <c r="AM11" s="673"/>
      <c r="AN11" s="673"/>
      <c r="AO11" s="674"/>
      <c r="AP11" s="615" t="s">
        <v>229</v>
      </c>
      <c r="AQ11" s="616"/>
      <c r="AR11" s="616"/>
      <c r="AS11" s="616"/>
      <c r="AT11" s="616"/>
      <c r="AU11" s="616"/>
      <c r="AV11" s="616"/>
      <c r="AW11" s="616"/>
      <c r="AX11" s="616"/>
      <c r="AY11" s="616"/>
      <c r="AZ11" s="616"/>
      <c r="BA11" s="616"/>
      <c r="BB11" s="616"/>
      <c r="BC11" s="616"/>
      <c r="BD11" s="616"/>
      <c r="BE11" s="616"/>
      <c r="BF11" s="617"/>
      <c r="BG11" s="618">
        <v>36370</v>
      </c>
      <c r="BH11" s="619"/>
      <c r="BI11" s="619"/>
      <c r="BJ11" s="619"/>
      <c r="BK11" s="619"/>
      <c r="BL11" s="619"/>
      <c r="BM11" s="619"/>
      <c r="BN11" s="620"/>
      <c r="BO11" s="671">
        <v>3.8</v>
      </c>
      <c r="BP11" s="671"/>
      <c r="BQ11" s="671"/>
      <c r="BR11" s="671"/>
      <c r="BS11" s="624" t="s">
        <v>110</v>
      </c>
      <c r="BT11" s="619"/>
      <c r="BU11" s="619"/>
      <c r="BV11" s="619"/>
      <c r="BW11" s="619"/>
      <c r="BX11" s="619"/>
      <c r="BY11" s="619"/>
      <c r="BZ11" s="619"/>
      <c r="CA11" s="619"/>
      <c r="CB11" s="654"/>
      <c r="CD11" s="655" t="s">
        <v>230</v>
      </c>
      <c r="CE11" s="652"/>
      <c r="CF11" s="652"/>
      <c r="CG11" s="652"/>
      <c r="CH11" s="652"/>
      <c r="CI11" s="652"/>
      <c r="CJ11" s="652"/>
      <c r="CK11" s="652"/>
      <c r="CL11" s="652"/>
      <c r="CM11" s="652"/>
      <c r="CN11" s="652"/>
      <c r="CO11" s="652"/>
      <c r="CP11" s="652"/>
      <c r="CQ11" s="653"/>
      <c r="CR11" s="618">
        <v>231112</v>
      </c>
      <c r="CS11" s="619"/>
      <c r="CT11" s="619"/>
      <c r="CU11" s="619"/>
      <c r="CV11" s="619"/>
      <c r="CW11" s="619"/>
      <c r="CX11" s="619"/>
      <c r="CY11" s="620"/>
      <c r="CZ11" s="671">
        <v>3.9</v>
      </c>
      <c r="DA11" s="671"/>
      <c r="DB11" s="671"/>
      <c r="DC11" s="671"/>
      <c r="DD11" s="624">
        <v>9988</v>
      </c>
      <c r="DE11" s="619"/>
      <c r="DF11" s="619"/>
      <c r="DG11" s="619"/>
      <c r="DH11" s="619"/>
      <c r="DI11" s="619"/>
      <c r="DJ11" s="619"/>
      <c r="DK11" s="619"/>
      <c r="DL11" s="619"/>
      <c r="DM11" s="619"/>
      <c r="DN11" s="619"/>
      <c r="DO11" s="619"/>
      <c r="DP11" s="620"/>
      <c r="DQ11" s="624">
        <v>152413</v>
      </c>
      <c r="DR11" s="619"/>
      <c r="DS11" s="619"/>
      <c r="DT11" s="619"/>
      <c r="DU11" s="619"/>
      <c r="DV11" s="619"/>
      <c r="DW11" s="619"/>
      <c r="DX11" s="619"/>
      <c r="DY11" s="619"/>
      <c r="DZ11" s="619"/>
      <c r="EA11" s="619"/>
      <c r="EB11" s="619"/>
      <c r="EC11" s="654"/>
    </row>
    <row r="12" spans="2:143" ht="11.25" customHeight="1">
      <c r="B12" s="615" t="s">
        <v>231</v>
      </c>
      <c r="C12" s="616"/>
      <c r="D12" s="616"/>
      <c r="E12" s="616"/>
      <c r="F12" s="616"/>
      <c r="G12" s="616"/>
      <c r="H12" s="616"/>
      <c r="I12" s="616"/>
      <c r="J12" s="616"/>
      <c r="K12" s="616"/>
      <c r="L12" s="616"/>
      <c r="M12" s="616"/>
      <c r="N12" s="616"/>
      <c r="O12" s="616"/>
      <c r="P12" s="616"/>
      <c r="Q12" s="617"/>
      <c r="R12" s="618" t="s">
        <v>110</v>
      </c>
      <c r="S12" s="619"/>
      <c r="T12" s="619"/>
      <c r="U12" s="619"/>
      <c r="V12" s="619"/>
      <c r="W12" s="619"/>
      <c r="X12" s="619"/>
      <c r="Y12" s="620"/>
      <c r="Z12" s="671" t="s">
        <v>110</v>
      </c>
      <c r="AA12" s="671"/>
      <c r="AB12" s="671"/>
      <c r="AC12" s="671"/>
      <c r="AD12" s="672" t="s">
        <v>110</v>
      </c>
      <c r="AE12" s="672"/>
      <c r="AF12" s="672"/>
      <c r="AG12" s="672"/>
      <c r="AH12" s="672"/>
      <c r="AI12" s="672"/>
      <c r="AJ12" s="672"/>
      <c r="AK12" s="672"/>
      <c r="AL12" s="641" t="s">
        <v>110</v>
      </c>
      <c r="AM12" s="673"/>
      <c r="AN12" s="673"/>
      <c r="AO12" s="674"/>
      <c r="AP12" s="615" t="s">
        <v>232</v>
      </c>
      <c r="AQ12" s="616"/>
      <c r="AR12" s="616"/>
      <c r="AS12" s="616"/>
      <c r="AT12" s="616"/>
      <c r="AU12" s="616"/>
      <c r="AV12" s="616"/>
      <c r="AW12" s="616"/>
      <c r="AX12" s="616"/>
      <c r="AY12" s="616"/>
      <c r="AZ12" s="616"/>
      <c r="BA12" s="616"/>
      <c r="BB12" s="616"/>
      <c r="BC12" s="616"/>
      <c r="BD12" s="616"/>
      <c r="BE12" s="616"/>
      <c r="BF12" s="617"/>
      <c r="BG12" s="618">
        <v>553033</v>
      </c>
      <c r="BH12" s="619"/>
      <c r="BI12" s="619"/>
      <c r="BJ12" s="619"/>
      <c r="BK12" s="619"/>
      <c r="BL12" s="619"/>
      <c r="BM12" s="619"/>
      <c r="BN12" s="620"/>
      <c r="BO12" s="671">
        <v>58.3</v>
      </c>
      <c r="BP12" s="671"/>
      <c r="BQ12" s="671"/>
      <c r="BR12" s="671"/>
      <c r="BS12" s="624" t="s">
        <v>110</v>
      </c>
      <c r="BT12" s="619"/>
      <c r="BU12" s="619"/>
      <c r="BV12" s="619"/>
      <c r="BW12" s="619"/>
      <c r="BX12" s="619"/>
      <c r="BY12" s="619"/>
      <c r="BZ12" s="619"/>
      <c r="CA12" s="619"/>
      <c r="CB12" s="654"/>
      <c r="CD12" s="655" t="s">
        <v>233</v>
      </c>
      <c r="CE12" s="652"/>
      <c r="CF12" s="652"/>
      <c r="CG12" s="652"/>
      <c r="CH12" s="652"/>
      <c r="CI12" s="652"/>
      <c r="CJ12" s="652"/>
      <c r="CK12" s="652"/>
      <c r="CL12" s="652"/>
      <c r="CM12" s="652"/>
      <c r="CN12" s="652"/>
      <c r="CO12" s="652"/>
      <c r="CP12" s="652"/>
      <c r="CQ12" s="653"/>
      <c r="CR12" s="618">
        <v>348528</v>
      </c>
      <c r="CS12" s="619"/>
      <c r="CT12" s="619"/>
      <c r="CU12" s="619"/>
      <c r="CV12" s="619"/>
      <c r="CW12" s="619"/>
      <c r="CX12" s="619"/>
      <c r="CY12" s="620"/>
      <c r="CZ12" s="671">
        <v>5.9</v>
      </c>
      <c r="DA12" s="671"/>
      <c r="DB12" s="671"/>
      <c r="DC12" s="671"/>
      <c r="DD12" s="624">
        <v>32659</v>
      </c>
      <c r="DE12" s="619"/>
      <c r="DF12" s="619"/>
      <c r="DG12" s="619"/>
      <c r="DH12" s="619"/>
      <c r="DI12" s="619"/>
      <c r="DJ12" s="619"/>
      <c r="DK12" s="619"/>
      <c r="DL12" s="619"/>
      <c r="DM12" s="619"/>
      <c r="DN12" s="619"/>
      <c r="DO12" s="619"/>
      <c r="DP12" s="620"/>
      <c r="DQ12" s="624">
        <v>301922</v>
      </c>
      <c r="DR12" s="619"/>
      <c r="DS12" s="619"/>
      <c r="DT12" s="619"/>
      <c r="DU12" s="619"/>
      <c r="DV12" s="619"/>
      <c r="DW12" s="619"/>
      <c r="DX12" s="619"/>
      <c r="DY12" s="619"/>
      <c r="DZ12" s="619"/>
      <c r="EA12" s="619"/>
      <c r="EB12" s="619"/>
      <c r="EC12" s="654"/>
    </row>
    <row r="13" spans="2:143" ht="11.25" customHeight="1">
      <c r="B13" s="615" t="s">
        <v>234</v>
      </c>
      <c r="C13" s="616"/>
      <c r="D13" s="616"/>
      <c r="E13" s="616"/>
      <c r="F13" s="616"/>
      <c r="G13" s="616"/>
      <c r="H13" s="616"/>
      <c r="I13" s="616"/>
      <c r="J13" s="616"/>
      <c r="K13" s="616"/>
      <c r="L13" s="616"/>
      <c r="M13" s="616"/>
      <c r="N13" s="616"/>
      <c r="O13" s="616"/>
      <c r="P13" s="616"/>
      <c r="Q13" s="617"/>
      <c r="R13" s="618">
        <v>11944</v>
      </c>
      <c r="S13" s="619"/>
      <c r="T13" s="619"/>
      <c r="U13" s="619"/>
      <c r="V13" s="619"/>
      <c r="W13" s="619"/>
      <c r="X13" s="619"/>
      <c r="Y13" s="620"/>
      <c r="Z13" s="671">
        <v>0.2</v>
      </c>
      <c r="AA13" s="671"/>
      <c r="AB13" s="671"/>
      <c r="AC13" s="671"/>
      <c r="AD13" s="672">
        <v>11944</v>
      </c>
      <c r="AE13" s="672"/>
      <c r="AF13" s="672"/>
      <c r="AG13" s="672"/>
      <c r="AH13" s="672"/>
      <c r="AI13" s="672"/>
      <c r="AJ13" s="672"/>
      <c r="AK13" s="672"/>
      <c r="AL13" s="641">
        <v>0.3</v>
      </c>
      <c r="AM13" s="673"/>
      <c r="AN13" s="673"/>
      <c r="AO13" s="674"/>
      <c r="AP13" s="615" t="s">
        <v>235</v>
      </c>
      <c r="AQ13" s="616"/>
      <c r="AR13" s="616"/>
      <c r="AS13" s="616"/>
      <c r="AT13" s="616"/>
      <c r="AU13" s="616"/>
      <c r="AV13" s="616"/>
      <c r="AW13" s="616"/>
      <c r="AX13" s="616"/>
      <c r="AY13" s="616"/>
      <c r="AZ13" s="616"/>
      <c r="BA13" s="616"/>
      <c r="BB13" s="616"/>
      <c r="BC13" s="616"/>
      <c r="BD13" s="616"/>
      <c r="BE13" s="616"/>
      <c r="BF13" s="617"/>
      <c r="BG13" s="618">
        <v>511070</v>
      </c>
      <c r="BH13" s="619"/>
      <c r="BI13" s="619"/>
      <c r="BJ13" s="619"/>
      <c r="BK13" s="619"/>
      <c r="BL13" s="619"/>
      <c r="BM13" s="619"/>
      <c r="BN13" s="620"/>
      <c r="BO13" s="671">
        <v>53.9</v>
      </c>
      <c r="BP13" s="671"/>
      <c r="BQ13" s="671"/>
      <c r="BR13" s="671"/>
      <c r="BS13" s="624" t="s">
        <v>110</v>
      </c>
      <c r="BT13" s="619"/>
      <c r="BU13" s="619"/>
      <c r="BV13" s="619"/>
      <c r="BW13" s="619"/>
      <c r="BX13" s="619"/>
      <c r="BY13" s="619"/>
      <c r="BZ13" s="619"/>
      <c r="CA13" s="619"/>
      <c r="CB13" s="654"/>
      <c r="CD13" s="655" t="s">
        <v>236</v>
      </c>
      <c r="CE13" s="652"/>
      <c r="CF13" s="652"/>
      <c r="CG13" s="652"/>
      <c r="CH13" s="652"/>
      <c r="CI13" s="652"/>
      <c r="CJ13" s="652"/>
      <c r="CK13" s="652"/>
      <c r="CL13" s="652"/>
      <c r="CM13" s="652"/>
      <c r="CN13" s="652"/>
      <c r="CO13" s="652"/>
      <c r="CP13" s="652"/>
      <c r="CQ13" s="653"/>
      <c r="CR13" s="618">
        <v>1035152</v>
      </c>
      <c r="CS13" s="619"/>
      <c r="CT13" s="619"/>
      <c r="CU13" s="619"/>
      <c r="CV13" s="619"/>
      <c r="CW13" s="619"/>
      <c r="CX13" s="619"/>
      <c r="CY13" s="620"/>
      <c r="CZ13" s="671">
        <v>17.600000000000001</v>
      </c>
      <c r="DA13" s="671"/>
      <c r="DB13" s="671"/>
      <c r="DC13" s="671"/>
      <c r="DD13" s="624">
        <v>236506</v>
      </c>
      <c r="DE13" s="619"/>
      <c r="DF13" s="619"/>
      <c r="DG13" s="619"/>
      <c r="DH13" s="619"/>
      <c r="DI13" s="619"/>
      <c r="DJ13" s="619"/>
      <c r="DK13" s="619"/>
      <c r="DL13" s="619"/>
      <c r="DM13" s="619"/>
      <c r="DN13" s="619"/>
      <c r="DO13" s="619"/>
      <c r="DP13" s="620"/>
      <c r="DQ13" s="624">
        <v>726246</v>
      </c>
      <c r="DR13" s="619"/>
      <c r="DS13" s="619"/>
      <c r="DT13" s="619"/>
      <c r="DU13" s="619"/>
      <c r="DV13" s="619"/>
      <c r="DW13" s="619"/>
      <c r="DX13" s="619"/>
      <c r="DY13" s="619"/>
      <c r="DZ13" s="619"/>
      <c r="EA13" s="619"/>
      <c r="EB13" s="619"/>
      <c r="EC13" s="654"/>
    </row>
    <row r="14" spans="2:143" ht="11.25" customHeight="1">
      <c r="B14" s="615" t="s">
        <v>237</v>
      </c>
      <c r="C14" s="616"/>
      <c r="D14" s="616"/>
      <c r="E14" s="616"/>
      <c r="F14" s="616"/>
      <c r="G14" s="616"/>
      <c r="H14" s="616"/>
      <c r="I14" s="616"/>
      <c r="J14" s="616"/>
      <c r="K14" s="616"/>
      <c r="L14" s="616"/>
      <c r="M14" s="616"/>
      <c r="N14" s="616"/>
      <c r="O14" s="616"/>
      <c r="P14" s="616"/>
      <c r="Q14" s="617"/>
      <c r="R14" s="618" t="s">
        <v>110</v>
      </c>
      <c r="S14" s="619"/>
      <c r="T14" s="619"/>
      <c r="U14" s="619"/>
      <c r="V14" s="619"/>
      <c r="W14" s="619"/>
      <c r="X14" s="619"/>
      <c r="Y14" s="620"/>
      <c r="Z14" s="671" t="s">
        <v>110</v>
      </c>
      <c r="AA14" s="671"/>
      <c r="AB14" s="671"/>
      <c r="AC14" s="671"/>
      <c r="AD14" s="672" t="s">
        <v>110</v>
      </c>
      <c r="AE14" s="672"/>
      <c r="AF14" s="672"/>
      <c r="AG14" s="672"/>
      <c r="AH14" s="672"/>
      <c r="AI14" s="672"/>
      <c r="AJ14" s="672"/>
      <c r="AK14" s="672"/>
      <c r="AL14" s="641" t="s">
        <v>110</v>
      </c>
      <c r="AM14" s="673"/>
      <c r="AN14" s="673"/>
      <c r="AO14" s="674"/>
      <c r="AP14" s="615" t="s">
        <v>238</v>
      </c>
      <c r="AQ14" s="616"/>
      <c r="AR14" s="616"/>
      <c r="AS14" s="616"/>
      <c r="AT14" s="616"/>
      <c r="AU14" s="616"/>
      <c r="AV14" s="616"/>
      <c r="AW14" s="616"/>
      <c r="AX14" s="616"/>
      <c r="AY14" s="616"/>
      <c r="AZ14" s="616"/>
      <c r="BA14" s="616"/>
      <c r="BB14" s="616"/>
      <c r="BC14" s="616"/>
      <c r="BD14" s="616"/>
      <c r="BE14" s="616"/>
      <c r="BF14" s="617"/>
      <c r="BG14" s="618">
        <v>17951</v>
      </c>
      <c r="BH14" s="619"/>
      <c r="BI14" s="619"/>
      <c r="BJ14" s="619"/>
      <c r="BK14" s="619"/>
      <c r="BL14" s="619"/>
      <c r="BM14" s="619"/>
      <c r="BN14" s="620"/>
      <c r="BO14" s="671">
        <v>1.9</v>
      </c>
      <c r="BP14" s="671"/>
      <c r="BQ14" s="671"/>
      <c r="BR14" s="671"/>
      <c r="BS14" s="624" t="s">
        <v>110</v>
      </c>
      <c r="BT14" s="619"/>
      <c r="BU14" s="619"/>
      <c r="BV14" s="619"/>
      <c r="BW14" s="619"/>
      <c r="BX14" s="619"/>
      <c r="BY14" s="619"/>
      <c r="BZ14" s="619"/>
      <c r="CA14" s="619"/>
      <c r="CB14" s="654"/>
      <c r="CD14" s="655" t="s">
        <v>239</v>
      </c>
      <c r="CE14" s="652"/>
      <c r="CF14" s="652"/>
      <c r="CG14" s="652"/>
      <c r="CH14" s="652"/>
      <c r="CI14" s="652"/>
      <c r="CJ14" s="652"/>
      <c r="CK14" s="652"/>
      <c r="CL14" s="652"/>
      <c r="CM14" s="652"/>
      <c r="CN14" s="652"/>
      <c r="CO14" s="652"/>
      <c r="CP14" s="652"/>
      <c r="CQ14" s="653"/>
      <c r="CR14" s="618">
        <v>258960</v>
      </c>
      <c r="CS14" s="619"/>
      <c r="CT14" s="619"/>
      <c r="CU14" s="619"/>
      <c r="CV14" s="619"/>
      <c r="CW14" s="619"/>
      <c r="CX14" s="619"/>
      <c r="CY14" s="620"/>
      <c r="CZ14" s="671">
        <v>4.4000000000000004</v>
      </c>
      <c r="DA14" s="671"/>
      <c r="DB14" s="671"/>
      <c r="DC14" s="671"/>
      <c r="DD14" s="624">
        <v>25963</v>
      </c>
      <c r="DE14" s="619"/>
      <c r="DF14" s="619"/>
      <c r="DG14" s="619"/>
      <c r="DH14" s="619"/>
      <c r="DI14" s="619"/>
      <c r="DJ14" s="619"/>
      <c r="DK14" s="619"/>
      <c r="DL14" s="619"/>
      <c r="DM14" s="619"/>
      <c r="DN14" s="619"/>
      <c r="DO14" s="619"/>
      <c r="DP14" s="620"/>
      <c r="DQ14" s="624">
        <v>228942</v>
      </c>
      <c r="DR14" s="619"/>
      <c r="DS14" s="619"/>
      <c r="DT14" s="619"/>
      <c r="DU14" s="619"/>
      <c r="DV14" s="619"/>
      <c r="DW14" s="619"/>
      <c r="DX14" s="619"/>
      <c r="DY14" s="619"/>
      <c r="DZ14" s="619"/>
      <c r="EA14" s="619"/>
      <c r="EB14" s="619"/>
      <c r="EC14" s="654"/>
    </row>
    <row r="15" spans="2:143" ht="11.25" customHeight="1">
      <c r="B15" s="615" t="s">
        <v>240</v>
      </c>
      <c r="C15" s="616"/>
      <c r="D15" s="616"/>
      <c r="E15" s="616"/>
      <c r="F15" s="616"/>
      <c r="G15" s="616"/>
      <c r="H15" s="616"/>
      <c r="I15" s="616"/>
      <c r="J15" s="616"/>
      <c r="K15" s="616"/>
      <c r="L15" s="616"/>
      <c r="M15" s="616"/>
      <c r="N15" s="616"/>
      <c r="O15" s="616"/>
      <c r="P15" s="616"/>
      <c r="Q15" s="617"/>
      <c r="R15" s="618">
        <v>1750</v>
      </c>
      <c r="S15" s="619"/>
      <c r="T15" s="619"/>
      <c r="U15" s="619"/>
      <c r="V15" s="619"/>
      <c r="W15" s="619"/>
      <c r="X15" s="619"/>
      <c r="Y15" s="620"/>
      <c r="Z15" s="671">
        <v>0</v>
      </c>
      <c r="AA15" s="671"/>
      <c r="AB15" s="671"/>
      <c r="AC15" s="671"/>
      <c r="AD15" s="672">
        <v>1750</v>
      </c>
      <c r="AE15" s="672"/>
      <c r="AF15" s="672"/>
      <c r="AG15" s="672"/>
      <c r="AH15" s="672"/>
      <c r="AI15" s="672"/>
      <c r="AJ15" s="672"/>
      <c r="AK15" s="672"/>
      <c r="AL15" s="641">
        <v>0</v>
      </c>
      <c r="AM15" s="673"/>
      <c r="AN15" s="673"/>
      <c r="AO15" s="674"/>
      <c r="AP15" s="615" t="s">
        <v>241</v>
      </c>
      <c r="AQ15" s="616"/>
      <c r="AR15" s="616"/>
      <c r="AS15" s="616"/>
      <c r="AT15" s="616"/>
      <c r="AU15" s="616"/>
      <c r="AV15" s="616"/>
      <c r="AW15" s="616"/>
      <c r="AX15" s="616"/>
      <c r="AY15" s="616"/>
      <c r="AZ15" s="616"/>
      <c r="BA15" s="616"/>
      <c r="BB15" s="616"/>
      <c r="BC15" s="616"/>
      <c r="BD15" s="616"/>
      <c r="BE15" s="616"/>
      <c r="BF15" s="617"/>
      <c r="BG15" s="618">
        <v>51641</v>
      </c>
      <c r="BH15" s="619"/>
      <c r="BI15" s="619"/>
      <c r="BJ15" s="619"/>
      <c r="BK15" s="619"/>
      <c r="BL15" s="619"/>
      <c r="BM15" s="619"/>
      <c r="BN15" s="620"/>
      <c r="BO15" s="671">
        <v>5.4</v>
      </c>
      <c r="BP15" s="671"/>
      <c r="BQ15" s="671"/>
      <c r="BR15" s="671"/>
      <c r="BS15" s="624" t="s">
        <v>110</v>
      </c>
      <c r="BT15" s="619"/>
      <c r="BU15" s="619"/>
      <c r="BV15" s="619"/>
      <c r="BW15" s="619"/>
      <c r="BX15" s="619"/>
      <c r="BY15" s="619"/>
      <c r="BZ15" s="619"/>
      <c r="CA15" s="619"/>
      <c r="CB15" s="654"/>
      <c r="CD15" s="655" t="s">
        <v>242</v>
      </c>
      <c r="CE15" s="652"/>
      <c r="CF15" s="652"/>
      <c r="CG15" s="652"/>
      <c r="CH15" s="652"/>
      <c r="CI15" s="652"/>
      <c r="CJ15" s="652"/>
      <c r="CK15" s="652"/>
      <c r="CL15" s="652"/>
      <c r="CM15" s="652"/>
      <c r="CN15" s="652"/>
      <c r="CO15" s="652"/>
      <c r="CP15" s="652"/>
      <c r="CQ15" s="653"/>
      <c r="CR15" s="618">
        <v>589539</v>
      </c>
      <c r="CS15" s="619"/>
      <c r="CT15" s="619"/>
      <c r="CU15" s="619"/>
      <c r="CV15" s="619"/>
      <c r="CW15" s="619"/>
      <c r="CX15" s="619"/>
      <c r="CY15" s="620"/>
      <c r="CZ15" s="671">
        <v>10</v>
      </c>
      <c r="DA15" s="671"/>
      <c r="DB15" s="671"/>
      <c r="DC15" s="671"/>
      <c r="DD15" s="624">
        <v>180525</v>
      </c>
      <c r="DE15" s="619"/>
      <c r="DF15" s="619"/>
      <c r="DG15" s="619"/>
      <c r="DH15" s="619"/>
      <c r="DI15" s="619"/>
      <c r="DJ15" s="619"/>
      <c r="DK15" s="619"/>
      <c r="DL15" s="619"/>
      <c r="DM15" s="619"/>
      <c r="DN15" s="619"/>
      <c r="DO15" s="619"/>
      <c r="DP15" s="620"/>
      <c r="DQ15" s="624">
        <v>445310</v>
      </c>
      <c r="DR15" s="619"/>
      <c r="DS15" s="619"/>
      <c r="DT15" s="619"/>
      <c r="DU15" s="619"/>
      <c r="DV15" s="619"/>
      <c r="DW15" s="619"/>
      <c r="DX15" s="619"/>
      <c r="DY15" s="619"/>
      <c r="DZ15" s="619"/>
      <c r="EA15" s="619"/>
      <c r="EB15" s="619"/>
      <c r="EC15" s="654"/>
    </row>
    <row r="16" spans="2:143" ht="11.25" customHeight="1">
      <c r="B16" s="615" t="s">
        <v>243</v>
      </c>
      <c r="C16" s="616"/>
      <c r="D16" s="616"/>
      <c r="E16" s="616"/>
      <c r="F16" s="616"/>
      <c r="G16" s="616"/>
      <c r="H16" s="616"/>
      <c r="I16" s="616"/>
      <c r="J16" s="616"/>
      <c r="K16" s="616"/>
      <c r="L16" s="616"/>
      <c r="M16" s="616"/>
      <c r="N16" s="616"/>
      <c r="O16" s="616"/>
      <c r="P16" s="616"/>
      <c r="Q16" s="617"/>
      <c r="R16" s="618">
        <v>3110464</v>
      </c>
      <c r="S16" s="619"/>
      <c r="T16" s="619"/>
      <c r="U16" s="619"/>
      <c r="V16" s="619"/>
      <c r="W16" s="619"/>
      <c r="X16" s="619"/>
      <c r="Y16" s="620"/>
      <c r="Z16" s="671">
        <v>48.4</v>
      </c>
      <c r="AA16" s="671"/>
      <c r="AB16" s="671"/>
      <c r="AC16" s="671"/>
      <c r="AD16" s="672">
        <v>2786358</v>
      </c>
      <c r="AE16" s="672"/>
      <c r="AF16" s="672"/>
      <c r="AG16" s="672"/>
      <c r="AH16" s="672"/>
      <c r="AI16" s="672"/>
      <c r="AJ16" s="672"/>
      <c r="AK16" s="672"/>
      <c r="AL16" s="641">
        <v>69.599999999999994</v>
      </c>
      <c r="AM16" s="673"/>
      <c r="AN16" s="673"/>
      <c r="AO16" s="674"/>
      <c r="AP16" s="615" t="s">
        <v>244</v>
      </c>
      <c r="AQ16" s="616"/>
      <c r="AR16" s="616"/>
      <c r="AS16" s="616"/>
      <c r="AT16" s="616"/>
      <c r="AU16" s="616"/>
      <c r="AV16" s="616"/>
      <c r="AW16" s="616"/>
      <c r="AX16" s="616"/>
      <c r="AY16" s="616"/>
      <c r="AZ16" s="616"/>
      <c r="BA16" s="616"/>
      <c r="BB16" s="616"/>
      <c r="BC16" s="616"/>
      <c r="BD16" s="616"/>
      <c r="BE16" s="616"/>
      <c r="BF16" s="617"/>
      <c r="BG16" s="618" t="s">
        <v>110</v>
      </c>
      <c r="BH16" s="619"/>
      <c r="BI16" s="619"/>
      <c r="BJ16" s="619"/>
      <c r="BK16" s="619"/>
      <c r="BL16" s="619"/>
      <c r="BM16" s="619"/>
      <c r="BN16" s="620"/>
      <c r="BO16" s="671" t="s">
        <v>110</v>
      </c>
      <c r="BP16" s="671"/>
      <c r="BQ16" s="671"/>
      <c r="BR16" s="671"/>
      <c r="BS16" s="624" t="s">
        <v>110</v>
      </c>
      <c r="BT16" s="619"/>
      <c r="BU16" s="619"/>
      <c r="BV16" s="619"/>
      <c r="BW16" s="619"/>
      <c r="BX16" s="619"/>
      <c r="BY16" s="619"/>
      <c r="BZ16" s="619"/>
      <c r="CA16" s="619"/>
      <c r="CB16" s="654"/>
      <c r="CD16" s="655" t="s">
        <v>245</v>
      </c>
      <c r="CE16" s="652"/>
      <c r="CF16" s="652"/>
      <c r="CG16" s="652"/>
      <c r="CH16" s="652"/>
      <c r="CI16" s="652"/>
      <c r="CJ16" s="652"/>
      <c r="CK16" s="652"/>
      <c r="CL16" s="652"/>
      <c r="CM16" s="652"/>
      <c r="CN16" s="652"/>
      <c r="CO16" s="652"/>
      <c r="CP16" s="652"/>
      <c r="CQ16" s="653"/>
      <c r="CR16" s="618">
        <v>5943</v>
      </c>
      <c r="CS16" s="619"/>
      <c r="CT16" s="619"/>
      <c r="CU16" s="619"/>
      <c r="CV16" s="619"/>
      <c r="CW16" s="619"/>
      <c r="CX16" s="619"/>
      <c r="CY16" s="620"/>
      <c r="CZ16" s="671">
        <v>0.1</v>
      </c>
      <c r="DA16" s="671"/>
      <c r="DB16" s="671"/>
      <c r="DC16" s="671"/>
      <c r="DD16" s="624" t="s">
        <v>110</v>
      </c>
      <c r="DE16" s="619"/>
      <c r="DF16" s="619"/>
      <c r="DG16" s="619"/>
      <c r="DH16" s="619"/>
      <c r="DI16" s="619"/>
      <c r="DJ16" s="619"/>
      <c r="DK16" s="619"/>
      <c r="DL16" s="619"/>
      <c r="DM16" s="619"/>
      <c r="DN16" s="619"/>
      <c r="DO16" s="619"/>
      <c r="DP16" s="620"/>
      <c r="DQ16" s="624">
        <v>5943</v>
      </c>
      <c r="DR16" s="619"/>
      <c r="DS16" s="619"/>
      <c r="DT16" s="619"/>
      <c r="DU16" s="619"/>
      <c r="DV16" s="619"/>
      <c r="DW16" s="619"/>
      <c r="DX16" s="619"/>
      <c r="DY16" s="619"/>
      <c r="DZ16" s="619"/>
      <c r="EA16" s="619"/>
      <c r="EB16" s="619"/>
      <c r="EC16" s="654"/>
    </row>
    <row r="17" spans="2:133" ht="11.25" customHeight="1">
      <c r="B17" s="615" t="s">
        <v>246</v>
      </c>
      <c r="C17" s="616"/>
      <c r="D17" s="616"/>
      <c r="E17" s="616"/>
      <c r="F17" s="616"/>
      <c r="G17" s="616"/>
      <c r="H17" s="616"/>
      <c r="I17" s="616"/>
      <c r="J17" s="616"/>
      <c r="K17" s="616"/>
      <c r="L17" s="616"/>
      <c r="M17" s="616"/>
      <c r="N17" s="616"/>
      <c r="O17" s="616"/>
      <c r="P17" s="616"/>
      <c r="Q17" s="617"/>
      <c r="R17" s="618">
        <v>2786358</v>
      </c>
      <c r="S17" s="619"/>
      <c r="T17" s="619"/>
      <c r="U17" s="619"/>
      <c r="V17" s="619"/>
      <c r="W17" s="619"/>
      <c r="X17" s="619"/>
      <c r="Y17" s="620"/>
      <c r="Z17" s="671">
        <v>43.4</v>
      </c>
      <c r="AA17" s="671"/>
      <c r="AB17" s="671"/>
      <c r="AC17" s="671"/>
      <c r="AD17" s="672">
        <v>2786358</v>
      </c>
      <c r="AE17" s="672"/>
      <c r="AF17" s="672"/>
      <c r="AG17" s="672"/>
      <c r="AH17" s="672"/>
      <c r="AI17" s="672"/>
      <c r="AJ17" s="672"/>
      <c r="AK17" s="672"/>
      <c r="AL17" s="641">
        <v>69.599999999999994</v>
      </c>
      <c r="AM17" s="673"/>
      <c r="AN17" s="673"/>
      <c r="AO17" s="674"/>
      <c r="AP17" s="615" t="s">
        <v>247</v>
      </c>
      <c r="AQ17" s="616"/>
      <c r="AR17" s="616"/>
      <c r="AS17" s="616"/>
      <c r="AT17" s="616"/>
      <c r="AU17" s="616"/>
      <c r="AV17" s="616"/>
      <c r="AW17" s="616"/>
      <c r="AX17" s="616"/>
      <c r="AY17" s="616"/>
      <c r="AZ17" s="616"/>
      <c r="BA17" s="616"/>
      <c r="BB17" s="616"/>
      <c r="BC17" s="616"/>
      <c r="BD17" s="616"/>
      <c r="BE17" s="616"/>
      <c r="BF17" s="617"/>
      <c r="BG17" s="618" t="s">
        <v>110</v>
      </c>
      <c r="BH17" s="619"/>
      <c r="BI17" s="619"/>
      <c r="BJ17" s="619"/>
      <c r="BK17" s="619"/>
      <c r="BL17" s="619"/>
      <c r="BM17" s="619"/>
      <c r="BN17" s="620"/>
      <c r="BO17" s="671" t="s">
        <v>110</v>
      </c>
      <c r="BP17" s="671"/>
      <c r="BQ17" s="671"/>
      <c r="BR17" s="671"/>
      <c r="BS17" s="624" t="s">
        <v>110</v>
      </c>
      <c r="BT17" s="619"/>
      <c r="BU17" s="619"/>
      <c r="BV17" s="619"/>
      <c r="BW17" s="619"/>
      <c r="BX17" s="619"/>
      <c r="BY17" s="619"/>
      <c r="BZ17" s="619"/>
      <c r="CA17" s="619"/>
      <c r="CB17" s="654"/>
      <c r="CD17" s="655" t="s">
        <v>248</v>
      </c>
      <c r="CE17" s="652"/>
      <c r="CF17" s="652"/>
      <c r="CG17" s="652"/>
      <c r="CH17" s="652"/>
      <c r="CI17" s="652"/>
      <c r="CJ17" s="652"/>
      <c r="CK17" s="652"/>
      <c r="CL17" s="652"/>
      <c r="CM17" s="652"/>
      <c r="CN17" s="652"/>
      <c r="CO17" s="652"/>
      <c r="CP17" s="652"/>
      <c r="CQ17" s="653"/>
      <c r="CR17" s="618">
        <v>626890</v>
      </c>
      <c r="CS17" s="619"/>
      <c r="CT17" s="619"/>
      <c r="CU17" s="619"/>
      <c r="CV17" s="619"/>
      <c r="CW17" s="619"/>
      <c r="CX17" s="619"/>
      <c r="CY17" s="620"/>
      <c r="CZ17" s="671">
        <v>10.6</v>
      </c>
      <c r="DA17" s="671"/>
      <c r="DB17" s="671"/>
      <c r="DC17" s="671"/>
      <c r="DD17" s="624" t="s">
        <v>110</v>
      </c>
      <c r="DE17" s="619"/>
      <c r="DF17" s="619"/>
      <c r="DG17" s="619"/>
      <c r="DH17" s="619"/>
      <c r="DI17" s="619"/>
      <c r="DJ17" s="619"/>
      <c r="DK17" s="619"/>
      <c r="DL17" s="619"/>
      <c r="DM17" s="619"/>
      <c r="DN17" s="619"/>
      <c r="DO17" s="619"/>
      <c r="DP17" s="620"/>
      <c r="DQ17" s="624">
        <v>620912</v>
      </c>
      <c r="DR17" s="619"/>
      <c r="DS17" s="619"/>
      <c r="DT17" s="619"/>
      <c r="DU17" s="619"/>
      <c r="DV17" s="619"/>
      <c r="DW17" s="619"/>
      <c r="DX17" s="619"/>
      <c r="DY17" s="619"/>
      <c r="DZ17" s="619"/>
      <c r="EA17" s="619"/>
      <c r="EB17" s="619"/>
      <c r="EC17" s="654"/>
    </row>
    <row r="18" spans="2:133" ht="11.25" customHeight="1">
      <c r="B18" s="615" t="s">
        <v>249</v>
      </c>
      <c r="C18" s="616"/>
      <c r="D18" s="616"/>
      <c r="E18" s="616"/>
      <c r="F18" s="616"/>
      <c r="G18" s="616"/>
      <c r="H18" s="616"/>
      <c r="I18" s="616"/>
      <c r="J18" s="616"/>
      <c r="K18" s="616"/>
      <c r="L18" s="616"/>
      <c r="M18" s="616"/>
      <c r="N18" s="616"/>
      <c r="O18" s="616"/>
      <c r="P18" s="616"/>
      <c r="Q18" s="617"/>
      <c r="R18" s="618">
        <v>324106</v>
      </c>
      <c r="S18" s="619"/>
      <c r="T18" s="619"/>
      <c r="U18" s="619"/>
      <c r="V18" s="619"/>
      <c r="W18" s="619"/>
      <c r="X18" s="619"/>
      <c r="Y18" s="620"/>
      <c r="Z18" s="671">
        <v>5</v>
      </c>
      <c r="AA18" s="671"/>
      <c r="AB18" s="671"/>
      <c r="AC18" s="671"/>
      <c r="AD18" s="672" t="s">
        <v>110</v>
      </c>
      <c r="AE18" s="672"/>
      <c r="AF18" s="672"/>
      <c r="AG18" s="672"/>
      <c r="AH18" s="672"/>
      <c r="AI18" s="672"/>
      <c r="AJ18" s="672"/>
      <c r="AK18" s="672"/>
      <c r="AL18" s="641" t="s">
        <v>110</v>
      </c>
      <c r="AM18" s="673"/>
      <c r="AN18" s="673"/>
      <c r="AO18" s="674"/>
      <c r="AP18" s="615" t="s">
        <v>250</v>
      </c>
      <c r="AQ18" s="616"/>
      <c r="AR18" s="616"/>
      <c r="AS18" s="616"/>
      <c r="AT18" s="616"/>
      <c r="AU18" s="616"/>
      <c r="AV18" s="616"/>
      <c r="AW18" s="616"/>
      <c r="AX18" s="616"/>
      <c r="AY18" s="616"/>
      <c r="AZ18" s="616"/>
      <c r="BA18" s="616"/>
      <c r="BB18" s="616"/>
      <c r="BC18" s="616"/>
      <c r="BD18" s="616"/>
      <c r="BE18" s="616"/>
      <c r="BF18" s="617"/>
      <c r="BG18" s="618" t="s">
        <v>110</v>
      </c>
      <c r="BH18" s="619"/>
      <c r="BI18" s="619"/>
      <c r="BJ18" s="619"/>
      <c r="BK18" s="619"/>
      <c r="BL18" s="619"/>
      <c r="BM18" s="619"/>
      <c r="BN18" s="620"/>
      <c r="BO18" s="671" t="s">
        <v>110</v>
      </c>
      <c r="BP18" s="671"/>
      <c r="BQ18" s="671"/>
      <c r="BR18" s="671"/>
      <c r="BS18" s="624" t="s">
        <v>110</v>
      </c>
      <c r="BT18" s="619"/>
      <c r="BU18" s="619"/>
      <c r="BV18" s="619"/>
      <c r="BW18" s="619"/>
      <c r="BX18" s="619"/>
      <c r="BY18" s="619"/>
      <c r="BZ18" s="619"/>
      <c r="CA18" s="619"/>
      <c r="CB18" s="654"/>
      <c r="CD18" s="655" t="s">
        <v>251</v>
      </c>
      <c r="CE18" s="652"/>
      <c r="CF18" s="652"/>
      <c r="CG18" s="652"/>
      <c r="CH18" s="652"/>
      <c r="CI18" s="652"/>
      <c r="CJ18" s="652"/>
      <c r="CK18" s="652"/>
      <c r="CL18" s="652"/>
      <c r="CM18" s="652"/>
      <c r="CN18" s="652"/>
      <c r="CO18" s="652"/>
      <c r="CP18" s="652"/>
      <c r="CQ18" s="653"/>
      <c r="CR18" s="618" t="s">
        <v>110</v>
      </c>
      <c r="CS18" s="619"/>
      <c r="CT18" s="619"/>
      <c r="CU18" s="619"/>
      <c r="CV18" s="619"/>
      <c r="CW18" s="619"/>
      <c r="CX18" s="619"/>
      <c r="CY18" s="620"/>
      <c r="CZ18" s="671" t="s">
        <v>110</v>
      </c>
      <c r="DA18" s="671"/>
      <c r="DB18" s="671"/>
      <c r="DC18" s="671"/>
      <c r="DD18" s="624" t="s">
        <v>110</v>
      </c>
      <c r="DE18" s="619"/>
      <c r="DF18" s="619"/>
      <c r="DG18" s="619"/>
      <c r="DH18" s="619"/>
      <c r="DI18" s="619"/>
      <c r="DJ18" s="619"/>
      <c r="DK18" s="619"/>
      <c r="DL18" s="619"/>
      <c r="DM18" s="619"/>
      <c r="DN18" s="619"/>
      <c r="DO18" s="619"/>
      <c r="DP18" s="620"/>
      <c r="DQ18" s="624" t="s">
        <v>110</v>
      </c>
      <c r="DR18" s="619"/>
      <c r="DS18" s="619"/>
      <c r="DT18" s="619"/>
      <c r="DU18" s="619"/>
      <c r="DV18" s="619"/>
      <c r="DW18" s="619"/>
      <c r="DX18" s="619"/>
      <c r="DY18" s="619"/>
      <c r="DZ18" s="619"/>
      <c r="EA18" s="619"/>
      <c r="EB18" s="619"/>
      <c r="EC18" s="654"/>
    </row>
    <row r="19" spans="2:133" ht="11.25" customHeight="1">
      <c r="B19" s="615" t="s">
        <v>252</v>
      </c>
      <c r="C19" s="616"/>
      <c r="D19" s="616"/>
      <c r="E19" s="616"/>
      <c r="F19" s="616"/>
      <c r="G19" s="616"/>
      <c r="H19" s="616"/>
      <c r="I19" s="616"/>
      <c r="J19" s="616"/>
      <c r="K19" s="616"/>
      <c r="L19" s="616"/>
      <c r="M19" s="616"/>
      <c r="N19" s="616"/>
      <c r="O19" s="616"/>
      <c r="P19" s="616"/>
      <c r="Q19" s="617"/>
      <c r="R19" s="618" t="s">
        <v>110</v>
      </c>
      <c r="S19" s="619"/>
      <c r="T19" s="619"/>
      <c r="U19" s="619"/>
      <c r="V19" s="619"/>
      <c r="W19" s="619"/>
      <c r="X19" s="619"/>
      <c r="Y19" s="620"/>
      <c r="Z19" s="671" t="s">
        <v>110</v>
      </c>
      <c r="AA19" s="671"/>
      <c r="AB19" s="671"/>
      <c r="AC19" s="671"/>
      <c r="AD19" s="672" t="s">
        <v>110</v>
      </c>
      <c r="AE19" s="672"/>
      <c r="AF19" s="672"/>
      <c r="AG19" s="672"/>
      <c r="AH19" s="672"/>
      <c r="AI19" s="672"/>
      <c r="AJ19" s="672"/>
      <c r="AK19" s="672"/>
      <c r="AL19" s="641" t="s">
        <v>110</v>
      </c>
      <c r="AM19" s="673"/>
      <c r="AN19" s="673"/>
      <c r="AO19" s="674"/>
      <c r="AP19" s="615" t="s">
        <v>253</v>
      </c>
      <c r="AQ19" s="616"/>
      <c r="AR19" s="616"/>
      <c r="AS19" s="616"/>
      <c r="AT19" s="616"/>
      <c r="AU19" s="616"/>
      <c r="AV19" s="616"/>
      <c r="AW19" s="616"/>
      <c r="AX19" s="616"/>
      <c r="AY19" s="616"/>
      <c r="AZ19" s="616"/>
      <c r="BA19" s="616"/>
      <c r="BB19" s="616"/>
      <c r="BC19" s="616"/>
      <c r="BD19" s="616"/>
      <c r="BE19" s="616"/>
      <c r="BF19" s="617"/>
      <c r="BG19" s="618">
        <v>2682</v>
      </c>
      <c r="BH19" s="619"/>
      <c r="BI19" s="619"/>
      <c r="BJ19" s="619"/>
      <c r="BK19" s="619"/>
      <c r="BL19" s="619"/>
      <c r="BM19" s="619"/>
      <c r="BN19" s="620"/>
      <c r="BO19" s="671">
        <v>0.3</v>
      </c>
      <c r="BP19" s="671"/>
      <c r="BQ19" s="671"/>
      <c r="BR19" s="671"/>
      <c r="BS19" s="624" t="s">
        <v>110</v>
      </c>
      <c r="BT19" s="619"/>
      <c r="BU19" s="619"/>
      <c r="BV19" s="619"/>
      <c r="BW19" s="619"/>
      <c r="BX19" s="619"/>
      <c r="BY19" s="619"/>
      <c r="BZ19" s="619"/>
      <c r="CA19" s="619"/>
      <c r="CB19" s="654"/>
      <c r="CD19" s="655" t="s">
        <v>254</v>
      </c>
      <c r="CE19" s="652"/>
      <c r="CF19" s="652"/>
      <c r="CG19" s="652"/>
      <c r="CH19" s="652"/>
      <c r="CI19" s="652"/>
      <c r="CJ19" s="652"/>
      <c r="CK19" s="652"/>
      <c r="CL19" s="652"/>
      <c r="CM19" s="652"/>
      <c r="CN19" s="652"/>
      <c r="CO19" s="652"/>
      <c r="CP19" s="652"/>
      <c r="CQ19" s="653"/>
      <c r="CR19" s="618" t="s">
        <v>110</v>
      </c>
      <c r="CS19" s="619"/>
      <c r="CT19" s="619"/>
      <c r="CU19" s="619"/>
      <c r="CV19" s="619"/>
      <c r="CW19" s="619"/>
      <c r="CX19" s="619"/>
      <c r="CY19" s="620"/>
      <c r="CZ19" s="671" t="s">
        <v>110</v>
      </c>
      <c r="DA19" s="671"/>
      <c r="DB19" s="671"/>
      <c r="DC19" s="671"/>
      <c r="DD19" s="624" t="s">
        <v>110</v>
      </c>
      <c r="DE19" s="619"/>
      <c r="DF19" s="619"/>
      <c r="DG19" s="619"/>
      <c r="DH19" s="619"/>
      <c r="DI19" s="619"/>
      <c r="DJ19" s="619"/>
      <c r="DK19" s="619"/>
      <c r="DL19" s="619"/>
      <c r="DM19" s="619"/>
      <c r="DN19" s="619"/>
      <c r="DO19" s="619"/>
      <c r="DP19" s="620"/>
      <c r="DQ19" s="624" t="s">
        <v>110</v>
      </c>
      <c r="DR19" s="619"/>
      <c r="DS19" s="619"/>
      <c r="DT19" s="619"/>
      <c r="DU19" s="619"/>
      <c r="DV19" s="619"/>
      <c r="DW19" s="619"/>
      <c r="DX19" s="619"/>
      <c r="DY19" s="619"/>
      <c r="DZ19" s="619"/>
      <c r="EA19" s="619"/>
      <c r="EB19" s="619"/>
      <c r="EC19" s="654"/>
    </row>
    <row r="20" spans="2:133" ht="11.25" customHeight="1">
      <c r="B20" s="615" t="s">
        <v>255</v>
      </c>
      <c r="C20" s="616"/>
      <c r="D20" s="616"/>
      <c r="E20" s="616"/>
      <c r="F20" s="616"/>
      <c r="G20" s="616"/>
      <c r="H20" s="616"/>
      <c r="I20" s="616"/>
      <c r="J20" s="616"/>
      <c r="K20" s="616"/>
      <c r="L20" s="616"/>
      <c r="M20" s="616"/>
      <c r="N20" s="616"/>
      <c r="O20" s="616"/>
      <c r="P20" s="616"/>
      <c r="Q20" s="617"/>
      <c r="R20" s="618">
        <v>4305658</v>
      </c>
      <c r="S20" s="619"/>
      <c r="T20" s="619"/>
      <c r="U20" s="619"/>
      <c r="V20" s="619"/>
      <c r="W20" s="619"/>
      <c r="X20" s="619"/>
      <c r="Y20" s="620"/>
      <c r="Z20" s="671">
        <v>67</v>
      </c>
      <c r="AA20" s="671"/>
      <c r="AB20" s="671"/>
      <c r="AC20" s="671"/>
      <c r="AD20" s="672">
        <v>3981552</v>
      </c>
      <c r="AE20" s="672"/>
      <c r="AF20" s="672"/>
      <c r="AG20" s="672"/>
      <c r="AH20" s="672"/>
      <c r="AI20" s="672"/>
      <c r="AJ20" s="672"/>
      <c r="AK20" s="672"/>
      <c r="AL20" s="641">
        <v>99.5</v>
      </c>
      <c r="AM20" s="673"/>
      <c r="AN20" s="673"/>
      <c r="AO20" s="674"/>
      <c r="AP20" s="615" t="s">
        <v>256</v>
      </c>
      <c r="AQ20" s="616"/>
      <c r="AR20" s="616"/>
      <c r="AS20" s="616"/>
      <c r="AT20" s="616"/>
      <c r="AU20" s="616"/>
      <c r="AV20" s="616"/>
      <c r="AW20" s="616"/>
      <c r="AX20" s="616"/>
      <c r="AY20" s="616"/>
      <c r="AZ20" s="616"/>
      <c r="BA20" s="616"/>
      <c r="BB20" s="616"/>
      <c r="BC20" s="616"/>
      <c r="BD20" s="616"/>
      <c r="BE20" s="616"/>
      <c r="BF20" s="617"/>
      <c r="BG20" s="618">
        <v>2682</v>
      </c>
      <c r="BH20" s="619"/>
      <c r="BI20" s="619"/>
      <c r="BJ20" s="619"/>
      <c r="BK20" s="619"/>
      <c r="BL20" s="619"/>
      <c r="BM20" s="619"/>
      <c r="BN20" s="620"/>
      <c r="BO20" s="671">
        <v>0.3</v>
      </c>
      <c r="BP20" s="671"/>
      <c r="BQ20" s="671"/>
      <c r="BR20" s="671"/>
      <c r="BS20" s="624" t="s">
        <v>110</v>
      </c>
      <c r="BT20" s="619"/>
      <c r="BU20" s="619"/>
      <c r="BV20" s="619"/>
      <c r="BW20" s="619"/>
      <c r="BX20" s="619"/>
      <c r="BY20" s="619"/>
      <c r="BZ20" s="619"/>
      <c r="CA20" s="619"/>
      <c r="CB20" s="654"/>
      <c r="CD20" s="655" t="s">
        <v>257</v>
      </c>
      <c r="CE20" s="652"/>
      <c r="CF20" s="652"/>
      <c r="CG20" s="652"/>
      <c r="CH20" s="652"/>
      <c r="CI20" s="652"/>
      <c r="CJ20" s="652"/>
      <c r="CK20" s="652"/>
      <c r="CL20" s="652"/>
      <c r="CM20" s="652"/>
      <c r="CN20" s="652"/>
      <c r="CO20" s="652"/>
      <c r="CP20" s="652"/>
      <c r="CQ20" s="653"/>
      <c r="CR20" s="618">
        <v>5886948</v>
      </c>
      <c r="CS20" s="619"/>
      <c r="CT20" s="619"/>
      <c r="CU20" s="619"/>
      <c r="CV20" s="619"/>
      <c r="CW20" s="619"/>
      <c r="CX20" s="619"/>
      <c r="CY20" s="620"/>
      <c r="CZ20" s="671">
        <v>100</v>
      </c>
      <c r="DA20" s="671"/>
      <c r="DB20" s="671"/>
      <c r="DC20" s="671"/>
      <c r="DD20" s="624">
        <v>529053</v>
      </c>
      <c r="DE20" s="619"/>
      <c r="DF20" s="619"/>
      <c r="DG20" s="619"/>
      <c r="DH20" s="619"/>
      <c r="DI20" s="619"/>
      <c r="DJ20" s="619"/>
      <c r="DK20" s="619"/>
      <c r="DL20" s="619"/>
      <c r="DM20" s="619"/>
      <c r="DN20" s="619"/>
      <c r="DO20" s="619"/>
      <c r="DP20" s="620"/>
      <c r="DQ20" s="624">
        <v>4624079</v>
      </c>
      <c r="DR20" s="619"/>
      <c r="DS20" s="619"/>
      <c r="DT20" s="619"/>
      <c r="DU20" s="619"/>
      <c r="DV20" s="619"/>
      <c r="DW20" s="619"/>
      <c r="DX20" s="619"/>
      <c r="DY20" s="619"/>
      <c r="DZ20" s="619"/>
      <c r="EA20" s="619"/>
      <c r="EB20" s="619"/>
      <c r="EC20" s="654"/>
    </row>
    <row r="21" spans="2:133" ht="11.25" customHeight="1">
      <c r="B21" s="615" t="s">
        <v>258</v>
      </c>
      <c r="C21" s="616"/>
      <c r="D21" s="616"/>
      <c r="E21" s="616"/>
      <c r="F21" s="616"/>
      <c r="G21" s="616"/>
      <c r="H21" s="616"/>
      <c r="I21" s="616"/>
      <c r="J21" s="616"/>
      <c r="K21" s="616"/>
      <c r="L21" s="616"/>
      <c r="M21" s="616"/>
      <c r="N21" s="616"/>
      <c r="O21" s="616"/>
      <c r="P21" s="616"/>
      <c r="Q21" s="617"/>
      <c r="R21" s="618">
        <v>1305</v>
      </c>
      <c r="S21" s="619"/>
      <c r="T21" s="619"/>
      <c r="U21" s="619"/>
      <c r="V21" s="619"/>
      <c r="W21" s="619"/>
      <c r="X21" s="619"/>
      <c r="Y21" s="620"/>
      <c r="Z21" s="671">
        <v>0</v>
      </c>
      <c r="AA21" s="671"/>
      <c r="AB21" s="671"/>
      <c r="AC21" s="671"/>
      <c r="AD21" s="672">
        <v>1305</v>
      </c>
      <c r="AE21" s="672"/>
      <c r="AF21" s="672"/>
      <c r="AG21" s="672"/>
      <c r="AH21" s="672"/>
      <c r="AI21" s="672"/>
      <c r="AJ21" s="672"/>
      <c r="AK21" s="672"/>
      <c r="AL21" s="641">
        <v>0</v>
      </c>
      <c r="AM21" s="673"/>
      <c r="AN21" s="673"/>
      <c r="AO21" s="674"/>
      <c r="AP21" s="709" t="s">
        <v>259</v>
      </c>
      <c r="AQ21" s="719"/>
      <c r="AR21" s="719"/>
      <c r="AS21" s="719"/>
      <c r="AT21" s="719"/>
      <c r="AU21" s="719"/>
      <c r="AV21" s="719"/>
      <c r="AW21" s="719"/>
      <c r="AX21" s="719"/>
      <c r="AY21" s="719"/>
      <c r="AZ21" s="719"/>
      <c r="BA21" s="719"/>
      <c r="BB21" s="719"/>
      <c r="BC21" s="719"/>
      <c r="BD21" s="719"/>
      <c r="BE21" s="719"/>
      <c r="BF21" s="711"/>
      <c r="BG21" s="618">
        <v>2682</v>
      </c>
      <c r="BH21" s="619"/>
      <c r="BI21" s="619"/>
      <c r="BJ21" s="619"/>
      <c r="BK21" s="619"/>
      <c r="BL21" s="619"/>
      <c r="BM21" s="619"/>
      <c r="BN21" s="620"/>
      <c r="BO21" s="671">
        <v>0.3</v>
      </c>
      <c r="BP21" s="671"/>
      <c r="BQ21" s="671"/>
      <c r="BR21" s="671"/>
      <c r="BS21" s="624" t="s">
        <v>110</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260</v>
      </c>
      <c r="C22" s="616"/>
      <c r="D22" s="616"/>
      <c r="E22" s="616"/>
      <c r="F22" s="616"/>
      <c r="G22" s="616"/>
      <c r="H22" s="616"/>
      <c r="I22" s="616"/>
      <c r="J22" s="616"/>
      <c r="K22" s="616"/>
      <c r="L22" s="616"/>
      <c r="M22" s="616"/>
      <c r="N22" s="616"/>
      <c r="O22" s="616"/>
      <c r="P22" s="616"/>
      <c r="Q22" s="617"/>
      <c r="R22" s="618">
        <v>40546</v>
      </c>
      <c r="S22" s="619"/>
      <c r="T22" s="619"/>
      <c r="U22" s="619"/>
      <c r="V22" s="619"/>
      <c r="W22" s="619"/>
      <c r="X22" s="619"/>
      <c r="Y22" s="620"/>
      <c r="Z22" s="671">
        <v>0.6</v>
      </c>
      <c r="AA22" s="671"/>
      <c r="AB22" s="671"/>
      <c r="AC22" s="671"/>
      <c r="AD22" s="672" t="s">
        <v>110</v>
      </c>
      <c r="AE22" s="672"/>
      <c r="AF22" s="672"/>
      <c r="AG22" s="672"/>
      <c r="AH22" s="672"/>
      <c r="AI22" s="672"/>
      <c r="AJ22" s="672"/>
      <c r="AK22" s="672"/>
      <c r="AL22" s="641" t="s">
        <v>110</v>
      </c>
      <c r="AM22" s="673"/>
      <c r="AN22" s="673"/>
      <c r="AO22" s="674"/>
      <c r="AP22" s="709" t="s">
        <v>261</v>
      </c>
      <c r="AQ22" s="719"/>
      <c r="AR22" s="719"/>
      <c r="AS22" s="719"/>
      <c r="AT22" s="719"/>
      <c r="AU22" s="719"/>
      <c r="AV22" s="719"/>
      <c r="AW22" s="719"/>
      <c r="AX22" s="719"/>
      <c r="AY22" s="719"/>
      <c r="AZ22" s="719"/>
      <c r="BA22" s="719"/>
      <c r="BB22" s="719"/>
      <c r="BC22" s="719"/>
      <c r="BD22" s="719"/>
      <c r="BE22" s="719"/>
      <c r="BF22" s="711"/>
      <c r="BG22" s="618" t="s">
        <v>110</v>
      </c>
      <c r="BH22" s="619"/>
      <c r="BI22" s="619"/>
      <c r="BJ22" s="619"/>
      <c r="BK22" s="619"/>
      <c r="BL22" s="619"/>
      <c r="BM22" s="619"/>
      <c r="BN22" s="620"/>
      <c r="BO22" s="671" t="s">
        <v>110</v>
      </c>
      <c r="BP22" s="671"/>
      <c r="BQ22" s="671"/>
      <c r="BR22" s="671"/>
      <c r="BS22" s="624" t="s">
        <v>110</v>
      </c>
      <c r="BT22" s="619"/>
      <c r="BU22" s="619"/>
      <c r="BV22" s="619"/>
      <c r="BW22" s="619"/>
      <c r="BX22" s="619"/>
      <c r="BY22" s="619"/>
      <c r="BZ22" s="619"/>
      <c r="CA22" s="619"/>
      <c r="CB22" s="654"/>
      <c r="CD22" s="723" t="s">
        <v>262</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263</v>
      </c>
      <c r="C23" s="616"/>
      <c r="D23" s="616"/>
      <c r="E23" s="616"/>
      <c r="F23" s="616"/>
      <c r="G23" s="616"/>
      <c r="H23" s="616"/>
      <c r="I23" s="616"/>
      <c r="J23" s="616"/>
      <c r="K23" s="616"/>
      <c r="L23" s="616"/>
      <c r="M23" s="616"/>
      <c r="N23" s="616"/>
      <c r="O23" s="616"/>
      <c r="P23" s="616"/>
      <c r="Q23" s="617"/>
      <c r="R23" s="618">
        <v>91005</v>
      </c>
      <c r="S23" s="619"/>
      <c r="T23" s="619"/>
      <c r="U23" s="619"/>
      <c r="V23" s="619"/>
      <c r="W23" s="619"/>
      <c r="X23" s="619"/>
      <c r="Y23" s="620"/>
      <c r="Z23" s="671">
        <v>1.4</v>
      </c>
      <c r="AA23" s="671"/>
      <c r="AB23" s="671"/>
      <c r="AC23" s="671"/>
      <c r="AD23" s="672">
        <v>1055</v>
      </c>
      <c r="AE23" s="672"/>
      <c r="AF23" s="672"/>
      <c r="AG23" s="672"/>
      <c r="AH23" s="672"/>
      <c r="AI23" s="672"/>
      <c r="AJ23" s="672"/>
      <c r="AK23" s="672"/>
      <c r="AL23" s="641">
        <v>0</v>
      </c>
      <c r="AM23" s="673"/>
      <c r="AN23" s="673"/>
      <c r="AO23" s="674"/>
      <c r="AP23" s="709" t="s">
        <v>264</v>
      </c>
      <c r="AQ23" s="719"/>
      <c r="AR23" s="719"/>
      <c r="AS23" s="719"/>
      <c r="AT23" s="719"/>
      <c r="AU23" s="719"/>
      <c r="AV23" s="719"/>
      <c r="AW23" s="719"/>
      <c r="AX23" s="719"/>
      <c r="AY23" s="719"/>
      <c r="AZ23" s="719"/>
      <c r="BA23" s="719"/>
      <c r="BB23" s="719"/>
      <c r="BC23" s="719"/>
      <c r="BD23" s="719"/>
      <c r="BE23" s="719"/>
      <c r="BF23" s="711"/>
      <c r="BG23" s="618" t="s">
        <v>110</v>
      </c>
      <c r="BH23" s="619"/>
      <c r="BI23" s="619"/>
      <c r="BJ23" s="619"/>
      <c r="BK23" s="619"/>
      <c r="BL23" s="619"/>
      <c r="BM23" s="619"/>
      <c r="BN23" s="620"/>
      <c r="BO23" s="671" t="s">
        <v>110</v>
      </c>
      <c r="BP23" s="671"/>
      <c r="BQ23" s="671"/>
      <c r="BR23" s="671"/>
      <c r="BS23" s="624" t="s">
        <v>110</v>
      </c>
      <c r="BT23" s="619"/>
      <c r="BU23" s="619"/>
      <c r="BV23" s="619"/>
      <c r="BW23" s="619"/>
      <c r="BX23" s="619"/>
      <c r="BY23" s="619"/>
      <c r="BZ23" s="619"/>
      <c r="CA23" s="619"/>
      <c r="CB23" s="654"/>
      <c r="CD23" s="723" t="s">
        <v>203</v>
      </c>
      <c r="CE23" s="724"/>
      <c r="CF23" s="724"/>
      <c r="CG23" s="724"/>
      <c r="CH23" s="724"/>
      <c r="CI23" s="724"/>
      <c r="CJ23" s="724"/>
      <c r="CK23" s="724"/>
      <c r="CL23" s="724"/>
      <c r="CM23" s="724"/>
      <c r="CN23" s="724"/>
      <c r="CO23" s="724"/>
      <c r="CP23" s="724"/>
      <c r="CQ23" s="725"/>
      <c r="CR23" s="723" t="s">
        <v>265</v>
      </c>
      <c r="CS23" s="724"/>
      <c r="CT23" s="724"/>
      <c r="CU23" s="724"/>
      <c r="CV23" s="724"/>
      <c r="CW23" s="724"/>
      <c r="CX23" s="724"/>
      <c r="CY23" s="725"/>
      <c r="CZ23" s="723" t="s">
        <v>266</v>
      </c>
      <c r="DA23" s="724"/>
      <c r="DB23" s="724"/>
      <c r="DC23" s="725"/>
      <c r="DD23" s="723" t="s">
        <v>267</v>
      </c>
      <c r="DE23" s="724"/>
      <c r="DF23" s="724"/>
      <c r="DG23" s="724"/>
      <c r="DH23" s="724"/>
      <c r="DI23" s="724"/>
      <c r="DJ23" s="724"/>
      <c r="DK23" s="725"/>
      <c r="DL23" s="726" t="s">
        <v>268</v>
      </c>
      <c r="DM23" s="727"/>
      <c r="DN23" s="727"/>
      <c r="DO23" s="727"/>
      <c r="DP23" s="727"/>
      <c r="DQ23" s="727"/>
      <c r="DR23" s="727"/>
      <c r="DS23" s="727"/>
      <c r="DT23" s="727"/>
      <c r="DU23" s="727"/>
      <c r="DV23" s="728"/>
      <c r="DW23" s="723" t="s">
        <v>269</v>
      </c>
      <c r="DX23" s="724"/>
      <c r="DY23" s="724"/>
      <c r="DZ23" s="724"/>
      <c r="EA23" s="724"/>
      <c r="EB23" s="724"/>
      <c r="EC23" s="725"/>
    </row>
    <row r="24" spans="2:133" ht="11.25" customHeight="1">
      <c r="B24" s="615" t="s">
        <v>270</v>
      </c>
      <c r="C24" s="616"/>
      <c r="D24" s="616"/>
      <c r="E24" s="616"/>
      <c r="F24" s="616"/>
      <c r="G24" s="616"/>
      <c r="H24" s="616"/>
      <c r="I24" s="616"/>
      <c r="J24" s="616"/>
      <c r="K24" s="616"/>
      <c r="L24" s="616"/>
      <c r="M24" s="616"/>
      <c r="N24" s="616"/>
      <c r="O24" s="616"/>
      <c r="P24" s="616"/>
      <c r="Q24" s="617"/>
      <c r="R24" s="618">
        <v>5994</v>
      </c>
      <c r="S24" s="619"/>
      <c r="T24" s="619"/>
      <c r="U24" s="619"/>
      <c r="V24" s="619"/>
      <c r="W24" s="619"/>
      <c r="X24" s="619"/>
      <c r="Y24" s="620"/>
      <c r="Z24" s="671">
        <v>0.1</v>
      </c>
      <c r="AA24" s="671"/>
      <c r="AB24" s="671"/>
      <c r="AC24" s="671"/>
      <c r="AD24" s="672" t="s">
        <v>110</v>
      </c>
      <c r="AE24" s="672"/>
      <c r="AF24" s="672"/>
      <c r="AG24" s="672"/>
      <c r="AH24" s="672"/>
      <c r="AI24" s="672"/>
      <c r="AJ24" s="672"/>
      <c r="AK24" s="672"/>
      <c r="AL24" s="641" t="s">
        <v>110</v>
      </c>
      <c r="AM24" s="673"/>
      <c r="AN24" s="673"/>
      <c r="AO24" s="674"/>
      <c r="AP24" s="709" t="s">
        <v>271</v>
      </c>
      <c r="AQ24" s="719"/>
      <c r="AR24" s="719"/>
      <c r="AS24" s="719"/>
      <c r="AT24" s="719"/>
      <c r="AU24" s="719"/>
      <c r="AV24" s="719"/>
      <c r="AW24" s="719"/>
      <c r="AX24" s="719"/>
      <c r="AY24" s="719"/>
      <c r="AZ24" s="719"/>
      <c r="BA24" s="719"/>
      <c r="BB24" s="719"/>
      <c r="BC24" s="719"/>
      <c r="BD24" s="719"/>
      <c r="BE24" s="719"/>
      <c r="BF24" s="711"/>
      <c r="BG24" s="618" t="s">
        <v>110</v>
      </c>
      <c r="BH24" s="619"/>
      <c r="BI24" s="619"/>
      <c r="BJ24" s="619"/>
      <c r="BK24" s="619"/>
      <c r="BL24" s="619"/>
      <c r="BM24" s="619"/>
      <c r="BN24" s="620"/>
      <c r="BO24" s="671" t="s">
        <v>110</v>
      </c>
      <c r="BP24" s="671"/>
      <c r="BQ24" s="671"/>
      <c r="BR24" s="671"/>
      <c r="BS24" s="624" t="s">
        <v>110</v>
      </c>
      <c r="BT24" s="619"/>
      <c r="BU24" s="619"/>
      <c r="BV24" s="619"/>
      <c r="BW24" s="619"/>
      <c r="BX24" s="619"/>
      <c r="BY24" s="619"/>
      <c r="BZ24" s="619"/>
      <c r="CA24" s="619"/>
      <c r="CB24" s="654"/>
      <c r="CD24" s="675" t="s">
        <v>272</v>
      </c>
      <c r="CE24" s="676"/>
      <c r="CF24" s="676"/>
      <c r="CG24" s="676"/>
      <c r="CH24" s="676"/>
      <c r="CI24" s="676"/>
      <c r="CJ24" s="676"/>
      <c r="CK24" s="676"/>
      <c r="CL24" s="676"/>
      <c r="CM24" s="676"/>
      <c r="CN24" s="676"/>
      <c r="CO24" s="676"/>
      <c r="CP24" s="676"/>
      <c r="CQ24" s="677"/>
      <c r="CR24" s="668">
        <v>2052891</v>
      </c>
      <c r="CS24" s="669"/>
      <c r="CT24" s="669"/>
      <c r="CU24" s="669"/>
      <c r="CV24" s="669"/>
      <c r="CW24" s="669"/>
      <c r="CX24" s="669"/>
      <c r="CY24" s="716"/>
      <c r="CZ24" s="720">
        <v>34.9</v>
      </c>
      <c r="DA24" s="721"/>
      <c r="DB24" s="721"/>
      <c r="DC24" s="722"/>
      <c r="DD24" s="715">
        <v>1629155</v>
      </c>
      <c r="DE24" s="669"/>
      <c r="DF24" s="669"/>
      <c r="DG24" s="669"/>
      <c r="DH24" s="669"/>
      <c r="DI24" s="669"/>
      <c r="DJ24" s="669"/>
      <c r="DK24" s="716"/>
      <c r="DL24" s="715">
        <v>1621736</v>
      </c>
      <c r="DM24" s="669"/>
      <c r="DN24" s="669"/>
      <c r="DO24" s="669"/>
      <c r="DP24" s="669"/>
      <c r="DQ24" s="669"/>
      <c r="DR24" s="669"/>
      <c r="DS24" s="669"/>
      <c r="DT24" s="669"/>
      <c r="DU24" s="669"/>
      <c r="DV24" s="716"/>
      <c r="DW24" s="717">
        <v>38.4</v>
      </c>
      <c r="DX24" s="686"/>
      <c r="DY24" s="686"/>
      <c r="DZ24" s="686"/>
      <c r="EA24" s="686"/>
      <c r="EB24" s="686"/>
      <c r="EC24" s="718"/>
    </row>
    <row r="25" spans="2:133" ht="11.25" customHeight="1">
      <c r="B25" s="615" t="s">
        <v>273</v>
      </c>
      <c r="C25" s="616"/>
      <c r="D25" s="616"/>
      <c r="E25" s="616"/>
      <c r="F25" s="616"/>
      <c r="G25" s="616"/>
      <c r="H25" s="616"/>
      <c r="I25" s="616"/>
      <c r="J25" s="616"/>
      <c r="K25" s="616"/>
      <c r="L25" s="616"/>
      <c r="M25" s="616"/>
      <c r="N25" s="616"/>
      <c r="O25" s="616"/>
      <c r="P25" s="616"/>
      <c r="Q25" s="617"/>
      <c r="R25" s="618">
        <v>430337</v>
      </c>
      <c r="S25" s="619"/>
      <c r="T25" s="619"/>
      <c r="U25" s="619"/>
      <c r="V25" s="619"/>
      <c r="W25" s="619"/>
      <c r="X25" s="619"/>
      <c r="Y25" s="620"/>
      <c r="Z25" s="671">
        <v>6.7</v>
      </c>
      <c r="AA25" s="671"/>
      <c r="AB25" s="671"/>
      <c r="AC25" s="671"/>
      <c r="AD25" s="672" t="s">
        <v>110</v>
      </c>
      <c r="AE25" s="672"/>
      <c r="AF25" s="672"/>
      <c r="AG25" s="672"/>
      <c r="AH25" s="672"/>
      <c r="AI25" s="672"/>
      <c r="AJ25" s="672"/>
      <c r="AK25" s="672"/>
      <c r="AL25" s="641" t="s">
        <v>110</v>
      </c>
      <c r="AM25" s="673"/>
      <c r="AN25" s="673"/>
      <c r="AO25" s="674"/>
      <c r="AP25" s="709" t="s">
        <v>274</v>
      </c>
      <c r="AQ25" s="719"/>
      <c r="AR25" s="719"/>
      <c r="AS25" s="719"/>
      <c r="AT25" s="719"/>
      <c r="AU25" s="719"/>
      <c r="AV25" s="719"/>
      <c r="AW25" s="719"/>
      <c r="AX25" s="719"/>
      <c r="AY25" s="719"/>
      <c r="AZ25" s="719"/>
      <c r="BA25" s="719"/>
      <c r="BB25" s="719"/>
      <c r="BC25" s="719"/>
      <c r="BD25" s="719"/>
      <c r="BE25" s="719"/>
      <c r="BF25" s="711"/>
      <c r="BG25" s="618" t="s">
        <v>110</v>
      </c>
      <c r="BH25" s="619"/>
      <c r="BI25" s="619"/>
      <c r="BJ25" s="619"/>
      <c r="BK25" s="619"/>
      <c r="BL25" s="619"/>
      <c r="BM25" s="619"/>
      <c r="BN25" s="620"/>
      <c r="BO25" s="671" t="s">
        <v>110</v>
      </c>
      <c r="BP25" s="671"/>
      <c r="BQ25" s="671"/>
      <c r="BR25" s="671"/>
      <c r="BS25" s="624" t="s">
        <v>110</v>
      </c>
      <c r="BT25" s="619"/>
      <c r="BU25" s="619"/>
      <c r="BV25" s="619"/>
      <c r="BW25" s="619"/>
      <c r="BX25" s="619"/>
      <c r="BY25" s="619"/>
      <c r="BZ25" s="619"/>
      <c r="CA25" s="619"/>
      <c r="CB25" s="654"/>
      <c r="CD25" s="655" t="s">
        <v>275</v>
      </c>
      <c r="CE25" s="652"/>
      <c r="CF25" s="652"/>
      <c r="CG25" s="652"/>
      <c r="CH25" s="652"/>
      <c r="CI25" s="652"/>
      <c r="CJ25" s="652"/>
      <c r="CK25" s="652"/>
      <c r="CL25" s="652"/>
      <c r="CM25" s="652"/>
      <c r="CN25" s="652"/>
      <c r="CO25" s="652"/>
      <c r="CP25" s="652"/>
      <c r="CQ25" s="653"/>
      <c r="CR25" s="618">
        <v>854384</v>
      </c>
      <c r="CS25" s="637"/>
      <c r="CT25" s="637"/>
      <c r="CU25" s="637"/>
      <c r="CV25" s="637"/>
      <c r="CW25" s="637"/>
      <c r="CX25" s="637"/>
      <c r="CY25" s="638"/>
      <c r="CZ25" s="621">
        <v>14.5</v>
      </c>
      <c r="DA25" s="639"/>
      <c r="DB25" s="639"/>
      <c r="DC25" s="640"/>
      <c r="DD25" s="624">
        <v>804447</v>
      </c>
      <c r="DE25" s="637"/>
      <c r="DF25" s="637"/>
      <c r="DG25" s="637"/>
      <c r="DH25" s="637"/>
      <c r="DI25" s="637"/>
      <c r="DJ25" s="637"/>
      <c r="DK25" s="638"/>
      <c r="DL25" s="624">
        <v>797625</v>
      </c>
      <c r="DM25" s="637"/>
      <c r="DN25" s="637"/>
      <c r="DO25" s="637"/>
      <c r="DP25" s="637"/>
      <c r="DQ25" s="637"/>
      <c r="DR25" s="637"/>
      <c r="DS25" s="637"/>
      <c r="DT25" s="637"/>
      <c r="DU25" s="637"/>
      <c r="DV25" s="638"/>
      <c r="DW25" s="641">
        <v>18.899999999999999</v>
      </c>
      <c r="DX25" s="642"/>
      <c r="DY25" s="642"/>
      <c r="DZ25" s="642"/>
      <c r="EA25" s="642"/>
      <c r="EB25" s="642"/>
      <c r="EC25" s="643"/>
    </row>
    <row r="26" spans="2:133" ht="11.25" customHeight="1">
      <c r="B26" s="712" t="s">
        <v>276</v>
      </c>
      <c r="C26" s="713"/>
      <c r="D26" s="713"/>
      <c r="E26" s="713"/>
      <c r="F26" s="713"/>
      <c r="G26" s="713"/>
      <c r="H26" s="713"/>
      <c r="I26" s="713"/>
      <c r="J26" s="713"/>
      <c r="K26" s="713"/>
      <c r="L26" s="713"/>
      <c r="M26" s="713"/>
      <c r="N26" s="713"/>
      <c r="O26" s="713"/>
      <c r="P26" s="713"/>
      <c r="Q26" s="714"/>
      <c r="R26" s="618" t="s">
        <v>110</v>
      </c>
      <c r="S26" s="619"/>
      <c r="T26" s="619"/>
      <c r="U26" s="619"/>
      <c r="V26" s="619"/>
      <c r="W26" s="619"/>
      <c r="X26" s="619"/>
      <c r="Y26" s="620"/>
      <c r="Z26" s="671" t="s">
        <v>110</v>
      </c>
      <c r="AA26" s="671"/>
      <c r="AB26" s="671"/>
      <c r="AC26" s="671"/>
      <c r="AD26" s="672" t="s">
        <v>110</v>
      </c>
      <c r="AE26" s="672"/>
      <c r="AF26" s="672"/>
      <c r="AG26" s="672"/>
      <c r="AH26" s="672"/>
      <c r="AI26" s="672"/>
      <c r="AJ26" s="672"/>
      <c r="AK26" s="672"/>
      <c r="AL26" s="641" t="s">
        <v>110</v>
      </c>
      <c r="AM26" s="673"/>
      <c r="AN26" s="673"/>
      <c r="AO26" s="674"/>
      <c r="AP26" s="709" t="s">
        <v>277</v>
      </c>
      <c r="AQ26" s="710"/>
      <c r="AR26" s="710"/>
      <c r="AS26" s="710"/>
      <c r="AT26" s="710"/>
      <c r="AU26" s="710"/>
      <c r="AV26" s="710"/>
      <c r="AW26" s="710"/>
      <c r="AX26" s="710"/>
      <c r="AY26" s="710"/>
      <c r="AZ26" s="710"/>
      <c r="BA26" s="710"/>
      <c r="BB26" s="710"/>
      <c r="BC26" s="710"/>
      <c r="BD26" s="710"/>
      <c r="BE26" s="710"/>
      <c r="BF26" s="711"/>
      <c r="BG26" s="618" t="s">
        <v>110</v>
      </c>
      <c r="BH26" s="619"/>
      <c r="BI26" s="619"/>
      <c r="BJ26" s="619"/>
      <c r="BK26" s="619"/>
      <c r="BL26" s="619"/>
      <c r="BM26" s="619"/>
      <c r="BN26" s="620"/>
      <c r="BO26" s="671" t="s">
        <v>110</v>
      </c>
      <c r="BP26" s="671"/>
      <c r="BQ26" s="671"/>
      <c r="BR26" s="671"/>
      <c r="BS26" s="624" t="s">
        <v>110</v>
      </c>
      <c r="BT26" s="619"/>
      <c r="BU26" s="619"/>
      <c r="BV26" s="619"/>
      <c r="BW26" s="619"/>
      <c r="BX26" s="619"/>
      <c r="BY26" s="619"/>
      <c r="BZ26" s="619"/>
      <c r="CA26" s="619"/>
      <c r="CB26" s="654"/>
      <c r="CD26" s="655" t="s">
        <v>278</v>
      </c>
      <c r="CE26" s="652"/>
      <c r="CF26" s="652"/>
      <c r="CG26" s="652"/>
      <c r="CH26" s="652"/>
      <c r="CI26" s="652"/>
      <c r="CJ26" s="652"/>
      <c r="CK26" s="652"/>
      <c r="CL26" s="652"/>
      <c r="CM26" s="652"/>
      <c r="CN26" s="652"/>
      <c r="CO26" s="652"/>
      <c r="CP26" s="652"/>
      <c r="CQ26" s="653"/>
      <c r="CR26" s="618">
        <v>536767</v>
      </c>
      <c r="CS26" s="619"/>
      <c r="CT26" s="619"/>
      <c r="CU26" s="619"/>
      <c r="CV26" s="619"/>
      <c r="CW26" s="619"/>
      <c r="CX26" s="619"/>
      <c r="CY26" s="620"/>
      <c r="CZ26" s="621">
        <v>9.1</v>
      </c>
      <c r="DA26" s="639"/>
      <c r="DB26" s="639"/>
      <c r="DC26" s="640"/>
      <c r="DD26" s="624">
        <v>493994</v>
      </c>
      <c r="DE26" s="619"/>
      <c r="DF26" s="619"/>
      <c r="DG26" s="619"/>
      <c r="DH26" s="619"/>
      <c r="DI26" s="619"/>
      <c r="DJ26" s="619"/>
      <c r="DK26" s="620"/>
      <c r="DL26" s="624" t="s">
        <v>209</v>
      </c>
      <c r="DM26" s="619"/>
      <c r="DN26" s="619"/>
      <c r="DO26" s="619"/>
      <c r="DP26" s="619"/>
      <c r="DQ26" s="619"/>
      <c r="DR26" s="619"/>
      <c r="DS26" s="619"/>
      <c r="DT26" s="619"/>
      <c r="DU26" s="619"/>
      <c r="DV26" s="620"/>
      <c r="DW26" s="641" t="s">
        <v>209</v>
      </c>
      <c r="DX26" s="642"/>
      <c r="DY26" s="642"/>
      <c r="DZ26" s="642"/>
      <c r="EA26" s="642"/>
      <c r="EB26" s="642"/>
      <c r="EC26" s="643"/>
    </row>
    <row r="27" spans="2:133" ht="11.25" customHeight="1">
      <c r="B27" s="615" t="s">
        <v>279</v>
      </c>
      <c r="C27" s="616"/>
      <c r="D27" s="616"/>
      <c r="E27" s="616"/>
      <c r="F27" s="616"/>
      <c r="G27" s="616"/>
      <c r="H27" s="616"/>
      <c r="I27" s="616"/>
      <c r="J27" s="616"/>
      <c r="K27" s="616"/>
      <c r="L27" s="616"/>
      <c r="M27" s="616"/>
      <c r="N27" s="616"/>
      <c r="O27" s="616"/>
      <c r="P27" s="616"/>
      <c r="Q27" s="617"/>
      <c r="R27" s="618">
        <v>327993</v>
      </c>
      <c r="S27" s="619"/>
      <c r="T27" s="619"/>
      <c r="U27" s="619"/>
      <c r="V27" s="619"/>
      <c r="W27" s="619"/>
      <c r="X27" s="619"/>
      <c r="Y27" s="620"/>
      <c r="Z27" s="671">
        <v>5.0999999999999996</v>
      </c>
      <c r="AA27" s="671"/>
      <c r="AB27" s="671"/>
      <c r="AC27" s="671"/>
      <c r="AD27" s="672" t="s">
        <v>110</v>
      </c>
      <c r="AE27" s="672"/>
      <c r="AF27" s="672"/>
      <c r="AG27" s="672"/>
      <c r="AH27" s="672"/>
      <c r="AI27" s="672"/>
      <c r="AJ27" s="672"/>
      <c r="AK27" s="672"/>
      <c r="AL27" s="641" t="s">
        <v>110</v>
      </c>
      <c r="AM27" s="673"/>
      <c r="AN27" s="673"/>
      <c r="AO27" s="674"/>
      <c r="AP27" s="615" t="s">
        <v>280</v>
      </c>
      <c r="AQ27" s="616"/>
      <c r="AR27" s="616"/>
      <c r="AS27" s="616"/>
      <c r="AT27" s="616"/>
      <c r="AU27" s="616"/>
      <c r="AV27" s="616"/>
      <c r="AW27" s="616"/>
      <c r="AX27" s="616"/>
      <c r="AY27" s="616"/>
      <c r="AZ27" s="616"/>
      <c r="BA27" s="616"/>
      <c r="BB27" s="616"/>
      <c r="BC27" s="616"/>
      <c r="BD27" s="616"/>
      <c r="BE27" s="616"/>
      <c r="BF27" s="617"/>
      <c r="BG27" s="618">
        <v>948593</v>
      </c>
      <c r="BH27" s="619"/>
      <c r="BI27" s="619"/>
      <c r="BJ27" s="619"/>
      <c r="BK27" s="619"/>
      <c r="BL27" s="619"/>
      <c r="BM27" s="619"/>
      <c r="BN27" s="620"/>
      <c r="BO27" s="671">
        <v>100</v>
      </c>
      <c r="BP27" s="671"/>
      <c r="BQ27" s="671"/>
      <c r="BR27" s="671"/>
      <c r="BS27" s="624" t="s">
        <v>110</v>
      </c>
      <c r="BT27" s="619"/>
      <c r="BU27" s="619"/>
      <c r="BV27" s="619"/>
      <c r="BW27" s="619"/>
      <c r="BX27" s="619"/>
      <c r="BY27" s="619"/>
      <c r="BZ27" s="619"/>
      <c r="CA27" s="619"/>
      <c r="CB27" s="654"/>
      <c r="CD27" s="655" t="s">
        <v>281</v>
      </c>
      <c r="CE27" s="652"/>
      <c r="CF27" s="652"/>
      <c r="CG27" s="652"/>
      <c r="CH27" s="652"/>
      <c r="CI27" s="652"/>
      <c r="CJ27" s="652"/>
      <c r="CK27" s="652"/>
      <c r="CL27" s="652"/>
      <c r="CM27" s="652"/>
      <c r="CN27" s="652"/>
      <c r="CO27" s="652"/>
      <c r="CP27" s="652"/>
      <c r="CQ27" s="653"/>
      <c r="CR27" s="618">
        <v>571617</v>
      </c>
      <c r="CS27" s="637"/>
      <c r="CT27" s="637"/>
      <c r="CU27" s="637"/>
      <c r="CV27" s="637"/>
      <c r="CW27" s="637"/>
      <c r="CX27" s="637"/>
      <c r="CY27" s="638"/>
      <c r="CZ27" s="621">
        <v>9.6999999999999993</v>
      </c>
      <c r="DA27" s="639"/>
      <c r="DB27" s="639"/>
      <c r="DC27" s="640"/>
      <c r="DD27" s="624">
        <v>203796</v>
      </c>
      <c r="DE27" s="637"/>
      <c r="DF27" s="637"/>
      <c r="DG27" s="637"/>
      <c r="DH27" s="637"/>
      <c r="DI27" s="637"/>
      <c r="DJ27" s="637"/>
      <c r="DK27" s="638"/>
      <c r="DL27" s="624">
        <v>203199</v>
      </c>
      <c r="DM27" s="637"/>
      <c r="DN27" s="637"/>
      <c r="DO27" s="637"/>
      <c r="DP27" s="637"/>
      <c r="DQ27" s="637"/>
      <c r="DR27" s="637"/>
      <c r="DS27" s="637"/>
      <c r="DT27" s="637"/>
      <c r="DU27" s="637"/>
      <c r="DV27" s="638"/>
      <c r="DW27" s="641">
        <v>4.8</v>
      </c>
      <c r="DX27" s="642"/>
      <c r="DY27" s="642"/>
      <c r="DZ27" s="642"/>
      <c r="EA27" s="642"/>
      <c r="EB27" s="642"/>
      <c r="EC27" s="643"/>
    </row>
    <row r="28" spans="2:133" ht="11.25" customHeight="1">
      <c r="B28" s="615" t="s">
        <v>282</v>
      </c>
      <c r="C28" s="616"/>
      <c r="D28" s="616"/>
      <c r="E28" s="616"/>
      <c r="F28" s="616"/>
      <c r="G28" s="616"/>
      <c r="H28" s="616"/>
      <c r="I28" s="616"/>
      <c r="J28" s="616"/>
      <c r="K28" s="616"/>
      <c r="L28" s="616"/>
      <c r="M28" s="616"/>
      <c r="N28" s="616"/>
      <c r="O28" s="616"/>
      <c r="P28" s="616"/>
      <c r="Q28" s="617"/>
      <c r="R28" s="618">
        <v>51442</v>
      </c>
      <c r="S28" s="619"/>
      <c r="T28" s="619"/>
      <c r="U28" s="619"/>
      <c r="V28" s="619"/>
      <c r="W28" s="619"/>
      <c r="X28" s="619"/>
      <c r="Y28" s="620"/>
      <c r="Z28" s="671">
        <v>0.8</v>
      </c>
      <c r="AA28" s="671"/>
      <c r="AB28" s="671"/>
      <c r="AC28" s="671"/>
      <c r="AD28" s="672">
        <v>16657</v>
      </c>
      <c r="AE28" s="672"/>
      <c r="AF28" s="672"/>
      <c r="AG28" s="672"/>
      <c r="AH28" s="672"/>
      <c r="AI28" s="672"/>
      <c r="AJ28" s="672"/>
      <c r="AK28" s="672"/>
      <c r="AL28" s="641">
        <v>0.4</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283</v>
      </c>
      <c r="CE28" s="652"/>
      <c r="CF28" s="652"/>
      <c r="CG28" s="652"/>
      <c r="CH28" s="652"/>
      <c r="CI28" s="652"/>
      <c r="CJ28" s="652"/>
      <c r="CK28" s="652"/>
      <c r="CL28" s="652"/>
      <c r="CM28" s="652"/>
      <c r="CN28" s="652"/>
      <c r="CO28" s="652"/>
      <c r="CP28" s="652"/>
      <c r="CQ28" s="653"/>
      <c r="CR28" s="618">
        <v>626890</v>
      </c>
      <c r="CS28" s="619"/>
      <c r="CT28" s="619"/>
      <c r="CU28" s="619"/>
      <c r="CV28" s="619"/>
      <c r="CW28" s="619"/>
      <c r="CX28" s="619"/>
      <c r="CY28" s="620"/>
      <c r="CZ28" s="621">
        <v>10.6</v>
      </c>
      <c r="DA28" s="639"/>
      <c r="DB28" s="639"/>
      <c r="DC28" s="640"/>
      <c r="DD28" s="624">
        <v>620912</v>
      </c>
      <c r="DE28" s="619"/>
      <c r="DF28" s="619"/>
      <c r="DG28" s="619"/>
      <c r="DH28" s="619"/>
      <c r="DI28" s="619"/>
      <c r="DJ28" s="619"/>
      <c r="DK28" s="620"/>
      <c r="DL28" s="624">
        <v>620912</v>
      </c>
      <c r="DM28" s="619"/>
      <c r="DN28" s="619"/>
      <c r="DO28" s="619"/>
      <c r="DP28" s="619"/>
      <c r="DQ28" s="619"/>
      <c r="DR28" s="619"/>
      <c r="DS28" s="619"/>
      <c r="DT28" s="619"/>
      <c r="DU28" s="619"/>
      <c r="DV28" s="620"/>
      <c r="DW28" s="641">
        <v>14.7</v>
      </c>
      <c r="DX28" s="642"/>
      <c r="DY28" s="642"/>
      <c r="DZ28" s="642"/>
      <c r="EA28" s="642"/>
      <c r="EB28" s="642"/>
      <c r="EC28" s="643"/>
    </row>
    <row r="29" spans="2:133" ht="11.25" customHeight="1">
      <c r="B29" s="615" t="s">
        <v>284</v>
      </c>
      <c r="C29" s="616"/>
      <c r="D29" s="616"/>
      <c r="E29" s="616"/>
      <c r="F29" s="616"/>
      <c r="G29" s="616"/>
      <c r="H29" s="616"/>
      <c r="I29" s="616"/>
      <c r="J29" s="616"/>
      <c r="K29" s="616"/>
      <c r="L29" s="616"/>
      <c r="M29" s="616"/>
      <c r="N29" s="616"/>
      <c r="O29" s="616"/>
      <c r="P29" s="616"/>
      <c r="Q29" s="617"/>
      <c r="R29" s="618">
        <v>17326</v>
      </c>
      <c r="S29" s="619"/>
      <c r="T29" s="619"/>
      <c r="U29" s="619"/>
      <c r="V29" s="619"/>
      <c r="W29" s="619"/>
      <c r="X29" s="619"/>
      <c r="Y29" s="620"/>
      <c r="Z29" s="671">
        <v>0.3</v>
      </c>
      <c r="AA29" s="671"/>
      <c r="AB29" s="671"/>
      <c r="AC29" s="671"/>
      <c r="AD29" s="672" t="s">
        <v>110</v>
      </c>
      <c r="AE29" s="672"/>
      <c r="AF29" s="672"/>
      <c r="AG29" s="672"/>
      <c r="AH29" s="672"/>
      <c r="AI29" s="672"/>
      <c r="AJ29" s="672"/>
      <c r="AK29" s="672"/>
      <c r="AL29" s="641" t="s">
        <v>110</v>
      </c>
      <c r="AM29" s="673"/>
      <c r="AN29" s="673"/>
      <c r="AO29" s="674"/>
      <c r="AP29" s="678" t="s">
        <v>203</v>
      </c>
      <c r="AQ29" s="679"/>
      <c r="AR29" s="679"/>
      <c r="AS29" s="679"/>
      <c r="AT29" s="679"/>
      <c r="AU29" s="679"/>
      <c r="AV29" s="679"/>
      <c r="AW29" s="679"/>
      <c r="AX29" s="679"/>
      <c r="AY29" s="679"/>
      <c r="AZ29" s="679"/>
      <c r="BA29" s="679"/>
      <c r="BB29" s="679"/>
      <c r="BC29" s="679"/>
      <c r="BD29" s="679"/>
      <c r="BE29" s="679"/>
      <c r="BF29" s="680"/>
      <c r="BG29" s="678" t="s">
        <v>285</v>
      </c>
      <c r="BH29" s="694"/>
      <c r="BI29" s="694"/>
      <c r="BJ29" s="694"/>
      <c r="BK29" s="694"/>
      <c r="BL29" s="694"/>
      <c r="BM29" s="694"/>
      <c r="BN29" s="694"/>
      <c r="BO29" s="694"/>
      <c r="BP29" s="694"/>
      <c r="BQ29" s="695"/>
      <c r="BR29" s="678" t="s">
        <v>286</v>
      </c>
      <c r="BS29" s="694"/>
      <c r="BT29" s="694"/>
      <c r="BU29" s="694"/>
      <c r="BV29" s="694"/>
      <c r="BW29" s="694"/>
      <c r="BX29" s="694"/>
      <c r="BY29" s="694"/>
      <c r="BZ29" s="694"/>
      <c r="CA29" s="694"/>
      <c r="CB29" s="695"/>
      <c r="CD29" s="688" t="s">
        <v>287</v>
      </c>
      <c r="CE29" s="689"/>
      <c r="CF29" s="655" t="s">
        <v>288</v>
      </c>
      <c r="CG29" s="652"/>
      <c r="CH29" s="652"/>
      <c r="CI29" s="652"/>
      <c r="CJ29" s="652"/>
      <c r="CK29" s="652"/>
      <c r="CL29" s="652"/>
      <c r="CM29" s="652"/>
      <c r="CN29" s="652"/>
      <c r="CO29" s="652"/>
      <c r="CP29" s="652"/>
      <c r="CQ29" s="653"/>
      <c r="CR29" s="618">
        <v>626890</v>
      </c>
      <c r="CS29" s="637"/>
      <c r="CT29" s="637"/>
      <c r="CU29" s="637"/>
      <c r="CV29" s="637"/>
      <c r="CW29" s="637"/>
      <c r="CX29" s="637"/>
      <c r="CY29" s="638"/>
      <c r="CZ29" s="621">
        <v>10.6</v>
      </c>
      <c r="DA29" s="639"/>
      <c r="DB29" s="639"/>
      <c r="DC29" s="640"/>
      <c r="DD29" s="624">
        <v>620912</v>
      </c>
      <c r="DE29" s="637"/>
      <c r="DF29" s="637"/>
      <c r="DG29" s="637"/>
      <c r="DH29" s="637"/>
      <c r="DI29" s="637"/>
      <c r="DJ29" s="637"/>
      <c r="DK29" s="638"/>
      <c r="DL29" s="624">
        <v>620912</v>
      </c>
      <c r="DM29" s="637"/>
      <c r="DN29" s="637"/>
      <c r="DO29" s="637"/>
      <c r="DP29" s="637"/>
      <c r="DQ29" s="637"/>
      <c r="DR29" s="637"/>
      <c r="DS29" s="637"/>
      <c r="DT29" s="637"/>
      <c r="DU29" s="637"/>
      <c r="DV29" s="638"/>
      <c r="DW29" s="641">
        <v>14.7</v>
      </c>
      <c r="DX29" s="642"/>
      <c r="DY29" s="642"/>
      <c r="DZ29" s="642"/>
      <c r="EA29" s="642"/>
      <c r="EB29" s="642"/>
      <c r="EC29" s="643"/>
    </row>
    <row r="30" spans="2:133" ht="11.25" customHeight="1">
      <c r="B30" s="615" t="s">
        <v>289</v>
      </c>
      <c r="C30" s="616"/>
      <c r="D30" s="616"/>
      <c r="E30" s="616"/>
      <c r="F30" s="616"/>
      <c r="G30" s="616"/>
      <c r="H30" s="616"/>
      <c r="I30" s="616"/>
      <c r="J30" s="616"/>
      <c r="K30" s="616"/>
      <c r="L30" s="616"/>
      <c r="M30" s="616"/>
      <c r="N30" s="616"/>
      <c r="O30" s="616"/>
      <c r="P30" s="616"/>
      <c r="Q30" s="617"/>
      <c r="R30" s="618">
        <v>116298</v>
      </c>
      <c r="S30" s="619"/>
      <c r="T30" s="619"/>
      <c r="U30" s="619"/>
      <c r="V30" s="619"/>
      <c r="W30" s="619"/>
      <c r="X30" s="619"/>
      <c r="Y30" s="620"/>
      <c r="Z30" s="671">
        <v>1.8</v>
      </c>
      <c r="AA30" s="671"/>
      <c r="AB30" s="671"/>
      <c r="AC30" s="671"/>
      <c r="AD30" s="672" t="s">
        <v>110</v>
      </c>
      <c r="AE30" s="672"/>
      <c r="AF30" s="672"/>
      <c r="AG30" s="672"/>
      <c r="AH30" s="672"/>
      <c r="AI30" s="672"/>
      <c r="AJ30" s="672"/>
      <c r="AK30" s="672"/>
      <c r="AL30" s="641" t="s">
        <v>110</v>
      </c>
      <c r="AM30" s="673"/>
      <c r="AN30" s="673"/>
      <c r="AO30" s="674"/>
      <c r="AP30" s="696" t="s">
        <v>290</v>
      </c>
      <c r="AQ30" s="697"/>
      <c r="AR30" s="697"/>
      <c r="AS30" s="697"/>
      <c r="AT30" s="702" t="s">
        <v>291</v>
      </c>
      <c r="AU30" s="182"/>
      <c r="AV30" s="182"/>
      <c r="AW30" s="182"/>
      <c r="AX30" s="705" t="s">
        <v>169</v>
      </c>
      <c r="AY30" s="706"/>
      <c r="AZ30" s="706"/>
      <c r="BA30" s="706"/>
      <c r="BB30" s="706"/>
      <c r="BC30" s="706"/>
      <c r="BD30" s="706"/>
      <c r="BE30" s="706"/>
      <c r="BF30" s="707"/>
      <c r="BG30" s="684">
        <v>99.4</v>
      </c>
      <c r="BH30" s="685"/>
      <c r="BI30" s="685"/>
      <c r="BJ30" s="685"/>
      <c r="BK30" s="685"/>
      <c r="BL30" s="685"/>
      <c r="BM30" s="686">
        <v>93.8</v>
      </c>
      <c r="BN30" s="685"/>
      <c r="BO30" s="685"/>
      <c r="BP30" s="685"/>
      <c r="BQ30" s="687"/>
      <c r="BR30" s="684">
        <v>99.4</v>
      </c>
      <c r="BS30" s="685"/>
      <c r="BT30" s="685"/>
      <c r="BU30" s="685"/>
      <c r="BV30" s="685"/>
      <c r="BW30" s="685"/>
      <c r="BX30" s="686">
        <v>94.2</v>
      </c>
      <c r="BY30" s="685"/>
      <c r="BZ30" s="685"/>
      <c r="CA30" s="685"/>
      <c r="CB30" s="687"/>
      <c r="CD30" s="690"/>
      <c r="CE30" s="691"/>
      <c r="CF30" s="655" t="s">
        <v>292</v>
      </c>
      <c r="CG30" s="652"/>
      <c r="CH30" s="652"/>
      <c r="CI30" s="652"/>
      <c r="CJ30" s="652"/>
      <c r="CK30" s="652"/>
      <c r="CL30" s="652"/>
      <c r="CM30" s="652"/>
      <c r="CN30" s="652"/>
      <c r="CO30" s="652"/>
      <c r="CP30" s="652"/>
      <c r="CQ30" s="653"/>
      <c r="CR30" s="618">
        <v>547410</v>
      </c>
      <c r="CS30" s="619"/>
      <c r="CT30" s="619"/>
      <c r="CU30" s="619"/>
      <c r="CV30" s="619"/>
      <c r="CW30" s="619"/>
      <c r="CX30" s="619"/>
      <c r="CY30" s="620"/>
      <c r="CZ30" s="621">
        <v>9.3000000000000007</v>
      </c>
      <c r="DA30" s="639"/>
      <c r="DB30" s="639"/>
      <c r="DC30" s="640"/>
      <c r="DD30" s="624">
        <v>542108</v>
      </c>
      <c r="DE30" s="619"/>
      <c r="DF30" s="619"/>
      <c r="DG30" s="619"/>
      <c r="DH30" s="619"/>
      <c r="DI30" s="619"/>
      <c r="DJ30" s="619"/>
      <c r="DK30" s="620"/>
      <c r="DL30" s="624">
        <v>542108</v>
      </c>
      <c r="DM30" s="619"/>
      <c r="DN30" s="619"/>
      <c r="DO30" s="619"/>
      <c r="DP30" s="619"/>
      <c r="DQ30" s="619"/>
      <c r="DR30" s="619"/>
      <c r="DS30" s="619"/>
      <c r="DT30" s="619"/>
      <c r="DU30" s="619"/>
      <c r="DV30" s="620"/>
      <c r="DW30" s="641">
        <v>12.8</v>
      </c>
      <c r="DX30" s="642"/>
      <c r="DY30" s="642"/>
      <c r="DZ30" s="642"/>
      <c r="EA30" s="642"/>
      <c r="EB30" s="642"/>
      <c r="EC30" s="643"/>
    </row>
    <row r="31" spans="2:133" ht="11.25" customHeight="1">
      <c r="B31" s="615" t="s">
        <v>293</v>
      </c>
      <c r="C31" s="616"/>
      <c r="D31" s="616"/>
      <c r="E31" s="616"/>
      <c r="F31" s="616"/>
      <c r="G31" s="616"/>
      <c r="H31" s="616"/>
      <c r="I31" s="616"/>
      <c r="J31" s="616"/>
      <c r="K31" s="616"/>
      <c r="L31" s="616"/>
      <c r="M31" s="616"/>
      <c r="N31" s="616"/>
      <c r="O31" s="616"/>
      <c r="P31" s="616"/>
      <c r="Q31" s="617"/>
      <c r="R31" s="618">
        <v>460436</v>
      </c>
      <c r="S31" s="619"/>
      <c r="T31" s="619"/>
      <c r="U31" s="619"/>
      <c r="V31" s="619"/>
      <c r="W31" s="619"/>
      <c r="X31" s="619"/>
      <c r="Y31" s="620"/>
      <c r="Z31" s="671">
        <v>7.2</v>
      </c>
      <c r="AA31" s="671"/>
      <c r="AB31" s="671"/>
      <c r="AC31" s="671"/>
      <c r="AD31" s="672" t="s">
        <v>110</v>
      </c>
      <c r="AE31" s="672"/>
      <c r="AF31" s="672"/>
      <c r="AG31" s="672"/>
      <c r="AH31" s="672"/>
      <c r="AI31" s="672"/>
      <c r="AJ31" s="672"/>
      <c r="AK31" s="672"/>
      <c r="AL31" s="641" t="s">
        <v>110</v>
      </c>
      <c r="AM31" s="673"/>
      <c r="AN31" s="673"/>
      <c r="AO31" s="674"/>
      <c r="AP31" s="698"/>
      <c r="AQ31" s="699"/>
      <c r="AR31" s="699"/>
      <c r="AS31" s="699"/>
      <c r="AT31" s="703"/>
      <c r="AU31" s="181" t="s">
        <v>294</v>
      </c>
      <c r="AV31" s="181"/>
      <c r="AW31" s="181"/>
      <c r="AX31" s="615" t="s">
        <v>295</v>
      </c>
      <c r="AY31" s="616"/>
      <c r="AZ31" s="616"/>
      <c r="BA31" s="616"/>
      <c r="BB31" s="616"/>
      <c r="BC31" s="616"/>
      <c r="BD31" s="616"/>
      <c r="BE31" s="616"/>
      <c r="BF31" s="617"/>
      <c r="BG31" s="682">
        <v>99.7</v>
      </c>
      <c r="BH31" s="637"/>
      <c r="BI31" s="637"/>
      <c r="BJ31" s="637"/>
      <c r="BK31" s="637"/>
      <c r="BL31" s="637"/>
      <c r="BM31" s="673">
        <v>97.4</v>
      </c>
      <c r="BN31" s="683"/>
      <c r="BO31" s="683"/>
      <c r="BP31" s="683"/>
      <c r="BQ31" s="647"/>
      <c r="BR31" s="682">
        <v>99.8</v>
      </c>
      <c r="BS31" s="637"/>
      <c r="BT31" s="637"/>
      <c r="BU31" s="637"/>
      <c r="BV31" s="637"/>
      <c r="BW31" s="637"/>
      <c r="BX31" s="673">
        <v>97.5</v>
      </c>
      <c r="BY31" s="683"/>
      <c r="BZ31" s="683"/>
      <c r="CA31" s="683"/>
      <c r="CB31" s="647"/>
      <c r="CD31" s="690"/>
      <c r="CE31" s="691"/>
      <c r="CF31" s="655" t="s">
        <v>296</v>
      </c>
      <c r="CG31" s="652"/>
      <c r="CH31" s="652"/>
      <c r="CI31" s="652"/>
      <c r="CJ31" s="652"/>
      <c r="CK31" s="652"/>
      <c r="CL31" s="652"/>
      <c r="CM31" s="652"/>
      <c r="CN31" s="652"/>
      <c r="CO31" s="652"/>
      <c r="CP31" s="652"/>
      <c r="CQ31" s="653"/>
      <c r="CR31" s="618">
        <v>79480</v>
      </c>
      <c r="CS31" s="637"/>
      <c r="CT31" s="637"/>
      <c r="CU31" s="637"/>
      <c r="CV31" s="637"/>
      <c r="CW31" s="637"/>
      <c r="CX31" s="637"/>
      <c r="CY31" s="638"/>
      <c r="CZ31" s="621">
        <v>1.4</v>
      </c>
      <c r="DA31" s="639"/>
      <c r="DB31" s="639"/>
      <c r="DC31" s="640"/>
      <c r="DD31" s="624">
        <v>78804</v>
      </c>
      <c r="DE31" s="637"/>
      <c r="DF31" s="637"/>
      <c r="DG31" s="637"/>
      <c r="DH31" s="637"/>
      <c r="DI31" s="637"/>
      <c r="DJ31" s="637"/>
      <c r="DK31" s="638"/>
      <c r="DL31" s="624">
        <v>78804</v>
      </c>
      <c r="DM31" s="637"/>
      <c r="DN31" s="637"/>
      <c r="DO31" s="637"/>
      <c r="DP31" s="637"/>
      <c r="DQ31" s="637"/>
      <c r="DR31" s="637"/>
      <c r="DS31" s="637"/>
      <c r="DT31" s="637"/>
      <c r="DU31" s="637"/>
      <c r="DV31" s="638"/>
      <c r="DW31" s="641">
        <v>1.9</v>
      </c>
      <c r="DX31" s="642"/>
      <c r="DY31" s="642"/>
      <c r="DZ31" s="642"/>
      <c r="EA31" s="642"/>
      <c r="EB31" s="642"/>
      <c r="EC31" s="643"/>
    </row>
    <row r="32" spans="2:133" ht="11.25" customHeight="1">
      <c r="B32" s="615" t="s">
        <v>297</v>
      </c>
      <c r="C32" s="616"/>
      <c r="D32" s="616"/>
      <c r="E32" s="616"/>
      <c r="F32" s="616"/>
      <c r="G32" s="616"/>
      <c r="H32" s="616"/>
      <c r="I32" s="616"/>
      <c r="J32" s="616"/>
      <c r="K32" s="616"/>
      <c r="L32" s="616"/>
      <c r="M32" s="616"/>
      <c r="N32" s="616"/>
      <c r="O32" s="616"/>
      <c r="P32" s="616"/>
      <c r="Q32" s="617"/>
      <c r="R32" s="618">
        <v>21623</v>
      </c>
      <c r="S32" s="619"/>
      <c r="T32" s="619"/>
      <c r="U32" s="619"/>
      <c r="V32" s="619"/>
      <c r="W32" s="619"/>
      <c r="X32" s="619"/>
      <c r="Y32" s="620"/>
      <c r="Z32" s="671">
        <v>0.3</v>
      </c>
      <c r="AA32" s="671"/>
      <c r="AB32" s="671"/>
      <c r="AC32" s="671"/>
      <c r="AD32" s="672">
        <v>603</v>
      </c>
      <c r="AE32" s="672"/>
      <c r="AF32" s="672"/>
      <c r="AG32" s="672"/>
      <c r="AH32" s="672"/>
      <c r="AI32" s="672"/>
      <c r="AJ32" s="672"/>
      <c r="AK32" s="672"/>
      <c r="AL32" s="641">
        <v>0</v>
      </c>
      <c r="AM32" s="673"/>
      <c r="AN32" s="673"/>
      <c r="AO32" s="674"/>
      <c r="AP32" s="700"/>
      <c r="AQ32" s="701"/>
      <c r="AR32" s="701"/>
      <c r="AS32" s="701"/>
      <c r="AT32" s="704"/>
      <c r="AU32" s="183"/>
      <c r="AV32" s="183"/>
      <c r="AW32" s="183"/>
      <c r="AX32" s="599" t="s">
        <v>298</v>
      </c>
      <c r="AY32" s="600"/>
      <c r="AZ32" s="600"/>
      <c r="BA32" s="600"/>
      <c r="BB32" s="600"/>
      <c r="BC32" s="600"/>
      <c r="BD32" s="600"/>
      <c r="BE32" s="600"/>
      <c r="BF32" s="601"/>
      <c r="BG32" s="681">
        <v>99.2</v>
      </c>
      <c r="BH32" s="603"/>
      <c r="BI32" s="603"/>
      <c r="BJ32" s="603"/>
      <c r="BK32" s="603"/>
      <c r="BL32" s="603"/>
      <c r="BM32" s="666">
        <v>90.6</v>
      </c>
      <c r="BN32" s="603"/>
      <c r="BO32" s="603"/>
      <c r="BP32" s="603"/>
      <c r="BQ32" s="660"/>
      <c r="BR32" s="681">
        <v>99.1</v>
      </c>
      <c r="BS32" s="603"/>
      <c r="BT32" s="603"/>
      <c r="BU32" s="603"/>
      <c r="BV32" s="603"/>
      <c r="BW32" s="603"/>
      <c r="BX32" s="666">
        <v>91.3</v>
      </c>
      <c r="BY32" s="603"/>
      <c r="BZ32" s="603"/>
      <c r="CA32" s="603"/>
      <c r="CB32" s="660"/>
      <c r="CD32" s="692"/>
      <c r="CE32" s="693"/>
      <c r="CF32" s="655" t="s">
        <v>299</v>
      </c>
      <c r="CG32" s="652"/>
      <c r="CH32" s="652"/>
      <c r="CI32" s="652"/>
      <c r="CJ32" s="652"/>
      <c r="CK32" s="652"/>
      <c r="CL32" s="652"/>
      <c r="CM32" s="652"/>
      <c r="CN32" s="652"/>
      <c r="CO32" s="652"/>
      <c r="CP32" s="652"/>
      <c r="CQ32" s="653"/>
      <c r="CR32" s="618" t="s">
        <v>110</v>
      </c>
      <c r="CS32" s="619"/>
      <c r="CT32" s="619"/>
      <c r="CU32" s="619"/>
      <c r="CV32" s="619"/>
      <c r="CW32" s="619"/>
      <c r="CX32" s="619"/>
      <c r="CY32" s="620"/>
      <c r="CZ32" s="621" t="s">
        <v>110</v>
      </c>
      <c r="DA32" s="639"/>
      <c r="DB32" s="639"/>
      <c r="DC32" s="640"/>
      <c r="DD32" s="624" t="s">
        <v>110</v>
      </c>
      <c r="DE32" s="619"/>
      <c r="DF32" s="619"/>
      <c r="DG32" s="619"/>
      <c r="DH32" s="619"/>
      <c r="DI32" s="619"/>
      <c r="DJ32" s="619"/>
      <c r="DK32" s="620"/>
      <c r="DL32" s="624" t="s">
        <v>110</v>
      </c>
      <c r="DM32" s="619"/>
      <c r="DN32" s="619"/>
      <c r="DO32" s="619"/>
      <c r="DP32" s="619"/>
      <c r="DQ32" s="619"/>
      <c r="DR32" s="619"/>
      <c r="DS32" s="619"/>
      <c r="DT32" s="619"/>
      <c r="DU32" s="619"/>
      <c r="DV32" s="620"/>
      <c r="DW32" s="641" t="s">
        <v>110</v>
      </c>
      <c r="DX32" s="642"/>
      <c r="DY32" s="642"/>
      <c r="DZ32" s="642"/>
      <c r="EA32" s="642"/>
      <c r="EB32" s="642"/>
      <c r="EC32" s="643"/>
    </row>
    <row r="33" spans="2:133" ht="11.25" customHeight="1">
      <c r="B33" s="615" t="s">
        <v>300</v>
      </c>
      <c r="C33" s="616"/>
      <c r="D33" s="616"/>
      <c r="E33" s="616"/>
      <c r="F33" s="616"/>
      <c r="G33" s="616"/>
      <c r="H33" s="616"/>
      <c r="I33" s="616"/>
      <c r="J33" s="616"/>
      <c r="K33" s="616"/>
      <c r="L33" s="616"/>
      <c r="M33" s="616"/>
      <c r="N33" s="616"/>
      <c r="O33" s="616"/>
      <c r="P33" s="616"/>
      <c r="Q33" s="617"/>
      <c r="R33" s="618">
        <v>554800</v>
      </c>
      <c r="S33" s="619"/>
      <c r="T33" s="619"/>
      <c r="U33" s="619"/>
      <c r="V33" s="619"/>
      <c r="W33" s="619"/>
      <c r="X33" s="619"/>
      <c r="Y33" s="620"/>
      <c r="Z33" s="671">
        <v>8.6</v>
      </c>
      <c r="AA33" s="671"/>
      <c r="AB33" s="671"/>
      <c r="AC33" s="671"/>
      <c r="AD33" s="672" t="s">
        <v>110</v>
      </c>
      <c r="AE33" s="672"/>
      <c r="AF33" s="672"/>
      <c r="AG33" s="672"/>
      <c r="AH33" s="672"/>
      <c r="AI33" s="672"/>
      <c r="AJ33" s="672"/>
      <c r="AK33" s="672"/>
      <c r="AL33" s="641" t="s">
        <v>110</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301</v>
      </c>
      <c r="CE33" s="652"/>
      <c r="CF33" s="652"/>
      <c r="CG33" s="652"/>
      <c r="CH33" s="652"/>
      <c r="CI33" s="652"/>
      <c r="CJ33" s="652"/>
      <c r="CK33" s="652"/>
      <c r="CL33" s="652"/>
      <c r="CM33" s="652"/>
      <c r="CN33" s="652"/>
      <c r="CO33" s="652"/>
      <c r="CP33" s="652"/>
      <c r="CQ33" s="653"/>
      <c r="CR33" s="618">
        <v>3299061</v>
      </c>
      <c r="CS33" s="637"/>
      <c r="CT33" s="637"/>
      <c r="CU33" s="637"/>
      <c r="CV33" s="637"/>
      <c r="CW33" s="637"/>
      <c r="CX33" s="637"/>
      <c r="CY33" s="638"/>
      <c r="CZ33" s="621">
        <v>56</v>
      </c>
      <c r="DA33" s="639"/>
      <c r="DB33" s="639"/>
      <c r="DC33" s="640"/>
      <c r="DD33" s="624">
        <v>2873980</v>
      </c>
      <c r="DE33" s="637"/>
      <c r="DF33" s="637"/>
      <c r="DG33" s="637"/>
      <c r="DH33" s="637"/>
      <c r="DI33" s="637"/>
      <c r="DJ33" s="637"/>
      <c r="DK33" s="638"/>
      <c r="DL33" s="624">
        <v>1811007</v>
      </c>
      <c r="DM33" s="637"/>
      <c r="DN33" s="637"/>
      <c r="DO33" s="637"/>
      <c r="DP33" s="637"/>
      <c r="DQ33" s="637"/>
      <c r="DR33" s="637"/>
      <c r="DS33" s="637"/>
      <c r="DT33" s="637"/>
      <c r="DU33" s="637"/>
      <c r="DV33" s="638"/>
      <c r="DW33" s="641">
        <v>42.9</v>
      </c>
      <c r="DX33" s="642"/>
      <c r="DY33" s="642"/>
      <c r="DZ33" s="642"/>
      <c r="EA33" s="642"/>
      <c r="EB33" s="642"/>
      <c r="EC33" s="643"/>
    </row>
    <row r="34" spans="2:133" ht="11.25" customHeight="1">
      <c r="B34" s="615" t="s">
        <v>302</v>
      </c>
      <c r="C34" s="616"/>
      <c r="D34" s="616"/>
      <c r="E34" s="616"/>
      <c r="F34" s="616"/>
      <c r="G34" s="616"/>
      <c r="H34" s="616"/>
      <c r="I34" s="616"/>
      <c r="J34" s="616"/>
      <c r="K34" s="616"/>
      <c r="L34" s="616"/>
      <c r="M34" s="616"/>
      <c r="N34" s="616"/>
      <c r="O34" s="616"/>
      <c r="P34" s="616"/>
      <c r="Q34" s="617"/>
      <c r="R34" s="618" t="s">
        <v>110</v>
      </c>
      <c r="S34" s="619"/>
      <c r="T34" s="619"/>
      <c r="U34" s="619"/>
      <c r="V34" s="619"/>
      <c r="W34" s="619"/>
      <c r="X34" s="619"/>
      <c r="Y34" s="620"/>
      <c r="Z34" s="671" t="s">
        <v>110</v>
      </c>
      <c r="AA34" s="671"/>
      <c r="AB34" s="671"/>
      <c r="AC34" s="671"/>
      <c r="AD34" s="672" t="s">
        <v>110</v>
      </c>
      <c r="AE34" s="672"/>
      <c r="AF34" s="672"/>
      <c r="AG34" s="672"/>
      <c r="AH34" s="672"/>
      <c r="AI34" s="672"/>
      <c r="AJ34" s="672"/>
      <c r="AK34" s="672"/>
      <c r="AL34" s="641" t="s">
        <v>110</v>
      </c>
      <c r="AM34" s="673"/>
      <c r="AN34" s="673"/>
      <c r="AO34" s="674"/>
      <c r="AP34" s="186"/>
      <c r="AQ34" s="678" t="s">
        <v>303</v>
      </c>
      <c r="AR34" s="679"/>
      <c r="AS34" s="679"/>
      <c r="AT34" s="679"/>
      <c r="AU34" s="679"/>
      <c r="AV34" s="679"/>
      <c r="AW34" s="679"/>
      <c r="AX34" s="679"/>
      <c r="AY34" s="679"/>
      <c r="AZ34" s="679"/>
      <c r="BA34" s="679"/>
      <c r="BB34" s="679"/>
      <c r="BC34" s="679"/>
      <c r="BD34" s="679"/>
      <c r="BE34" s="679"/>
      <c r="BF34" s="680"/>
      <c r="BG34" s="678" t="s">
        <v>304</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305</v>
      </c>
      <c r="CE34" s="652"/>
      <c r="CF34" s="652"/>
      <c r="CG34" s="652"/>
      <c r="CH34" s="652"/>
      <c r="CI34" s="652"/>
      <c r="CJ34" s="652"/>
      <c r="CK34" s="652"/>
      <c r="CL34" s="652"/>
      <c r="CM34" s="652"/>
      <c r="CN34" s="652"/>
      <c r="CO34" s="652"/>
      <c r="CP34" s="652"/>
      <c r="CQ34" s="653"/>
      <c r="CR34" s="618">
        <v>929363</v>
      </c>
      <c r="CS34" s="619"/>
      <c r="CT34" s="619"/>
      <c r="CU34" s="619"/>
      <c r="CV34" s="619"/>
      <c r="CW34" s="619"/>
      <c r="CX34" s="619"/>
      <c r="CY34" s="620"/>
      <c r="CZ34" s="621">
        <v>15.8</v>
      </c>
      <c r="DA34" s="639"/>
      <c r="DB34" s="639"/>
      <c r="DC34" s="640"/>
      <c r="DD34" s="624">
        <v>750036</v>
      </c>
      <c r="DE34" s="619"/>
      <c r="DF34" s="619"/>
      <c r="DG34" s="619"/>
      <c r="DH34" s="619"/>
      <c r="DI34" s="619"/>
      <c r="DJ34" s="619"/>
      <c r="DK34" s="620"/>
      <c r="DL34" s="624">
        <v>517850</v>
      </c>
      <c r="DM34" s="619"/>
      <c r="DN34" s="619"/>
      <c r="DO34" s="619"/>
      <c r="DP34" s="619"/>
      <c r="DQ34" s="619"/>
      <c r="DR34" s="619"/>
      <c r="DS34" s="619"/>
      <c r="DT34" s="619"/>
      <c r="DU34" s="619"/>
      <c r="DV34" s="620"/>
      <c r="DW34" s="641">
        <v>12.3</v>
      </c>
      <c r="DX34" s="642"/>
      <c r="DY34" s="642"/>
      <c r="DZ34" s="642"/>
      <c r="EA34" s="642"/>
      <c r="EB34" s="642"/>
      <c r="EC34" s="643"/>
    </row>
    <row r="35" spans="2:133" ht="11.25" customHeight="1">
      <c r="B35" s="615" t="s">
        <v>306</v>
      </c>
      <c r="C35" s="616"/>
      <c r="D35" s="616"/>
      <c r="E35" s="616"/>
      <c r="F35" s="616"/>
      <c r="G35" s="616"/>
      <c r="H35" s="616"/>
      <c r="I35" s="616"/>
      <c r="J35" s="616"/>
      <c r="K35" s="616"/>
      <c r="L35" s="616"/>
      <c r="M35" s="616"/>
      <c r="N35" s="616"/>
      <c r="O35" s="616"/>
      <c r="P35" s="616"/>
      <c r="Q35" s="617"/>
      <c r="R35" s="618">
        <v>220800</v>
      </c>
      <c r="S35" s="619"/>
      <c r="T35" s="619"/>
      <c r="U35" s="619"/>
      <c r="V35" s="619"/>
      <c r="W35" s="619"/>
      <c r="X35" s="619"/>
      <c r="Y35" s="620"/>
      <c r="Z35" s="671">
        <v>3.4</v>
      </c>
      <c r="AA35" s="671"/>
      <c r="AB35" s="671"/>
      <c r="AC35" s="671"/>
      <c r="AD35" s="672" t="s">
        <v>110</v>
      </c>
      <c r="AE35" s="672"/>
      <c r="AF35" s="672"/>
      <c r="AG35" s="672"/>
      <c r="AH35" s="672"/>
      <c r="AI35" s="672"/>
      <c r="AJ35" s="672"/>
      <c r="AK35" s="672"/>
      <c r="AL35" s="641" t="s">
        <v>110</v>
      </c>
      <c r="AM35" s="673"/>
      <c r="AN35" s="673"/>
      <c r="AO35" s="674"/>
      <c r="AP35" s="186"/>
      <c r="AQ35" s="675" t="s">
        <v>307</v>
      </c>
      <c r="AR35" s="676"/>
      <c r="AS35" s="676"/>
      <c r="AT35" s="676"/>
      <c r="AU35" s="676"/>
      <c r="AV35" s="676"/>
      <c r="AW35" s="676"/>
      <c r="AX35" s="676"/>
      <c r="AY35" s="677"/>
      <c r="AZ35" s="668">
        <v>999162</v>
      </c>
      <c r="BA35" s="669"/>
      <c r="BB35" s="669"/>
      <c r="BC35" s="669"/>
      <c r="BD35" s="669"/>
      <c r="BE35" s="669"/>
      <c r="BF35" s="670"/>
      <c r="BG35" s="675" t="s">
        <v>308</v>
      </c>
      <c r="BH35" s="676"/>
      <c r="BI35" s="676"/>
      <c r="BJ35" s="676"/>
      <c r="BK35" s="676"/>
      <c r="BL35" s="676"/>
      <c r="BM35" s="676"/>
      <c r="BN35" s="676"/>
      <c r="BO35" s="676"/>
      <c r="BP35" s="676"/>
      <c r="BQ35" s="676"/>
      <c r="BR35" s="676"/>
      <c r="BS35" s="676"/>
      <c r="BT35" s="676"/>
      <c r="BU35" s="677"/>
      <c r="BV35" s="668">
        <v>81217</v>
      </c>
      <c r="BW35" s="669"/>
      <c r="BX35" s="669"/>
      <c r="BY35" s="669"/>
      <c r="BZ35" s="669"/>
      <c r="CA35" s="669"/>
      <c r="CB35" s="670"/>
      <c r="CD35" s="655" t="s">
        <v>309</v>
      </c>
      <c r="CE35" s="652"/>
      <c r="CF35" s="652"/>
      <c r="CG35" s="652"/>
      <c r="CH35" s="652"/>
      <c r="CI35" s="652"/>
      <c r="CJ35" s="652"/>
      <c r="CK35" s="652"/>
      <c r="CL35" s="652"/>
      <c r="CM35" s="652"/>
      <c r="CN35" s="652"/>
      <c r="CO35" s="652"/>
      <c r="CP35" s="652"/>
      <c r="CQ35" s="653"/>
      <c r="CR35" s="618">
        <v>432786</v>
      </c>
      <c r="CS35" s="637"/>
      <c r="CT35" s="637"/>
      <c r="CU35" s="637"/>
      <c r="CV35" s="637"/>
      <c r="CW35" s="637"/>
      <c r="CX35" s="637"/>
      <c r="CY35" s="638"/>
      <c r="CZ35" s="621">
        <v>7.4</v>
      </c>
      <c r="DA35" s="639"/>
      <c r="DB35" s="639"/>
      <c r="DC35" s="640"/>
      <c r="DD35" s="624">
        <v>379501</v>
      </c>
      <c r="DE35" s="637"/>
      <c r="DF35" s="637"/>
      <c r="DG35" s="637"/>
      <c r="DH35" s="637"/>
      <c r="DI35" s="637"/>
      <c r="DJ35" s="637"/>
      <c r="DK35" s="638"/>
      <c r="DL35" s="624">
        <v>205397</v>
      </c>
      <c r="DM35" s="637"/>
      <c r="DN35" s="637"/>
      <c r="DO35" s="637"/>
      <c r="DP35" s="637"/>
      <c r="DQ35" s="637"/>
      <c r="DR35" s="637"/>
      <c r="DS35" s="637"/>
      <c r="DT35" s="637"/>
      <c r="DU35" s="637"/>
      <c r="DV35" s="638"/>
      <c r="DW35" s="641">
        <v>4.9000000000000004</v>
      </c>
      <c r="DX35" s="642"/>
      <c r="DY35" s="642"/>
      <c r="DZ35" s="642"/>
      <c r="EA35" s="642"/>
      <c r="EB35" s="642"/>
      <c r="EC35" s="643"/>
    </row>
    <row r="36" spans="2:133" ht="11.25" customHeight="1">
      <c r="B36" s="599" t="s">
        <v>310</v>
      </c>
      <c r="C36" s="600"/>
      <c r="D36" s="600"/>
      <c r="E36" s="600"/>
      <c r="F36" s="600"/>
      <c r="G36" s="600"/>
      <c r="H36" s="600"/>
      <c r="I36" s="600"/>
      <c r="J36" s="600"/>
      <c r="K36" s="600"/>
      <c r="L36" s="600"/>
      <c r="M36" s="600"/>
      <c r="N36" s="600"/>
      <c r="O36" s="600"/>
      <c r="P36" s="600"/>
      <c r="Q36" s="601"/>
      <c r="R36" s="602">
        <v>6424763</v>
      </c>
      <c r="S36" s="659"/>
      <c r="T36" s="659"/>
      <c r="U36" s="659"/>
      <c r="V36" s="659"/>
      <c r="W36" s="659"/>
      <c r="X36" s="659"/>
      <c r="Y36" s="662"/>
      <c r="Z36" s="663">
        <v>100</v>
      </c>
      <c r="AA36" s="663"/>
      <c r="AB36" s="663"/>
      <c r="AC36" s="663"/>
      <c r="AD36" s="664">
        <v>4001172</v>
      </c>
      <c r="AE36" s="664"/>
      <c r="AF36" s="664"/>
      <c r="AG36" s="664"/>
      <c r="AH36" s="664"/>
      <c r="AI36" s="664"/>
      <c r="AJ36" s="664"/>
      <c r="AK36" s="664"/>
      <c r="AL36" s="665">
        <v>100</v>
      </c>
      <c r="AM36" s="666"/>
      <c r="AN36" s="666"/>
      <c r="AO36" s="667"/>
      <c r="AQ36" s="644" t="s">
        <v>311</v>
      </c>
      <c r="AR36" s="645"/>
      <c r="AS36" s="645"/>
      <c r="AT36" s="645"/>
      <c r="AU36" s="645"/>
      <c r="AV36" s="645"/>
      <c r="AW36" s="645"/>
      <c r="AX36" s="645"/>
      <c r="AY36" s="646"/>
      <c r="AZ36" s="618">
        <v>300000</v>
      </c>
      <c r="BA36" s="619"/>
      <c r="BB36" s="619"/>
      <c r="BC36" s="619"/>
      <c r="BD36" s="637"/>
      <c r="BE36" s="637"/>
      <c r="BF36" s="647"/>
      <c r="BG36" s="655" t="s">
        <v>312</v>
      </c>
      <c r="BH36" s="652"/>
      <c r="BI36" s="652"/>
      <c r="BJ36" s="652"/>
      <c r="BK36" s="652"/>
      <c r="BL36" s="652"/>
      <c r="BM36" s="652"/>
      <c r="BN36" s="652"/>
      <c r="BO36" s="652"/>
      <c r="BP36" s="652"/>
      <c r="BQ36" s="652"/>
      <c r="BR36" s="652"/>
      <c r="BS36" s="652"/>
      <c r="BT36" s="652"/>
      <c r="BU36" s="653"/>
      <c r="BV36" s="618">
        <v>69548</v>
      </c>
      <c r="BW36" s="619"/>
      <c r="BX36" s="619"/>
      <c r="BY36" s="619"/>
      <c r="BZ36" s="619"/>
      <c r="CA36" s="619"/>
      <c r="CB36" s="654"/>
      <c r="CD36" s="655" t="s">
        <v>313</v>
      </c>
      <c r="CE36" s="652"/>
      <c r="CF36" s="652"/>
      <c r="CG36" s="652"/>
      <c r="CH36" s="652"/>
      <c r="CI36" s="652"/>
      <c r="CJ36" s="652"/>
      <c r="CK36" s="652"/>
      <c r="CL36" s="652"/>
      <c r="CM36" s="652"/>
      <c r="CN36" s="652"/>
      <c r="CO36" s="652"/>
      <c r="CP36" s="652"/>
      <c r="CQ36" s="653"/>
      <c r="CR36" s="618">
        <v>1099985</v>
      </c>
      <c r="CS36" s="619"/>
      <c r="CT36" s="619"/>
      <c r="CU36" s="619"/>
      <c r="CV36" s="619"/>
      <c r="CW36" s="619"/>
      <c r="CX36" s="619"/>
      <c r="CY36" s="620"/>
      <c r="CZ36" s="621">
        <v>18.7</v>
      </c>
      <c r="DA36" s="639"/>
      <c r="DB36" s="639"/>
      <c r="DC36" s="640"/>
      <c r="DD36" s="624">
        <v>987069</v>
      </c>
      <c r="DE36" s="619"/>
      <c r="DF36" s="619"/>
      <c r="DG36" s="619"/>
      <c r="DH36" s="619"/>
      <c r="DI36" s="619"/>
      <c r="DJ36" s="619"/>
      <c r="DK36" s="620"/>
      <c r="DL36" s="624">
        <v>649495</v>
      </c>
      <c r="DM36" s="619"/>
      <c r="DN36" s="619"/>
      <c r="DO36" s="619"/>
      <c r="DP36" s="619"/>
      <c r="DQ36" s="619"/>
      <c r="DR36" s="619"/>
      <c r="DS36" s="619"/>
      <c r="DT36" s="619"/>
      <c r="DU36" s="619"/>
      <c r="DV36" s="620"/>
      <c r="DW36" s="641">
        <v>15.4</v>
      </c>
      <c r="DX36" s="642"/>
      <c r="DY36" s="642"/>
      <c r="DZ36" s="642"/>
      <c r="EA36" s="642"/>
      <c r="EB36" s="642"/>
      <c r="EC36" s="643"/>
    </row>
    <row r="37" spans="2:133" ht="11.25" customHeight="1">
      <c r="AQ37" s="644" t="s">
        <v>314</v>
      </c>
      <c r="AR37" s="645"/>
      <c r="AS37" s="645"/>
      <c r="AT37" s="645"/>
      <c r="AU37" s="645"/>
      <c r="AV37" s="645"/>
      <c r="AW37" s="645"/>
      <c r="AX37" s="645"/>
      <c r="AY37" s="646"/>
      <c r="AZ37" s="618">
        <v>185000</v>
      </c>
      <c r="BA37" s="619"/>
      <c r="BB37" s="619"/>
      <c r="BC37" s="619"/>
      <c r="BD37" s="637"/>
      <c r="BE37" s="637"/>
      <c r="BF37" s="647"/>
      <c r="BG37" s="655" t="s">
        <v>315</v>
      </c>
      <c r="BH37" s="652"/>
      <c r="BI37" s="652"/>
      <c r="BJ37" s="652"/>
      <c r="BK37" s="652"/>
      <c r="BL37" s="652"/>
      <c r="BM37" s="652"/>
      <c r="BN37" s="652"/>
      <c r="BO37" s="652"/>
      <c r="BP37" s="652"/>
      <c r="BQ37" s="652"/>
      <c r="BR37" s="652"/>
      <c r="BS37" s="652"/>
      <c r="BT37" s="652"/>
      <c r="BU37" s="653"/>
      <c r="BV37" s="618">
        <v>1070</v>
      </c>
      <c r="BW37" s="619"/>
      <c r="BX37" s="619"/>
      <c r="BY37" s="619"/>
      <c r="BZ37" s="619"/>
      <c r="CA37" s="619"/>
      <c r="CB37" s="654"/>
      <c r="CD37" s="655" t="s">
        <v>316</v>
      </c>
      <c r="CE37" s="652"/>
      <c r="CF37" s="652"/>
      <c r="CG37" s="652"/>
      <c r="CH37" s="652"/>
      <c r="CI37" s="652"/>
      <c r="CJ37" s="652"/>
      <c r="CK37" s="652"/>
      <c r="CL37" s="652"/>
      <c r="CM37" s="652"/>
      <c r="CN37" s="652"/>
      <c r="CO37" s="652"/>
      <c r="CP37" s="652"/>
      <c r="CQ37" s="653"/>
      <c r="CR37" s="618">
        <v>265119</v>
      </c>
      <c r="CS37" s="637"/>
      <c r="CT37" s="637"/>
      <c r="CU37" s="637"/>
      <c r="CV37" s="637"/>
      <c r="CW37" s="637"/>
      <c r="CX37" s="637"/>
      <c r="CY37" s="638"/>
      <c r="CZ37" s="621">
        <v>4.5</v>
      </c>
      <c r="DA37" s="639"/>
      <c r="DB37" s="639"/>
      <c r="DC37" s="640"/>
      <c r="DD37" s="624">
        <v>264595</v>
      </c>
      <c r="DE37" s="637"/>
      <c r="DF37" s="637"/>
      <c r="DG37" s="637"/>
      <c r="DH37" s="637"/>
      <c r="DI37" s="637"/>
      <c r="DJ37" s="637"/>
      <c r="DK37" s="638"/>
      <c r="DL37" s="624">
        <v>264595</v>
      </c>
      <c r="DM37" s="637"/>
      <c r="DN37" s="637"/>
      <c r="DO37" s="637"/>
      <c r="DP37" s="637"/>
      <c r="DQ37" s="637"/>
      <c r="DR37" s="637"/>
      <c r="DS37" s="637"/>
      <c r="DT37" s="637"/>
      <c r="DU37" s="637"/>
      <c r="DV37" s="638"/>
      <c r="DW37" s="641">
        <v>6.3</v>
      </c>
      <c r="DX37" s="642"/>
      <c r="DY37" s="642"/>
      <c r="DZ37" s="642"/>
      <c r="EA37" s="642"/>
      <c r="EB37" s="642"/>
      <c r="EC37" s="643"/>
    </row>
    <row r="38" spans="2:133" ht="11.25" customHeight="1">
      <c r="AQ38" s="644" t="s">
        <v>317</v>
      </c>
      <c r="AR38" s="645"/>
      <c r="AS38" s="645"/>
      <c r="AT38" s="645"/>
      <c r="AU38" s="645"/>
      <c r="AV38" s="645"/>
      <c r="AW38" s="645"/>
      <c r="AX38" s="645"/>
      <c r="AY38" s="646"/>
      <c r="AZ38" s="618">
        <v>106048</v>
      </c>
      <c r="BA38" s="619"/>
      <c r="BB38" s="619"/>
      <c r="BC38" s="619"/>
      <c r="BD38" s="637"/>
      <c r="BE38" s="637"/>
      <c r="BF38" s="647"/>
      <c r="BG38" s="655" t="s">
        <v>318</v>
      </c>
      <c r="BH38" s="652"/>
      <c r="BI38" s="652"/>
      <c r="BJ38" s="652"/>
      <c r="BK38" s="652"/>
      <c r="BL38" s="652"/>
      <c r="BM38" s="652"/>
      <c r="BN38" s="652"/>
      <c r="BO38" s="652"/>
      <c r="BP38" s="652"/>
      <c r="BQ38" s="652"/>
      <c r="BR38" s="652"/>
      <c r="BS38" s="652"/>
      <c r="BT38" s="652"/>
      <c r="BU38" s="653"/>
      <c r="BV38" s="618">
        <v>1668</v>
      </c>
      <c r="BW38" s="619"/>
      <c r="BX38" s="619"/>
      <c r="BY38" s="619"/>
      <c r="BZ38" s="619"/>
      <c r="CA38" s="619"/>
      <c r="CB38" s="654"/>
      <c r="CD38" s="655" t="s">
        <v>319</v>
      </c>
      <c r="CE38" s="652"/>
      <c r="CF38" s="652"/>
      <c r="CG38" s="652"/>
      <c r="CH38" s="652"/>
      <c r="CI38" s="652"/>
      <c r="CJ38" s="652"/>
      <c r="CK38" s="652"/>
      <c r="CL38" s="652"/>
      <c r="CM38" s="652"/>
      <c r="CN38" s="652"/>
      <c r="CO38" s="652"/>
      <c r="CP38" s="652"/>
      <c r="CQ38" s="653"/>
      <c r="CR38" s="618">
        <v>566363</v>
      </c>
      <c r="CS38" s="619"/>
      <c r="CT38" s="619"/>
      <c r="CU38" s="619"/>
      <c r="CV38" s="619"/>
      <c r="CW38" s="619"/>
      <c r="CX38" s="619"/>
      <c r="CY38" s="620"/>
      <c r="CZ38" s="621">
        <v>9.6</v>
      </c>
      <c r="DA38" s="639"/>
      <c r="DB38" s="639"/>
      <c r="DC38" s="640"/>
      <c r="DD38" s="624">
        <v>492345</v>
      </c>
      <c r="DE38" s="619"/>
      <c r="DF38" s="619"/>
      <c r="DG38" s="619"/>
      <c r="DH38" s="619"/>
      <c r="DI38" s="619"/>
      <c r="DJ38" s="619"/>
      <c r="DK38" s="620"/>
      <c r="DL38" s="624">
        <v>438265</v>
      </c>
      <c r="DM38" s="619"/>
      <c r="DN38" s="619"/>
      <c r="DO38" s="619"/>
      <c r="DP38" s="619"/>
      <c r="DQ38" s="619"/>
      <c r="DR38" s="619"/>
      <c r="DS38" s="619"/>
      <c r="DT38" s="619"/>
      <c r="DU38" s="619"/>
      <c r="DV38" s="620"/>
      <c r="DW38" s="641">
        <v>10.4</v>
      </c>
      <c r="DX38" s="642"/>
      <c r="DY38" s="642"/>
      <c r="DZ38" s="642"/>
      <c r="EA38" s="642"/>
      <c r="EB38" s="642"/>
      <c r="EC38" s="643"/>
    </row>
    <row r="39" spans="2:133" ht="11.25" customHeight="1">
      <c r="AQ39" s="644" t="s">
        <v>320</v>
      </c>
      <c r="AR39" s="645"/>
      <c r="AS39" s="645"/>
      <c r="AT39" s="645"/>
      <c r="AU39" s="645"/>
      <c r="AV39" s="645"/>
      <c r="AW39" s="645"/>
      <c r="AX39" s="645"/>
      <c r="AY39" s="646"/>
      <c r="AZ39" s="618">
        <v>45000</v>
      </c>
      <c r="BA39" s="619"/>
      <c r="BB39" s="619"/>
      <c r="BC39" s="619"/>
      <c r="BD39" s="637"/>
      <c r="BE39" s="637"/>
      <c r="BF39" s="647"/>
      <c r="BG39" s="648" t="s">
        <v>321</v>
      </c>
      <c r="BH39" s="649"/>
      <c r="BI39" s="649"/>
      <c r="BJ39" s="649"/>
      <c r="BK39" s="649"/>
      <c r="BL39" s="187"/>
      <c r="BM39" s="652" t="s">
        <v>322</v>
      </c>
      <c r="BN39" s="652"/>
      <c r="BO39" s="652"/>
      <c r="BP39" s="652"/>
      <c r="BQ39" s="652"/>
      <c r="BR39" s="652"/>
      <c r="BS39" s="652"/>
      <c r="BT39" s="652"/>
      <c r="BU39" s="653"/>
      <c r="BV39" s="618">
        <v>77</v>
      </c>
      <c r="BW39" s="619"/>
      <c r="BX39" s="619"/>
      <c r="BY39" s="619"/>
      <c r="BZ39" s="619"/>
      <c r="CA39" s="619"/>
      <c r="CB39" s="654"/>
      <c r="CD39" s="655" t="s">
        <v>323</v>
      </c>
      <c r="CE39" s="652"/>
      <c r="CF39" s="652"/>
      <c r="CG39" s="652"/>
      <c r="CH39" s="652"/>
      <c r="CI39" s="652"/>
      <c r="CJ39" s="652"/>
      <c r="CK39" s="652"/>
      <c r="CL39" s="652"/>
      <c r="CM39" s="652"/>
      <c r="CN39" s="652"/>
      <c r="CO39" s="652"/>
      <c r="CP39" s="652"/>
      <c r="CQ39" s="653"/>
      <c r="CR39" s="618">
        <v>265564</v>
      </c>
      <c r="CS39" s="637"/>
      <c r="CT39" s="637"/>
      <c r="CU39" s="637"/>
      <c r="CV39" s="637"/>
      <c r="CW39" s="637"/>
      <c r="CX39" s="637"/>
      <c r="CY39" s="638"/>
      <c r="CZ39" s="621">
        <v>4.5</v>
      </c>
      <c r="DA39" s="639"/>
      <c r="DB39" s="639"/>
      <c r="DC39" s="640"/>
      <c r="DD39" s="624">
        <v>265029</v>
      </c>
      <c r="DE39" s="637"/>
      <c r="DF39" s="637"/>
      <c r="DG39" s="637"/>
      <c r="DH39" s="637"/>
      <c r="DI39" s="637"/>
      <c r="DJ39" s="637"/>
      <c r="DK39" s="638"/>
      <c r="DL39" s="624" t="s">
        <v>324</v>
      </c>
      <c r="DM39" s="637"/>
      <c r="DN39" s="637"/>
      <c r="DO39" s="637"/>
      <c r="DP39" s="637"/>
      <c r="DQ39" s="637"/>
      <c r="DR39" s="637"/>
      <c r="DS39" s="637"/>
      <c r="DT39" s="637"/>
      <c r="DU39" s="637"/>
      <c r="DV39" s="638"/>
      <c r="DW39" s="641" t="s">
        <v>324</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325</v>
      </c>
      <c r="AR40" s="645"/>
      <c r="AS40" s="645"/>
      <c r="AT40" s="645"/>
      <c r="AU40" s="645"/>
      <c r="AV40" s="645"/>
      <c r="AW40" s="645"/>
      <c r="AX40" s="645"/>
      <c r="AY40" s="646"/>
      <c r="AZ40" s="618">
        <v>69003</v>
      </c>
      <c r="BA40" s="619"/>
      <c r="BB40" s="619"/>
      <c r="BC40" s="619"/>
      <c r="BD40" s="637"/>
      <c r="BE40" s="637"/>
      <c r="BF40" s="647"/>
      <c r="BG40" s="648"/>
      <c r="BH40" s="649"/>
      <c r="BI40" s="649"/>
      <c r="BJ40" s="649"/>
      <c r="BK40" s="649"/>
      <c r="BL40" s="187"/>
      <c r="BM40" s="652" t="s">
        <v>326</v>
      </c>
      <c r="BN40" s="652"/>
      <c r="BO40" s="652"/>
      <c r="BP40" s="652"/>
      <c r="BQ40" s="652"/>
      <c r="BR40" s="652"/>
      <c r="BS40" s="652"/>
      <c r="BT40" s="652"/>
      <c r="BU40" s="653"/>
      <c r="BV40" s="618">
        <v>137</v>
      </c>
      <c r="BW40" s="619"/>
      <c r="BX40" s="619"/>
      <c r="BY40" s="619"/>
      <c r="BZ40" s="619"/>
      <c r="CA40" s="619"/>
      <c r="CB40" s="654"/>
      <c r="CD40" s="655" t="s">
        <v>327</v>
      </c>
      <c r="CE40" s="652"/>
      <c r="CF40" s="652"/>
      <c r="CG40" s="652"/>
      <c r="CH40" s="652"/>
      <c r="CI40" s="652"/>
      <c r="CJ40" s="652"/>
      <c r="CK40" s="652"/>
      <c r="CL40" s="652"/>
      <c r="CM40" s="652"/>
      <c r="CN40" s="652"/>
      <c r="CO40" s="652"/>
      <c r="CP40" s="652"/>
      <c r="CQ40" s="653"/>
      <c r="CR40" s="618">
        <v>5000</v>
      </c>
      <c r="CS40" s="619"/>
      <c r="CT40" s="619"/>
      <c r="CU40" s="619"/>
      <c r="CV40" s="619"/>
      <c r="CW40" s="619"/>
      <c r="CX40" s="619"/>
      <c r="CY40" s="620"/>
      <c r="CZ40" s="621">
        <v>0.1</v>
      </c>
      <c r="DA40" s="639"/>
      <c r="DB40" s="639"/>
      <c r="DC40" s="640"/>
      <c r="DD40" s="624" t="s">
        <v>324</v>
      </c>
      <c r="DE40" s="619"/>
      <c r="DF40" s="619"/>
      <c r="DG40" s="619"/>
      <c r="DH40" s="619"/>
      <c r="DI40" s="619"/>
      <c r="DJ40" s="619"/>
      <c r="DK40" s="620"/>
      <c r="DL40" s="624" t="s">
        <v>324</v>
      </c>
      <c r="DM40" s="619"/>
      <c r="DN40" s="619"/>
      <c r="DO40" s="619"/>
      <c r="DP40" s="619"/>
      <c r="DQ40" s="619"/>
      <c r="DR40" s="619"/>
      <c r="DS40" s="619"/>
      <c r="DT40" s="619"/>
      <c r="DU40" s="619"/>
      <c r="DV40" s="620"/>
      <c r="DW40" s="641" t="s">
        <v>324</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328</v>
      </c>
      <c r="AR41" s="657"/>
      <c r="AS41" s="657"/>
      <c r="AT41" s="657"/>
      <c r="AU41" s="657"/>
      <c r="AV41" s="657"/>
      <c r="AW41" s="657"/>
      <c r="AX41" s="657"/>
      <c r="AY41" s="658"/>
      <c r="AZ41" s="602">
        <v>294111</v>
      </c>
      <c r="BA41" s="659"/>
      <c r="BB41" s="659"/>
      <c r="BC41" s="659"/>
      <c r="BD41" s="603"/>
      <c r="BE41" s="603"/>
      <c r="BF41" s="660"/>
      <c r="BG41" s="650"/>
      <c r="BH41" s="651"/>
      <c r="BI41" s="651"/>
      <c r="BJ41" s="651"/>
      <c r="BK41" s="651"/>
      <c r="BL41" s="189"/>
      <c r="BM41" s="657" t="s">
        <v>329</v>
      </c>
      <c r="BN41" s="657"/>
      <c r="BO41" s="657"/>
      <c r="BP41" s="657"/>
      <c r="BQ41" s="657"/>
      <c r="BR41" s="657"/>
      <c r="BS41" s="657"/>
      <c r="BT41" s="657"/>
      <c r="BU41" s="658"/>
      <c r="BV41" s="602">
        <v>326</v>
      </c>
      <c r="BW41" s="659"/>
      <c r="BX41" s="659"/>
      <c r="BY41" s="659"/>
      <c r="BZ41" s="659"/>
      <c r="CA41" s="659"/>
      <c r="CB41" s="661"/>
      <c r="CD41" s="655" t="s">
        <v>330</v>
      </c>
      <c r="CE41" s="652"/>
      <c r="CF41" s="652"/>
      <c r="CG41" s="652"/>
      <c r="CH41" s="652"/>
      <c r="CI41" s="652"/>
      <c r="CJ41" s="652"/>
      <c r="CK41" s="652"/>
      <c r="CL41" s="652"/>
      <c r="CM41" s="652"/>
      <c r="CN41" s="652"/>
      <c r="CO41" s="652"/>
      <c r="CP41" s="652"/>
      <c r="CQ41" s="653"/>
      <c r="CR41" s="618" t="s">
        <v>331</v>
      </c>
      <c r="CS41" s="637"/>
      <c r="CT41" s="637"/>
      <c r="CU41" s="637"/>
      <c r="CV41" s="637"/>
      <c r="CW41" s="637"/>
      <c r="CX41" s="637"/>
      <c r="CY41" s="638"/>
      <c r="CZ41" s="621" t="s">
        <v>331</v>
      </c>
      <c r="DA41" s="639"/>
      <c r="DB41" s="639"/>
      <c r="DC41" s="640"/>
      <c r="DD41" s="624" t="s">
        <v>331</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332</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333</v>
      </c>
      <c r="CE42" s="616"/>
      <c r="CF42" s="616"/>
      <c r="CG42" s="616"/>
      <c r="CH42" s="616"/>
      <c r="CI42" s="616"/>
      <c r="CJ42" s="616"/>
      <c r="CK42" s="616"/>
      <c r="CL42" s="616"/>
      <c r="CM42" s="616"/>
      <c r="CN42" s="616"/>
      <c r="CO42" s="616"/>
      <c r="CP42" s="616"/>
      <c r="CQ42" s="617"/>
      <c r="CR42" s="618">
        <v>534996</v>
      </c>
      <c r="CS42" s="619"/>
      <c r="CT42" s="619"/>
      <c r="CU42" s="619"/>
      <c r="CV42" s="619"/>
      <c r="CW42" s="619"/>
      <c r="CX42" s="619"/>
      <c r="CY42" s="620"/>
      <c r="CZ42" s="621">
        <v>9.1</v>
      </c>
      <c r="DA42" s="622"/>
      <c r="DB42" s="622"/>
      <c r="DC42" s="623"/>
      <c r="DD42" s="624">
        <v>120944</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334</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335</v>
      </c>
      <c r="CE43" s="616"/>
      <c r="CF43" s="616"/>
      <c r="CG43" s="616"/>
      <c r="CH43" s="616"/>
      <c r="CI43" s="616"/>
      <c r="CJ43" s="616"/>
      <c r="CK43" s="616"/>
      <c r="CL43" s="616"/>
      <c r="CM43" s="616"/>
      <c r="CN43" s="616"/>
      <c r="CO43" s="616"/>
      <c r="CP43" s="616"/>
      <c r="CQ43" s="617"/>
      <c r="CR43" s="618">
        <v>2429</v>
      </c>
      <c r="CS43" s="637"/>
      <c r="CT43" s="637"/>
      <c r="CU43" s="637"/>
      <c r="CV43" s="637"/>
      <c r="CW43" s="637"/>
      <c r="CX43" s="637"/>
      <c r="CY43" s="638"/>
      <c r="CZ43" s="621">
        <v>0</v>
      </c>
      <c r="DA43" s="639"/>
      <c r="DB43" s="639"/>
      <c r="DC43" s="640"/>
      <c r="DD43" s="624">
        <v>2429</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336</v>
      </c>
      <c r="CD44" s="631" t="s">
        <v>287</v>
      </c>
      <c r="CE44" s="632"/>
      <c r="CF44" s="615" t="s">
        <v>337</v>
      </c>
      <c r="CG44" s="616"/>
      <c r="CH44" s="616"/>
      <c r="CI44" s="616"/>
      <c r="CJ44" s="616"/>
      <c r="CK44" s="616"/>
      <c r="CL44" s="616"/>
      <c r="CM44" s="616"/>
      <c r="CN44" s="616"/>
      <c r="CO44" s="616"/>
      <c r="CP44" s="616"/>
      <c r="CQ44" s="617"/>
      <c r="CR44" s="618">
        <v>529053</v>
      </c>
      <c r="CS44" s="619"/>
      <c r="CT44" s="619"/>
      <c r="CU44" s="619"/>
      <c r="CV44" s="619"/>
      <c r="CW44" s="619"/>
      <c r="CX44" s="619"/>
      <c r="CY44" s="620"/>
      <c r="CZ44" s="621">
        <v>9</v>
      </c>
      <c r="DA44" s="622"/>
      <c r="DB44" s="622"/>
      <c r="DC44" s="623"/>
      <c r="DD44" s="624">
        <v>115001</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338</v>
      </c>
      <c r="CG45" s="616"/>
      <c r="CH45" s="616"/>
      <c r="CI45" s="616"/>
      <c r="CJ45" s="616"/>
      <c r="CK45" s="616"/>
      <c r="CL45" s="616"/>
      <c r="CM45" s="616"/>
      <c r="CN45" s="616"/>
      <c r="CO45" s="616"/>
      <c r="CP45" s="616"/>
      <c r="CQ45" s="617"/>
      <c r="CR45" s="618">
        <v>307161</v>
      </c>
      <c r="CS45" s="637"/>
      <c r="CT45" s="637"/>
      <c r="CU45" s="637"/>
      <c r="CV45" s="637"/>
      <c r="CW45" s="637"/>
      <c r="CX45" s="637"/>
      <c r="CY45" s="638"/>
      <c r="CZ45" s="621">
        <v>5.2</v>
      </c>
      <c r="DA45" s="639"/>
      <c r="DB45" s="639"/>
      <c r="DC45" s="640"/>
      <c r="DD45" s="624">
        <v>10885</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339</v>
      </c>
      <c r="CG46" s="616"/>
      <c r="CH46" s="616"/>
      <c r="CI46" s="616"/>
      <c r="CJ46" s="616"/>
      <c r="CK46" s="616"/>
      <c r="CL46" s="616"/>
      <c r="CM46" s="616"/>
      <c r="CN46" s="616"/>
      <c r="CO46" s="616"/>
      <c r="CP46" s="616"/>
      <c r="CQ46" s="617"/>
      <c r="CR46" s="618">
        <v>220099</v>
      </c>
      <c r="CS46" s="619"/>
      <c r="CT46" s="619"/>
      <c r="CU46" s="619"/>
      <c r="CV46" s="619"/>
      <c r="CW46" s="619"/>
      <c r="CX46" s="619"/>
      <c r="CY46" s="620"/>
      <c r="CZ46" s="621">
        <v>3.7</v>
      </c>
      <c r="DA46" s="622"/>
      <c r="DB46" s="622"/>
      <c r="DC46" s="623"/>
      <c r="DD46" s="624">
        <v>102323</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340</v>
      </c>
      <c r="CG47" s="616"/>
      <c r="CH47" s="616"/>
      <c r="CI47" s="616"/>
      <c r="CJ47" s="616"/>
      <c r="CK47" s="616"/>
      <c r="CL47" s="616"/>
      <c r="CM47" s="616"/>
      <c r="CN47" s="616"/>
      <c r="CO47" s="616"/>
      <c r="CP47" s="616"/>
      <c r="CQ47" s="617"/>
      <c r="CR47" s="618">
        <v>5943</v>
      </c>
      <c r="CS47" s="637"/>
      <c r="CT47" s="637"/>
      <c r="CU47" s="637"/>
      <c r="CV47" s="637"/>
      <c r="CW47" s="637"/>
      <c r="CX47" s="637"/>
      <c r="CY47" s="638"/>
      <c r="CZ47" s="621">
        <v>0.1</v>
      </c>
      <c r="DA47" s="639"/>
      <c r="DB47" s="639"/>
      <c r="DC47" s="640"/>
      <c r="DD47" s="624">
        <v>5943</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341</v>
      </c>
      <c r="CG48" s="616"/>
      <c r="CH48" s="616"/>
      <c r="CI48" s="616"/>
      <c r="CJ48" s="616"/>
      <c r="CK48" s="616"/>
      <c r="CL48" s="616"/>
      <c r="CM48" s="616"/>
      <c r="CN48" s="616"/>
      <c r="CO48" s="616"/>
      <c r="CP48" s="616"/>
      <c r="CQ48" s="617"/>
      <c r="CR48" s="618" t="s">
        <v>110</v>
      </c>
      <c r="CS48" s="619"/>
      <c r="CT48" s="619"/>
      <c r="CU48" s="619"/>
      <c r="CV48" s="619"/>
      <c r="CW48" s="619"/>
      <c r="CX48" s="619"/>
      <c r="CY48" s="620"/>
      <c r="CZ48" s="621" t="s">
        <v>110</v>
      </c>
      <c r="DA48" s="622"/>
      <c r="DB48" s="622"/>
      <c r="DC48" s="623"/>
      <c r="DD48" s="624" t="s">
        <v>110</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342</v>
      </c>
      <c r="CE49" s="600"/>
      <c r="CF49" s="600"/>
      <c r="CG49" s="600"/>
      <c r="CH49" s="600"/>
      <c r="CI49" s="600"/>
      <c r="CJ49" s="600"/>
      <c r="CK49" s="600"/>
      <c r="CL49" s="600"/>
      <c r="CM49" s="600"/>
      <c r="CN49" s="600"/>
      <c r="CO49" s="600"/>
      <c r="CP49" s="600"/>
      <c r="CQ49" s="601"/>
      <c r="CR49" s="602">
        <v>5886948</v>
      </c>
      <c r="CS49" s="603"/>
      <c r="CT49" s="603"/>
      <c r="CU49" s="603"/>
      <c r="CV49" s="603"/>
      <c r="CW49" s="603"/>
      <c r="CX49" s="603"/>
      <c r="CY49" s="604"/>
      <c r="CZ49" s="605">
        <v>100</v>
      </c>
      <c r="DA49" s="606"/>
      <c r="DB49" s="606"/>
      <c r="DC49" s="607"/>
      <c r="DD49" s="608">
        <v>4624079</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343</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44" t="s">
        <v>344</v>
      </c>
      <c r="DK2" s="1145"/>
      <c r="DL2" s="1145"/>
      <c r="DM2" s="1145"/>
      <c r="DN2" s="1145"/>
      <c r="DO2" s="1146"/>
      <c r="DP2" s="200"/>
      <c r="DQ2" s="1144" t="s">
        <v>345</v>
      </c>
      <c r="DR2" s="1145"/>
      <c r="DS2" s="1145"/>
      <c r="DT2" s="1145"/>
      <c r="DU2" s="1145"/>
      <c r="DV2" s="1145"/>
      <c r="DW2" s="1145"/>
      <c r="DX2" s="1145"/>
      <c r="DY2" s="1145"/>
      <c r="DZ2" s="114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97" t="s">
        <v>346</v>
      </c>
      <c r="B4" s="1097"/>
      <c r="C4" s="1097"/>
      <c r="D4" s="1097"/>
      <c r="E4" s="1097"/>
      <c r="F4" s="1097"/>
      <c r="G4" s="1097"/>
      <c r="H4" s="1097"/>
      <c r="I4" s="1097"/>
      <c r="J4" s="1097"/>
      <c r="K4" s="1097"/>
      <c r="L4" s="1097"/>
      <c r="M4" s="1097"/>
      <c r="N4" s="1097"/>
      <c r="O4" s="1097"/>
      <c r="P4" s="1097"/>
      <c r="Q4" s="1097"/>
      <c r="R4" s="1097"/>
      <c r="S4" s="1097"/>
      <c r="T4" s="1097"/>
      <c r="U4" s="1097"/>
      <c r="V4" s="1097"/>
      <c r="W4" s="1097"/>
      <c r="X4" s="1097"/>
      <c r="Y4" s="1097"/>
      <c r="Z4" s="1097"/>
      <c r="AA4" s="1097"/>
      <c r="AB4" s="1097"/>
      <c r="AC4" s="1097"/>
      <c r="AD4" s="1097"/>
      <c r="AE4" s="1097"/>
      <c r="AF4" s="1097"/>
      <c r="AG4" s="1097"/>
      <c r="AH4" s="1097"/>
      <c r="AI4" s="1097"/>
      <c r="AJ4" s="1097"/>
      <c r="AK4" s="1097"/>
      <c r="AL4" s="1097"/>
      <c r="AM4" s="1097"/>
      <c r="AN4" s="1097"/>
      <c r="AO4" s="1097"/>
      <c r="AP4" s="1097"/>
      <c r="AQ4" s="1097"/>
      <c r="AR4" s="1097"/>
      <c r="AS4" s="1097"/>
      <c r="AT4" s="1097"/>
      <c r="AU4" s="1097"/>
      <c r="AV4" s="1097"/>
      <c r="AW4" s="1097"/>
      <c r="AX4" s="1097"/>
      <c r="AY4" s="1097"/>
      <c r="AZ4" s="203"/>
      <c r="BA4" s="203"/>
      <c r="BB4" s="203"/>
      <c r="BC4" s="203"/>
      <c r="BD4" s="203"/>
      <c r="BE4" s="204"/>
      <c r="BF4" s="204"/>
      <c r="BG4" s="204"/>
      <c r="BH4" s="204"/>
      <c r="BI4" s="204"/>
      <c r="BJ4" s="204"/>
      <c r="BK4" s="204"/>
      <c r="BL4" s="204"/>
      <c r="BM4" s="204"/>
      <c r="BN4" s="204"/>
      <c r="BO4" s="204"/>
      <c r="BP4" s="204"/>
      <c r="BQ4" s="203" t="s">
        <v>347</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348</v>
      </c>
      <c r="B5" s="1022"/>
      <c r="C5" s="1022"/>
      <c r="D5" s="1022"/>
      <c r="E5" s="1022"/>
      <c r="F5" s="1022"/>
      <c r="G5" s="1022"/>
      <c r="H5" s="1022"/>
      <c r="I5" s="1022"/>
      <c r="J5" s="1022"/>
      <c r="K5" s="1022"/>
      <c r="L5" s="1022"/>
      <c r="M5" s="1022"/>
      <c r="N5" s="1022"/>
      <c r="O5" s="1022"/>
      <c r="P5" s="1023"/>
      <c r="Q5" s="1027" t="s">
        <v>349</v>
      </c>
      <c r="R5" s="1028"/>
      <c r="S5" s="1028"/>
      <c r="T5" s="1028"/>
      <c r="U5" s="1029"/>
      <c r="V5" s="1027" t="s">
        <v>350</v>
      </c>
      <c r="W5" s="1028"/>
      <c r="X5" s="1028"/>
      <c r="Y5" s="1028"/>
      <c r="Z5" s="1029"/>
      <c r="AA5" s="1027" t="s">
        <v>351</v>
      </c>
      <c r="AB5" s="1028"/>
      <c r="AC5" s="1028"/>
      <c r="AD5" s="1028"/>
      <c r="AE5" s="1028"/>
      <c r="AF5" s="1147" t="s">
        <v>352</v>
      </c>
      <c r="AG5" s="1028"/>
      <c r="AH5" s="1028"/>
      <c r="AI5" s="1028"/>
      <c r="AJ5" s="1043"/>
      <c r="AK5" s="1028" t="s">
        <v>353</v>
      </c>
      <c r="AL5" s="1028"/>
      <c r="AM5" s="1028"/>
      <c r="AN5" s="1028"/>
      <c r="AO5" s="1029"/>
      <c r="AP5" s="1027" t="s">
        <v>354</v>
      </c>
      <c r="AQ5" s="1028"/>
      <c r="AR5" s="1028"/>
      <c r="AS5" s="1028"/>
      <c r="AT5" s="1029"/>
      <c r="AU5" s="1027" t="s">
        <v>355</v>
      </c>
      <c r="AV5" s="1028"/>
      <c r="AW5" s="1028"/>
      <c r="AX5" s="1028"/>
      <c r="AY5" s="1043"/>
      <c r="AZ5" s="207"/>
      <c r="BA5" s="207"/>
      <c r="BB5" s="207"/>
      <c r="BC5" s="207"/>
      <c r="BD5" s="207"/>
      <c r="BE5" s="208"/>
      <c r="BF5" s="208"/>
      <c r="BG5" s="208"/>
      <c r="BH5" s="208"/>
      <c r="BI5" s="208"/>
      <c r="BJ5" s="208"/>
      <c r="BK5" s="208"/>
      <c r="BL5" s="208"/>
      <c r="BM5" s="208"/>
      <c r="BN5" s="208"/>
      <c r="BO5" s="208"/>
      <c r="BP5" s="208"/>
      <c r="BQ5" s="1021" t="s">
        <v>356</v>
      </c>
      <c r="BR5" s="1022"/>
      <c r="BS5" s="1022"/>
      <c r="BT5" s="1022"/>
      <c r="BU5" s="1022"/>
      <c r="BV5" s="1022"/>
      <c r="BW5" s="1022"/>
      <c r="BX5" s="1022"/>
      <c r="BY5" s="1022"/>
      <c r="BZ5" s="1022"/>
      <c r="CA5" s="1022"/>
      <c r="CB5" s="1022"/>
      <c r="CC5" s="1022"/>
      <c r="CD5" s="1022"/>
      <c r="CE5" s="1022"/>
      <c r="CF5" s="1022"/>
      <c r="CG5" s="1023"/>
      <c r="CH5" s="1027" t="s">
        <v>357</v>
      </c>
      <c r="CI5" s="1028"/>
      <c r="CJ5" s="1028"/>
      <c r="CK5" s="1028"/>
      <c r="CL5" s="1029"/>
      <c r="CM5" s="1027" t="s">
        <v>358</v>
      </c>
      <c r="CN5" s="1028"/>
      <c r="CO5" s="1028"/>
      <c r="CP5" s="1028"/>
      <c r="CQ5" s="1029"/>
      <c r="CR5" s="1027" t="s">
        <v>359</v>
      </c>
      <c r="CS5" s="1028"/>
      <c r="CT5" s="1028"/>
      <c r="CU5" s="1028"/>
      <c r="CV5" s="1029"/>
      <c r="CW5" s="1027" t="s">
        <v>360</v>
      </c>
      <c r="CX5" s="1028"/>
      <c r="CY5" s="1028"/>
      <c r="CZ5" s="1028"/>
      <c r="DA5" s="1029"/>
      <c r="DB5" s="1027" t="s">
        <v>361</v>
      </c>
      <c r="DC5" s="1028"/>
      <c r="DD5" s="1028"/>
      <c r="DE5" s="1028"/>
      <c r="DF5" s="1029"/>
      <c r="DG5" s="1132" t="s">
        <v>362</v>
      </c>
      <c r="DH5" s="1133"/>
      <c r="DI5" s="1133"/>
      <c r="DJ5" s="1133"/>
      <c r="DK5" s="1134"/>
      <c r="DL5" s="1132" t="s">
        <v>363</v>
      </c>
      <c r="DM5" s="1133"/>
      <c r="DN5" s="1133"/>
      <c r="DO5" s="1133"/>
      <c r="DP5" s="1134"/>
      <c r="DQ5" s="1027" t="s">
        <v>364</v>
      </c>
      <c r="DR5" s="1028"/>
      <c r="DS5" s="1028"/>
      <c r="DT5" s="1028"/>
      <c r="DU5" s="1029"/>
      <c r="DV5" s="1027" t="s">
        <v>355</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8"/>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35"/>
      <c r="DH6" s="1136"/>
      <c r="DI6" s="1136"/>
      <c r="DJ6" s="1136"/>
      <c r="DK6" s="1137"/>
      <c r="DL6" s="1135"/>
      <c r="DM6" s="1136"/>
      <c r="DN6" s="1136"/>
      <c r="DO6" s="1136"/>
      <c r="DP6" s="1137"/>
      <c r="DQ6" s="1030"/>
      <c r="DR6" s="1031"/>
      <c r="DS6" s="1031"/>
      <c r="DT6" s="1031"/>
      <c r="DU6" s="1032"/>
      <c r="DV6" s="1030"/>
      <c r="DW6" s="1031"/>
      <c r="DX6" s="1031"/>
      <c r="DY6" s="1031"/>
      <c r="DZ6" s="1044"/>
      <c r="EA6" s="205"/>
    </row>
    <row r="7" spans="1:131" s="206" customFormat="1" ht="26.25" customHeight="1" thickTop="1">
      <c r="A7" s="209">
        <v>1</v>
      </c>
      <c r="B7" s="1084" t="s">
        <v>365</v>
      </c>
      <c r="C7" s="1085"/>
      <c r="D7" s="1085"/>
      <c r="E7" s="1085"/>
      <c r="F7" s="1085"/>
      <c r="G7" s="1085"/>
      <c r="H7" s="1085"/>
      <c r="I7" s="1085"/>
      <c r="J7" s="1085"/>
      <c r="K7" s="1085"/>
      <c r="L7" s="1085"/>
      <c r="M7" s="1085"/>
      <c r="N7" s="1085"/>
      <c r="O7" s="1085"/>
      <c r="P7" s="1086"/>
      <c r="Q7" s="1138">
        <v>6796</v>
      </c>
      <c r="R7" s="1139"/>
      <c r="S7" s="1139"/>
      <c r="T7" s="1139"/>
      <c r="U7" s="1139"/>
      <c r="V7" s="1139">
        <v>6258</v>
      </c>
      <c r="W7" s="1139"/>
      <c r="X7" s="1139"/>
      <c r="Y7" s="1139"/>
      <c r="Z7" s="1139"/>
      <c r="AA7" s="1139">
        <f>Q7-V7</f>
        <v>538</v>
      </c>
      <c r="AB7" s="1139"/>
      <c r="AC7" s="1139"/>
      <c r="AD7" s="1139"/>
      <c r="AE7" s="1140"/>
      <c r="AF7" s="1141">
        <v>511</v>
      </c>
      <c r="AG7" s="1142"/>
      <c r="AH7" s="1142"/>
      <c r="AI7" s="1142"/>
      <c r="AJ7" s="1143"/>
      <c r="AK7" s="1125">
        <v>483</v>
      </c>
      <c r="AL7" s="1126"/>
      <c r="AM7" s="1126"/>
      <c r="AN7" s="1126"/>
      <c r="AO7" s="1126"/>
      <c r="AP7" s="1126">
        <v>8830</v>
      </c>
      <c r="AQ7" s="1126"/>
      <c r="AR7" s="1126"/>
      <c r="AS7" s="1126"/>
      <c r="AT7" s="1126"/>
      <c r="AU7" s="1127"/>
      <c r="AV7" s="1127"/>
      <c r="AW7" s="1127"/>
      <c r="AX7" s="1127"/>
      <c r="AY7" s="1128"/>
      <c r="AZ7" s="203"/>
      <c r="BA7" s="203"/>
      <c r="BB7" s="203"/>
      <c r="BC7" s="203"/>
      <c r="BD7" s="203"/>
      <c r="BE7" s="204"/>
      <c r="BF7" s="204"/>
      <c r="BG7" s="204"/>
      <c r="BH7" s="204"/>
      <c r="BI7" s="204"/>
      <c r="BJ7" s="204"/>
      <c r="BK7" s="204"/>
      <c r="BL7" s="204"/>
      <c r="BM7" s="204"/>
      <c r="BN7" s="204"/>
      <c r="BO7" s="204"/>
      <c r="BP7" s="204"/>
      <c r="BQ7" s="210">
        <v>1</v>
      </c>
      <c r="BR7" s="211"/>
      <c r="BS7" s="1129" t="s">
        <v>544</v>
      </c>
      <c r="BT7" s="1130"/>
      <c r="BU7" s="1130"/>
      <c r="BV7" s="1130"/>
      <c r="BW7" s="1130"/>
      <c r="BX7" s="1130"/>
      <c r="BY7" s="1130"/>
      <c r="BZ7" s="1130"/>
      <c r="CA7" s="1130"/>
      <c r="CB7" s="1130"/>
      <c r="CC7" s="1130"/>
      <c r="CD7" s="1130"/>
      <c r="CE7" s="1130"/>
      <c r="CF7" s="1130"/>
      <c r="CG7" s="1131"/>
      <c r="CH7" s="1122">
        <v>-2</v>
      </c>
      <c r="CI7" s="1123"/>
      <c r="CJ7" s="1123"/>
      <c r="CK7" s="1123"/>
      <c r="CL7" s="1124"/>
      <c r="CM7" s="1122">
        <v>521</v>
      </c>
      <c r="CN7" s="1123"/>
      <c r="CO7" s="1123"/>
      <c r="CP7" s="1123"/>
      <c r="CQ7" s="1124"/>
      <c r="CR7" s="1122">
        <v>610</v>
      </c>
      <c r="CS7" s="1123"/>
      <c r="CT7" s="1123"/>
      <c r="CU7" s="1123"/>
      <c r="CV7" s="1124"/>
      <c r="CW7" s="1122">
        <v>45</v>
      </c>
      <c r="CX7" s="1123"/>
      <c r="CY7" s="1123"/>
      <c r="CZ7" s="1123"/>
      <c r="DA7" s="1124"/>
      <c r="DB7" s="1122" t="s">
        <v>548</v>
      </c>
      <c r="DC7" s="1123"/>
      <c r="DD7" s="1123"/>
      <c r="DE7" s="1123"/>
      <c r="DF7" s="1124"/>
      <c r="DG7" s="1122" t="s">
        <v>479</v>
      </c>
      <c r="DH7" s="1123"/>
      <c r="DI7" s="1123"/>
      <c r="DJ7" s="1123"/>
      <c r="DK7" s="1124"/>
      <c r="DL7" s="1122" t="s">
        <v>479</v>
      </c>
      <c r="DM7" s="1123"/>
      <c r="DN7" s="1123"/>
      <c r="DO7" s="1123"/>
      <c r="DP7" s="1124"/>
      <c r="DQ7" s="1122" t="s">
        <v>479</v>
      </c>
      <c r="DR7" s="1123"/>
      <c r="DS7" s="1123"/>
      <c r="DT7" s="1123"/>
      <c r="DU7" s="1124"/>
      <c r="DV7" s="1149"/>
      <c r="DW7" s="1150"/>
      <c r="DX7" s="1150"/>
      <c r="DY7" s="1150"/>
      <c r="DZ7" s="1151"/>
      <c r="EA7" s="205"/>
    </row>
    <row r="8" spans="1:131" s="206" customFormat="1" ht="26.25" customHeight="1">
      <c r="A8" s="212">
        <v>2</v>
      </c>
      <c r="B8" s="1063"/>
      <c r="C8" s="1064"/>
      <c r="D8" s="1064"/>
      <c r="E8" s="1064"/>
      <c r="F8" s="1064"/>
      <c r="G8" s="1064"/>
      <c r="H8" s="1064"/>
      <c r="I8" s="1064"/>
      <c r="J8" s="1064"/>
      <c r="K8" s="1064"/>
      <c r="L8" s="1064"/>
      <c r="M8" s="1064"/>
      <c r="N8" s="1064"/>
      <c r="O8" s="1064"/>
      <c r="P8" s="1065"/>
      <c r="Q8" s="1069"/>
      <c r="R8" s="1070"/>
      <c r="S8" s="1070"/>
      <c r="T8" s="1070"/>
      <c r="U8" s="1070"/>
      <c r="V8" s="1070"/>
      <c r="W8" s="1070"/>
      <c r="X8" s="1070"/>
      <c r="Y8" s="1070"/>
      <c r="Z8" s="1070"/>
      <c r="AA8" s="1070"/>
      <c r="AB8" s="1070"/>
      <c r="AC8" s="1070"/>
      <c r="AD8" s="1070"/>
      <c r="AE8" s="1071"/>
      <c r="AF8" s="1045"/>
      <c r="AG8" s="1046"/>
      <c r="AH8" s="1046"/>
      <c r="AI8" s="1046"/>
      <c r="AJ8" s="1047"/>
      <c r="AK8" s="1120"/>
      <c r="AL8" s="1121"/>
      <c r="AM8" s="1121"/>
      <c r="AN8" s="1121"/>
      <c r="AO8" s="1121"/>
      <c r="AP8" s="1121"/>
      <c r="AQ8" s="1121"/>
      <c r="AR8" s="1121"/>
      <c r="AS8" s="1121"/>
      <c r="AT8" s="1121"/>
      <c r="AU8" s="1118"/>
      <c r="AV8" s="1118"/>
      <c r="AW8" s="1118"/>
      <c r="AX8" s="1118"/>
      <c r="AY8" s="1119"/>
      <c r="AZ8" s="203"/>
      <c r="BA8" s="203"/>
      <c r="BB8" s="203"/>
      <c r="BC8" s="203"/>
      <c r="BD8" s="203"/>
      <c r="BE8" s="204"/>
      <c r="BF8" s="204"/>
      <c r="BG8" s="204"/>
      <c r="BH8" s="204"/>
      <c r="BI8" s="204"/>
      <c r="BJ8" s="204"/>
      <c r="BK8" s="204"/>
      <c r="BL8" s="204"/>
      <c r="BM8" s="204"/>
      <c r="BN8" s="204"/>
      <c r="BO8" s="204"/>
      <c r="BP8" s="204"/>
      <c r="BQ8" s="213">
        <v>2</v>
      </c>
      <c r="BR8" s="214"/>
      <c r="BS8" s="1040" t="s">
        <v>545</v>
      </c>
      <c r="BT8" s="1041"/>
      <c r="BU8" s="1041"/>
      <c r="BV8" s="1041"/>
      <c r="BW8" s="1041"/>
      <c r="BX8" s="1041"/>
      <c r="BY8" s="1041"/>
      <c r="BZ8" s="1041"/>
      <c r="CA8" s="1041"/>
      <c r="CB8" s="1041"/>
      <c r="CC8" s="1041"/>
      <c r="CD8" s="1041"/>
      <c r="CE8" s="1041"/>
      <c r="CF8" s="1041"/>
      <c r="CG8" s="1042"/>
      <c r="CH8" s="1015">
        <v>1</v>
      </c>
      <c r="CI8" s="1016"/>
      <c r="CJ8" s="1016"/>
      <c r="CK8" s="1016"/>
      <c r="CL8" s="1017"/>
      <c r="CM8" s="1015">
        <v>199</v>
      </c>
      <c r="CN8" s="1016"/>
      <c r="CO8" s="1016"/>
      <c r="CP8" s="1016"/>
      <c r="CQ8" s="1017"/>
      <c r="CR8" s="1015">
        <v>5</v>
      </c>
      <c r="CS8" s="1016"/>
      <c r="CT8" s="1016"/>
      <c r="CU8" s="1016"/>
      <c r="CV8" s="1017"/>
      <c r="CW8" s="1015" t="s">
        <v>479</v>
      </c>
      <c r="CX8" s="1016"/>
      <c r="CY8" s="1016"/>
      <c r="CZ8" s="1016"/>
      <c r="DA8" s="1017"/>
      <c r="DB8" s="1015" t="s">
        <v>479</v>
      </c>
      <c r="DC8" s="1016"/>
      <c r="DD8" s="1016"/>
      <c r="DE8" s="1016"/>
      <c r="DF8" s="1017"/>
      <c r="DG8" s="1015">
        <v>80</v>
      </c>
      <c r="DH8" s="1016"/>
      <c r="DI8" s="1016"/>
      <c r="DJ8" s="1016"/>
      <c r="DK8" s="1017"/>
      <c r="DL8" s="1015" t="s">
        <v>479</v>
      </c>
      <c r="DM8" s="1016"/>
      <c r="DN8" s="1016"/>
      <c r="DO8" s="1016"/>
      <c r="DP8" s="1017"/>
      <c r="DQ8" s="1015" t="s">
        <v>479</v>
      </c>
      <c r="DR8" s="1016"/>
      <c r="DS8" s="1016"/>
      <c r="DT8" s="1016"/>
      <c r="DU8" s="1017"/>
      <c r="DV8" s="1018"/>
      <c r="DW8" s="1019"/>
      <c r="DX8" s="1019"/>
      <c r="DY8" s="1019"/>
      <c r="DZ8" s="1020"/>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5"/>
      <c r="AG9" s="1046"/>
      <c r="AH9" s="1046"/>
      <c r="AI9" s="1046"/>
      <c r="AJ9" s="1047"/>
      <c r="AK9" s="1120"/>
      <c r="AL9" s="1121"/>
      <c r="AM9" s="1121"/>
      <c r="AN9" s="1121"/>
      <c r="AO9" s="1121"/>
      <c r="AP9" s="1121"/>
      <c r="AQ9" s="1121"/>
      <c r="AR9" s="1121"/>
      <c r="AS9" s="1121"/>
      <c r="AT9" s="1121"/>
      <c r="AU9" s="1118"/>
      <c r="AV9" s="1118"/>
      <c r="AW9" s="1118"/>
      <c r="AX9" s="1118"/>
      <c r="AY9" s="1119"/>
      <c r="AZ9" s="203"/>
      <c r="BA9" s="203"/>
      <c r="BB9" s="203"/>
      <c r="BC9" s="203"/>
      <c r="BD9" s="203"/>
      <c r="BE9" s="204"/>
      <c r="BF9" s="204"/>
      <c r="BG9" s="204"/>
      <c r="BH9" s="204"/>
      <c r="BI9" s="204"/>
      <c r="BJ9" s="204"/>
      <c r="BK9" s="204"/>
      <c r="BL9" s="204"/>
      <c r="BM9" s="204"/>
      <c r="BN9" s="204"/>
      <c r="BO9" s="204"/>
      <c r="BP9" s="204"/>
      <c r="BQ9" s="213">
        <v>3</v>
      </c>
      <c r="BR9" s="214"/>
      <c r="BS9" s="1040" t="s">
        <v>546</v>
      </c>
      <c r="BT9" s="1041"/>
      <c r="BU9" s="1041"/>
      <c r="BV9" s="1041"/>
      <c r="BW9" s="1041"/>
      <c r="BX9" s="1041"/>
      <c r="BY9" s="1041"/>
      <c r="BZ9" s="1041"/>
      <c r="CA9" s="1041"/>
      <c r="CB9" s="1041"/>
      <c r="CC9" s="1041"/>
      <c r="CD9" s="1041"/>
      <c r="CE9" s="1041"/>
      <c r="CF9" s="1041"/>
      <c r="CG9" s="1042"/>
      <c r="CH9" s="1015">
        <v>6</v>
      </c>
      <c r="CI9" s="1016"/>
      <c r="CJ9" s="1016"/>
      <c r="CK9" s="1016"/>
      <c r="CL9" s="1017"/>
      <c r="CM9" s="1015">
        <v>59</v>
      </c>
      <c r="CN9" s="1016"/>
      <c r="CO9" s="1016"/>
      <c r="CP9" s="1016"/>
      <c r="CQ9" s="1017"/>
      <c r="CR9" s="1015">
        <v>28</v>
      </c>
      <c r="CS9" s="1016"/>
      <c r="CT9" s="1016"/>
      <c r="CU9" s="1016"/>
      <c r="CV9" s="1017"/>
      <c r="CW9" s="1015" t="s">
        <v>479</v>
      </c>
      <c r="CX9" s="1016"/>
      <c r="CY9" s="1016"/>
      <c r="CZ9" s="1016"/>
      <c r="DA9" s="1017"/>
      <c r="DB9" s="1015" t="s">
        <v>479</v>
      </c>
      <c r="DC9" s="1016"/>
      <c r="DD9" s="1016"/>
      <c r="DE9" s="1016"/>
      <c r="DF9" s="1017"/>
      <c r="DG9" s="1015" t="s">
        <v>479</v>
      </c>
      <c r="DH9" s="1016"/>
      <c r="DI9" s="1016"/>
      <c r="DJ9" s="1016"/>
      <c r="DK9" s="1017"/>
      <c r="DL9" s="1015" t="s">
        <v>479</v>
      </c>
      <c r="DM9" s="1016"/>
      <c r="DN9" s="1016"/>
      <c r="DO9" s="1016"/>
      <c r="DP9" s="1017"/>
      <c r="DQ9" s="1015" t="s">
        <v>479</v>
      </c>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20"/>
      <c r="AL10" s="1121"/>
      <c r="AM10" s="1121"/>
      <c r="AN10" s="1121"/>
      <c r="AO10" s="1121"/>
      <c r="AP10" s="1121"/>
      <c r="AQ10" s="1121"/>
      <c r="AR10" s="1121"/>
      <c r="AS10" s="1121"/>
      <c r="AT10" s="1121"/>
      <c r="AU10" s="1118"/>
      <c r="AV10" s="1118"/>
      <c r="AW10" s="1118"/>
      <c r="AX10" s="1118"/>
      <c r="AY10" s="1119"/>
      <c r="AZ10" s="203"/>
      <c r="BA10" s="203"/>
      <c r="BB10" s="203"/>
      <c r="BC10" s="203"/>
      <c r="BD10" s="203"/>
      <c r="BE10" s="204"/>
      <c r="BF10" s="204"/>
      <c r="BG10" s="204"/>
      <c r="BH10" s="204"/>
      <c r="BI10" s="204"/>
      <c r="BJ10" s="204"/>
      <c r="BK10" s="204"/>
      <c r="BL10" s="204"/>
      <c r="BM10" s="204"/>
      <c r="BN10" s="204"/>
      <c r="BO10" s="204"/>
      <c r="BP10" s="204"/>
      <c r="BQ10" s="213">
        <v>4</v>
      </c>
      <c r="BR10" s="214"/>
      <c r="BS10" s="1040"/>
      <c r="BT10" s="1041"/>
      <c r="BU10" s="1041"/>
      <c r="BV10" s="1041"/>
      <c r="BW10" s="1041"/>
      <c r="BX10" s="1041"/>
      <c r="BY10" s="1041"/>
      <c r="BZ10" s="1041"/>
      <c r="CA10" s="1041"/>
      <c r="CB10" s="1041"/>
      <c r="CC10" s="1041"/>
      <c r="CD10" s="1041"/>
      <c r="CE10" s="1041"/>
      <c r="CF10" s="1041"/>
      <c r="CG10" s="1042"/>
      <c r="CH10" s="1015"/>
      <c r="CI10" s="1016"/>
      <c r="CJ10" s="1016"/>
      <c r="CK10" s="1016"/>
      <c r="CL10" s="1017"/>
      <c r="CM10" s="1015"/>
      <c r="CN10" s="1016"/>
      <c r="CO10" s="1016"/>
      <c r="CP10" s="1016"/>
      <c r="CQ10" s="1017"/>
      <c r="CR10" s="1015"/>
      <c r="CS10" s="1016"/>
      <c r="CT10" s="1016"/>
      <c r="CU10" s="1016"/>
      <c r="CV10" s="1017"/>
      <c r="CW10" s="1015"/>
      <c r="CX10" s="1016"/>
      <c r="CY10" s="1016"/>
      <c r="CZ10" s="1016"/>
      <c r="DA10" s="1017"/>
      <c r="DB10" s="1015"/>
      <c r="DC10" s="1016"/>
      <c r="DD10" s="1016"/>
      <c r="DE10" s="1016"/>
      <c r="DF10" s="1017"/>
      <c r="DG10" s="1015"/>
      <c r="DH10" s="1016"/>
      <c r="DI10" s="1016"/>
      <c r="DJ10" s="1016"/>
      <c r="DK10" s="1017"/>
      <c r="DL10" s="1015"/>
      <c r="DM10" s="1016"/>
      <c r="DN10" s="1016"/>
      <c r="DO10" s="1016"/>
      <c r="DP10" s="1017"/>
      <c r="DQ10" s="1015"/>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20"/>
      <c r="AL11" s="1121"/>
      <c r="AM11" s="1121"/>
      <c r="AN11" s="1121"/>
      <c r="AO11" s="1121"/>
      <c r="AP11" s="1121"/>
      <c r="AQ11" s="1121"/>
      <c r="AR11" s="1121"/>
      <c r="AS11" s="1121"/>
      <c r="AT11" s="1121"/>
      <c r="AU11" s="1118"/>
      <c r="AV11" s="1118"/>
      <c r="AW11" s="1118"/>
      <c r="AX11" s="1118"/>
      <c r="AY11" s="1119"/>
      <c r="AZ11" s="203"/>
      <c r="BA11" s="203"/>
      <c r="BB11" s="203"/>
      <c r="BC11" s="203"/>
      <c r="BD11" s="203"/>
      <c r="BE11" s="204"/>
      <c r="BF11" s="204"/>
      <c r="BG11" s="204"/>
      <c r="BH11" s="204"/>
      <c r="BI11" s="204"/>
      <c r="BJ11" s="204"/>
      <c r="BK11" s="204"/>
      <c r="BL11" s="204"/>
      <c r="BM11" s="204"/>
      <c r="BN11" s="204"/>
      <c r="BO11" s="204"/>
      <c r="BP11" s="204"/>
      <c r="BQ11" s="213">
        <v>5</v>
      </c>
      <c r="BR11" s="214"/>
      <c r="BS11" s="1040"/>
      <c r="BT11" s="1041"/>
      <c r="BU11" s="1041"/>
      <c r="BV11" s="1041"/>
      <c r="BW11" s="1041"/>
      <c r="BX11" s="1041"/>
      <c r="BY11" s="1041"/>
      <c r="BZ11" s="1041"/>
      <c r="CA11" s="1041"/>
      <c r="CB11" s="1041"/>
      <c r="CC11" s="1041"/>
      <c r="CD11" s="1041"/>
      <c r="CE11" s="1041"/>
      <c r="CF11" s="1041"/>
      <c r="CG11" s="1042"/>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20"/>
      <c r="AL12" s="1121"/>
      <c r="AM12" s="1121"/>
      <c r="AN12" s="1121"/>
      <c r="AO12" s="1121"/>
      <c r="AP12" s="1121"/>
      <c r="AQ12" s="1121"/>
      <c r="AR12" s="1121"/>
      <c r="AS12" s="1121"/>
      <c r="AT12" s="1121"/>
      <c r="AU12" s="1118"/>
      <c r="AV12" s="1118"/>
      <c r="AW12" s="1118"/>
      <c r="AX12" s="1118"/>
      <c r="AY12" s="1119"/>
      <c r="AZ12" s="203"/>
      <c r="BA12" s="203"/>
      <c r="BB12" s="203"/>
      <c r="BC12" s="203"/>
      <c r="BD12" s="203"/>
      <c r="BE12" s="204"/>
      <c r="BF12" s="204"/>
      <c r="BG12" s="204"/>
      <c r="BH12" s="204"/>
      <c r="BI12" s="204"/>
      <c r="BJ12" s="204"/>
      <c r="BK12" s="204"/>
      <c r="BL12" s="204"/>
      <c r="BM12" s="204"/>
      <c r="BN12" s="204"/>
      <c r="BO12" s="204"/>
      <c r="BP12" s="204"/>
      <c r="BQ12" s="213">
        <v>6</v>
      </c>
      <c r="BR12" s="214"/>
      <c r="BS12" s="1040"/>
      <c r="BT12" s="1041"/>
      <c r="BU12" s="1041"/>
      <c r="BV12" s="1041"/>
      <c r="BW12" s="1041"/>
      <c r="BX12" s="1041"/>
      <c r="BY12" s="1041"/>
      <c r="BZ12" s="1041"/>
      <c r="CA12" s="1041"/>
      <c r="CB12" s="1041"/>
      <c r="CC12" s="1041"/>
      <c r="CD12" s="1041"/>
      <c r="CE12" s="1041"/>
      <c r="CF12" s="1041"/>
      <c r="CG12" s="1042"/>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20"/>
      <c r="AL13" s="1121"/>
      <c r="AM13" s="1121"/>
      <c r="AN13" s="1121"/>
      <c r="AO13" s="1121"/>
      <c r="AP13" s="1121"/>
      <c r="AQ13" s="1121"/>
      <c r="AR13" s="1121"/>
      <c r="AS13" s="1121"/>
      <c r="AT13" s="1121"/>
      <c r="AU13" s="1118"/>
      <c r="AV13" s="1118"/>
      <c r="AW13" s="1118"/>
      <c r="AX13" s="1118"/>
      <c r="AY13" s="1119"/>
      <c r="AZ13" s="203"/>
      <c r="BA13" s="203"/>
      <c r="BB13" s="203"/>
      <c r="BC13" s="203"/>
      <c r="BD13" s="203"/>
      <c r="BE13" s="204"/>
      <c r="BF13" s="204"/>
      <c r="BG13" s="204"/>
      <c r="BH13" s="204"/>
      <c r="BI13" s="204"/>
      <c r="BJ13" s="204"/>
      <c r="BK13" s="204"/>
      <c r="BL13" s="204"/>
      <c r="BM13" s="204"/>
      <c r="BN13" s="204"/>
      <c r="BO13" s="204"/>
      <c r="BP13" s="204"/>
      <c r="BQ13" s="213">
        <v>7</v>
      </c>
      <c r="BR13" s="214"/>
      <c r="BS13" s="1040"/>
      <c r="BT13" s="1041"/>
      <c r="BU13" s="1041"/>
      <c r="BV13" s="1041"/>
      <c r="BW13" s="1041"/>
      <c r="BX13" s="1041"/>
      <c r="BY13" s="1041"/>
      <c r="BZ13" s="1041"/>
      <c r="CA13" s="1041"/>
      <c r="CB13" s="1041"/>
      <c r="CC13" s="1041"/>
      <c r="CD13" s="1041"/>
      <c r="CE13" s="1041"/>
      <c r="CF13" s="1041"/>
      <c r="CG13" s="1042"/>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20"/>
      <c r="AL14" s="1121"/>
      <c r="AM14" s="1121"/>
      <c r="AN14" s="1121"/>
      <c r="AO14" s="1121"/>
      <c r="AP14" s="1121"/>
      <c r="AQ14" s="1121"/>
      <c r="AR14" s="1121"/>
      <c r="AS14" s="1121"/>
      <c r="AT14" s="1121"/>
      <c r="AU14" s="1118"/>
      <c r="AV14" s="1118"/>
      <c r="AW14" s="1118"/>
      <c r="AX14" s="1118"/>
      <c r="AY14" s="1119"/>
      <c r="AZ14" s="203"/>
      <c r="BA14" s="203"/>
      <c r="BB14" s="203"/>
      <c r="BC14" s="203"/>
      <c r="BD14" s="203"/>
      <c r="BE14" s="204"/>
      <c r="BF14" s="204"/>
      <c r="BG14" s="204"/>
      <c r="BH14" s="204"/>
      <c r="BI14" s="204"/>
      <c r="BJ14" s="204"/>
      <c r="BK14" s="204"/>
      <c r="BL14" s="204"/>
      <c r="BM14" s="204"/>
      <c r="BN14" s="204"/>
      <c r="BO14" s="204"/>
      <c r="BP14" s="204"/>
      <c r="BQ14" s="213">
        <v>8</v>
      </c>
      <c r="BR14" s="214"/>
      <c r="BS14" s="1040"/>
      <c r="BT14" s="1041"/>
      <c r="BU14" s="1041"/>
      <c r="BV14" s="1041"/>
      <c r="BW14" s="1041"/>
      <c r="BX14" s="1041"/>
      <c r="BY14" s="1041"/>
      <c r="BZ14" s="1041"/>
      <c r="CA14" s="1041"/>
      <c r="CB14" s="1041"/>
      <c r="CC14" s="1041"/>
      <c r="CD14" s="1041"/>
      <c r="CE14" s="1041"/>
      <c r="CF14" s="1041"/>
      <c r="CG14" s="1042"/>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20"/>
      <c r="AL15" s="1121"/>
      <c r="AM15" s="1121"/>
      <c r="AN15" s="1121"/>
      <c r="AO15" s="1121"/>
      <c r="AP15" s="1121"/>
      <c r="AQ15" s="1121"/>
      <c r="AR15" s="1121"/>
      <c r="AS15" s="1121"/>
      <c r="AT15" s="1121"/>
      <c r="AU15" s="1118"/>
      <c r="AV15" s="1118"/>
      <c r="AW15" s="1118"/>
      <c r="AX15" s="1118"/>
      <c r="AY15" s="1119"/>
      <c r="AZ15" s="203"/>
      <c r="BA15" s="203"/>
      <c r="BB15" s="203"/>
      <c r="BC15" s="203"/>
      <c r="BD15" s="203"/>
      <c r="BE15" s="204"/>
      <c r="BF15" s="204"/>
      <c r="BG15" s="204"/>
      <c r="BH15" s="204"/>
      <c r="BI15" s="204"/>
      <c r="BJ15" s="204"/>
      <c r="BK15" s="204"/>
      <c r="BL15" s="204"/>
      <c r="BM15" s="204"/>
      <c r="BN15" s="204"/>
      <c r="BO15" s="204"/>
      <c r="BP15" s="204"/>
      <c r="BQ15" s="213">
        <v>9</v>
      </c>
      <c r="BR15" s="214"/>
      <c r="BS15" s="1040"/>
      <c r="BT15" s="1041"/>
      <c r="BU15" s="1041"/>
      <c r="BV15" s="1041"/>
      <c r="BW15" s="1041"/>
      <c r="BX15" s="1041"/>
      <c r="BY15" s="1041"/>
      <c r="BZ15" s="1041"/>
      <c r="CA15" s="1041"/>
      <c r="CB15" s="1041"/>
      <c r="CC15" s="1041"/>
      <c r="CD15" s="1041"/>
      <c r="CE15" s="1041"/>
      <c r="CF15" s="1041"/>
      <c r="CG15" s="1042"/>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20"/>
      <c r="AL16" s="1121"/>
      <c r="AM16" s="1121"/>
      <c r="AN16" s="1121"/>
      <c r="AO16" s="1121"/>
      <c r="AP16" s="1121"/>
      <c r="AQ16" s="1121"/>
      <c r="AR16" s="1121"/>
      <c r="AS16" s="1121"/>
      <c r="AT16" s="1121"/>
      <c r="AU16" s="1118"/>
      <c r="AV16" s="1118"/>
      <c r="AW16" s="1118"/>
      <c r="AX16" s="1118"/>
      <c r="AY16" s="1119"/>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20"/>
      <c r="AL17" s="1121"/>
      <c r="AM17" s="1121"/>
      <c r="AN17" s="1121"/>
      <c r="AO17" s="1121"/>
      <c r="AP17" s="1121"/>
      <c r="AQ17" s="1121"/>
      <c r="AR17" s="1121"/>
      <c r="AS17" s="1121"/>
      <c r="AT17" s="1121"/>
      <c r="AU17" s="1118"/>
      <c r="AV17" s="1118"/>
      <c r="AW17" s="1118"/>
      <c r="AX17" s="1118"/>
      <c r="AY17" s="1119"/>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20"/>
      <c r="AL18" s="1121"/>
      <c r="AM18" s="1121"/>
      <c r="AN18" s="1121"/>
      <c r="AO18" s="1121"/>
      <c r="AP18" s="1121"/>
      <c r="AQ18" s="1121"/>
      <c r="AR18" s="1121"/>
      <c r="AS18" s="1121"/>
      <c r="AT18" s="1121"/>
      <c r="AU18" s="1118"/>
      <c r="AV18" s="1118"/>
      <c r="AW18" s="1118"/>
      <c r="AX18" s="1118"/>
      <c r="AY18" s="1119"/>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20"/>
      <c r="AL19" s="1121"/>
      <c r="AM19" s="1121"/>
      <c r="AN19" s="1121"/>
      <c r="AO19" s="1121"/>
      <c r="AP19" s="1121"/>
      <c r="AQ19" s="1121"/>
      <c r="AR19" s="1121"/>
      <c r="AS19" s="1121"/>
      <c r="AT19" s="1121"/>
      <c r="AU19" s="1118"/>
      <c r="AV19" s="1118"/>
      <c r="AW19" s="1118"/>
      <c r="AX19" s="1118"/>
      <c r="AY19" s="1119"/>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20"/>
      <c r="AL20" s="1121"/>
      <c r="AM20" s="1121"/>
      <c r="AN20" s="1121"/>
      <c r="AO20" s="1121"/>
      <c r="AP20" s="1121"/>
      <c r="AQ20" s="1121"/>
      <c r="AR20" s="1121"/>
      <c r="AS20" s="1121"/>
      <c r="AT20" s="1121"/>
      <c r="AU20" s="1118"/>
      <c r="AV20" s="1118"/>
      <c r="AW20" s="1118"/>
      <c r="AX20" s="1118"/>
      <c r="AY20" s="1119"/>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20"/>
      <c r="AL21" s="1121"/>
      <c r="AM21" s="1121"/>
      <c r="AN21" s="1121"/>
      <c r="AO21" s="1121"/>
      <c r="AP21" s="1121"/>
      <c r="AQ21" s="1121"/>
      <c r="AR21" s="1121"/>
      <c r="AS21" s="1121"/>
      <c r="AT21" s="1121"/>
      <c r="AU21" s="1118"/>
      <c r="AV21" s="1118"/>
      <c r="AW21" s="1118"/>
      <c r="AX21" s="1118"/>
      <c r="AY21" s="1119"/>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15"/>
      <c r="R22" s="1116"/>
      <c r="S22" s="1116"/>
      <c r="T22" s="1116"/>
      <c r="U22" s="1116"/>
      <c r="V22" s="1116"/>
      <c r="W22" s="1116"/>
      <c r="X22" s="1116"/>
      <c r="Y22" s="1116"/>
      <c r="Z22" s="1116"/>
      <c r="AA22" s="1116"/>
      <c r="AB22" s="1116"/>
      <c r="AC22" s="1116"/>
      <c r="AD22" s="1116"/>
      <c r="AE22" s="1117"/>
      <c r="AF22" s="1045"/>
      <c r="AG22" s="1046"/>
      <c r="AH22" s="1046"/>
      <c r="AI22" s="1046"/>
      <c r="AJ22" s="1047"/>
      <c r="AK22" s="1111"/>
      <c r="AL22" s="1112"/>
      <c r="AM22" s="1112"/>
      <c r="AN22" s="1112"/>
      <c r="AO22" s="1112"/>
      <c r="AP22" s="1112"/>
      <c r="AQ22" s="1112"/>
      <c r="AR22" s="1112"/>
      <c r="AS22" s="1112"/>
      <c r="AT22" s="1112"/>
      <c r="AU22" s="1113"/>
      <c r="AV22" s="1113"/>
      <c r="AW22" s="1113"/>
      <c r="AX22" s="1113"/>
      <c r="AY22" s="1114"/>
      <c r="AZ22" s="1061" t="s">
        <v>366</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367</v>
      </c>
      <c r="B23" s="970" t="s">
        <v>368</v>
      </c>
      <c r="C23" s="971"/>
      <c r="D23" s="971"/>
      <c r="E23" s="971"/>
      <c r="F23" s="971"/>
      <c r="G23" s="971"/>
      <c r="H23" s="971"/>
      <c r="I23" s="971"/>
      <c r="J23" s="971"/>
      <c r="K23" s="971"/>
      <c r="L23" s="971"/>
      <c r="M23" s="971"/>
      <c r="N23" s="971"/>
      <c r="O23" s="971"/>
      <c r="P23" s="972"/>
      <c r="Q23" s="1102">
        <v>6425</v>
      </c>
      <c r="R23" s="1103"/>
      <c r="S23" s="1103"/>
      <c r="T23" s="1103"/>
      <c r="U23" s="1103"/>
      <c r="V23" s="1103">
        <v>5887</v>
      </c>
      <c r="W23" s="1103"/>
      <c r="X23" s="1103"/>
      <c r="Y23" s="1103"/>
      <c r="Z23" s="1103"/>
      <c r="AA23" s="1103">
        <f t="shared" ref="AA23" si="0">AA7</f>
        <v>538</v>
      </c>
      <c r="AB23" s="1103"/>
      <c r="AC23" s="1103"/>
      <c r="AD23" s="1103"/>
      <c r="AE23" s="1104"/>
      <c r="AF23" s="1105">
        <v>511</v>
      </c>
      <c r="AG23" s="1103"/>
      <c r="AH23" s="1103"/>
      <c r="AI23" s="1103"/>
      <c r="AJ23" s="1106"/>
      <c r="AK23" s="1107"/>
      <c r="AL23" s="1108"/>
      <c r="AM23" s="1108"/>
      <c r="AN23" s="1108"/>
      <c r="AO23" s="1108"/>
      <c r="AP23" s="1103">
        <f t="shared" ref="AP23" si="1">AP7</f>
        <v>8830</v>
      </c>
      <c r="AQ23" s="1103"/>
      <c r="AR23" s="1103"/>
      <c r="AS23" s="1103"/>
      <c r="AT23" s="1103"/>
      <c r="AU23" s="1109"/>
      <c r="AV23" s="1109"/>
      <c r="AW23" s="1109"/>
      <c r="AX23" s="1109"/>
      <c r="AY23" s="1110"/>
      <c r="AZ23" s="1099" t="s">
        <v>110</v>
      </c>
      <c r="BA23" s="1100"/>
      <c r="BB23" s="1100"/>
      <c r="BC23" s="1100"/>
      <c r="BD23" s="1101"/>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8" t="s">
        <v>369</v>
      </c>
      <c r="B24" s="1098"/>
      <c r="C24" s="1098"/>
      <c r="D24" s="1098"/>
      <c r="E24" s="1098"/>
      <c r="F24" s="1098"/>
      <c r="G24" s="1098"/>
      <c r="H24" s="1098"/>
      <c r="I24" s="1098"/>
      <c r="J24" s="1098"/>
      <c r="K24" s="1098"/>
      <c r="L24" s="1098"/>
      <c r="M24" s="1098"/>
      <c r="N24" s="1098"/>
      <c r="O24" s="1098"/>
      <c r="P24" s="1098"/>
      <c r="Q24" s="1098"/>
      <c r="R24" s="1098"/>
      <c r="S24" s="1098"/>
      <c r="T24" s="1098"/>
      <c r="U24" s="1098"/>
      <c r="V24" s="1098"/>
      <c r="W24" s="1098"/>
      <c r="X24" s="1098"/>
      <c r="Y24" s="1098"/>
      <c r="Z24" s="1098"/>
      <c r="AA24" s="1098"/>
      <c r="AB24" s="1098"/>
      <c r="AC24" s="1098"/>
      <c r="AD24" s="1098"/>
      <c r="AE24" s="1098"/>
      <c r="AF24" s="1098"/>
      <c r="AG24" s="1098"/>
      <c r="AH24" s="1098"/>
      <c r="AI24" s="1098"/>
      <c r="AJ24" s="1098"/>
      <c r="AK24" s="1098"/>
      <c r="AL24" s="1098"/>
      <c r="AM24" s="1098"/>
      <c r="AN24" s="1098"/>
      <c r="AO24" s="1098"/>
      <c r="AP24" s="1098"/>
      <c r="AQ24" s="1098"/>
      <c r="AR24" s="1098"/>
      <c r="AS24" s="1098"/>
      <c r="AT24" s="1098"/>
      <c r="AU24" s="1098"/>
      <c r="AV24" s="1098"/>
      <c r="AW24" s="1098"/>
      <c r="AX24" s="1098"/>
      <c r="AY24" s="1098"/>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97" t="s">
        <v>370</v>
      </c>
      <c r="B25" s="1097"/>
      <c r="C25" s="1097"/>
      <c r="D25" s="1097"/>
      <c r="E25" s="1097"/>
      <c r="F25" s="1097"/>
      <c r="G25" s="1097"/>
      <c r="H25" s="1097"/>
      <c r="I25" s="1097"/>
      <c r="J25" s="1097"/>
      <c r="K25" s="1097"/>
      <c r="L25" s="1097"/>
      <c r="M25" s="1097"/>
      <c r="N25" s="1097"/>
      <c r="O25" s="1097"/>
      <c r="P25" s="1097"/>
      <c r="Q25" s="1097"/>
      <c r="R25" s="1097"/>
      <c r="S25" s="1097"/>
      <c r="T25" s="1097"/>
      <c r="U25" s="1097"/>
      <c r="V25" s="1097"/>
      <c r="W25" s="1097"/>
      <c r="X25" s="1097"/>
      <c r="Y25" s="1097"/>
      <c r="Z25" s="1097"/>
      <c r="AA25" s="1097"/>
      <c r="AB25" s="1097"/>
      <c r="AC25" s="1097"/>
      <c r="AD25" s="1097"/>
      <c r="AE25" s="1097"/>
      <c r="AF25" s="1097"/>
      <c r="AG25" s="1097"/>
      <c r="AH25" s="1097"/>
      <c r="AI25" s="1097"/>
      <c r="AJ25" s="1097"/>
      <c r="AK25" s="1097"/>
      <c r="AL25" s="1097"/>
      <c r="AM25" s="1097"/>
      <c r="AN25" s="1097"/>
      <c r="AO25" s="1097"/>
      <c r="AP25" s="1097"/>
      <c r="AQ25" s="1097"/>
      <c r="AR25" s="1097"/>
      <c r="AS25" s="1097"/>
      <c r="AT25" s="1097"/>
      <c r="AU25" s="1097"/>
      <c r="AV25" s="1097"/>
      <c r="AW25" s="1097"/>
      <c r="AX25" s="1097"/>
      <c r="AY25" s="1097"/>
      <c r="AZ25" s="1097"/>
      <c r="BA25" s="1097"/>
      <c r="BB25" s="1097"/>
      <c r="BC25" s="1097"/>
      <c r="BD25" s="1097"/>
      <c r="BE25" s="1097"/>
      <c r="BF25" s="1097"/>
      <c r="BG25" s="1097"/>
      <c r="BH25" s="1097"/>
      <c r="BI25" s="1097"/>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348</v>
      </c>
      <c r="B26" s="1022"/>
      <c r="C26" s="1022"/>
      <c r="D26" s="1022"/>
      <c r="E26" s="1022"/>
      <c r="F26" s="1022"/>
      <c r="G26" s="1022"/>
      <c r="H26" s="1022"/>
      <c r="I26" s="1022"/>
      <c r="J26" s="1022"/>
      <c r="K26" s="1022"/>
      <c r="L26" s="1022"/>
      <c r="M26" s="1022"/>
      <c r="N26" s="1022"/>
      <c r="O26" s="1022"/>
      <c r="P26" s="1023"/>
      <c r="Q26" s="1027" t="s">
        <v>371</v>
      </c>
      <c r="R26" s="1028"/>
      <c r="S26" s="1028"/>
      <c r="T26" s="1028"/>
      <c r="U26" s="1029"/>
      <c r="V26" s="1027" t="s">
        <v>372</v>
      </c>
      <c r="W26" s="1028"/>
      <c r="X26" s="1028"/>
      <c r="Y26" s="1028"/>
      <c r="Z26" s="1029"/>
      <c r="AA26" s="1027" t="s">
        <v>373</v>
      </c>
      <c r="AB26" s="1028"/>
      <c r="AC26" s="1028"/>
      <c r="AD26" s="1028"/>
      <c r="AE26" s="1028"/>
      <c r="AF26" s="1093" t="s">
        <v>374</v>
      </c>
      <c r="AG26" s="1034"/>
      <c r="AH26" s="1034"/>
      <c r="AI26" s="1034"/>
      <c r="AJ26" s="1094"/>
      <c r="AK26" s="1028" t="s">
        <v>375</v>
      </c>
      <c r="AL26" s="1028"/>
      <c r="AM26" s="1028"/>
      <c r="AN26" s="1028"/>
      <c r="AO26" s="1029"/>
      <c r="AP26" s="1027" t="s">
        <v>376</v>
      </c>
      <c r="AQ26" s="1028"/>
      <c r="AR26" s="1028"/>
      <c r="AS26" s="1028"/>
      <c r="AT26" s="1029"/>
      <c r="AU26" s="1027" t="s">
        <v>377</v>
      </c>
      <c r="AV26" s="1028"/>
      <c r="AW26" s="1028"/>
      <c r="AX26" s="1028"/>
      <c r="AY26" s="1029"/>
      <c r="AZ26" s="1027" t="s">
        <v>378</v>
      </c>
      <c r="BA26" s="1028"/>
      <c r="BB26" s="1028"/>
      <c r="BC26" s="1028"/>
      <c r="BD26" s="1029"/>
      <c r="BE26" s="1027" t="s">
        <v>355</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95"/>
      <c r="AG27" s="1037"/>
      <c r="AH27" s="1037"/>
      <c r="AI27" s="1037"/>
      <c r="AJ27" s="1096"/>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84" t="s">
        <v>379</v>
      </c>
      <c r="C28" s="1085"/>
      <c r="D28" s="1085"/>
      <c r="E28" s="1085"/>
      <c r="F28" s="1085"/>
      <c r="G28" s="1085"/>
      <c r="H28" s="1085"/>
      <c r="I28" s="1085"/>
      <c r="J28" s="1085"/>
      <c r="K28" s="1085"/>
      <c r="L28" s="1085"/>
      <c r="M28" s="1085"/>
      <c r="N28" s="1085"/>
      <c r="O28" s="1085"/>
      <c r="P28" s="1086"/>
      <c r="Q28" s="1087">
        <v>994</v>
      </c>
      <c r="R28" s="1088"/>
      <c r="S28" s="1088"/>
      <c r="T28" s="1088"/>
      <c r="U28" s="1088"/>
      <c r="V28" s="1088">
        <v>913</v>
      </c>
      <c r="W28" s="1088"/>
      <c r="X28" s="1088"/>
      <c r="Y28" s="1088"/>
      <c r="Z28" s="1088"/>
      <c r="AA28" s="1088">
        <f>Q28-V28</f>
        <v>81</v>
      </c>
      <c r="AB28" s="1088"/>
      <c r="AC28" s="1088"/>
      <c r="AD28" s="1088"/>
      <c r="AE28" s="1089"/>
      <c r="AF28" s="1090">
        <v>81</v>
      </c>
      <c r="AG28" s="1088"/>
      <c r="AH28" s="1088"/>
      <c r="AI28" s="1088"/>
      <c r="AJ28" s="1091"/>
      <c r="AK28" s="1092">
        <v>69</v>
      </c>
      <c r="AL28" s="1077"/>
      <c r="AM28" s="1077"/>
      <c r="AN28" s="1077"/>
      <c r="AO28" s="1078"/>
      <c r="AP28" s="1076" t="s">
        <v>479</v>
      </c>
      <c r="AQ28" s="1077"/>
      <c r="AR28" s="1077"/>
      <c r="AS28" s="1077"/>
      <c r="AT28" s="1078"/>
      <c r="AU28" s="1076" t="s">
        <v>479</v>
      </c>
      <c r="AV28" s="1077"/>
      <c r="AW28" s="1077"/>
      <c r="AX28" s="1077"/>
      <c r="AY28" s="1078"/>
      <c r="AZ28" s="1079" t="s">
        <v>479</v>
      </c>
      <c r="BA28" s="1080"/>
      <c r="BB28" s="1080"/>
      <c r="BC28" s="1080"/>
      <c r="BD28" s="1081"/>
      <c r="BE28" s="1082"/>
      <c r="BF28" s="1082"/>
      <c r="BG28" s="1082"/>
      <c r="BH28" s="1082"/>
      <c r="BI28" s="1083"/>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380</v>
      </c>
      <c r="C29" s="1064"/>
      <c r="D29" s="1064"/>
      <c r="E29" s="1064"/>
      <c r="F29" s="1064"/>
      <c r="G29" s="1064"/>
      <c r="H29" s="1064"/>
      <c r="I29" s="1064"/>
      <c r="J29" s="1064"/>
      <c r="K29" s="1064"/>
      <c r="L29" s="1064"/>
      <c r="M29" s="1064"/>
      <c r="N29" s="1064"/>
      <c r="O29" s="1064"/>
      <c r="P29" s="1065"/>
      <c r="Q29" s="1069">
        <v>980</v>
      </c>
      <c r="R29" s="1070"/>
      <c r="S29" s="1070"/>
      <c r="T29" s="1070"/>
      <c r="U29" s="1070"/>
      <c r="V29" s="1070">
        <v>957</v>
      </c>
      <c r="W29" s="1070"/>
      <c r="X29" s="1070"/>
      <c r="Y29" s="1070"/>
      <c r="Z29" s="1070"/>
      <c r="AA29" s="1070">
        <f t="shared" ref="AA29:AA30" si="2">Q29-V29</f>
        <v>23</v>
      </c>
      <c r="AB29" s="1070"/>
      <c r="AC29" s="1070"/>
      <c r="AD29" s="1070"/>
      <c r="AE29" s="1071"/>
      <c r="AF29" s="1045">
        <v>23</v>
      </c>
      <c r="AG29" s="1046"/>
      <c r="AH29" s="1046"/>
      <c r="AI29" s="1046"/>
      <c r="AJ29" s="1047"/>
      <c r="AK29" s="1072">
        <v>142</v>
      </c>
      <c r="AL29" s="1005"/>
      <c r="AM29" s="1005"/>
      <c r="AN29" s="1005"/>
      <c r="AO29" s="1006"/>
      <c r="AP29" s="1007" t="s">
        <v>479</v>
      </c>
      <c r="AQ29" s="1005"/>
      <c r="AR29" s="1005"/>
      <c r="AS29" s="1005"/>
      <c r="AT29" s="1006"/>
      <c r="AU29" s="1007" t="s">
        <v>479</v>
      </c>
      <c r="AV29" s="1005"/>
      <c r="AW29" s="1005"/>
      <c r="AX29" s="1005"/>
      <c r="AY29" s="1006"/>
      <c r="AZ29" s="1073" t="s">
        <v>479</v>
      </c>
      <c r="BA29" s="1074"/>
      <c r="BB29" s="1074"/>
      <c r="BC29" s="1074"/>
      <c r="BD29" s="1075"/>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381</v>
      </c>
      <c r="C30" s="1064"/>
      <c r="D30" s="1064"/>
      <c r="E30" s="1064"/>
      <c r="F30" s="1064"/>
      <c r="G30" s="1064"/>
      <c r="H30" s="1064"/>
      <c r="I30" s="1064"/>
      <c r="J30" s="1064"/>
      <c r="K30" s="1064"/>
      <c r="L30" s="1064"/>
      <c r="M30" s="1064"/>
      <c r="N30" s="1064"/>
      <c r="O30" s="1064"/>
      <c r="P30" s="1065"/>
      <c r="Q30" s="1069">
        <v>101</v>
      </c>
      <c r="R30" s="1070"/>
      <c r="S30" s="1070"/>
      <c r="T30" s="1070"/>
      <c r="U30" s="1070"/>
      <c r="V30" s="1070">
        <v>94</v>
      </c>
      <c r="W30" s="1070"/>
      <c r="X30" s="1070"/>
      <c r="Y30" s="1070"/>
      <c r="Z30" s="1070"/>
      <c r="AA30" s="1070">
        <f t="shared" si="2"/>
        <v>7</v>
      </c>
      <c r="AB30" s="1070"/>
      <c r="AC30" s="1070"/>
      <c r="AD30" s="1070"/>
      <c r="AE30" s="1071"/>
      <c r="AF30" s="1045">
        <v>7</v>
      </c>
      <c r="AG30" s="1046"/>
      <c r="AH30" s="1046"/>
      <c r="AI30" s="1046"/>
      <c r="AJ30" s="1047"/>
      <c r="AK30" s="1072">
        <v>38</v>
      </c>
      <c r="AL30" s="1005"/>
      <c r="AM30" s="1005"/>
      <c r="AN30" s="1005"/>
      <c r="AO30" s="1006"/>
      <c r="AP30" s="1007" t="s">
        <v>479</v>
      </c>
      <c r="AQ30" s="1005"/>
      <c r="AR30" s="1005"/>
      <c r="AS30" s="1005"/>
      <c r="AT30" s="1006"/>
      <c r="AU30" s="1007" t="s">
        <v>479</v>
      </c>
      <c r="AV30" s="1005"/>
      <c r="AW30" s="1005"/>
      <c r="AX30" s="1005"/>
      <c r="AY30" s="1006"/>
      <c r="AZ30" s="1073" t="s">
        <v>479</v>
      </c>
      <c r="BA30" s="1074"/>
      <c r="BB30" s="1074"/>
      <c r="BC30" s="1074"/>
      <c r="BD30" s="1075"/>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382</v>
      </c>
      <c r="C31" s="1064"/>
      <c r="D31" s="1064"/>
      <c r="E31" s="1064"/>
      <c r="F31" s="1064"/>
      <c r="G31" s="1064"/>
      <c r="H31" s="1064"/>
      <c r="I31" s="1064"/>
      <c r="J31" s="1064"/>
      <c r="K31" s="1064"/>
      <c r="L31" s="1064"/>
      <c r="M31" s="1064"/>
      <c r="N31" s="1064"/>
      <c r="O31" s="1064"/>
      <c r="P31" s="1065"/>
      <c r="Q31" s="1069">
        <v>78</v>
      </c>
      <c r="R31" s="1070"/>
      <c r="S31" s="1070"/>
      <c r="T31" s="1070"/>
      <c r="U31" s="1070"/>
      <c r="V31" s="1070">
        <v>78</v>
      </c>
      <c r="W31" s="1070"/>
      <c r="X31" s="1070"/>
      <c r="Y31" s="1070"/>
      <c r="Z31" s="1070"/>
      <c r="AA31" s="1070">
        <v>1</v>
      </c>
      <c r="AB31" s="1070"/>
      <c r="AC31" s="1070"/>
      <c r="AD31" s="1070"/>
      <c r="AE31" s="1071"/>
      <c r="AF31" s="1045">
        <v>1</v>
      </c>
      <c r="AG31" s="1046"/>
      <c r="AH31" s="1046"/>
      <c r="AI31" s="1046"/>
      <c r="AJ31" s="1047"/>
      <c r="AK31" s="1006">
        <v>20</v>
      </c>
      <c r="AL31" s="997"/>
      <c r="AM31" s="997"/>
      <c r="AN31" s="997"/>
      <c r="AO31" s="997"/>
      <c r="AP31" s="997" t="s">
        <v>479</v>
      </c>
      <c r="AQ31" s="997"/>
      <c r="AR31" s="997"/>
      <c r="AS31" s="997"/>
      <c r="AT31" s="997"/>
      <c r="AU31" s="997" t="s">
        <v>479</v>
      </c>
      <c r="AV31" s="997"/>
      <c r="AW31" s="997"/>
      <c r="AX31" s="997"/>
      <c r="AY31" s="997"/>
      <c r="AZ31" s="1068" t="s">
        <v>479</v>
      </c>
      <c r="BA31" s="1068"/>
      <c r="BB31" s="1068"/>
      <c r="BC31" s="1068"/>
      <c r="BD31" s="1068"/>
      <c r="BE31" s="1058"/>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383</v>
      </c>
      <c r="C32" s="1064"/>
      <c r="D32" s="1064"/>
      <c r="E32" s="1064"/>
      <c r="F32" s="1064"/>
      <c r="G32" s="1064"/>
      <c r="H32" s="1064"/>
      <c r="I32" s="1064"/>
      <c r="J32" s="1064"/>
      <c r="K32" s="1064"/>
      <c r="L32" s="1064"/>
      <c r="M32" s="1064"/>
      <c r="N32" s="1064"/>
      <c r="O32" s="1064"/>
      <c r="P32" s="1065"/>
      <c r="Q32" s="1069">
        <v>92</v>
      </c>
      <c r="R32" s="1070"/>
      <c r="S32" s="1070"/>
      <c r="T32" s="1070"/>
      <c r="U32" s="1070"/>
      <c r="V32" s="1070">
        <v>76</v>
      </c>
      <c r="W32" s="1070"/>
      <c r="X32" s="1070"/>
      <c r="Y32" s="1070"/>
      <c r="Z32" s="1070"/>
      <c r="AA32" s="1070">
        <f t="shared" ref="AA32" si="3">Q32-V32</f>
        <v>16</v>
      </c>
      <c r="AB32" s="1070"/>
      <c r="AC32" s="1070"/>
      <c r="AD32" s="1070"/>
      <c r="AE32" s="1071"/>
      <c r="AF32" s="1045">
        <v>514</v>
      </c>
      <c r="AG32" s="1046"/>
      <c r="AH32" s="1046"/>
      <c r="AI32" s="1046"/>
      <c r="AJ32" s="1047"/>
      <c r="AK32" s="1006">
        <v>20</v>
      </c>
      <c r="AL32" s="997"/>
      <c r="AM32" s="997"/>
      <c r="AN32" s="997"/>
      <c r="AO32" s="997"/>
      <c r="AP32" s="997">
        <v>451</v>
      </c>
      <c r="AQ32" s="997"/>
      <c r="AR32" s="997"/>
      <c r="AS32" s="997"/>
      <c r="AT32" s="997"/>
      <c r="AU32" s="997" t="s">
        <v>547</v>
      </c>
      <c r="AV32" s="997"/>
      <c r="AW32" s="997"/>
      <c r="AX32" s="997"/>
      <c r="AY32" s="997"/>
      <c r="AZ32" s="1068" t="s">
        <v>547</v>
      </c>
      <c r="BA32" s="1068"/>
      <c r="BB32" s="1068"/>
      <c r="BC32" s="1068"/>
      <c r="BD32" s="1068"/>
      <c r="BE32" s="1058" t="s">
        <v>384</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t="s">
        <v>385</v>
      </c>
      <c r="C33" s="1064"/>
      <c r="D33" s="1064"/>
      <c r="E33" s="1064"/>
      <c r="F33" s="1064"/>
      <c r="G33" s="1064"/>
      <c r="H33" s="1064"/>
      <c r="I33" s="1064"/>
      <c r="J33" s="1064"/>
      <c r="K33" s="1064"/>
      <c r="L33" s="1064"/>
      <c r="M33" s="1064"/>
      <c r="N33" s="1064"/>
      <c r="O33" s="1064"/>
      <c r="P33" s="1065"/>
      <c r="Q33" s="1069">
        <v>113</v>
      </c>
      <c r="R33" s="1070"/>
      <c r="S33" s="1070"/>
      <c r="T33" s="1070"/>
      <c r="U33" s="1070"/>
      <c r="V33" s="1070">
        <v>103</v>
      </c>
      <c r="W33" s="1070"/>
      <c r="X33" s="1070"/>
      <c r="Y33" s="1070"/>
      <c r="Z33" s="1070"/>
      <c r="AA33" s="1070">
        <f t="shared" ref="AA33" si="4">Q33-V33</f>
        <v>10</v>
      </c>
      <c r="AB33" s="1070"/>
      <c r="AC33" s="1070"/>
      <c r="AD33" s="1070"/>
      <c r="AE33" s="1071"/>
      <c r="AF33" s="1045">
        <v>84</v>
      </c>
      <c r="AG33" s="1046"/>
      <c r="AH33" s="1046"/>
      <c r="AI33" s="1046"/>
      <c r="AJ33" s="1047"/>
      <c r="AK33" s="1006">
        <v>45</v>
      </c>
      <c r="AL33" s="997"/>
      <c r="AM33" s="997"/>
      <c r="AN33" s="997"/>
      <c r="AO33" s="997"/>
      <c r="AP33" s="997">
        <v>340</v>
      </c>
      <c r="AQ33" s="997"/>
      <c r="AR33" s="997"/>
      <c r="AS33" s="997"/>
      <c r="AT33" s="997"/>
      <c r="AU33" s="997">
        <v>176</v>
      </c>
      <c r="AV33" s="997"/>
      <c r="AW33" s="997"/>
      <c r="AX33" s="997"/>
      <c r="AY33" s="997"/>
      <c r="AZ33" s="1068" t="s">
        <v>479</v>
      </c>
      <c r="BA33" s="1068"/>
      <c r="BB33" s="1068"/>
      <c r="BC33" s="1068"/>
      <c r="BD33" s="1068"/>
      <c r="BE33" s="1058" t="s">
        <v>384</v>
      </c>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t="s">
        <v>386</v>
      </c>
      <c r="C34" s="1064"/>
      <c r="D34" s="1064"/>
      <c r="E34" s="1064"/>
      <c r="F34" s="1064"/>
      <c r="G34" s="1064"/>
      <c r="H34" s="1064"/>
      <c r="I34" s="1064"/>
      <c r="J34" s="1064"/>
      <c r="K34" s="1064"/>
      <c r="L34" s="1064"/>
      <c r="M34" s="1064"/>
      <c r="N34" s="1064"/>
      <c r="O34" s="1064"/>
      <c r="P34" s="1065"/>
      <c r="Q34" s="1069">
        <v>963</v>
      </c>
      <c r="R34" s="1070"/>
      <c r="S34" s="1070"/>
      <c r="T34" s="1070"/>
      <c r="U34" s="1070"/>
      <c r="V34" s="1070">
        <v>1068</v>
      </c>
      <c r="W34" s="1070"/>
      <c r="X34" s="1070"/>
      <c r="Y34" s="1070"/>
      <c r="Z34" s="1070"/>
      <c r="AA34" s="1070">
        <f t="shared" ref="AA34" si="5">Q34-V34</f>
        <v>-105</v>
      </c>
      <c r="AB34" s="1070"/>
      <c r="AC34" s="1070"/>
      <c r="AD34" s="1070"/>
      <c r="AE34" s="1071"/>
      <c r="AF34" s="1045">
        <v>488</v>
      </c>
      <c r="AG34" s="1046"/>
      <c r="AH34" s="1046"/>
      <c r="AI34" s="1046"/>
      <c r="AJ34" s="1047"/>
      <c r="AK34" s="1006">
        <v>300</v>
      </c>
      <c r="AL34" s="997"/>
      <c r="AM34" s="997"/>
      <c r="AN34" s="997"/>
      <c r="AO34" s="997"/>
      <c r="AP34" s="997">
        <v>1057</v>
      </c>
      <c r="AQ34" s="997"/>
      <c r="AR34" s="997"/>
      <c r="AS34" s="997"/>
      <c r="AT34" s="997"/>
      <c r="AU34" s="997">
        <v>784</v>
      </c>
      <c r="AV34" s="997"/>
      <c r="AW34" s="997"/>
      <c r="AX34" s="997"/>
      <c r="AY34" s="997"/>
      <c r="AZ34" s="1068" t="s">
        <v>479</v>
      </c>
      <c r="BA34" s="1068"/>
      <c r="BB34" s="1068"/>
      <c r="BC34" s="1068"/>
      <c r="BD34" s="1068"/>
      <c r="BE34" s="1058" t="s">
        <v>384</v>
      </c>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t="s">
        <v>387</v>
      </c>
      <c r="C35" s="1064"/>
      <c r="D35" s="1064"/>
      <c r="E35" s="1064"/>
      <c r="F35" s="1064"/>
      <c r="G35" s="1064"/>
      <c r="H35" s="1064"/>
      <c r="I35" s="1064"/>
      <c r="J35" s="1064"/>
      <c r="K35" s="1064"/>
      <c r="L35" s="1064"/>
      <c r="M35" s="1064"/>
      <c r="N35" s="1064"/>
      <c r="O35" s="1064"/>
      <c r="P35" s="1065"/>
      <c r="Q35" s="1069">
        <v>334</v>
      </c>
      <c r="R35" s="1070"/>
      <c r="S35" s="1070"/>
      <c r="T35" s="1070"/>
      <c r="U35" s="1070"/>
      <c r="V35" s="1070">
        <v>323</v>
      </c>
      <c r="W35" s="1070"/>
      <c r="X35" s="1070"/>
      <c r="Y35" s="1070"/>
      <c r="Z35" s="1070"/>
      <c r="AA35" s="1070">
        <v>12</v>
      </c>
      <c r="AB35" s="1070"/>
      <c r="AC35" s="1070"/>
      <c r="AD35" s="1070"/>
      <c r="AE35" s="1071"/>
      <c r="AF35" s="1045">
        <v>145</v>
      </c>
      <c r="AG35" s="1046"/>
      <c r="AH35" s="1046"/>
      <c r="AI35" s="1046"/>
      <c r="AJ35" s="1047"/>
      <c r="AK35" s="1006">
        <v>86</v>
      </c>
      <c r="AL35" s="997"/>
      <c r="AM35" s="997"/>
      <c r="AN35" s="997"/>
      <c r="AO35" s="997"/>
      <c r="AP35" s="997">
        <v>465</v>
      </c>
      <c r="AQ35" s="997"/>
      <c r="AR35" s="997"/>
      <c r="AS35" s="997"/>
      <c r="AT35" s="997"/>
      <c r="AU35" s="997">
        <v>114</v>
      </c>
      <c r="AV35" s="997"/>
      <c r="AW35" s="997"/>
      <c r="AX35" s="997"/>
      <c r="AY35" s="997"/>
      <c r="AZ35" s="1068" t="s">
        <v>479</v>
      </c>
      <c r="BA35" s="1068"/>
      <c r="BB35" s="1068"/>
      <c r="BC35" s="1068"/>
      <c r="BD35" s="1068"/>
      <c r="BE35" s="1058" t="s">
        <v>384</v>
      </c>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t="s">
        <v>388</v>
      </c>
      <c r="C36" s="1064"/>
      <c r="D36" s="1064"/>
      <c r="E36" s="1064"/>
      <c r="F36" s="1064"/>
      <c r="G36" s="1064"/>
      <c r="H36" s="1064"/>
      <c r="I36" s="1064"/>
      <c r="J36" s="1064"/>
      <c r="K36" s="1064"/>
      <c r="L36" s="1064"/>
      <c r="M36" s="1064"/>
      <c r="N36" s="1064"/>
      <c r="O36" s="1064"/>
      <c r="P36" s="1065"/>
      <c r="Q36" s="1069">
        <v>53</v>
      </c>
      <c r="R36" s="1070"/>
      <c r="S36" s="1070"/>
      <c r="T36" s="1070"/>
      <c r="U36" s="1070"/>
      <c r="V36" s="1070">
        <v>18</v>
      </c>
      <c r="W36" s="1070"/>
      <c r="X36" s="1070"/>
      <c r="Y36" s="1070"/>
      <c r="Z36" s="1070"/>
      <c r="AA36" s="1070">
        <f t="shared" ref="AA36:AA37" si="6">Q36-V36</f>
        <v>35</v>
      </c>
      <c r="AB36" s="1070"/>
      <c r="AC36" s="1070"/>
      <c r="AD36" s="1070"/>
      <c r="AE36" s="1071"/>
      <c r="AF36" s="1045">
        <v>35</v>
      </c>
      <c r="AG36" s="1046"/>
      <c r="AH36" s="1046"/>
      <c r="AI36" s="1046"/>
      <c r="AJ36" s="1047"/>
      <c r="AK36" s="1006">
        <v>9</v>
      </c>
      <c r="AL36" s="997"/>
      <c r="AM36" s="997"/>
      <c r="AN36" s="997"/>
      <c r="AO36" s="997"/>
      <c r="AP36" s="997">
        <v>105</v>
      </c>
      <c r="AQ36" s="997"/>
      <c r="AR36" s="997"/>
      <c r="AS36" s="997"/>
      <c r="AT36" s="997"/>
      <c r="AU36" s="997">
        <v>73</v>
      </c>
      <c r="AV36" s="997"/>
      <c r="AW36" s="997"/>
      <c r="AX36" s="997"/>
      <c r="AY36" s="997"/>
      <c r="AZ36" s="1068" t="s">
        <v>479</v>
      </c>
      <c r="BA36" s="1068"/>
      <c r="BB36" s="1068"/>
      <c r="BC36" s="1068"/>
      <c r="BD36" s="1068"/>
      <c r="BE36" s="1058" t="s">
        <v>389</v>
      </c>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t="s">
        <v>390</v>
      </c>
      <c r="C37" s="1064"/>
      <c r="D37" s="1064"/>
      <c r="E37" s="1064"/>
      <c r="F37" s="1064"/>
      <c r="G37" s="1064"/>
      <c r="H37" s="1064"/>
      <c r="I37" s="1064"/>
      <c r="J37" s="1064"/>
      <c r="K37" s="1064"/>
      <c r="L37" s="1064"/>
      <c r="M37" s="1064"/>
      <c r="N37" s="1064"/>
      <c r="O37" s="1064"/>
      <c r="P37" s="1065"/>
      <c r="Q37" s="1069">
        <v>382</v>
      </c>
      <c r="R37" s="1070"/>
      <c r="S37" s="1070"/>
      <c r="T37" s="1070"/>
      <c r="U37" s="1070"/>
      <c r="V37" s="1070">
        <v>373</v>
      </c>
      <c r="W37" s="1070"/>
      <c r="X37" s="1070"/>
      <c r="Y37" s="1070"/>
      <c r="Z37" s="1070"/>
      <c r="AA37" s="1070">
        <f t="shared" si="6"/>
        <v>9</v>
      </c>
      <c r="AB37" s="1070"/>
      <c r="AC37" s="1070"/>
      <c r="AD37" s="1070"/>
      <c r="AE37" s="1071"/>
      <c r="AF37" s="1045">
        <v>9</v>
      </c>
      <c r="AG37" s="1046"/>
      <c r="AH37" s="1046"/>
      <c r="AI37" s="1046"/>
      <c r="AJ37" s="1047"/>
      <c r="AK37" s="1006">
        <v>185</v>
      </c>
      <c r="AL37" s="997"/>
      <c r="AM37" s="997"/>
      <c r="AN37" s="997"/>
      <c r="AO37" s="997"/>
      <c r="AP37" s="997">
        <v>2308</v>
      </c>
      <c r="AQ37" s="997"/>
      <c r="AR37" s="997"/>
      <c r="AS37" s="997"/>
      <c r="AT37" s="997"/>
      <c r="AU37" s="997">
        <v>2082</v>
      </c>
      <c r="AV37" s="997"/>
      <c r="AW37" s="997"/>
      <c r="AX37" s="997"/>
      <c r="AY37" s="997"/>
      <c r="AZ37" s="1068" t="s">
        <v>479</v>
      </c>
      <c r="BA37" s="1068"/>
      <c r="BB37" s="1068"/>
      <c r="BC37" s="1068"/>
      <c r="BD37" s="1068"/>
      <c r="BE37" s="1058" t="s">
        <v>389</v>
      </c>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391</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367</v>
      </c>
      <c r="B63" s="970" t="s">
        <v>392</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1387</v>
      </c>
      <c r="AG63" s="985"/>
      <c r="AH63" s="985"/>
      <c r="AI63" s="985"/>
      <c r="AJ63" s="1056"/>
      <c r="AK63" s="1057"/>
      <c r="AL63" s="989"/>
      <c r="AM63" s="989"/>
      <c r="AN63" s="989"/>
      <c r="AO63" s="989"/>
      <c r="AP63" s="985">
        <f>SUM(AP28:AT37)</f>
        <v>4726</v>
      </c>
      <c r="AQ63" s="985"/>
      <c r="AR63" s="985"/>
      <c r="AS63" s="985"/>
      <c r="AT63" s="985"/>
      <c r="AU63" s="985">
        <f>SUM(AU28:AY37)</f>
        <v>3229</v>
      </c>
      <c r="AV63" s="985"/>
      <c r="AW63" s="985"/>
      <c r="AX63" s="985"/>
      <c r="AY63" s="985"/>
      <c r="AZ63" s="1051"/>
      <c r="BA63" s="1051"/>
      <c r="BB63" s="1051"/>
      <c r="BC63" s="1051"/>
      <c r="BD63" s="1051"/>
      <c r="BE63" s="986"/>
      <c r="BF63" s="986"/>
      <c r="BG63" s="986"/>
      <c r="BH63" s="986"/>
      <c r="BI63" s="987"/>
      <c r="BJ63" s="1052" t="s">
        <v>110</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393</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394</v>
      </c>
      <c r="B66" s="1022"/>
      <c r="C66" s="1022"/>
      <c r="D66" s="1022"/>
      <c r="E66" s="1022"/>
      <c r="F66" s="1022"/>
      <c r="G66" s="1022"/>
      <c r="H66" s="1022"/>
      <c r="I66" s="1022"/>
      <c r="J66" s="1022"/>
      <c r="K66" s="1022"/>
      <c r="L66" s="1022"/>
      <c r="M66" s="1022"/>
      <c r="N66" s="1022"/>
      <c r="O66" s="1022"/>
      <c r="P66" s="1023"/>
      <c r="Q66" s="1027" t="s">
        <v>371</v>
      </c>
      <c r="R66" s="1028"/>
      <c r="S66" s="1028"/>
      <c r="T66" s="1028"/>
      <c r="U66" s="1029"/>
      <c r="V66" s="1027" t="s">
        <v>372</v>
      </c>
      <c r="W66" s="1028"/>
      <c r="X66" s="1028"/>
      <c r="Y66" s="1028"/>
      <c r="Z66" s="1029"/>
      <c r="AA66" s="1027" t="s">
        <v>373</v>
      </c>
      <c r="AB66" s="1028"/>
      <c r="AC66" s="1028"/>
      <c r="AD66" s="1028"/>
      <c r="AE66" s="1029"/>
      <c r="AF66" s="1033" t="s">
        <v>374</v>
      </c>
      <c r="AG66" s="1034"/>
      <c r="AH66" s="1034"/>
      <c r="AI66" s="1034"/>
      <c r="AJ66" s="1035"/>
      <c r="AK66" s="1027" t="s">
        <v>375</v>
      </c>
      <c r="AL66" s="1022"/>
      <c r="AM66" s="1022"/>
      <c r="AN66" s="1022"/>
      <c r="AO66" s="1023"/>
      <c r="AP66" s="1027" t="s">
        <v>376</v>
      </c>
      <c r="AQ66" s="1028"/>
      <c r="AR66" s="1028"/>
      <c r="AS66" s="1028"/>
      <c r="AT66" s="1029"/>
      <c r="AU66" s="1027" t="s">
        <v>395</v>
      </c>
      <c r="AV66" s="1028"/>
      <c r="AW66" s="1028"/>
      <c r="AX66" s="1028"/>
      <c r="AY66" s="1029"/>
      <c r="AZ66" s="1027" t="s">
        <v>355</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536</v>
      </c>
      <c r="C68" s="1012"/>
      <c r="D68" s="1012"/>
      <c r="E68" s="1012"/>
      <c r="F68" s="1012"/>
      <c r="G68" s="1012"/>
      <c r="H68" s="1012"/>
      <c r="I68" s="1012"/>
      <c r="J68" s="1012"/>
      <c r="K68" s="1012"/>
      <c r="L68" s="1012"/>
      <c r="M68" s="1012"/>
      <c r="N68" s="1012"/>
      <c r="O68" s="1012"/>
      <c r="P68" s="1013"/>
      <c r="Q68" s="1014">
        <v>1118</v>
      </c>
      <c r="R68" s="1008"/>
      <c r="S68" s="1008"/>
      <c r="T68" s="1008"/>
      <c r="U68" s="1008"/>
      <c r="V68" s="1008">
        <v>1115</v>
      </c>
      <c r="W68" s="1008"/>
      <c r="X68" s="1008"/>
      <c r="Y68" s="1008"/>
      <c r="Z68" s="1008"/>
      <c r="AA68" s="1008">
        <v>4</v>
      </c>
      <c r="AB68" s="1008"/>
      <c r="AC68" s="1008"/>
      <c r="AD68" s="1008"/>
      <c r="AE68" s="1008"/>
      <c r="AF68" s="1008">
        <v>4</v>
      </c>
      <c r="AG68" s="1008"/>
      <c r="AH68" s="1008"/>
      <c r="AI68" s="1008"/>
      <c r="AJ68" s="1008"/>
      <c r="AK68" s="1008" t="s">
        <v>548</v>
      </c>
      <c r="AL68" s="1008"/>
      <c r="AM68" s="1008"/>
      <c r="AN68" s="1008"/>
      <c r="AO68" s="1008"/>
      <c r="AP68" s="1008" t="s">
        <v>547</v>
      </c>
      <c r="AQ68" s="1008"/>
      <c r="AR68" s="1008"/>
      <c r="AS68" s="1008"/>
      <c r="AT68" s="1008"/>
      <c r="AU68" s="1008" t="s">
        <v>479</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537</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997" t="s">
        <v>479</v>
      </c>
      <c r="AQ69" s="997"/>
      <c r="AR69" s="997"/>
      <c r="AS69" s="997"/>
      <c r="AT69" s="997"/>
      <c r="AU69" s="997" t="s">
        <v>479</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538</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548</v>
      </c>
      <c r="AL70" s="997"/>
      <c r="AM70" s="997"/>
      <c r="AN70" s="997"/>
      <c r="AO70" s="997"/>
      <c r="AP70" s="997" t="s">
        <v>479</v>
      </c>
      <c r="AQ70" s="997"/>
      <c r="AR70" s="997"/>
      <c r="AS70" s="997"/>
      <c r="AT70" s="997"/>
      <c r="AU70" s="997" t="s">
        <v>479</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539</v>
      </c>
      <c r="C71" s="1001"/>
      <c r="D71" s="1001"/>
      <c r="E71" s="1001"/>
      <c r="F71" s="1001"/>
      <c r="G71" s="1001"/>
      <c r="H71" s="1001"/>
      <c r="I71" s="1001"/>
      <c r="J71" s="1001"/>
      <c r="K71" s="1001"/>
      <c r="L71" s="1001"/>
      <c r="M71" s="1001"/>
      <c r="N71" s="1001"/>
      <c r="O71" s="1001"/>
      <c r="P71" s="1002"/>
      <c r="Q71" s="1003">
        <v>45</v>
      </c>
      <c r="R71" s="997"/>
      <c r="S71" s="997"/>
      <c r="T71" s="997"/>
      <c r="U71" s="997"/>
      <c r="V71" s="997">
        <v>34</v>
      </c>
      <c r="W71" s="997"/>
      <c r="X71" s="997"/>
      <c r="Y71" s="997"/>
      <c r="Z71" s="997"/>
      <c r="AA71" s="997">
        <v>11</v>
      </c>
      <c r="AB71" s="997"/>
      <c r="AC71" s="997"/>
      <c r="AD71" s="997"/>
      <c r="AE71" s="997"/>
      <c r="AF71" s="997">
        <v>11</v>
      </c>
      <c r="AG71" s="997"/>
      <c r="AH71" s="997"/>
      <c r="AI71" s="997"/>
      <c r="AJ71" s="997"/>
      <c r="AK71" s="997">
        <v>15</v>
      </c>
      <c r="AL71" s="997"/>
      <c r="AM71" s="997"/>
      <c r="AN71" s="997"/>
      <c r="AO71" s="997"/>
      <c r="AP71" s="997" t="s">
        <v>479</v>
      </c>
      <c r="AQ71" s="997"/>
      <c r="AR71" s="997"/>
      <c r="AS71" s="997"/>
      <c r="AT71" s="997"/>
      <c r="AU71" s="997" t="s">
        <v>479</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540</v>
      </c>
      <c r="C72" s="1001"/>
      <c r="D72" s="1001"/>
      <c r="E72" s="1001"/>
      <c r="F72" s="1001"/>
      <c r="G72" s="1001"/>
      <c r="H72" s="1001"/>
      <c r="I72" s="1001"/>
      <c r="J72" s="1001"/>
      <c r="K72" s="1001"/>
      <c r="L72" s="1001"/>
      <c r="M72" s="1001"/>
      <c r="N72" s="1001"/>
      <c r="O72" s="1001"/>
      <c r="P72" s="1002"/>
      <c r="Q72" s="1003">
        <v>6558</v>
      </c>
      <c r="R72" s="997"/>
      <c r="S72" s="997"/>
      <c r="T72" s="997"/>
      <c r="U72" s="997"/>
      <c r="V72" s="997">
        <v>6439</v>
      </c>
      <c r="W72" s="997"/>
      <c r="X72" s="997"/>
      <c r="Y72" s="997"/>
      <c r="Z72" s="997"/>
      <c r="AA72" s="997">
        <v>120</v>
      </c>
      <c r="AB72" s="997"/>
      <c r="AC72" s="997"/>
      <c r="AD72" s="997"/>
      <c r="AE72" s="997"/>
      <c r="AF72" s="997">
        <v>120</v>
      </c>
      <c r="AG72" s="997"/>
      <c r="AH72" s="997"/>
      <c r="AI72" s="997"/>
      <c r="AJ72" s="997"/>
      <c r="AK72" s="997">
        <v>114</v>
      </c>
      <c r="AL72" s="997"/>
      <c r="AM72" s="997"/>
      <c r="AN72" s="997"/>
      <c r="AO72" s="997"/>
      <c r="AP72" s="997">
        <v>2762</v>
      </c>
      <c r="AQ72" s="997"/>
      <c r="AR72" s="997"/>
      <c r="AS72" s="997"/>
      <c r="AT72" s="997"/>
      <c r="AU72" s="997">
        <v>8</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541</v>
      </c>
      <c r="C73" s="1001"/>
      <c r="D73" s="1001"/>
      <c r="E73" s="1001"/>
      <c r="F73" s="1001"/>
      <c r="G73" s="1001"/>
      <c r="H73" s="1001"/>
      <c r="I73" s="1001"/>
      <c r="J73" s="1001"/>
      <c r="K73" s="1001"/>
      <c r="L73" s="1001"/>
      <c r="M73" s="1001"/>
      <c r="N73" s="1001"/>
      <c r="O73" s="1001"/>
      <c r="P73" s="1002"/>
      <c r="Q73" s="1003">
        <v>1408</v>
      </c>
      <c r="R73" s="997"/>
      <c r="S73" s="997"/>
      <c r="T73" s="997"/>
      <c r="U73" s="997"/>
      <c r="V73" s="997">
        <v>1385</v>
      </c>
      <c r="W73" s="997"/>
      <c r="X73" s="997"/>
      <c r="Y73" s="997"/>
      <c r="Z73" s="997"/>
      <c r="AA73" s="997">
        <v>23</v>
      </c>
      <c r="AB73" s="997"/>
      <c r="AC73" s="997"/>
      <c r="AD73" s="997"/>
      <c r="AE73" s="997"/>
      <c r="AF73" s="997">
        <v>23</v>
      </c>
      <c r="AG73" s="997"/>
      <c r="AH73" s="997"/>
      <c r="AI73" s="997"/>
      <c r="AJ73" s="997"/>
      <c r="AK73" s="997" t="s">
        <v>548</v>
      </c>
      <c r="AL73" s="997"/>
      <c r="AM73" s="997"/>
      <c r="AN73" s="997"/>
      <c r="AO73" s="997"/>
      <c r="AP73" s="997">
        <v>1230</v>
      </c>
      <c r="AQ73" s="997"/>
      <c r="AR73" s="997"/>
      <c r="AS73" s="997"/>
      <c r="AT73" s="997"/>
      <c r="AU73" s="997">
        <v>97</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542</v>
      </c>
      <c r="C74" s="1001"/>
      <c r="D74" s="1001"/>
      <c r="E74" s="1001"/>
      <c r="F74" s="1001"/>
      <c r="G74" s="1001"/>
      <c r="H74" s="1001"/>
      <c r="I74" s="1001"/>
      <c r="J74" s="1001"/>
      <c r="K74" s="1001"/>
      <c r="L74" s="1001"/>
      <c r="M74" s="1001"/>
      <c r="N74" s="1001"/>
      <c r="O74" s="1001"/>
      <c r="P74" s="1002"/>
      <c r="Q74" s="1003">
        <v>1077</v>
      </c>
      <c r="R74" s="997"/>
      <c r="S74" s="997"/>
      <c r="T74" s="997"/>
      <c r="U74" s="997"/>
      <c r="V74" s="997">
        <v>1052</v>
      </c>
      <c r="W74" s="997"/>
      <c r="X74" s="997"/>
      <c r="Y74" s="997"/>
      <c r="Z74" s="997"/>
      <c r="AA74" s="997">
        <v>25</v>
      </c>
      <c r="AB74" s="997"/>
      <c r="AC74" s="997"/>
      <c r="AD74" s="997"/>
      <c r="AE74" s="997"/>
      <c r="AF74" s="997">
        <v>25</v>
      </c>
      <c r="AG74" s="997"/>
      <c r="AH74" s="997"/>
      <c r="AI74" s="997"/>
      <c r="AJ74" s="997"/>
      <c r="AK74" s="997" t="s">
        <v>548</v>
      </c>
      <c r="AL74" s="997"/>
      <c r="AM74" s="997"/>
      <c r="AN74" s="997"/>
      <c r="AO74" s="997"/>
      <c r="AP74" s="997" t="s">
        <v>479</v>
      </c>
      <c r="AQ74" s="997"/>
      <c r="AR74" s="997"/>
      <c r="AS74" s="997"/>
      <c r="AT74" s="997"/>
      <c r="AU74" s="997" t="s">
        <v>479</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t="s">
        <v>543</v>
      </c>
      <c r="C75" s="1001"/>
      <c r="D75" s="1001"/>
      <c r="E75" s="1001"/>
      <c r="F75" s="1001"/>
      <c r="G75" s="1001"/>
      <c r="H75" s="1001"/>
      <c r="I75" s="1001"/>
      <c r="J75" s="1001"/>
      <c r="K75" s="1001"/>
      <c r="L75" s="1001"/>
      <c r="M75" s="1001"/>
      <c r="N75" s="1001"/>
      <c r="O75" s="1001"/>
      <c r="P75" s="1002"/>
      <c r="Q75" s="1004">
        <v>157645</v>
      </c>
      <c r="R75" s="1005"/>
      <c r="S75" s="1005"/>
      <c r="T75" s="1005"/>
      <c r="U75" s="1006"/>
      <c r="V75" s="1007">
        <v>153697</v>
      </c>
      <c r="W75" s="1005"/>
      <c r="X75" s="1005"/>
      <c r="Y75" s="1005"/>
      <c r="Z75" s="1006"/>
      <c r="AA75" s="1007">
        <v>3948</v>
      </c>
      <c r="AB75" s="1005"/>
      <c r="AC75" s="1005"/>
      <c r="AD75" s="1005"/>
      <c r="AE75" s="1006"/>
      <c r="AF75" s="1007">
        <v>3948</v>
      </c>
      <c r="AG75" s="1005"/>
      <c r="AH75" s="1005"/>
      <c r="AI75" s="1005"/>
      <c r="AJ75" s="1006"/>
      <c r="AK75" s="1007">
        <v>1499</v>
      </c>
      <c r="AL75" s="1005"/>
      <c r="AM75" s="1005"/>
      <c r="AN75" s="1005"/>
      <c r="AO75" s="1006"/>
      <c r="AP75" s="1007" t="s">
        <v>479</v>
      </c>
      <c r="AQ75" s="1005"/>
      <c r="AR75" s="1005"/>
      <c r="AS75" s="1005"/>
      <c r="AT75" s="1006"/>
      <c r="AU75" s="1007" t="s">
        <v>479</v>
      </c>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367</v>
      </c>
      <c r="B88" s="970" t="s">
        <v>396</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f>AF68+AF69+AF70+AF72+AF73+AF74+AF75+AF71</f>
        <v>4189</v>
      </c>
      <c r="AG88" s="985"/>
      <c r="AH88" s="985"/>
      <c r="AI88" s="985"/>
      <c r="AJ88" s="985"/>
      <c r="AK88" s="989"/>
      <c r="AL88" s="989"/>
      <c r="AM88" s="989"/>
      <c r="AN88" s="989"/>
      <c r="AO88" s="989"/>
      <c r="AP88" s="985">
        <f>AP72+AP73</f>
        <v>3992</v>
      </c>
      <c r="AQ88" s="985"/>
      <c r="AR88" s="985"/>
      <c r="AS88" s="985"/>
      <c r="AT88" s="985"/>
      <c r="AU88" s="985">
        <f>AU72+AU73</f>
        <v>105</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367</v>
      </c>
      <c r="BR102" s="970" t="s">
        <v>397</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f>CR7+CR8+CR9</f>
        <v>643</v>
      </c>
      <c r="CS102" s="977"/>
      <c r="CT102" s="977"/>
      <c r="CU102" s="977"/>
      <c r="CV102" s="978"/>
      <c r="CW102" s="976">
        <f>CW7</f>
        <v>45</v>
      </c>
      <c r="CX102" s="977"/>
      <c r="CY102" s="977"/>
      <c r="CZ102" s="977"/>
      <c r="DA102" s="978"/>
      <c r="DB102" s="976" t="s">
        <v>548</v>
      </c>
      <c r="DC102" s="977"/>
      <c r="DD102" s="977"/>
      <c r="DE102" s="977"/>
      <c r="DF102" s="978"/>
      <c r="DG102" s="976">
        <f>DG8</f>
        <v>80</v>
      </c>
      <c r="DH102" s="977"/>
      <c r="DI102" s="977"/>
      <c r="DJ102" s="977"/>
      <c r="DK102" s="978"/>
      <c r="DL102" s="976" t="s">
        <v>548</v>
      </c>
      <c r="DM102" s="977"/>
      <c r="DN102" s="977"/>
      <c r="DO102" s="977"/>
      <c r="DP102" s="978"/>
      <c r="DQ102" s="976" t="s">
        <v>548</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398</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399</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400</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401</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402</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403</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404</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405</v>
      </c>
      <c r="AB109" s="918"/>
      <c r="AC109" s="918"/>
      <c r="AD109" s="918"/>
      <c r="AE109" s="919"/>
      <c r="AF109" s="920" t="s">
        <v>286</v>
      </c>
      <c r="AG109" s="918"/>
      <c r="AH109" s="918"/>
      <c r="AI109" s="918"/>
      <c r="AJ109" s="919"/>
      <c r="AK109" s="920" t="s">
        <v>285</v>
      </c>
      <c r="AL109" s="918"/>
      <c r="AM109" s="918"/>
      <c r="AN109" s="918"/>
      <c r="AO109" s="919"/>
      <c r="AP109" s="920" t="s">
        <v>406</v>
      </c>
      <c r="AQ109" s="918"/>
      <c r="AR109" s="918"/>
      <c r="AS109" s="918"/>
      <c r="AT109" s="949"/>
      <c r="AU109" s="917" t="s">
        <v>404</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405</v>
      </c>
      <c r="BR109" s="918"/>
      <c r="BS109" s="918"/>
      <c r="BT109" s="918"/>
      <c r="BU109" s="919"/>
      <c r="BV109" s="920" t="s">
        <v>286</v>
      </c>
      <c r="BW109" s="918"/>
      <c r="BX109" s="918"/>
      <c r="BY109" s="918"/>
      <c r="BZ109" s="919"/>
      <c r="CA109" s="920" t="s">
        <v>285</v>
      </c>
      <c r="CB109" s="918"/>
      <c r="CC109" s="918"/>
      <c r="CD109" s="918"/>
      <c r="CE109" s="919"/>
      <c r="CF109" s="958" t="s">
        <v>406</v>
      </c>
      <c r="CG109" s="958"/>
      <c r="CH109" s="958"/>
      <c r="CI109" s="958"/>
      <c r="CJ109" s="958"/>
      <c r="CK109" s="920" t="s">
        <v>407</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405</v>
      </c>
      <c r="DH109" s="918"/>
      <c r="DI109" s="918"/>
      <c r="DJ109" s="918"/>
      <c r="DK109" s="919"/>
      <c r="DL109" s="920" t="s">
        <v>286</v>
      </c>
      <c r="DM109" s="918"/>
      <c r="DN109" s="918"/>
      <c r="DO109" s="918"/>
      <c r="DP109" s="919"/>
      <c r="DQ109" s="920" t="s">
        <v>285</v>
      </c>
      <c r="DR109" s="918"/>
      <c r="DS109" s="918"/>
      <c r="DT109" s="918"/>
      <c r="DU109" s="919"/>
      <c r="DV109" s="920" t="s">
        <v>406</v>
      </c>
      <c r="DW109" s="918"/>
      <c r="DX109" s="918"/>
      <c r="DY109" s="918"/>
      <c r="DZ109" s="949"/>
    </row>
    <row r="110" spans="1:131" s="197" customFormat="1" ht="26.25" customHeight="1">
      <c r="A110" s="787" t="s">
        <v>408</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666093</v>
      </c>
      <c r="AB110" s="903"/>
      <c r="AC110" s="903"/>
      <c r="AD110" s="903"/>
      <c r="AE110" s="904"/>
      <c r="AF110" s="905">
        <v>628735</v>
      </c>
      <c r="AG110" s="903"/>
      <c r="AH110" s="903"/>
      <c r="AI110" s="903"/>
      <c r="AJ110" s="904"/>
      <c r="AK110" s="905">
        <v>626890</v>
      </c>
      <c r="AL110" s="903"/>
      <c r="AM110" s="903"/>
      <c r="AN110" s="903"/>
      <c r="AO110" s="904"/>
      <c r="AP110" s="906">
        <v>17.399999999999999</v>
      </c>
      <c r="AQ110" s="907"/>
      <c r="AR110" s="907"/>
      <c r="AS110" s="907"/>
      <c r="AT110" s="908"/>
      <c r="AU110" s="950" t="s">
        <v>59</v>
      </c>
      <c r="AV110" s="951"/>
      <c r="AW110" s="951"/>
      <c r="AX110" s="951"/>
      <c r="AY110" s="952"/>
      <c r="AZ110" s="846" t="s">
        <v>409</v>
      </c>
      <c r="BA110" s="788"/>
      <c r="BB110" s="788"/>
      <c r="BC110" s="788"/>
      <c r="BD110" s="788"/>
      <c r="BE110" s="788"/>
      <c r="BF110" s="788"/>
      <c r="BG110" s="788"/>
      <c r="BH110" s="788"/>
      <c r="BI110" s="788"/>
      <c r="BJ110" s="788"/>
      <c r="BK110" s="788"/>
      <c r="BL110" s="788"/>
      <c r="BM110" s="788"/>
      <c r="BN110" s="788"/>
      <c r="BO110" s="788"/>
      <c r="BP110" s="789"/>
      <c r="BQ110" s="829">
        <v>8726428</v>
      </c>
      <c r="BR110" s="830"/>
      <c r="BS110" s="830"/>
      <c r="BT110" s="830"/>
      <c r="BU110" s="830"/>
      <c r="BV110" s="830">
        <v>8822410</v>
      </c>
      <c r="BW110" s="830"/>
      <c r="BX110" s="830"/>
      <c r="BY110" s="830"/>
      <c r="BZ110" s="830"/>
      <c r="CA110" s="830">
        <v>8829800</v>
      </c>
      <c r="CB110" s="830"/>
      <c r="CC110" s="830"/>
      <c r="CD110" s="830"/>
      <c r="CE110" s="830"/>
      <c r="CF110" s="891">
        <v>245</v>
      </c>
      <c r="CG110" s="892"/>
      <c r="CH110" s="892"/>
      <c r="CI110" s="892"/>
      <c r="CJ110" s="892"/>
      <c r="CK110" s="946" t="s">
        <v>410</v>
      </c>
      <c r="CL110" s="894"/>
      <c r="CM110" s="899" t="s">
        <v>411</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110</v>
      </c>
      <c r="DH110" s="830"/>
      <c r="DI110" s="830"/>
      <c r="DJ110" s="830"/>
      <c r="DK110" s="830"/>
      <c r="DL110" s="830" t="s">
        <v>110</v>
      </c>
      <c r="DM110" s="830"/>
      <c r="DN110" s="830"/>
      <c r="DO110" s="830"/>
      <c r="DP110" s="830"/>
      <c r="DQ110" s="830" t="s">
        <v>110</v>
      </c>
      <c r="DR110" s="830"/>
      <c r="DS110" s="830"/>
      <c r="DT110" s="830"/>
      <c r="DU110" s="830"/>
      <c r="DV110" s="831" t="s">
        <v>110</v>
      </c>
      <c r="DW110" s="831"/>
      <c r="DX110" s="831"/>
      <c r="DY110" s="831"/>
      <c r="DZ110" s="832"/>
    </row>
    <row r="111" spans="1:131" s="197" customFormat="1" ht="26.25" customHeight="1">
      <c r="A111" s="808" t="s">
        <v>412</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110</v>
      </c>
      <c r="AB111" s="939"/>
      <c r="AC111" s="939"/>
      <c r="AD111" s="939"/>
      <c r="AE111" s="940"/>
      <c r="AF111" s="941" t="s">
        <v>110</v>
      </c>
      <c r="AG111" s="939"/>
      <c r="AH111" s="939"/>
      <c r="AI111" s="939"/>
      <c r="AJ111" s="940"/>
      <c r="AK111" s="941" t="s">
        <v>110</v>
      </c>
      <c r="AL111" s="939"/>
      <c r="AM111" s="939"/>
      <c r="AN111" s="939"/>
      <c r="AO111" s="940"/>
      <c r="AP111" s="942" t="s">
        <v>110</v>
      </c>
      <c r="AQ111" s="943"/>
      <c r="AR111" s="943"/>
      <c r="AS111" s="943"/>
      <c r="AT111" s="944"/>
      <c r="AU111" s="953"/>
      <c r="AV111" s="954"/>
      <c r="AW111" s="954"/>
      <c r="AX111" s="954"/>
      <c r="AY111" s="955"/>
      <c r="AZ111" s="797" t="s">
        <v>413</v>
      </c>
      <c r="BA111" s="798"/>
      <c r="BB111" s="798"/>
      <c r="BC111" s="798"/>
      <c r="BD111" s="798"/>
      <c r="BE111" s="798"/>
      <c r="BF111" s="798"/>
      <c r="BG111" s="798"/>
      <c r="BH111" s="798"/>
      <c r="BI111" s="798"/>
      <c r="BJ111" s="798"/>
      <c r="BK111" s="798"/>
      <c r="BL111" s="798"/>
      <c r="BM111" s="798"/>
      <c r="BN111" s="798"/>
      <c r="BO111" s="798"/>
      <c r="BP111" s="799"/>
      <c r="BQ111" s="800" t="s">
        <v>110</v>
      </c>
      <c r="BR111" s="801"/>
      <c r="BS111" s="801"/>
      <c r="BT111" s="801"/>
      <c r="BU111" s="801"/>
      <c r="BV111" s="801" t="s">
        <v>110</v>
      </c>
      <c r="BW111" s="801"/>
      <c r="BX111" s="801"/>
      <c r="BY111" s="801"/>
      <c r="BZ111" s="801"/>
      <c r="CA111" s="801" t="s">
        <v>110</v>
      </c>
      <c r="CB111" s="801"/>
      <c r="CC111" s="801"/>
      <c r="CD111" s="801"/>
      <c r="CE111" s="801"/>
      <c r="CF111" s="878" t="s">
        <v>110</v>
      </c>
      <c r="CG111" s="879"/>
      <c r="CH111" s="879"/>
      <c r="CI111" s="879"/>
      <c r="CJ111" s="879"/>
      <c r="CK111" s="947"/>
      <c r="CL111" s="896"/>
      <c r="CM111" s="833" t="s">
        <v>414</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110</v>
      </c>
      <c r="DH111" s="801"/>
      <c r="DI111" s="801"/>
      <c r="DJ111" s="801"/>
      <c r="DK111" s="801"/>
      <c r="DL111" s="801" t="s">
        <v>110</v>
      </c>
      <c r="DM111" s="801"/>
      <c r="DN111" s="801"/>
      <c r="DO111" s="801"/>
      <c r="DP111" s="801"/>
      <c r="DQ111" s="801" t="s">
        <v>110</v>
      </c>
      <c r="DR111" s="801"/>
      <c r="DS111" s="801"/>
      <c r="DT111" s="801"/>
      <c r="DU111" s="801"/>
      <c r="DV111" s="853" t="s">
        <v>110</v>
      </c>
      <c r="DW111" s="853"/>
      <c r="DX111" s="853"/>
      <c r="DY111" s="853"/>
      <c r="DZ111" s="854"/>
    </row>
    <row r="112" spans="1:131" s="197" customFormat="1" ht="26.25" customHeight="1">
      <c r="A112" s="932" t="s">
        <v>415</v>
      </c>
      <c r="B112" s="933"/>
      <c r="C112" s="798" t="s">
        <v>416</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110</v>
      </c>
      <c r="AB112" s="814"/>
      <c r="AC112" s="814"/>
      <c r="AD112" s="814"/>
      <c r="AE112" s="815"/>
      <c r="AF112" s="816" t="s">
        <v>110</v>
      </c>
      <c r="AG112" s="814"/>
      <c r="AH112" s="814"/>
      <c r="AI112" s="814"/>
      <c r="AJ112" s="815"/>
      <c r="AK112" s="816" t="s">
        <v>110</v>
      </c>
      <c r="AL112" s="814"/>
      <c r="AM112" s="814"/>
      <c r="AN112" s="814"/>
      <c r="AO112" s="815"/>
      <c r="AP112" s="784" t="s">
        <v>110</v>
      </c>
      <c r="AQ112" s="785"/>
      <c r="AR112" s="785"/>
      <c r="AS112" s="785"/>
      <c r="AT112" s="786"/>
      <c r="AU112" s="953"/>
      <c r="AV112" s="954"/>
      <c r="AW112" s="954"/>
      <c r="AX112" s="954"/>
      <c r="AY112" s="955"/>
      <c r="AZ112" s="797" t="s">
        <v>417</v>
      </c>
      <c r="BA112" s="798"/>
      <c r="BB112" s="798"/>
      <c r="BC112" s="798"/>
      <c r="BD112" s="798"/>
      <c r="BE112" s="798"/>
      <c r="BF112" s="798"/>
      <c r="BG112" s="798"/>
      <c r="BH112" s="798"/>
      <c r="BI112" s="798"/>
      <c r="BJ112" s="798"/>
      <c r="BK112" s="798"/>
      <c r="BL112" s="798"/>
      <c r="BM112" s="798"/>
      <c r="BN112" s="798"/>
      <c r="BO112" s="798"/>
      <c r="BP112" s="799"/>
      <c r="BQ112" s="800">
        <v>3287540</v>
      </c>
      <c r="BR112" s="801"/>
      <c r="BS112" s="801"/>
      <c r="BT112" s="801"/>
      <c r="BU112" s="801"/>
      <c r="BV112" s="801">
        <v>3327578</v>
      </c>
      <c r="BW112" s="801"/>
      <c r="BX112" s="801"/>
      <c r="BY112" s="801"/>
      <c r="BZ112" s="801"/>
      <c r="CA112" s="801">
        <v>3227817</v>
      </c>
      <c r="CB112" s="801"/>
      <c r="CC112" s="801"/>
      <c r="CD112" s="801"/>
      <c r="CE112" s="801"/>
      <c r="CF112" s="878">
        <v>89.6</v>
      </c>
      <c r="CG112" s="879"/>
      <c r="CH112" s="879"/>
      <c r="CI112" s="879"/>
      <c r="CJ112" s="879"/>
      <c r="CK112" s="947"/>
      <c r="CL112" s="896"/>
      <c r="CM112" s="833" t="s">
        <v>418</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110</v>
      </c>
      <c r="DH112" s="801"/>
      <c r="DI112" s="801"/>
      <c r="DJ112" s="801"/>
      <c r="DK112" s="801"/>
      <c r="DL112" s="801" t="s">
        <v>110</v>
      </c>
      <c r="DM112" s="801"/>
      <c r="DN112" s="801"/>
      <c r="DO112" s="801"/>
      <c r="DP112" s="801"/>
      <c r="DQ112" s="801" t="s">
        <v>110</v>
      </c>
      <c r="DR112" s="801"/>
      <c r="DS112" s="801"/>
      <c r="DT112" s="801"/>
      <c r="DU112" s="801"/>
      <c r="DV112" s="853" t="s">
        <v>110</v>
      </c>
      <c r="DW112" s="853"/>
      <c r="DX112" s="853"/>
      <c r="DY112" s="853"/>
      <c r="DZ112" s="854"/>
    </row>
    <row r="113" spans="1:130" s="197" customFormat="1" ht="26.25" customHeight="1">
      <c r="A113" s="934"/>
      <c r="B113" s="935"/>
      <c r="C113" s="798" t="s">
        <v>419</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220820</v>
      </c>
      <c r="AB113" s="939"/>
      <c r="AC113" s="939"/>
      <c r="AD113" s="939"/>
      <c r="AE113" s="940"/>
      <c r="AF113" s="941">
        <v>232220</v>
      </c>
      <c r="AG113" s="939"/>
      <c r="AH113" s="939"/>
      <c r="AI113" s="939"/>
      <c r="AJ113" s="940"/>
      <c r="AK113" s="941">
        <v>241043</v>
      </c>
      <c r="AL113" s="939"/>
      <c r="AM113" s="939"/>
      <c r="AN113" s="939"/>
      <c r="AO113" s="940"/>
      <c r="AP113" s="942">
        <v>6.7</v>
      </c>
      <c r="AQ113" s="943"/>
      <c r="AR113" s="943"/>
      <c r="AS113" s="943"/>
      <c r="AT113" s="944"/>
      <c r="AU113" s="953"/>
      <c r="AV113" s="954"/>
      <c r="AW113" s="954"/>
      <c r="AX113" s="954"/>
      <c r="AY113" s="955"/>
      <c r="AZ113" s="797" t="s">
        <v>420</v>
      </c>
      <c r="BA113" s="798"/>
      <c r="BB113" s="798"/>
      <c r="BC113" s="798"/>
      <c r="BD113" s="798"/>
      <c r="BE113" s="798"/>
      <c r="BF113" s="798"/>
      <c r="BG113" s="798"/>
      <c r="BH113" s="798"/>
      <c r="BI113" s="798"/>
      <c r="BJ113" s="798"/>
      <c r="BK113" s="798"/>
      <c r="BL113" s="798"/>
      <c r="BM113" s="798"/>
      <c r="BN113" s="798"/>
      <c r="BO113" s="798"/>
      <c r="BP113" s="799"/>
      <c r="BQ113" s="800">
        <v>151894</v>
      </c>
      <c r="BR113" s="801"/>
      <c r="BS113" s="801"/>
      <c r="BT113" s="801"/>
      <c r="BU113" s="801"/>
      <c r="BV113" s="801">
        <v>121940</v>
      </c>
      <c r="BW113" s="801"/>
      <c r="BX113" s="801"/>
      <c r="BY113" s="801"/>
      <c r="BZ113" s="801"/>
      <c r="CA113" s="801">
        <v>105567</v>
      </c>
      <c r="CB113" s="801"/>
      <c r="CC113" s="801"/>
      <c r="CD113" s="801"/>
      <c r="CE113" s="801"/>
      <c r="CF113" s="878">
        <v>2.9</v>
      </c>
      <c r="CG113" s="879"/>
      <c r="CH113" s="879"/>
      <c r="CI113" s="879"/>
      <c r="CJ113" s="879"/>
      <c r="CK113" s="947"/>
      <c r="CL113" s="896"/>
      <c r="CM113" s="833" t="s">
        <v>421</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110</v>
      </c>
      <c r="DH113" s="814"/>
      <c r="DI113" s="814"/>
      <c r="DJ113" s="814"/>
      <c r="DK113" s="815"/>
      <c r="DL113" s="816" t="s">
        <v>110</v>
      </c>
      <c r="DM113" s="814"/>
      <c r="DN113" s="814"/>
      <c r="DO113" s="814"/>
      <c r="DP113" s="815"/>
      <c r="DQ113" s="816" t="s">
        <v>110</v>
      </c>
      <c r="DR113" s="814"/>
      <c r="DS113" s="814"/>
      <c r="DT113" s="814"/>
      <c r="DU113" s="815"/>
      <c r="DV113" s="784" t="s">
        <v>110</v>
      </c>
      <c r="DW113" s="785"/>
      <c r="DX113" s="785"/>
      <c r="DY113" s="785"/>
      <c r="DZ113" s="786"/>
    </row>
    <row r="114" spans="1:130" s="197" customFormat="1" ht="26.25" customHeight="1">
      <c r="A114" s="934"/>
      <c r="B114" s="935"/>
      <c r="C114" s="798" t="s">
        <v>422</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13790</v>
      </c>
      <c r="AB114" s="814"/>
      <c r="AC114" s="814"/>
      <c r="AD114" s="814"/>
      <c r="AE114" s="815"/>
      <c r="AF114" s="816">
        <v>8237</v>
      </c>
      <c r="AG114" s="814"/>
      <c r="AH114" s="814"/>
      <c r="AI114" s="814"/>
      <c r="AJ114" s="815"/>
      <c r="AK114" s="816">
        <v>9364</v>
      </c>
      <c r="AL114" s="814"/>
      <c r="AM114" s="814"/>
      <c r="AN114" s="814"/>
      <c r="AO114" s="815"/>
      <c r="AP114" s="784">
        <v>0.3</v>
      </c>
      <c r="AQ114" s="785"/>
      <c r="AR114" s="785"/>
      <c r="AS114" s="785"/>
      <c r="AT114" s="786"/>
      <c r="AU114" s="953"/>
      <c r="AV114" s="954"/>
      <c r="AW114" s="954"/>
      <c r="AX114" s="954"/>
      <c r="AY114" s="955"/>
      <c r="AZ114" s="797" t="s">
        <v>423</v>
      </c>
      <c r="BA114" s="798"/>
      <c r="BB114" s="798"/>
      <c r="BC114" s="798"/>
      <c r="BD114" s="798"/>
      <c r="BE114" s="798"/>
      <c r="BF114" s="798"/>
      <c r="BG114" s="798"/>
      <c r="BH114" s="798"/>
      <c r="BI114" s="798"/>
      <c r="BJ114" s="798"/>
      <c r="BK114" s="798"/>
      <c r="BL114" s="798"/>
      <c r="BM114" s="798"/>
      <c r="BN114" s="798"/>
      <c r="BO114" s="798"/>
      <c r="BP114" s="799"/>
      <c r="BQ114" s="800">
        <v>846911</v>
      </c>
      <c r="BR114" s="801"/>
      <c r="BS114" s="801"/>
      <c r="BT114" s="801"/>
      <c r="BU114" s="801"/>
      <c r="BV114" s="801">
        <v>754476</v>
      </c>
      <c r="BW114" s="801"/>
      <c r="BX114" s="801"/>
      <c r="BY114" s="801"/>
      <c r="BZ114" s="801"/>
      <c r="CA114" s="801">
        <v>742791</v>
      </c>
      <c r="CB114" s="801"/>
      <c r="CC114" s="801"/>
      <c r="CD114" s="801"/>
      <c r="CE114" s="801"/>
      <c r="CF114" s="878">
        <v>20.6</v>
      </c>
      <c r="CG114" s="879"/>
      <c r="CH114" s="879"/>
      <c r="CI114" s="879"/>
      <c r="CJ114" s="879"/>
      <c r="CK114" s="947"/>
      <c r="CL114" s="896"/>
      <c r="CM114" s="833" t="s">
        <v>424</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110</v>
      </c>
      <c r="DH114" s="814"/>
      <c r="DI114" s="814"/>
      <c r="DJ114" s="814"/>
      <c r="DK114" s="815"/>
      <c r="DL114" s="816" t="s">
        <v>110</v>
      </c>
      <c r="DM114" s="814"/>
      <c r="DN114" s="814"/>
      <c r="DO114" s="814"/>
      <c r="DP114" s="815"/>
      <c r="DQ114" s="816" t="s">
        <v>110</v>
      </c>
      <c r="DR114" s="814"/>
      <c r="DS114" s="814"/>
      <c r="DT114" s="814"/>
      <c r="DU114" s="815"/>
      <c r="DV114" s="784" t="s">
        <v>110</v>
      </c>
      <c r="DW114" s="785"/>
      <c r="DX114" s="785"/>
      <c r="DY114" s="785"/>
      <c r="DZ114" s="786"/>
    </row>
    <row r="115" spans="1:130" s="197" customFormat="1" ht="26.25" customHeight="1">
      <c r="A115" s="934"/>
      <c r="B115" s="935"/>
      <c r="C115" s="798" t="s">
        <v>425</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9358</v>
      </c>
      <c r="AB115" s="939"/>
      <c r="AC115" s="939"/>
      <c r="AD115" s="939"/>
      <c r="AE115" s="940"/>
      <c r="AF115" s="941">
        <v>56</v>
      </c>
      <c r="AG115" s="939"/>
      <c r="AH115" s="939"/>
      <c r="AI115" s="939"/>
      <c r="AJ115" s="940"/>
      <c r="AK115" s="941">
        <v>30</v>
      </c>
      <c r="AL115" s="939"/>
      <c r="AM115" s="939"/>
      <c r="AN115" s="939"/>
      <c r="AO115" s="940"/>
      <c r="AP115" s="942">
        <v>0</v>
      </c>
      <c r="AQ115" s="943"/>
      <c r="AR115" s="943"/>
      <c r="AS115" s="943"/>
      <c r="AT115" s="944"/>
      <c r="AU115" s="953"/>
      <c r="AV115" s="954"/>
      <c r="AW115" s="954"/>
      <c r="AX115" s="954"/>
      <c r="AY115" s="955"/>
      <c r="AZ115" s="797" t="s">
        <v>426</v>
      </c>
      <c r="BA115" s="798"/>
      <c r="BB115" s="798"/>
      <c r="BC115" s="798"/>
      <c r="BD115" s="798"/>
      <c r="BE115" s="798"/>
      <c r="BF115" s="798"/>
      <c r="BG115" s="798"/>
      <c r="BH115" s="798"/>
      <c r="BI115" s="798"/>
      <c r="BJ115" s="798"/>
      <c r="BK115" s="798"/>
      <c r="BL115" s="798"/>
      <c r="BM115" s="798"/>
      <c r="BN115" s="798"/>
      <c r="BO115" s="798"/>
      <c r="BP115" s="799"/>
      <c r="BQ115" s="800" t="s">
        <v>110</v>
      </c>
      <c r="BR115" s="801"/>
      <c r="BS115" s="801"/>
      <c r="BT115" s="801"/>
      <c r="BU115" s="801"/>
      <c r="BV115" s="801" t="s">
        <v>110</v>
      </c>
      <c r="BW115" s="801"/>
      <c r="BX115" s="801"/>
      <c r="BY115" s="801"/>
      <c r="BZ115" s="801"/>
      <c r="CA115" s="801" t="s">
        <v>110</v>
      </c>
      <c r="CB115" s="801"/>
      <c r="CC115" s="801"/>
      <c r="CD115" s="801"/>
      <c r="CE115" s="801"/>
      <c r="CF115" s="878" t="s">
        <v>110</v>
      </c>
      <c r="CG115" s="879"/>
      <c r="CH115" s="879"/>
      <c r="CI115" s="879"/>
      <c r="CJ115" s="879"/>
      <c r="CK115" s="947"/>
      <c r="CL115" s="896"/>
      <c r="CM115" s="797" t="s">
        <v>427</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110</v>
      </c>
      <c r="DH115" s="814"/>
      <c r="DI115" s="814"/>
      <c r="DJ115" s="814"/>
      <c r="DK115" s="815"/>
      <c r="DL115" s="816" t="s">
        <v>110</v>
      </c>
      <c r="DM115" s="814"/>
      <c r="DN115" s="814"/>
      <c r="DO115" s="814"/>
      <c r="DP115" s="815"/>
      <c r="DQ115" s="816" t="s">
        <v>110</v>
      </c>
      <c r="DR115" s="814"/>
      <c r="DS115" s="814"/>
      <c r="DT115" s="814"/>
      <c r="DU115" s="815"/>
      <c r="DV115" s="784" t="s">
        <v>110</v>
      </c>
      <c r="DW115" s="785"/>
      <c r="DX115" s="785"/>
      <c r="DY115" s="785"/>
      <c r="DZ115" s="786"/>
    </row>
    <row r="116" spans="1:130" s="197" customFormat="1" ht="26.25" customHeight="1">
      <c r="A116" s="936"/>
      <c r="B116" s="937"/>
      <c r="C116" s="876" t="s">
        <v>428</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t="s">
        <v>110</v>
      </c>
      <c r="AB116" s="814"/>
      <c r="AC116" s="814"/>
      <c r="AD116" s="814"/>
      <c r="AE116" s="815"/>
      <c r="AF116" s="816" t="s">
        <v>110</v>
      </c>
      <c r="AG116" s="814"/>
      <c r="AH116" s="814"/>
      <c r="AI116" s="814"/>
      <c r="AJ116" s="815"/>
      <c r="AK116" s="816" t="s">
        <v>110</v>
      </c>
      <c r="AL116" s="814"/>
      <c r="AM116" s="814"/>
      <c r="AN116" s="814"/>
      <c r="AO116" s="815"/>
      <c r="AP116" s="784" t="s">
        <v>110</v>
      </c>
      <c r="AQ116" s="785"/>
      <c r="AR116" s="785"/>
      <c r="AS116" s="785"/>
      <c r="AT116" s="786"/>
      <c r="AU116" s="953"/>
      <c r="AV116" s="954"/>
      <c r="AW116" s="954"/>
      <c r="AX116" s="954"/>
      <c r="AY116" s="955"/>
      <c r="AZ116" s="797" t="s">
        <v>429</v>
      </c>
      <c r="BA116" s="798"/>
      <c r="BB116" s="798"/>
      <c r="BC116" s="798"/>
      <c r="BD116" s="798"/>
      <c r="BE116" s="798"/>
      <c r="BF116" s="798"/>
      <c r="BG116" s="798"/>
      <c r="BH116" s="798"/>
      <c r="BI116" s="798"/>
      <c r="BJ116" s="798"/>
      <c r="BK116" s="798"/>
      <c r="BL116" s="798"/>
      <c r="BM116" s="798"/>
      <c r="BN116" s="798"/>
      <c r="BO116" s="798"/>
      <c r="BP116" s="799"/>
      <c r="BQ116" s="800" t="s">
        <v>110</v>
      </c>
      <c r="BR116" s="801"/>
      <c r="BS116" s="801"/>
      <c r="BT116" s="801"/>
      <c r="BU116" s="801"/>
      <c r="BV116" s="801" t="s">
        <v>110</v>
      </c>
      <c r="BW116" s="801"/>
      <c r="BX116" s="801"/>
      <c r="BY116" s="801"/>
      <c r="BZ116" s="801"/>
      <c r="CA116" s="801" t="s">
        <v>110</v>
      </c>
      <c r="CB116" s="801"/>
      <c r="CC116" s="801"/>
      <c r="CD116" s="801"/>
      <c r="CE116" s="801"/>
      <c r="CF116" s="878" t="s">
        <v>110</v>
      </c>
      <c r="CG116" s="879"/>
      <c r="CH116" s="879"/>
      <c r="CI116" s="879"/>
      <c r="CJ116" s="879"/>
      <c r="CK116" s="947"/>
      <c r="CL116" s="896"/>
      <c r="CM116" s="833" t="s">
        <v>430</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t="s">
        <v>110</v>
      </c>
      <c r="DH116" s="814"/>
      <c r="DI116" s="814"/>
      <c r="DJ116" s="814"/>
      <c r="DK116" s="815"/>
      <c r="DL116" s="816" t="s">
        <v>110</v>
      </c>
      <c r="DM116" s="814"/>
      <c r="DN116" s="814"/>
      <c r="DO116" s="814"/>
      <c r="DP116" s="815"/>
      <c r="DQ116" s="816" t="s">
        <v>110</v>
      </c>
      <c r="DR116" s="814"/>
      <c r="DS116" s="814"/>
      <c r="DT116" s="814"/>
      <c r="DU116" s="815"/>
      <c r="DV116" s="784" t="s">
        <v>110</v>
      </c>
      <c r="DW116" s="785"/>
      <c r="DX116" s="785"/>
      <c r="DY116" s="785"/>
      <c r="DZ116" s="786"/>
    </row>
    <row r="117" spans="1:130" s="197" customFormat="1" ht="26.25" customHeight="1">
      <c r="A117" s="917" t="s">
        <v>169</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431</v>
      </c>
      <c r="Z117" s="919"/>
      <c r="AA117" s="924">
        <v>910061</v>
      </c>
      <c r="AB117" s="925"/>
      <c r="AC117" s="925"/>
      <c r="AD117" s="925"/>
      <c r="AE117" s="926"/>
      <c r="AF117" s="928">
        <v>869248</v>
      </c>
      <c r="AG117" s="925"/>
      <c r="AH117" s="925"/>
      <c r="AI117" s="925"/>
      <c r="AJ117" s="926"/>
      <c r="AK117" s="928">
        <v>877327</v>
      </c>
      <c r="AL117" s="925"/>
      <c r="AM117" s="925"/>
      <c r="AN117" s="925"/>
      <c r="AO117" s="926"/>
      <c r="AP117" s="929"/>
      <c r="AQ117" s="930"/>
      <c r="AR117" s="930"/>
      <c r="AS117" s="930"/>
      <c r="AT117" s="931"/>
      <c r="AU117" s="953"/>
      <c r="AV117" s="954"/>
      <c r="AW117" s="954"/>
      <c r="AX117" s="954"/>
      <c r="AY117" s="955"/>
      <c r="AZ117" s="875" t="s">
        <v>432</v>
      </c>
      <c r="BA117" s="876"/>
      <c r="BB117" s="876"/>
      <c r="BC117" s="876"/>
      <c r="BD117" s="876"/>
      <c r="BE117" s="876"/>
      <c r="BF117" s="876"/>
      <c r="BG117" s="876"/>
      <c r="BH117" s="876"/>
      <c r="BI117" s="876"/>
      <c r="BJ117" s="876"/>
      <c r="BK117" s="876"/>
      <c r="BL117" s="876"/>
      <c r="BM117" s="876"/>
      <c r="BN117" s="876"/>
      <c r="BO117" s="876"/>
      <c r="BP117" s="877"/>
      <c r="BQ117" s="887" t="s">
        <v>110</v>
      </c>
      <c r="BR117" s="888"/>
      <c r="BS117" s="888"/>
      <c r="BT117" s="888"/>
      <c r="BU117" s="888"/>
      <c r="BV117" s="888" t="s">
        <v>110</v>
      </c>
      <c r="BW117" s="888"/>
      <c r="BX117" s="888"/>
      <c r="BY117" s="888"/>
      <c r="BZ117" s="888"/>
      <c r="CA117" s="888" t="s">
        <v>110</v>
      </c>
      <c r="CB117" s="888"/>
      <c r="CC117" s="888"/>
      <c r="CD117" s="888"/>
      <c r="CE117" s="888"/>
      <c r="CF117" s="878" t="s">
        <v>110</v>
      </c>
      <c r="CG117" s="879"/>
      <c r="CH117" s="879"/>
      <c r="CI117" s="879"/>
      <c r="CJ117" s="879"/>
      <c r="CK117" s="947"/>
      <c r="CL117" s="896"/>
      <c r="CM117" s="833" t="s">
        <v>433</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110</v>
      </c>
      <c r="DH117" s="814"/>
      <c r="DI117" s="814"/>
      <c r="DJ117" s="814"/>
      <c r="DK117" s="815"/>
      <c r="DL117" s="816" t="s">
        <v>110</v>
      </c>
      <c r="DM117" s="814"/>
      <c r="DN117" s="814"/>
      <c r="DO117" s="814"/>
      <c r="DP117" s="815"/>
      <c r="DQ117" s="816" t="s">
        <v>110</v>
      </c>
      <c r="DR117" s="814"/>
      <c r="DS117" s="814"/>
      <c r="DT117" s="814"/>
      <c r="DU117" s="815"/>
      <c r="DV117" s="784" t="s">
        <v>110</v>
      </c>
      <c r="DW117" s="785"/>
      <c r="DX117" s="785"/>
      <c r="DY117" s="785"/>
      <c r="DZ117" s="786"/>
    </row>
    <row r="118" spans="1:130" s="197" customFormat="1" ht="26.25" customHeight="1">
      <c r="A118" s="917" t="s">
        <v>407</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405</v>
      </c>
      <c r="AB118" s="918"/>
      <c r="AC118" s="918"/>
      <c r="AD118" s="918"/>
      <c r="AE118" s="919"/>
      <c r="AF118" s="920" t="s">
        <v>286</v>
      </c>
      <c r="AG118" s="918"/>
      <c r="AH118" s="918"/>
      <c r="AI118" s="918"/>
      <c r="AJ118" s="919"/>
      <c r="AK118" s="920" t="s">
        <v>285</v>
      </c>
      <c r="AL118" s="918"/>
      <c r="AM118" s="918"/>
      <c r="AN118" s="918"/>
      <c r="AO118" s="919"/>
      <c r="AP118" s="921" t="s">
        <v>406</v>
      </c>
      <c r="AQ118" s="922"/>
      <c r="AR118" s="922"/>
      <c r="AS118" s="922"/>
      <c r="AT118" s="923"/>
      <c r="AU118" s="956"/>
      <c r="AV118" s="957"/>
      <c r="AW118" s="957"/>
      <c r="AX118" s="957"/>
      <c r="AY118" s="957"/>
      <c r="AZ118" s="228" t="s">
        <v>169</v>
      </c>
      <c r="BA118" s="228"/>
      <c r="BB118" s="228"/>
      <c r="BC118" s="228"/>
      <c r="BD118" s="228"/>
      <c r="BE118" s="228"/>
      <c r="BF118" s="228"/>
      <c r="BG118" s="228"/>
      <c r="BH118" s="228"/>
      <c r="BI118" s="228"/>
      <c r="BJ118" s="228"/>
      <c r="BK118" s="228"/>
      <c r="BL118" s="228"/>
      <c r="BM118" s="228"/>
      <c r="BN118" s="228"/>
      <c r="BO118" s="867" t="s">
        <v>434</v>
      </c>
      <c r="BP118" s="868"/>
      <c r="BQ118" s="887">
        <v>13012773</v>
      </c>
      <c r="BR118" s="888"/>
      <c r="BS118" s="888"/>
      <c r="BT118" s="888"/>
      <c r="BU118" s="888"/>
      <c r="BV118" s="888">
        <v>13026404</v>
      </c>
      <c r="BW118" s="888"/>
      <c r="BX118" s="888"/>
      <c r="BY118" s="888"/>
      <c r="BZ118" s="888"/>
      <c r="CA118" s="888">
        <v>12905975</v>
      </c>
      <c r="CB118" s="888"/>
      <c r="CC118" s="888"/>
      <c r="CD118" s="888"/>
      <c r="CE118" s="888"/>
      <c r="CF118" s="773"/>
      <c r="CG118" s="774"/>
      <c r="CH118" s="774"/>
      <c r="CI118" s="774"/>
      <c r="CJ118" s="871"/>
      <c r="CK118" s="947"/>
      <c r="CL118" s="896"/>
      <c r="CM118" s="833" t="s">
        <v>435</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110</v>
      </c>
      <c r="DH118" s="814"/>
      <c r="DI118" s="814"/>
      <c r="DJ118" s="814"/>
      <c r="DK118" s="815"/>
      <c r="DL118" s="816" t="s">
        <v>110</v>
      </c>
      <c r="DM118" s="814"/>
      <c r="DN118" s="814"/>
      <c r="DO118" s="814"/>
      <c r="DP118" s="815"/>
      <c r="DQ118" s="816" t="s">
        <v>110</v>
      </c>
      <c r="DR118" s="814"/>
      <c r="DS118" s="814"/>
      <c r="DT118" s="814"/>
      <c r="DU118" s="815"/>
      <c r="DV118" s="784" t="s">
        <v>110</v>
      </c>
      <c r="DW118" s="785"/>
      <c r="DX118" s="785"/>
      <c r="DY118" s="785"/>
      <c r="DZ118" s="786"/>
    </row>
    <row r="119" spans="1:130" s="197" customFormat="1" ht="26.25" customHeight="1">
      <c r="A119" s="893" t="s">
        <v>410</v>
      </c>
      <c r="B119" s="894"/>
      <c r="C119" s="899" t="s">
        <v>411</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110</v>
      </c>
      <c r="AB119" s="903"/>
      <c r="AC119" s="903"/>
      <c r="AD119" s="903"/>
      <c r="AE119" s="904"/>
      <c r="AF119" s="905" t="s">
        <v>110</v>
      </c>
      <c r="AG119" s="903"/>
      <c r="AH119" s="903"/>
      <c r="AI119" s="903"/>
      <c r="AJ119" s="904"/>
      <c r="AK119" s="905" t="s">
        <v>110</v>
      </c>
      <c r="AL119" s="903"/>
      <c r="AM119" s="903"/>
      <c r="AN119" s="903"/>
      <c r="AO119" s="904"/>
      <c r="AP119" s="906" t="s">
        <v>110</v>
      </c>
      <c r="AQ119" s="907"/>
      <c r="AR119" s="907"/>
      <c r="AS119" s="907"/>
      <c r="AT119" s="908"/>
      <c r="AU119" s="909" t="s">
        <v>436</v>
      </c>
      <c r="AV119" s="910"/>
      <c r="AW119" s="910"/>
      <c r="AX119" s="910"/>
      <c r="AY119" s="911"/>
      <c r="AZ119" s="846" t="s">
        <v>437</v>
      </c>
      <c r="BA119" s="788"/>
      <c r="BB119" s="788"/>
      <c r="BC119" s="788"/>
      <c r="BD119" s="788"/>
      <c r="BE119" s="788"/>
      <c r="BF119" s="788"/>
      <c r="BG119" s="788"/>
      <c r="BH119" s="788"/>
      <c r="BI119" s="788"/>
      <c r="BJ119" s="788"/>
      <c r="BK119" s="788"/>
      <c r="BL119" s="788"/>
      <c r="BM119" s="788"/>
      <c r="BN119" s="788"/>
      <c r="BO119" s="788"/>
      <c r="BP119" s="789"/>
      <c r="BQ119" s="829">
        <v>1952688</v>
      </c>
      <c r="BR119" s="830"/>
      <c r="BS119" s="830"/>
      <c r="BT119" s="830"/>
      <c r="BU119" s="830"/>
      <c r="BV119" s="830">
        <v>1863001</v>
      </c>
      <c r="BW119" s="830"/>
      <c r="BX119" s="830"/>
      <c r="BY119" s="830"/>
      <c r="BZ119" s="830"/>
      <c r="CA119" s="830">
        <v>2018301</v>
      </c>
      <c r="CB119" s="830"/>
      <c r="CC119" s="830"/>
      <c r="CD119" s="830"/>
      <c r="CE119" s="830"/>
      <c r="CF119" s="891">
        <v>56</v>
      </c>
      <c r="CG119" s="892"/>
      <c r="CH119" s="892"/>
      <c r="CI119" s="892"/>
      <c r="CJ119" s="892"/>
      <c r="CK119" s="948"/>
      <c r="CL119" s="898"/>
      <c r="CM119" s="855" t="s">
        <v>438</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110</v>
      </c>
      <c r="DH119" s="747"/>
      <c r="DI119" s="747"/>
      <c r="DJ119" s="747"/>
      <c r="DK119" s="748"/>
      <c r="DL119" s="749" t="s">
        <v>110</v>
      </c>
      <c r="DM119" s="747"/>
      <c r="DN119" s="747"/>
      <c r="DO119" s="747"/>
      <c r="DP119" s="748"/>
      <c r="DQ119" s="749" t="s">
        <v>110</v>
      </c>
      <c r="DR119" s="747"/>
      <c r="DS119" s="747"/>
      <c r="DT119" s="747"/>
      <c r="DU119" s="748"/>
      <c r="DV119" s="837" t="s">
        <v>110</v>
      </c>
      <c r="DW119" s="838"/>
      <c r="DX119" s="838"/>
      <c r="DY119" s="838"/>
      <c r="DZ119" s="839"/>
    </row>
    <row r="120" spans="1:130" s="197" customFormat="1" ht="26.25" customHeight="1">
      <c r="A120" s="895"/>
      <c r="B120" s="896"/>
      <c r="C120" s="833" t="s">
        <v>414</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110</v>
      </c>
      <c r="AB120" s="814"/>
      <c r="AC120" s="814"/>
      <c r="AD120" s="814"/>
      <c r="AE120" s="815"/>
      <c r="AF120" s="816" t="s">
        <v>110</v>
      </c>
      <c r="AG120" s="814"/>
      <c r="AH120" s="814"/>
      <c r="AI120" s="814"/>
      <c r="AJ120" s="815"/>
      <c r="AK120" s="816" t="s">
        <v>110</v>
      </c>
      <c r="AL120" s="814"/>
      <c r="AM120" s="814"/>
      <c r="AN120" s="814"/>
      <c r="AO120" s="815"/>
      <c r="AP120" s="784" t="s">
        <v>110</v>
      </c>
      <c r="AQ120" s="785"/>
      <c r="AR120" s="785"/>
      <c r="AS120" s="785"/>
      <c r="AT120" s="786"/>
      <c r="AU120" s="912"/>
      <c r="AV120" s="913"/>
      <c r="AW120" s="913"/>
      <c r="AX120" s="913"/>
      <c r="AY120" s="914"/>
      <c r="AZ120" s="797" t="s">
        <v>439</v>
      </c>
      <c r="BA120" s="798"/>
      <c r="BB120" s="798"/>
      <c r="BC120" s="798"/>
      <c r="BD120" s="798"/>
      <c r="BE120" s="798"/>
      <c r="BF120" s="798"/>
      <c r="BG120" s="798"/>
      <c r="BH120" s="798"/>
      <c r="BI120" s="798"/>
      <c r="BJ120" s="798"/>
      <c r="BK120" s="798"/>
      <c r="BL120" s="798"/>
      <c r="BM120" s="798"/>
      <c r="BN120" s="798"/>
      <c r="BO120" s="798"/>
      <c r="BP120" s="799"/>
      <c r="BQ120" s="800">
        <v>53384</v>
      </c>
      <c r="BR120" s="801"/>
      <c r="BS120" s="801"/>
      <c r="BT120" s="801"/>
      <c r="BU120" s="801"/>
      <c r="BV120" s="801">
        <v>48155</v>
      </c>
      <c r="BW120" s="801"/>
      <c r="BX120" s="801"/>
      <c r="BY120" s="801"/>
      <c r="BZ120" s="801"/>
      <c r="CA120" s="801">
        <v>42853</v>
      </c>
      <c r="CB120" s="801"/>
      <c r="CC120" s="801"/>
      <c r="CD120" s="801"/>
      <c r="CE120" s="801"/>
      <c r="CF120" s="878">
        <v>1.2</v>
      </c>
      <c r="CG120" s="879"/>
      <c r="CH120" s="879"/>
      <c r="CI120" s="879"/>
      <c r="CJ120" s="879"/>
      <c r="CK120" s="880" t="s">
        <v>440</v>
      </c>
      <c r="CL120" s="840"/>
      <c r="CM120" s="840"/>
      <c r="CN120" s="840"/>
      <c r="CO120" s="841"/>
      <c r="CP120" s="884" t="s">
        <v>390</v>
      </c>
      <c r="CQ120" s="885"/>
      <c r="CR120" s="885"/>
      <c r="CS120" s="885"/>
      <c r="CT120" s="885"/>
      <c r="CU120" s="885"/>
      <c r="CV120" s="885"/>
      <c r="CW120" s="885"/>
      <c r="CX120" s="885"/>
      <c r="CY120" s="885"/>
      <c r="CZ120" s="885"/>
      <c r="DA120" s="885"/>
      <c r="DB120" s="885"/>
      <c r="DC120" s="885"/>
      <c r="DD120" s="885"/>
      <c r="DE120" s="885"/>
      <c r="DF120" s="886"/>
      <c r="DG120" s="829">
        <v>2039335</v>
      </c>
      <c r="DH120" s="830"/>
      <c r="DI120" s="830"/>
      <c r="DJ120" s="830"/>
      <c r="DK120" s="830"/>
      <c r="DL120" s="830">
        <v>2120735</v>
      </c>
      <c r="DM120" s="830"/>
      <c r="DN120" s="830"/>
      <c r="DO120" s="830"/>
      <c r="DP120" s="830"/>
      <c r="DQ120" s="830">
        <v>2082199</v>
      </c>
      <c r="DR120" s="830"/>
      <c r="DS120" s="830"/>
      <c r="DT120" s="830"/>
      <c r="DU120" s="830"/>
      <c r="DV120" s="831">
        <v>57.8</v>
      </c>
      <c r="DW120" s="831"/>
      <c r="DX120" s="831"/>
      <c r="DY120" s="831"/>
      <c r="DZ120" s="832"/>
    </row>
    <row r="121" spans="1:130" s="197" customFormat="1" ht="26.25" customHeight="1">
      <c r="A121" s="895"/>
      <c r="B121" s="896"/>
      <c r="C121" s="872" t="s">
        <v>441</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110</v>
      </c>
      <c r="AB121" s="814"/>
      <c r="AC121" s="814"/>
      <c r="AD121" s="814"/>
      <c r="AE121" s="815"/>
      <c r="AF121" s="816" t="s">
        <v>110</v>
      </c>
      <c r="AG121" s="814"/>
      <c r="AH121" s="814"/>
      <c r="AI121" s="814"/>
      <c r="AJ121" s="815"/>
      <c r="AK121" s="816" t="s">
        <v>110</v>
      </c>
      <c r="AL121" s="814"/>
      <c r="AM121" s="814"/>
      <c r="AN121" s="814"/>
      <c r="AO121" s="815"/>
      <c r="AP121" s="784" t="s">
        <v>110</v>
      </c>
      <c r="AQ121" s="785"/>
      <c r="AR121" s="785"/>
      <c r="AS121" s="785"/>
      <c r="AT121" s="786"/>
      <c r="AU121" s="912"/>
      <c r="AV121" s="913"/>
      <c r="AW121" s="913"/>
      <c r="AX121" s="913"/>
      <c r="AY121" s="914"/>
      <c r="AZ121" s="875" t="s">
        <v>442</v>
      </c>
      <c r="BA121" s="876"/>
      <c r="BB121" s="876"/>
      <c r="BC121" s="876"/>
      <c r="BD121" s="876"/>
      <c r="BE121" s="876"/>
      <c r="BF121" s="876"/>
      <c r="BG121" s="876"/>
      <c r="BH121" s="876"/>
      <c r="BI121" s="876"/>
      <c r="BJ121" s="876"/>
      <c r="BK121" s="876"/>
      <c r="BL121" s="876"/>
      <c r="BM121" s="876"/>
      <c r="BN121" s="876"/>
      <c r="BO121" s="876"/>
      <c r="BP121" s="877"/>
      <c r="BQ121" s="887">
        <v>7476342</v>
      </c>
      <c r="BR121" s="888"/>
      <c r="BS121" s="888"/>
      <c r="BT121" s="888"/>
      <c r="BU121" s="888"/>
      <c r="BV121" s="888">
        <v>7786958</v>
      </c>
      <c r="BW121" s="888"/>
      <c r="BX121" s="888"/>
      <c r="BY121" s="888"/>
      <c r="BZ121" s="888"/>
      <c r="CA121" s="888">
        <v>7608973</v>
      </c>
      <c r="CB121" s="888"/>
      <c r="CC121" s="888"/>
      <c r="CD121" s="888"/>
      <c r="CE121" s="888"/>
      <c r="CF121" s="889">
        <v>211.1</v>
      </c>
      <c r="CG121" s="890"/>
      <c r="CH121" s="890"/>
      <c r="CI121" s="890"/>
      <c r="CJ121" s="890"/>
      <c r="CK121" s="881"/>
      <c r="CL121" s="842"/>
      <c r="CM121" s="842"/>
      <c r="CN121" s="842"/>
      <c r="CO121" s="843"/>
      <c r="CP121" s="858" t="s">
        <v>386</v>
      </c>
      <c r="CQ121" s="859"/>
      <c r="CR121" s="859"/>
      <c r="CS121" s="859"/>
      <c r="CT121" s="859"/>
      <c r="CU121" s="859"/>
      <c r="CV121" s="859"/>
      <c r="CW121" s="859"/>
      <c r="CX121" s="859"/>
      <c r="CY121" s="859"/>
      <c r="CZ121" s="859"/>
      <c r="DA121" s="859"/>
      <c r="DB121" s="859"/>
      <c r="DC121" s="859"/>
      <c r="DD121" s="859"/>
      <c r="DE121" s="859"/>
      <c r="DF121" s="860"/>
      <c r="DG121" s="800">
        <v>863648</v>
      </c>
      <c r="DH121" s="801"/>
      <c r="DI121" s="801"/>
      <c r="DJ121" s="801"/>
      <c r="DK121" s="801"/>
      <c r="DL121" s="801">
        <v>825489</v>
      </c>
      <c r="DM121" s="801"/>
      <c r="DN121" s="801"/>
      <c r="DO121" s="801"/>
      <c r="DP121" s="801"/>
      <c r="DQ121" s="801">
        <v>783514</v>
      </c>
      <c r="DR121" s="801"/>
      <c r="DS121" s="801"/>
      <c r="DT121" s="801"/>
      <c r="DU121" s="801"/>
      <c r="DV121" s="853">
        <v>21.7</v>
      </c>
      <c r="DW121" s="853"/>
      <c r="DX121" s="853"/>
      <c r="DY121" s="853"/>
      <c r="DZ121" s="854"/>
    </row>
    <row r="122" spans="1:130" s="197" customFormat="1" ht="26.25" customHeight="1">
      <c r="A122" s="895"/>
      <c r="B122" s="896"/>
      <c r="C122" s="833" t="s">
        <v>424</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110</v>
      </c>
      <c r="AB122" s="814"/>
      <c r="AC122" s="814"/>
      <c r="AD122" s="814"/>
      <c r="AE122" s="815"/>
      <c r="AF122" s="816" t="s">
        <v>110</v>
      </c>
      <c r="AG122" s="814"/>
      <c r="AH122" s="814"/>
      <c r="AI122" s="814"/>
      <c r="AJ122" s="815"/>
      <c r="AK122" s="816" t="s">
        <v>110</v>
      </c>
      <c r="AL122" s="814"/>
      <c r="AM122" s="814"/>
      <c r="AN122" s="814"/>
      <c r="AO122" s="815"/>
      <c r="AP122" s="784" t="s">
        <v>110</v>
      </c>
      <c r="AQ122" s="785"/>
      <c r="AR122" s="785"/>
      <c r="AS122" s="785"/>
      <c r="AT122" s="786"/>
      <c r="AU122" s="915"/>
      <c r="AV122" s="916"/>
      <c r="AW122" s="916"/>
      <c r="AX122" s="916"/>
      <c r="AY122" s="916"/>
      <c r="AZ122" s="228" t="s">
        <v>169</v>
      </c>
      <c r="BA122" s="228"/>
      <c r="BB122" s="228"/>
      <c r="BC122" s="228"/>
      <c r="BD122" s="228"/>
      <c r="BE122" s="228"/>
      <c r="BF122" s="228"/>
      <c r="BG122" s="228"/>
      <c r="BH122" s="228"/>
      <c r="BI122" s="228"/>
      <c r="BJ122" s="228"/>
      <c r="BK122" s="228"/>
      <c r="BL122" s="228"/>
      <c r="BM122" s="228"/>
      <c r="BN122" s="228"/>
      <c r="BO122" s="867" t="s">
        <v>443</v>
      </c>
      <c r="BP122" s="868"/>
      <c r="BQ122" s="869">
        <v>9482414</v>
      </c>
      <c r="BR122" s="870"/>
      <c r="BS122" s="870"/>
      <c r="BT122" s="870"/>
      <c r="BU122" s="870"/>
      <c r="BV122" s="870">
        <v>9698114</v>
      </c>
      <c r="BW122" s="870"/>
      <c r="BX122" s="870"/>
      <c r="BY122" s="870"/>
      <c r="BZ122" s="870"/>
      <c r="CA122" s="870">
        <v>9670127</v>
      </c>
      <c r="CB122" s="870"/>
      <c r="CC122" s="870"/>
      <c r="CD122" s="870"/>
      <c r="CE122" s="870"/>
      <c r="CF122" s="773"/>
      <c r="CG122" s="774"/>
      <c r="CH122" s="774"/>
      <c r="CI122" s="774"/>
      <c r="CJ122" s="871"/>
      <c r="CK122" s="881"/>
      <c r="CL122" s="842"/>
      <c r="CM122" s="842"/>
      <c r="CN122" s="842"/>
      <c r="CO122" s="843"/>
      <c r="CP122" s="858" t="s">
        <v>385</v>
      </c>
      <c r="CQ122" s="859"/>
      <c r="CR122" s="859"/>
      <c r="CS122" s="859"/>
      <c r="CT122" s="859"/>
      <c r="CU122" s="859"/>
      <c r="CV122" s="859"/>
      <c r="CW122" s="859"/>
      <c r="CX122" s="859"/>
      <c r="CY122" s="859"/>
      <c r="CZ122" s="859"/>
      <c r="DA122" s="859"/>
      <c r="DB122" s="859"/>
      <c r="DC122" s="859"/>
      <c r="DD122" s="859"/>
      <c r="DE122" s="859"/>
      <c r="DF122" s="860"/>
      <c r="DG122" s="800">
        <v>210921</v>
      </c>
      <c r="DH122" s="801"/>
      <c r="DI122" s="801"/>
      <c r="DJ122" s="801"/>
      <c r="DK122" s="801"/>
      <c r="DL122" s="801">
        <v>197198</v>
      </c>
      <c r="DM122" s="801"/>
      <c r="DN122" s="801"/>
      <c r="DO122" s="801"/>
      <c r="DP122" s="801"/>
      <c r="DQ122" s="801">
        <v>175553</v>
      </c>
      <c r="DR122" s="801"/>
      <c r="DS122" s="801"/>
      <c r="DT122" s="801"/>
      <c r="DU122" s="801"/>
      <c r="DV122" s="853">
        <v>4.9000000000000004</v>
      </c>
      <c r="DW122" s="853"/>
      <c r="DX122" s="853"/>
      <c r="DY122" s="853"/>
      <c r="DZ122" s="854"/>
    </row>
    <row r="123" spans="1:130" s="197" customFormat="1" ht="26.25" customHeight="1" thickBot="1">
      <c r="A123" s="895"/>
      <c r="B123" s="896"/>
      <c r="C123" s="833" t="s">
        <v>430</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9264</v>
      </c>
      <c r="AB123" s="814"/>
      <c r="AC123" s="814"/>
      <c r="AD123" s="814"/>
      <c r="AE123" s="815"/>
      <c r="AF123" s="816" t="s">
        <v>110</v>
      </c>
      <c r="AG123" s="814"/>
      <c r="AH123" s="814"/>
      <c r="AI123" s="814"/>
      <c r="AJ123" s="815"/>
      <c r="AK123" s="816" t="s">
        <v>110</v>
      </c>
      <c r="AL123" s="814"/>
      <c r="AM123" s="814"/>
      <c r="AN123" s="814"/>
      <c r="AO123" s="815"/>
      <c r="AP123" s="784" t="s">
        <v>110</v>
      </c>
      <c r="AQ123" s="785"/>
      <c r="AR123" s="785"/>
      <c r="AS123" s="785"/>
      <c r="AT123" s="786"/>
      <c r="AU123" s="864" t="s">
        <v>444</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96.7</v>
      </c>
      <c r="BR123" s="862"/>
      <c r="BS123" s="862"/>
      <c r="BT123" s="862"/>
      <c r="BU123" s="862"/>
      <c r="BV123" s="862">
        <v>94.3</v>
      </c>
      <c r="BW123" s="862"/>
      <c r="BX123" s="862"/>
      <c r="BY123" s="862"/>
      <c r="BZ123" s="862"/>
      <c r="CA123" s="862">
        <v>89.7</v>
      </c>
      <c r="CB123" s="862"/>
      <c r="CC123" s="862"/>
      <c r="CD123" s="862"/>
      <c r="CE123" s="862"/>
      <c r="CF123" s="760"/>
      <c r="CG123" s="761"/>
      <c r="CH123" s="761"/>
      <c r="CI123" s="761"/>
      <c r="CJ123" s="863"/>
      <c r="CK123" s="881"/>
      <c r="CL123" s="842"/>
      <c r="CM123" s="842"/>
      <c r="CN123" s="842"/>
      <c r="CO123" s="843"/>
      <c r="CP123" s="858" t="s">
        <v>387</v>
      </c>
      <c r="CQ123" s="859"/>
      <c r="CR123" s="859"/>
      <c r="CS123" s="859"/>
      <c r="CT123" s="859"/>
      <c r="CU123" s="859"/>
      <c r="CV123" s="859"/>
      <c r="CW123" s="859"/>
      <c r="CX123" s="859"/>
      <c r="CY123" s="859"/>
      <c r="CZ123" s="859"/>
      <c r="DA123" s="859"/>
      <c r="DB123" s="859"/>
      <c r="DC123" s="859"/>
      <c r="DD123" s="859"/>
      <c r="DE123" s="859"/>
      <c r="DF123" s="860"/>
      <c r="DG123" s="813">
        <v>92878</v>
      </c>
      <c r="DH123" s="814"/>
      <c r="DI123" s="814"/>
      <c r="DJ123" s="814"/>
      <c r="DK123" s="815"/>
      <c r="DL123" s="816">
        <v>107652</v>
      </c>
      <c r="DM123" s="814"/>
      <c r="DN123" s="814"/>
      <c r="DO123" s="814"/>
      <c r="DP123" s="815"/>
      <c r="DQ123" s="816">
        <v>113994</v>
      </c>
      <c r="DR123" s="814"/>
      <c r="DS123" s="814"/>
      <c r="DT123" s="814"/>
      <c r="DU123" s="815"/>
      <c r="DV123" s="784">
        <v>3.2</v>
      </c>
      <c r="DW123" s="785"/>
      <c r="DX123" s="785"/>
      <c r="DY123" s="785"/>
      <c r="DZ123" s="786"/>
    </row>
    <row r="124" spans="1:130" s="197" customFormat="1" ht="26.25" customHeight="1">
      <c r="A124" s="895"/>
      <c r="B124" s="896"/>
      <c r="C124" s="833" t="s">
        <v>433</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110</v>
      </c>
      <c r="AB124" s="814"/>
      <c r="AC124" s="814"/>
      <c r="AD124" s="814"/>
      <c r="AE124" s="815"/>
      <c r="AF124" s="816" t="s">
        <v>110</v>
      </c>
      <c r="AG124" s="814"/>
      <c r="AH124" s="814"/>
      <c r="AI124" s="814"/>
      <c r="AJ124" s="815"/>
      <c r="AK124" s="816" t="s">
        <v>110</v>
      </c>
      <c r="AL124" s="814"/>
      <c r="AM124" s="814"/>
      <c r="AN124" s="814"/>
      <c r="AO124" s="815"/>
      <c r="AP124" s="784" t="s">
        <v>110</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445</v>
      </c>
      <c r="CQ124" s="859"/>
      <c r="CR124" s="859"/>
      <c r="CS124" s="859"/>
      <c r="CT124" s="859"/>
      <c r="CU124" s="859"/>
      <c r="CV124" s="859"/>
      <c r="CW124" s="859"/>
      <c r="CX124" s="859"/>
      <c r="CY124" s="859"/>
      <c r="CZ124" s="859"/>
      <c r="DA124" s="859"/>
      <c r="DB124" s="859"/>
      <c r="DC124" s="859"/>
      <c r="DD124" s="859"/>
      <c r="DE124" s="859"/>
      <c r="DF124" s="860"/>
      <c r="DG124" s="746">
        <v>80758</v>
      </c>
      <c r="DH124" s="747"/>
      <c r="DI124" s="747"/>
      <c r="DJ124" s="747"/>
      <c r="DK124" s="748"/>
      <c r="DL124" s="749">
        <v>76504</v>
      </c>
      <c r="DM124" s="747"/>
      <c r="DN124" s="747"/>
      <c r="DO124" s="747"/>
      <c r="DP124" s="748"/>
      <c r="DQ124" s="749">
        <v>72557</v>
      </c>
      <c r="DR124" s="747"/>
      <c r="DS124" s="747"/>
      <c r="DT124" s="747"/>
      <c r="DU124" s="748"/>
      <c r="DV124" s="837">
        <v>2</v>
      </c>
      <c r="DW124" s="838"/>
      <c r="DX124" s="838"/>
      <c r="DY124" s="838"/>
      <c r="DZ124" s="839"/>
    </row>
    <row r="125" spans="1:130" s="197" customFormat="1" ht="26.25" customHeight="1" thickBot="1">
      <c r="A125" s="895"/>
      <c r="B125" s="896"/>
      <c r="C125" s="833" t="s">
        <v>435</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110</v>
      </c>
      <c r="AB125" s="814"/>
      <c r="AC125" s="814"/>
      <c r="AD125" s="814"/>
      <c r="AE125" s="815"/>
      <c r="AF125" s="816" t="s">
        <v>110</v>
      </c>
      <c r="AG125" s="814"/>
      <c r="AH125" s="814"/>
      <c r="AI125" s="814"/>
      <c r="AJ125" s="815"/>
      <c r="AK125" s="816" t="s">
        <v>110</v>
      </c>
      <c r="AL125" s="814"/>
      <c r="AM125" s="814"/>
      <c r="AN125" s="814"/>
      <c r="AO125" s="815"/>
      <c r="AP125" s="784" t="s">
        <v>110</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446</v>
      </c>
      <c r="CL125" s="840"/>
      <c r="CM125" s="840"/>
      <c r="CN125" s="840"/>
      <c r="CO125" s="841"/>
      <c r="CP125" s="846" t="s">
        <v>447</v>
      </c>
      <c r="CQ125" s="788"/>
      <c r="CR125" s="788"/>
      <c r="CS125" s="788"/>
      <c r="CT125" s="788"/>
      <c r="CU125" s="788"/>
      <c r="CV125" s="788"/>
      <c r="CW125" s="788"/>
      <c r="CX125" s="788"/>
      <c r="CY125" s="788"/>
      <c r="CZ125" s="788"/>
      <c r="DA125" s="788"/>
      <c r="DB125" s="788"/>
      <c r="DC125" s="788"/>
      <c r="DD125" s="788"/>
      <c r="DE125" s="788"/>
      <c r="DF125" s="789"/>
      <c r="DG125" s="829" t="s">
        <v>110</v>
      </c>
      <c r="DH125" s="830"/>
      <c r="DI125" s="830"/>
      <c r="DJ125" s="830"/>
      <c r="DK125" s="830"/>
      <c r="DL125" s="830" t="s">
        <v>110</v>
      </c>
      <c r="DM125" s="830"/>
      <c r="DN125" s="830"/>
      <c r="DO125" s="830"/>
      <c r="DP125" s="830"/>
      <c r="DQ125" s="830" t="s">
        <v>110</v>
      </c>
      <c r="DR125" s="830"/>
      <c r="DS125" s="830"/>
      <c r="DT125" s="830"/>
      <c r="DU125" s="830"/>
      <c r="DV125" s="831" t="s">
        <v>110</v>
      </c>
      <c r="DW125" s="831"/>
      <c r="DX125" s="831"/>
      <c r="DY125" s="831"/>
      <c r="DZ125" s="832"/>
    </row>
    <row r="126" spans="1:130" s="197" customFormat="1" ht="26.25" customHeight="1">
      <c r="A126" s="895"/>
      <c r="B126" s="896"/>
      <c r="C126" s="833" t="s">
        <v>438</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110</v>
      </c>
      <c r="AB126" s="814"/>
      <c r="AC126" s="814"/>
      <c r="AD126" s="814"/>
      <c r="AE126" s="815"/>
      <c r="AF126" s="816" t="s">
        <v>110</v>
      </c>
      <c r="AG126" s="814"/>
      <c r="AH126" s="814"/>
      <c r="AI126" s="814"/>
      <c r="AJ126" s="815"/>
      <c r="AK126" s="816" t="s">
        <v>110</v>
      </c>
      <c r="AL126" s="814"/>
      <c r="AM126" s="814"/>
      <c r="AN126" s="814"/>
      <c r="AO126" s="815"/>
      <c r="AP126" s="784" t="s">
        <v>110</v>
      </c>
      <c r="AQ126" s="785"/>
      <c r="AR126" s="785"/>
      <c r="AS126" s="785"/>
      <c r="AT126" s="786"/>
      <c r="AU126" s="233"/>
      <c r="AV126" s="233"/>
      <c r="AW126" s="233"/>
      <c r="AX126" s="836" t="s">
        <v>448</v>
      </c>
      <c r="AY126" s="794"/>
      <c r="AZ126" s="794"/>
      <c r="BA126" s="794"/>
      <c r="BB126" s="794"/>
      <c r="BC126" s="794"/>
      <c r="BD126" s="794"/>
      <c r="BE126" s="795"/>
      <c r="BF126" s="793" t="s">
        <v>449</v>
      </c>
      <c r="BG126" s="794"/>
      <c r="BH126" s="794"/>
      <c r="BI126" s="794"/>
      <c r="BJ126" s="794"/>
      <c r="BK126" s="794"/>
      <c r="BL126" s="795"/>
      <c r="BM126" s="793" t="s">
        <v>450</v>
      </c>
      <c r="BN126" s="794"/>
      <c r="BO126" s="794"/>
      <c r="BP126" s="794"/>
      <c r="BQ126" s="794"/>
      <c r="BR126" s="794"/>
      <c r="BS126" s="795"/>
      <c r="BT126" s="793" t="s">
        <v>451</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452</v>
      </c>
      <c r="CQ126" s="798"/>
      <c r="CR126" s="798"/>
      <c r="CS126" s="798"/>
      <c r="CT126" s="798"/>
      <c r="CU126" s="798"/>
      <c r="CV126" s="798"/>
      <c r="CW126" s="798"/>
      <c r="CX126" s="798"/>
      <c r="CY126" s="798"/>
      <c r="CZ126" s="798"/>
      <c r="DA126" s="798"/>
      <c r="DB126" s="798"/>
      <c r="DC126" s="798"/>
      <c r="DD126" s="798"/>
      <c r="DE126" s="798"/>
      <c r="DF126" s="799"/>
      <c r="DG126" s="800" t="s">
        <v>110</v>
      </c>
      <c r="DH126" s="801"/>
      <c r="DI126" s="801"/>
      <c r="DJ126" s="801"/>
      <c r="DK126" s="801"/>
      <c r="DL126" s="801" t="s">
        <v>110</v>
      </c>
      <c r="DM126" s="801"/>
      <c r="DN126" s="801"/>
      <c r="DO126" s="801"/>
      <c r="DP126" s="801"/>
      <c r="DQ126" s="801" t="s">
        <v>110</v>
      </c>
      <c r="DR126" s="801"/>
      <c r="DS126" s="801"/>
      <c r="DT126" s="801"/>
      <c r="DU126" s="801"/>
      <c r="DV126" s="853" t="s">
        <v>110</v>
      </c>
      <c r="DW126" s="853"/>
      <c r="DX126" s="853"/>
      <c r="DY126" s="853"/>
      <c r="DZ126" s="854"/>
    </row>
    <row r="127" spans="1:130" s="197" customFormat="1" ht="26.25" customHeight="1" thickBot="1">
      <c r="A127" s="897"/>
      <c r="B127" s="898"/>
      <c r="C127" s="855" t="s">
        <v>453</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94</v>
      </c>
      <c r="AB127" s="814"/>
      <c r="AC127" s="814"/>
      <c r="AD127" s="814"/>
      <c r="AE127" s="815"/>
      <c r="AF127" s="816">
        <v>56</v>
      </c>
      <c r="AG127" s="814"/>
      <c r="AH127" s="814"/>
      <c r="AI127" s="814"/>
      <c r="AJ127" s="815"/>
      <c r="AK127" s="816">
        <v>30</v>
      </c>
      <c r="AL127" s="814"/>
      <c r="AM127" s="814"/>
      <c r="AN127" s="814"/>
      <c r="AO127" s="815"/>
      <c r="AP127" s="784">
        <v>0</v>
      </c>
      <c r="AQ127" s="785"/>
      <c r="AR127" s="785"/>
      <c r="AS127" s="785"/>
      <c r="AT127" s="786"/>
      <c r="AU127" s="233"/>
      <c r="AV127" s="233"/>
      <c r="AW127" s="233"/>
      <c r="AX127" s="787" t="s">
        <v>454</v>
      </c>
      <c r="AY127" s="788"/>
      <c r="AZ127" s="788"/>
      <c r="BA127" s="788"/>
      <c r="BB127" s="788"/>
      <c r="BC127" s="788"/>
      <c r="BD127" s="788"/>
      <c r="BE127" s="789"/>
      <c r="BF127" s="790" t="s">
        <v>110</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455</v>
      </c>
      <c r="CQ127" s="782"/>
      <c r="CR127" s="782"/>
      <c r="CS127" s="782"/>
      <c r="CT127" s="782"/>
      <c r="CU127" s="782"/>
      <c r="CV127" s="782"/>
      <c r="CW127" s="782"/>
      <c r="CX127" s="782"/>
      <c r="CY127" s="782"/>
      <c r="CZ127" s="782"/>
      <c r="DA127" s="782"/>
      <c r="DB127" s="782"/>
      <c r="DC127" s="782"/>
      <c r="DD127" s="782"/>
      <c r="DE127" s="782"/>
      <c r="DF127" s="783"/>
      <c r="DG127" s="849" t="s">
        <v>110</v>
      </c>
      <c r="DH127" s="850"/>
      <c r="DI127" s="850"/>
      <c r="DJ127" s="850"/>
      <c r="DK127" s="850"/>
      <c r="DL127" s="850" t="s">
        <v>110</v>
      </c>
      <c r="DM127" s="850"/>
      <c r="DN127" s="850"/>
      <c r="DO127" s="850"/>
      <c r="DP127" s="850"/>
      <c r="DQ127" s="850" t="s">
        <v>110</v>
      </c>
      <c r="DR127" s="850"/>
      <c r="DS127" s="850"/>
      <c r="DT127" s="850"/>
      <c r="DU127" s="850"/>
      <c r="DV127" s="851" t="s">
        <v>110</v>
      </c>
      <c r="DW127" s="851"/>
      <c r="DX127" s="851"/>
      <c r="DY127" s="851"/>
      <c r="DZ127" s="852"/>
    </row>
    <row r="128" spans="1:130" s="197" customFormat="1" ht="26.25" customHeight="1">
      <c r="A128" s="825" t="s">
        <v>456</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457</v>
      </c>
      <c r="X128" s="827"/>
      <c r="Y128" s="827"/>
      <c r="Z128" s="828"/>
      <c r="AA128" s="753">
        <v>10757</v>
      </c>
      <c r="AB128" s="754"/>
      <c r="AC128" s="754"/>
      <c r="AD128" s="754"/>
      <c r="AE128" s="755"/>
      <c r="AF128" s="756">
        <v>5977</v>
      </c>
      <c r="AG128" s="754"/>
      <c r="AH128" s="754"/>
      <c r="AI128" s="754"/>
      <c r="AJ128" s="755"/>
      <c r="AK128" s="756">
        <v>5978</v>
      </c>
      <c r="AL128" s="754"/>
      <c r="AM128" s="754"/>
      <c r="AN128" s="754"/>
      <c r="AO128" s="755"/>
      <c r="AP128" s="757"/>
      <c r="AQ128" s="758"/>
      <c r="AR128" s="758"/>
      <c r="AS128" s="758"/>
      <c r="AT128" s="759"/>
      <c r="AU128" s="235"/>
      <c r="AV128" s="235"/>
      <c r="AW128" s="235"/>
      <c r="AX128" s="802" t="s">
        <v>458</v>
      </c>
      <c r="AY128" s="798"/>
      <c r="AZ128" s="798"/>
      <c r="BA128" s="798"/>
      <c r="BB128" s="798"/>
      <c r="BC128" s="798"/>
      <c r="BD128" s="798"/>
      <c r="BE128" s="799"/>
      <c r="BF128" s="820" t="s">
        <v>110</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459</v>
      </c>
      <c r="X129" s="811"/>
      <c r="Y129" s="811"/>
      <c r="Z129" s="812"/>
      <c r="AA129" s="813">
        <v>4224837</v>
      </c>
      <c r="AB129" s="814"/>
      <c r="AC129" s="814"/>
      <c r="AD129" s="814"/>
      <c r="AE129" s="815"/>
      <c r="AF129" s="816">
        <v>4114809</v>
      </c>
      <c r="AG129" s="814"/>
      <c r="AH129" s="814"/>
      <c r="AI129" s="814"/>
      <c r="AJ129" s="815"/>
      <c r="AK129" s="816">
        <v>4190715</v>
      </c>
      <c r="AL129" s="814"/>
      <c r="AM129" s="814"/>
      <c r="AN129" s="814"/>
      <c r="AO129" s="815"/>
      <c r="AP129" s="817"/>
      <c r="AQ129" s="818"/>
      <c r="AR129" s="818"/>
      <c r="AS129" s="818"/>
      <c r="AT129" s="819"/>
      <c r="AU129" s="235"/>
      <c r="AV129" s="235"/>
      <c r="AW129" s="235"/>
      <c r="AX129" s="802" t="s">
        <v>460</v>
      </c>
      <c r="AY129" s="798"/>
      <c r="AZ129" s="798"/>
      <c r="BA129" s="798"/>
      <c r="BB129" s="798"/>
      <c r="BC129" s="798"/>
      <c r="BD129" s="798"/>
      <c r="BE129" s="799"/>
      <c r="BF129" s="803">
        <v>8.1999999999999993</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461</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462</v>
      </c>
      <c r="X130" s="811"/>
      <c r="Y130" s="811"/>
      <c r="Z130" s="812"/>
      <c r="AA130" s="813">
        <v>576019</v>
      </c>
      <c r="AB130" s="814"/>
      <c r="AC130" s="814"/>
      <c r="AD130" s="814"/>
      <c r="AE130" s="815"/>
      <c r="AF130" s="816">
        <v>586088</v>
      </c>
      <c r="AG130" s="814"/>
      <c r="AH130" s="814"/>
      <c r="AI130" s="814"/>
      <c r="AJ130" s="815"/>
      <c r="AK130" s="816">
        <v>586896</v>
      </c>
      <c r="AL130" s="814"/>
      <c r="AM130" s="814"/>
      <c r="AN130" s="814"/>
      <c r="AO130" s="815"/>
      <c r="AP130" s="817"/>
      <c r="AQ130" s="818"/>
      <c r="AR130" s="818"/>
      <c r="AS130" s="818"/>
      <c r="AT130" s="819"/>
      <c r="AU130" s="235"/>
      <c r="AV130" s="235"/>
      <c r="AW130" s="235"/>
      <c r="AX130" s="781" t="s">
        <v>463</v>
      </c>
      <c r="AY130" s="782"/>
      <c r="AZ130" s="782"/>
      <c r="BA130" s="782"/>
      <c r="BB130" s="782"/>
      <c r="BC130" s="782"/>
      <c r="BD130" s="782"/>
      <c r="BE130" s="783"/>
      <c r="BF130" s="735">
        <v>89.7</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464</v>
      </c>
      <c r="X131" s="744"/>
      <c r="Y131" s="744"/>
      <c r="Z131" s="745"/>
      <c r="AA131" s="746">
        <v>3648818</v>
      </c>
      <c r="AB131" s="747"/>
      <c r="AC131" s="747"/>
      <c r="AD131" s="747"/>
      <c r="AE131" s="748"/>
      <c r="AF131" s="749">
        <v>3528721</v>
      </c>
      <c r="AG131" s="747"/>
      <c r="AH131" s="747"/>
      <c r="AI131" s="747"/>
      <c r="AJ131" s="748"/>
      <c r="AK131" s="749">
        <v>3603819</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465</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466</v>
      </c>
      <c r="W132" s="767"/>
      <c r="X132" s="767"/>
      <c r="Y132" s="767"/>
      <c r="Z132" s="768"/>
      <c r="AA132" s="769">
        <v>8.8599924689999998</v>
      </c>
      <c r="AB132" s="770"/>
      <c r="AC132" s="770"/>
      <c r="AD132" s="770"/>
      <c r="AE132" s="771"/>
      <c r="AF132" s="772">
        <v>7.8550556990000002</v>
      </c>
      <c r="AG132" s="770"/>
      <c r="AH132" s="770"/>
      <c r="AI132" s="770"/>
      <c r="AJ132" s="771"/>
      <c r="AK132" s="772">
        <v>7.8930982710000004</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467</v>
      </c>
      <c r="W133" s="776"/>
      <c r="X133" s="776"/>
      <c r="Y133" s="776"/>
      <c r="Z133" s="777"/>
      <c r="AA133" s="778">
        <v>9.3000000000000007</v>
      </c>
      <c r="AB133" s="779"/>
      <c r="AC133" s="779"/>
      <c r="AD133" s="779"/>
      <c r="AE133" s="780"/>
      <c r="AF133" s="778">
        <v>8.6</v>
      </c>
      <c r="AG133" s="779"/>
      <c r="AH133" s="779"/>
      <c r="AI133" s="779"/>
      <c r="AJ133" s="780"/>
      <c r="AK133" s="778">
        <v>8.1999999999999993</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70" zoomScaleSheetLayoutView="70"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468</v>
      </c>
      <c r="B5" s="246"/>
      <c r="C5" s="246"/>
      <c r="D5" s="246"/>
      <c r="E5" s="246"/>
      <c r="F5" s="246"/>
      <c r="G5" s="246"/>
      <c r="H5" s="246"/>
      <c r="I5" s="246"/>
      <c r="J5" s="246"/>
      <c r="K5" s="246"/>
      <c r="L5" s="246"/>
      <c r="M5" s="246"/>
      <c r="N5" s="246"/>
      <c r="O5" s="247"/>
    </row>
    <row r="6" spans="1:16">
      <c r="A6" s="248"/>
      <c r="B6" s="244"/>
      <c r="C6" s="244"/>
      <c r="D6" s="244"/>
      <c r="E6" s="244"/>
      <c r="F6" s="244"/>
      <c r="G6" s="249" t="s">
        <v>469</v>
      </c>
      <c r="H6" s="249"/>
      <c r="I6" s="249"/>
      <c r="J6" s="249"/>
      <c r="K6" s="244"/>
      <c r="L6" s="244"/>
      <c r="M6" s="244"/>
      <c r="N6" s="244"/>
    </row>
    <row r="7" spans="1:16">
      <c r="A7" s="248"/>
      <c r="B7" s="244"/>
      <c r="C7" s="244"/>
      <c r="D7" s="244"/>
      <c r="E7" s="244"/>
      <c r="F7" s="244"/>
      <c r="G7" s="251"/>
      <c r="H7" s="252"/>
      <c r="I7" s="252"/>
      <c r="J7" s="253"/>
      <c r="K7" s="1157" t="s">
        <v>470</v>
      </c>
      <c r="L7" s="254"/>
      <c r="M7" s="255" t="s">
        <v>471</v>
      </c>
      <c r="N7" s="256"/>
    </row>
    <row r="8" spans="1:16">
      <c r="A8" s="248"/>
      <c r="B8" s="244"/>
      <c r="C8" s="244"/>
      <c r="D8" s="244"/>
      <c r="E8" s="244"/>
      <c r="F8" s="244"/>
      <c r="G8" s="257"/>
      <c r="H8" s="258"/>
      <c r="I8" s="258"/>
      <c r="J8" s="259"/>
      <c r="K8" s="1158"/>
      <c r="L8" s="260" t="s">
        <v>472</v>
      </c>
      <c r="M8" s="261" t="s">
        <v>473</v>
      </c>
      <c r="N8" s="262" t="s">
        <v>474</v>
      </c>
    </row>
    <row r="9" spans="1:16">
      <c r="A9" s="248"/>
      <c r="B9" s="244"/>
      <c r="C9" s="244"/>
      <c r="D9" s="244"/>
      <c r="E9" s="244"/>
      <c r="F9" s="244"/>
      <c r="G9" s="1171" t="s">
        <v>475</v>
      </c>
      <c r="H9" s="1172"/>
      <c r="I9" s="1172"/>
      <c r="J9" s="1173"/>
      <c r="K9" s="263">
        <v>854384</v>
      </c>
      <c r="L9" s="264">
        <v>105181</v>
      </c>
      <c r="M9" s="265">
        <v>105093</v>
      </c>
      <c r="N9" s="266">
        <v>0.1</v>
      </c>
    </row>
    <row r="10" spans="1:16">
      <c r="A10" s="248"/>
      <c r="B10" s="244"/>
      <c r="C10" s="244"/>
      <c r="D10" s="244"/>
      <c r="E10" s="244"/>
      <c r="F10" s="244"/>
      <c r="G10" s="1171" t="s">
        <v>476</v>
      </c>
      <c r="H10" s="1172"/>
      <c r="I10" s="1172"/>
      <c r="J10" s="1173"/>
      <c r="K10" s="267">
        <v>93745</v>
      </c>
      <c r="L10" s="268">
        <v>11541</v>
      </c>
      <c r="M10" s="269">
        <v>11546</v>
      </c>
      <c r="N10" s="270">
        <v>0</v>
      </c>
    </row>
    <row r="11" spans="1:16" ht="13.5" customHeight="1">
      <c r="A11" s="248"/>
      <c r="B11" s="244"/>
      <c r="C11" s="244"/>
      <c r="D11" s="244"/>
      <c r="E11" s="244"/>
      <c r="F11" s="244"/>
      <c r="G11" s="1171" t="s">
        <v>477</v>
      </c>
      <c r="H11" s="1172"/>
      <c r="I11" s="1172"/>
      <c r="J11" s="1173"/>
      <c r="K11" s="267">
        <v>175823</v>
      </c>
      <c r="L11" s="268">
        <v>21645</v>
      </c>
      <c r="M11" s="269">
        <v>13382</v>
      </c>
      <c r="N11" s="270">
        <v>61.7</v>
      </c>
    </row>
    <row r="12" spans="1:16" ht="13.5" customHeight="1">
      <c r="A12" s="248"/>
      <c r="B12" s="244"/>
      <c r="C12" s="244"/>
      <c r="D12" s="244"/>
      <c r="E12" s="244"/>
      <c r="F12" s="244"/>
      <c r="G12" s="1171" t="s">
        <v>478</v>
      </c>
      <c r="H12" s="1172"/>
      <c r="I12" s="1172"/>
      <c r="J12" s="1173"/>
      <c r="K12" s="267" t="s">
        <v>479</v>
      </c>
      <c r="L12" s="268" t="s">
        <v>479</v>
      </c>
      <c r="M12" s="269">
        <v>1458</v>
      </c>
      <c r="N12" s="270" t="s">
        <v>479</v>
      </c>
    </row>
    <row r="13" spans="1:16" ht="13.5" customHeight="1">
      <c r="A13" s="248"/>
      <c r="B13" s="244"/>
      <c r="C13" s="244"/>
      <c r="D13" s="244"/>
      <c r="E13" s="244"/>
      <c r="F13" s="244"/>
      <c r="G13" s="1171" t="s">
        <v>480</v>
      </c>
      <c r="H13" s="1172"/>
      <c r="I13" s="1172"/>
      <c r="J13" s="1173"/>
      <c r="K13" s="267" t="s">
        <v>479</v>
      </c>
      <c r="L13" s="268" t="s">
        <v>479</v>
      </c>
      <c r="M13" s="269" t="s">
        <v>479</v>
      </c>
      <c r="N13" s="270" t="s">
        <v>479</v>
      </c>
    </row>
    <row r="14" spans="1:16" ht="13.5" customHeight="1">
      <c r="A14" s="248"/>
      <c r="B14" s="244"/>
      <c r="C14" s="244"/>
      <c r="D14" s="244"/>
      <c r="E14" s="244"/>
      <c r="F14" s="244"/>
      <c r="G14" s="1171" t="s">
        <v>481</v>
      </c>
      <c r="H14" s="1172"/>
      <c r="I14" s="1172"/>
      <c r="J14" s="1173"/>
      <c r="K14" s="267">
        <v>42025</v>
      </c>
      <c r="L14" s="268">
        <v>5174</v>
      </c>
      <c r="M14" s="269">
        <v>5712</v>
      </c>
      <c r="N14" s="270">
        <v>-9.4</v>
      </c>
    </row>
    <row r="15" spans="1:16" ht="13.5" customHeight="1">
      <c r="A15" s="248"/>
      <c r="B15" s="244"/>
      <c r="C15" s="244"/>
      <c r="D15" s="244"/>
      <c r="E15" s="244"/>
      <c r="F15" s="244"/>
      <c r="G15" s="1171" t="s">
        <v>482</v>
      </c>
      <c r="H15" s="1172"/>
      <c r="I15" s="1172"/>
      <c r="J15" s="1173"/>
      <c r="K15" s="267">
        <v>2429</v>
      </c>
      <c r="L15" s="268">
        <v>299</v>
      </c>
      <c r="M15" s="269">
        <v>2855</v>
      </c>
      <c r="N15" s="270">
        <v>-89.5</v>
      </c>
    </row>
    <row r="16" spans="1:16">
      <c r="A16" s="248"/>
      <c r="B16" s="244"/>
      <c r="C16" s="244"/>
      <c r="D16" s="244"/>
      <c r="E16" s="244"/>
      <c r="F16" s="244"/>
      <c r="G16" s="1174" t="s">
        <v>483</v>
      </c>
      <c r="H16" s="1175"/>
      <c r="I16" s="1175"/>
      <c r="J16" s="1176"/>
      <c r="K16" s="268">
        <v>-78494</v>
      </c>
      <c r="L16" s="268">
        <v>-9663</v>
      </c>
      <c r="M16" s="269">
        <v>-10245</v>
      </c>
      <c r="N16" s="270">
        <v>-5.7</v>
      </c>
    </row>
    <row r="17" spans="1:16">
      <c r="A17" s="248"/>
      <c r="B17" s="244"/>
      <c r="C17" s="244"/>
      <c r="D17" s="244"/>
      <c r="E17" s="244"/>
      <c r="F17" s="244"/>
      <c r="G17" s="1174" t="s">
        <v>169</v>
      </c>
      <c r="H17" s="1175"/>
      <c r="I17" s="1175"/>
      <c r="J17" s="1176"/>
      <c r="K17" s="268">
        <v>1089912</v>
      </c>
      <c r="L17" s="268">
        <v>134176</v>
      </c>
      <c r="M17" s="269">
        <v>129801</v>
      </c>
      <c r="N17" s="270">
        <v>3.4</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484</v>
      </c>
      <c r="H19" s="244"/>
      <c r="I19" s="244"/>
      <c r="J19" s="244"/>
      <c r="K19" s="244"/>
      <c r="L19" s="244"/>
      <c r="M19" s="244"/>
      <c r="N19" s="244"/>
    </row>
    <row r="20" spans="1:16">
      <c r="A20" s="248"/>
      <c r="B20" s="244"/>
      <c r="C20" s="244"/>
      <c r="D20" s="244"/>
      <c r="E20" s="244"/>
      <c r="F20" s="244"/>
      <c r="G20" s="272"/>
      <c r="H20" s="273"/>
      <c r="I20" s="273"/>
      <c r="J20" s="274"/>
      <c r="K20" s="275" t="s">
        <v>485</v>
      </c>
      <c r="L20" s="276" t="s">
        <v>486</v>
      </c>
      <c r="M20" s="277" t="s">
        <v>487</v>
      </c>
      <c r="N20" s="278"/>
    </row>
    <row r="21" spans="1:16" s="284" customFormat="1">
      <c r="A21" s="279"/>
      <c r="B21" s="249"/>
      <c r="C21" s="249"/>
      <c r="D21" s="249"/>
      <c r="E21" s="249"/>
      <c r="F21" s="249"/>
      <c r="G21" s="1168" t="s">
        <v>488</v>
      </c>
      <c r="H21" s="1169"/>
      <c r="I21" s="1169"/>
      <c r="J21" s="1170"/>
      <c r="K21" s="280">
        <v>12.06</v>
      </c>
      <c r="L21" s="281">
        <v>12.01</v>
      </c>
      <c r="M21" s="282">
        <v>0.05</v>
      </c>
      <c r="N21" s="249"/>
      <c r="O21" s="283"/>
      <c r="P21" s="279"/>
    </row>
    <row r="22" spans="1:16" s="284" customFormat="1">
      <c r="A22" s="279"/>
      <c r="B22" s="249"/>
      <c r="C22" s="249"/>
      <c r="D22" s="249"/>
      <c r="E22" s="249"/>
      <c r="F22" s="249"/>
      <c r="G22" s="1168" t="s">
        <v>489</v>
      </c>
      <c r="H22" s="1169"/>
      <c r="I22" s="1169"/>
      <c r="J22" s="1170"/>
      <c r="K22" s="285">
        <v>94.4</v>
      </c>
      <c r="L22" s="286">
        <v>95.9</v>
      </c>
      <c r="M22" s="287">
        <v>-1.5</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490</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491</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492</v>
      </c>
      <c r="H29" s="249"/>
      <c r="I29" s="249"/>
      <c r="J29" s="249"/>
      <c r="K29" s="244"/>
      <c r="L29" s="244"/>
      <c r="M29" s="244"/>
      <c r="N29" s="244"/>
      <c r="O29" s="293"/>
    </row>
    <row r="30" spans="1:16">
      <c r="A30" s="248"/>
      <c r="B30" s="244"/>
      <c r="C30" s="244"/>
      <c r="D30" s="244"/>
      <c r="E30" s="244"/>
      <c r="F30" s="244"/>
      <c r="G30" s="251"/>
      <c r="H30" s="252"/>
      <c r="I30" s="252"/>
      <c r="J30" s="253"/>
      <c r="K30" s="1157" t="s">
        <v>470</v>
      </c>
      <c r="L30" s="254"/>
      <c r="M30" s="255" t="s">
        <v>471</v>
      </c>
      <c r="N30" s="256"/>
    </row>
    <row r="31" spans="1:16">
      <c r="A31" s="248"/>
      <c r="B31" s="244"/>
      <c r="C31" s="244"/>
      <c r="D31" s="244"/>
      <c r="E31" s="244"/>
      <c r="F31" s="244"/>
      <c r="G31" s="257"/>
      <c r="H31" s="258"/>
      <c r="I31" s="258"/>
      <c r="J31" s="259"/>
      <c r="K31" s="1158"/>
      <c r="L31" s="260" t="s">
        <v>472</v>
      </c>
      <c r="M31" s="261" t="s">
        <v>473</v>
      </c>
      <c r="N31" s="262" t="s">
        <v>474</v>
      </c>
    </row>
    <row r="32" spans="1:16" ht="27" customHeight="1">
      <c r="A32" s="248"/>
      <c r="B32" s="244"/>
      <c r="C32" s="244"/>
      <c r="D32" s="244"/>
      <c r="E32" s="244"/>
      <c r="F32" s="244"/>
      <c r="G32" s="1159" t="s">
        <v>493</v>
      </c>
      <c r="H32" s="1160"/>
      <c r="I32" s="1160"/>
      <c r="J32" s="1161"/>
      <c r="K32" s="294">
        <v>626890</v>
      </c>
      <c r="L32" s="294">
        <v>77175</v>
      </c>
      <c r="M32" s="295">
        <v>66201</v>
      </c>
      <c r="N32" s="296">
        <v>16.600000000000001</v>
      </c>
    </row>
    <row r="33" spans="1:16" ht="13.5" customHeight="1">
      <c r="A33" s="248"/>
      <c r="B33" s="244"/>
      <c r="C33" s="244"/>
      <c r="D33" s="244"/>
      <c r="E33" s="244"/>
      <c r="F33" s="244"/>
      <c r="G33" s="1159" t="s">
        <v>494</v>
      </c>
      <c r="H33" s="1160"/>
      <c r="I33" s="1160"/>
      <c r="J33" s="1161"/>
      <c r="K33" s="294" t="s">
        <v>479</v>
      </c>
      <c r="L33" s="294" t="s">
        <v>479</v>
      </c>
      <c r="M33" s="295" t="s">
        <v>479</v>
      </c>
      <c r="N33" s="296" t="s">
        <v>479</v>
      </c>
    </row>
    <row r="34" spans="1:16" ht="27" customHeight="1">
      <c r="A34" s="248"/>
      <c r="B34" s="244"/>
      <c r="C34" s="244"/>
      <c r="D34" s="244"/>
      <c r="E34" s="244"/>
      <c r="F34" s="244"/>
      <c r="G34" s="1159" t="s">
        <v>495</v>
      </c>
      <c r="H34" s="1160"/>
      <c r="I34" s="1160"/>
      <c r="J34" s="1161"/>
      <c r="K34" s="294" t="s">
        <v>479</v>
      </c>
      <c r="L34" s="294" t="s">
        <v>479</v>
      </c>
      <c r="M34" s="295" t="s">
        <v>479</v>
      </c>
      <c r="N34" s="296" t="s">
        <v>479</v>
      </c>
    </row>
    <row r="35" spans="1:16" ht="27" customHeight="1">
      <c r="A35" s="248"/>
      <c r="B35" s="244"/>
      <c r="C35" s="244"/>
      <c r="D35" s="244"/>
      <c r="E35" s="244"/>
      <c r="F35" s="244"/>
      <c r="G35" s="1159" t="s">
        <v>496</v>
      </c>
      <c r="H35" s="1160"/>
      <c r="I35" s="1160"/>
      <c r="J35" s="1161"/>
      <c r="K35" s="294">
        <v>241043</v>
      </c>
      <c r="L35" s="294">
        <v>29674</v>
      </c>
      <c r="M35" s="295">
        <v>21827</v>
      </c>
      <c r="N35" s="296">
        <v>36</v>
      </c>
    </row>
    <row r="36" spans="1:16" ht="27" customHeight="1">
      <c r="A36" s="248"/>
      <c r="B36" s="244"/>
      <c r="C36" s="244"/>
      <c r="D36" s="244"/>
      <c r="E36" s="244"/>
      <c r="F36" s="244"/>
      <c r="G36" s="1159" t="s">
        <v>497</v>
      </c>
      <c r="H36" s="1160"/>
      <c r="I36" s="1160"/>
      <c r="J36" s="1161"/>
      <c r="K36" s="294">
        <v>9364</v>
      </c>
      <c r="L36" s="294">
        <v>1153</v>
      </c>
      <c r="M36" s="295">
        <v>5334</v>
      </c>
      <c r="N36" s="296">
        <v>-78.400000000000006</v>
      </c>
    </row>
    <row r="37" spans="1:16" ht="13.5" customHeight="1">
      <c r="A37" s="248"/>
      <c r="B37" s="244"/>
      <c r="C37" s="244"/>
      <c r="D37" s="244"/>
      <c r="E37" s="244"/>
      <c r="F37" s="244"/>
      <c r="G37" s="1159" t="s">
        <v>498</v>
      </c>
      <c r="H37" s="1160"/>
      <c r="I37" s="1160"/>
      <c r="J37" s="1161"/>
      <c r="K37" s="294">
        <v>30</v>
      </c>
      <c r="L37" s="294">
        <v>4</v>
      </c>
      <c r="M37" s="295">
        <v>1051</v>
      </c>
      <c r="N37" s="296">
        <v>-99.6</v>
      </c>
    </row>
    <row r="38" spans="1:16" ht="27" customHeight="1">
      <c r="A38" s="248"/>
      <c r="B38" s="244"/>
      <c r="C38" s="244"/>
      <c r="D38" s="244"/>
      <c r="E38" s="244"/>
      <c r="F38" s="244"/>
      <c r="G38" s="1162" t="s">
        <v>499</v>
      </c>
      <c r="H38" s="1163"/>
      <c r="I38" s="1163"/>
      <c r="J38" s="1164"/>
      <c r="K38" s="297" t="s">
        <v>479</v>
      </c>
      <c r="L38" s="297" t="s">
        <v>479</v>
      </c>
      <c r="M38" s="298">
        <v>4</v>
      </c>
      <c r="N38" s="299" t="s">
        <v>479</v>
      </c>
      <c r="O38" s="293"/>
    </row>
    <row r="39" spans="1:16">
      <c r="A39" s="248"/>
      <c r="B39" s="244"/>
      <c r="C39" s="244"/>
      <c r="D39" s="244"/>
      <c r="E39" s="244"/>
      <c r="F39" s="244"/>
      <c r="G39" s="1162" t="s">
        <v>500</v>
      </c>
      <c r="H39" s="1163"/>
      <c r="I39" s="1163"/>
      <c r="J39" s="1164"/>
      <c r="K39" s="300">
        <v>-5978</v>
      </c>
      <c r="L39" s="300">
        <v>-736</v>
      </c>
      <c r="M39" s="301">
        <v>-2306</v>
      </c>
      <c r="N39" s="302">
        <v>-68.099999999999994</v>
      </c>
      <c r="O39" s="293"/>
    </row>
    <row r="40" spans="1:16" ht="27" customHeight="1">
      <c r="A40" s="248"/>
      <c r="B40" s="244"/>
      <c r="C40" s="244"/>
      <c r="D40" s="244"/>
      <c r="E40" s="244"/>
      <c r="F40" s="244"/>
      <c r="G40" s="1159" t="s">
        <v>501</v>
      </c>
      <c r="H40" s="1160"/>
      <c r="I40" s="1160"/>
      <c r="J40" s="1161"/>
      <c r="K40" s="300">
        <v>-586896</v>
      </c>
      <c r="L40" s="300">
        <v>-72251</v>
      </c>
      <c r="M40" s="301">
        <v>-67056</v>
      </c>
      <c r="N40" s="302">
        <v>7.7</v>
      </c>
      <c r="O40" s="293"/>
    </row>
    <row r="41" spans="1:16">
      <c r="A41" s="248"/>
      <c r="B41" s="244"/>
      <c r="C41" s="244"/>
      <c r="D41" s="244"/>
      <c r="E41" s="244"/>
      <c r="F41" s="244"/>
      <c r="G41" s="1165" t="s">
        <v>280</v>
      </c>
      <c r="H41" s="1166"/>
      <c r="I41" s="1166"/>
      <c r="J41" s="1167"/>
      <c r="K41" s="294">
        <v>284453</v>
      </c>
      <c r="L41" s="300">
        <v>35018</v>
      </c>
      <c r="M41" s="301">
        <v>25054</v>
      </c>
      <c r="N41" s="302">
        <v>39.799999999999997</v>
      </c>
      <c r="O41" s="293"/>
    </row>
    <row r="42" spans="1:16">
      <c r="A42" s="248"/>
      <c r="B42" s="244"/>
      <c r="C42" s="244"/>
      <c r="D42" s="244"/>
      <c r="E42" s="244"/>
      <c r="F42" s="244"/>
      <c r="G42" s="303" t="s">
        <v>502</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503</v>
      </c>
      <c r="B47" s="244"/>
      <c r="C47" s="244"/>
      <c r="D47" s="244"/>
      <c r="E47" s="244"/>
      <c r="F47" s="244"/>
      <c r="G47" s="244"/>
      <c r="H47" s="244"/>
      <c r="I47" s="244"/>
      <c r="J47" s="244"/>
      <c r="K47" s="244"/>
      <c r="L47" s="244"/>
      <c r="M47" s="244"/>
      <c r="N47" s="244"/>
    </row>
    <row r="48" spans="1:16">
      <c r="A48" s="248"/>
      <c r="B48" s="244"/>
      <c r="C48" s="244"/>
      <c r="D48" s="244"/>
      <c r="E48" s="244"/>
      <c r="F48" s="244"/>
      <c r="G48" s="308" t="s">
        <v>504</v>
      </c>
      <c r="H48" s="308"/>
      <c r="I48" s="308"/>
      <c r="J48" s="308"/>
      <c r="K48" s="308"/>
      <c r="L48" s="308"/>
      <c r="M48" s="309"/>
      <c r="N48" s="308"/>
    </row>
    <row r="49" spans="1:14" ht="13.5" customHeight="1">
      <c r="A49" s="248"/>
      <c r="B49" s="244"/>
      <c r="C49" s="244"/>
      <c r="D49" s="244"/>
      <c r="E49" s="244"/>
      <c r="F49" s="244"/>
      <c r="G49" s="310"/>
      <c r="H49" s="311"/>
      <c r="I49" s="1152" t="s">
        <v>470</v>
      </c>
      <c r="J49" s="1154" t="s">
        <v>505</v>
      </c>
      <c r="K49" s="1155"/>
      <c r="L49" s="1155"/>
      <c r="M49" s="1155"/>
      <c r="N49" s="1156"/>
    </row>
    <row r="50" spans="1:14">
      <c r="A50" s="248"/>
      <c r="B50" s="244"/>
      <c r="C50" s="244"/>
      <c r="D50" s="244"/>
      <c r="E50" s="244"/>
      <c r="F50" s="244"/>
      <c r="G50" s="312"/>
      <c r="H50" s="313"/>
      <c r="I50" s="1153"/>
      <c r="J50" s="314" t="s">
        <v>506</v>
      </c>
      <c r="K50" s="315" t="s">
        <v>507</v>
      </c>
      <c r="L50" s="316" t="s">
        <v>508</v>
      </c>
      <c r="M50" s="317" t="s">
        <v>509</v>
      </c>
      <c r="N50" s="318" t="s">
        <v>510</v>
      </c>
    </row>
    <row r="51" spans="1:14">
      <c r="A51" s="248"/>
      <c r="B51" s="244"/>
      <c r="C51" s="244"/>
      <c r="D51" s="244"/>
      <c r="E51" s="244"/>
      <c r="F51" s="244"/>
      <c r="G51" s="310" t="s">
        <v>511</v>
      </c>
      <c r="H51" s="311"/>
      <c r="I51" s="319">
        <v>678207</v>
      </c>
      <c r="J51" s="320">
        <v>77571</v>
      </c>
      <c r="K51" s="321">
        <v>-31.1</v>
      </c>
      <c r="L51" s="322">
        <v>96333</v>
      </c>
      <c r="M51" s="323">
        <v>-27.9</v>
      </c>
      <c r="N51" s="324">
        <v>-3.2</v>
      </c>
    </row>
    <row r="52" spans="1:14">
      <c r="A52" s="248"/>
      <c r="B52" s="244"/>
      <c r="C52" s="244"/>
      <c r="D52" s="244"/>
      <c r="E52" s="244"/>
      <c r="F52" s="244"/>
      <c r="G52" s="325"/>
      <c r="H52" s="326" t="s">
        <v>512</v>
      </c>
      <c r="I52" s="327">
        <v>464972</v>
      </c>
      <c r="J52" s="328">
        <v>53182</v>
      </c>
      <c r="K52" s="329">
        <v>35.700000000000003</v>
      </c>
      <c r="L52" s="330">
        <v>57060</v>
      </c>
      <c r="M52" s="331">
        <v>-1.5</v>
      </c>
      <c r="N52" s="332">
        <v>37.200000000000003</v>
      </c>
    </row>
    <row r="53" spans="1:14">
      <c r="A53" s="248"/>
      <c r="B53" s="244"/>
      <c r="C53" s="244"/>
      <c r="D53" s="244"/>
      <c r="E53" s="244"/>
      <c r="F53" s="244"/>
      <c r="G53" s="310" t="s">
        <v>513</v>
      </c>
      <c r="H53" s="311"/>
      <c r="I53" s="319">
        <v>2755719</v>
      </c>
      <c r="J53" s="320">
        <v>319726</v>
      </c>
      <c r="K53" s="321">
        <v>312.2</v>
      </c>
      <c r="L53" s="322">
        <v>117673</v>
      </c>
      <c r="M53" s="323">
        <v>22.2</v>
      </c>
      <c r="N53" s="324">
        <v>290</v>
      </c>
    </row>
    <row r="54" spans="1:14">
      <c r="A54" s="248"/>
      <c r="B54" s="244"/>
      <c r="C54" s="244"/>
      <c r="D54" s="244"/>
      <c r="E54" s="244"/>
      <c r="F54" s="244"/>
      <c r="G54" s="325"/>
      <c r="H54" s="326" t="s">
        <v>512</v>
      </c>
      <c r="I54" s="327">
        <v>1665695</v>
      </c>
      <c r="J54" s="328">
        <v>193258</v>
      </c>
      <c r="K54" s="329">
        <v>263.39999999999998</v>
      </c>
      <c r="L54" s="330">
        <v>62359</v>
      </c>
      <c r="M54" s="331">
        <v>9.3000000000000007</v>
      </c>
      <c r="N54" s="332">
        <v>254.1</v>
      </c>
    </row>
    <row r="55" spans="1:14">
      <c r="A55" s="248"/>
      <c r="B55" s="244"/>
      <c r="C55" s="244"/>
      <c r="D55" s="244"/>
      <c r="E55" s="244"/>
      <c r="F55" s="244"/>
      <c r="G55" s="310" t="s">
        <v>514</v>
      </c>
      <c r="H55" s="311"/>
      <c r="I55" s="319">
        <v>2475665</v>
      </c>
      <c r="J55" s="320">
        <v>290401</v>
      </c>
      <c r="K55" s="321">
        <v>-9.1999999999999993</v>
      </c>
      <c r="L55" s="322">
        <v>118223</v>
      </c>
      <c r="M55" s="323">
        <v>0.5</v>
      </c>
      <c r="N55" s="324">
        <v>-9.6999999999999993</v>
      </c>
    </row>
    <row r="56" spans="1:14">
      <c r="A56" s="248"/>
      <c r="B56" s="244"/>
      <c r="C56" s="244"/>
      <c r="D56" s="244"/>
      <c r="E56" s="244"/>
      <c r="F56" s="244"/>
      <c r="G56" s="325"/>
      <c r="H56" s="326" t="s">
        <v>512</v>
      </c>
      <c r="I56" s="327">
        <v>1128117</v>
      </c>
      <c r="J56" s="328">
        <v>132330</v>
      </c>
      <c r="K56" s="329">
        <v>-31.5</v>
      </c>
      <c r="L56" s="330">
        <v>57106</v>
      </c>
      <c r="M56" s="331">
        <v>-8.4</v>
      </c>
      <c r="N56" s="332">
        <v>-23.1</v>
      </c>
    </row>
    <row r="57" spans="1:14">
      <c r="A57" s="248"/>
      <c r="B57" s="244"/>
      <c r="C57" s="244"/>
      <c r="D57" s="244"/>
      <c r="E57" s="244"/>
      <c r="F57" s="244"/>
      <c r="G57" s="310" t="s">
        <v>515</v>
      </c>
      <c r="H57" s="311"/>
      <c r="I57" s="319">
        <v>782122</v>
      </c>
      <c r="J57" s="320">
        <v>93847</v>
      </c>
      <c r="K57" s="321">
        <v>-67.7</v>
      </c>
      <c r="L57" s="322">
        <v>128485</v>
      </c>
      <c r="M57" s="323">
        <v>8.6999999999999993</v>
      </c>
      <c r="N57" s="324">
        <v>-76.400000000000006</v>
      </c>
    </row>
    <row r="58" spans="1:14">
      <c r="A58" s="248"/>
      <c r="B58" s="244"/>
      <c r="C58" s="244"/>
      <c r="D58" s="244"/>
      <c r="E58" s="244"/>
      <c r="F58" s="244"/>
      <c r="G58" s="325"/>
      <c r="H58" s="326" t="s">
        <v>512</v>
      </c>
      <c r="I58" s="327">
        <v>290687</v>
      </c>
      <c r="J58" s="328">
        <v>34880</v>
      </c>
      <c r="K58" s="329">
        <v>-73.599999999999994</v>
      </c>
      <c r="L58" s="330">
        <v>62765</v>
      </c>
      <c r="M58" s="331">
        <v>9.9</v>
      </c>
      <c r="N58" s="332">
        <v>-83.5</v>
      </c>
    </row>
    <row r="59" spans="1:14">
      <c r="A59" s="248"/>
      <c r="B59" s="244"/>
      <c r="C59" s="244"/>
      <c r="D59" s="244"/>
      <c r="E59" s="244"/>
      <c r="F59" s="244"/>
      <c r="G59" s="310" t="s">
        <v>516</v>
      </c>
      <c r="H59" s="311"/>
      <c r="I59" s="319">
        <v>529053</v>
      </c>
      <c r="J59" s="320">
        <v>65130</v>
      </c>
      <c r="K59" s="321">
        <v>-30.6</v>
      </c>
      <c r="L59" s="322">
        <v>128611</v>
      </c>
      <c r="M59" s="323">
        <v>0.1</v>
      </c>
      <c r="N59" s="324">
        <v>-30.7</v>
      </c>
    </row>
    <row r="60" spans="1:14">
      <c r="A60" s="248"/>
      <c r="B60" s="244"/>
      <c r="C60" s="244"/>
      <c r="D60" s="244"/>
      <c r="E60" s="244"/>
      <c r="F60" s="244"/>
      <c r="G60" s="325"/>
      <c r="H60" s="326" t="s">
        <v>512</v>
      </c>
      <c r="I60" s="333">
        <v>220099</v>
      </c>
      <c r="J60" s="328">
        <v>27096</v>
      </c>
      <c r="K60" s="329">
        <v>-22.3</v>
      </c>
      <c r="L60" s="330">
        <v>61552</v>
      </c>
      <c r="M60" s="331">
        <v>-1.9</v>
      </c>
      <c r="N60" s="332">
        <v>-20.399999999999999</v>
      </c>
    </row>
    <row r="61" spans="1:14">
      <c r="A61" s="248"/>
      <c r="B61" s="244"/>
      <c r="C61" s="244"/>
      <c r="D61" s="244"/>
      <c r="E61" s="244"/>
      <c r="F61" s="244"/>
      <c r="G61" s="310" t="s">
        <v>517</v>
      </c>
      <c r="H61" s="334"/>
      <c r="I61" s="335">
        <v>1444153</v>
      </c>
      <c r="J61" s="336">
        <v>169335</v>
      </c>
      <c r="K61" s="337">
        <v>34.700000000000003</v>
      </c>
      <c r="L61" s="338">
        <v>117865</v>
      </c>
      <c r="M61" s="339">
        <v>0.7</v>
      </c>
      <c r="N61" s="324">
        <v>34</v>
      </c>
    </row>
    <row r="62" spans="1:14">
      <c r="A62" s="248"/>
      <c r="B62" s="244"/>
      <c r="C62" s="244"/>
      <c r="D62" s="244"/>
      <c r="E62" s="244"/>
      <c r="F62" s="244"/>
      <c r="G62" s="325"/>
      <c r="H62" s="326" t="s">
        <v>512</v>
      </c>
      <c r="I62" s="327">
        <v>753914</v>
      </c>
      <c r="J62" s="328">
        <v>88149</v>
      </c>
      <c r="K62" s="329">
        <v>34.299999999999997</v>
      </c>
      <c r="L62" s="330">
        <v>60168</v>
      </c>
      <c r="M62" s="331">
        <v>1.5</v>
      </c>
      <c r="N62" s="332">
        <v>32.799999999999997</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519</v>
      </c>
      <c r="G46" s="8" t="s">
        <v>520</v>
      </c>
      <c r="H46" s="8" t="s">
        <v>521</v>
      </c>
      <c r="I46" s="8" t="s">
        <v>522</v>
      </c>
      <c r="J46" s="9" t="s">
        <v>523</v>
      </c>
    </row>
    <row r="47" spans="2:10" ht="57.75" customHeight="1">
      <c r="B47" s="10"/>
      <c r="C47" s="1177" t="s">
        <v>3</v>
      </c>
      <c r="D47" s="1177"/>
      <c r="E47" s="1178"/>
      <c r="F47" s="11">
        <v>14.11</v>
      </c>
      <c r="G47" s="12">
        <v>15.92</v>
      </c>
      <c r="H47" s="12">
        <v>17.13</v>
      </c>
      <c r="I47" s="12">
        <v>17.600000000000001</v>
      </c>
      <c r="J47" s="13">
        <v>19.809999999999999</v>
      </c>
    </row>
    <row r="48" spans="2:10" ht="57.75" customHeight="1">
      <c r="B48" s="14"/>
      <c r="C48" s="1179" t="s">
        <v>4</v>
      </c>
      <c r="D48" s="1179"/>
      <c r="E48" s="1180"/>
      <c r="F48" s="15">
        <v>8.56</v>
      </c>
      <c r="G48" s="16">
        <v>8.07</v>
      </c>
      <c r="H48" s="16">
        <v>6.6</v>
      </c>
      <c r="I48" s="16">
        <v>11.16</v>
      </c>
      <c r="J48" s="17">
        <v>12.2</v>
      </c>
    </row>
    <row r="49" spans="2:10" ht="57.75" customHeight="1" thickBot="1">
      <c r="B49" s="18"/>
      <c r="C49" s="1181" t="s">
        <v>5</v>
      </c>
      <c r="D49" s="1181"/>
      <c r="E49" s="1182"/>
      <c r="F49" s="19" t="s">
        <v>524</v>
      </c>
      <c r="G49" s="20">
        <v>2.2200000000000002</v>
      </c>
      <c r="H49" s="20" t="s">
        <v>525</v>
      </c>
      <c r="I49" s="20">
        <v>4.3899999999999997</v>
      </c>
      <c r="J49" s="21">
        <v>3.77</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topLeftCell="G31"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519</v>
      </c>
      <c r="G33" s="29" t="s">
        <v>520</v>
      </c>
      <c r="H33" s="29" t="s">
        <v>521</v>
      </c>
      <c r="I33" s="29" t="s">
        <v>522</v>
      </c>
      <c r="J33" s="30" t="s">
        <v>523</v>
      </c>
      <c r="K33" s="22"/>
      <c r="L33" s="22"/>
      <c r="M33" s="22"/>
      <c r="N33" s="22"/>
      <c r="O33" s="22"/>
      <c r="P33" s="22"/>
    </row>
    <row r="34" spans="1:16" ht="39" customHeight="1">
      <c r="A34" s="22"/>
      <c r="B34" s="31"/>
      <c r="C34" s="1189" t="s">
        <v>526</v>
      </c>
      <c r="D34" s="1189"/>
      <c r="E34" s="1190"/>
      <c r="F34" s="32">
        <v>11.83</v>
      </c>
      <c r="G34" s="33">
        <v>12.43</v>
      </c>
      <c r="H34" s="33">
        <v>12.78</v>
      </c>
      <c r="I34" s="33">
        <v>14.04</v>
      </c>
      <c r="J34" s="34">
        <v>12.25</v>
      </c>
      <c r="K34" s="22"/>
      <c r="L34" s="22"/>
      <c r="M34" s="22"/>
      <c r="N34" s="22"/>
      <c r="O34" s="22"/>
      <c r="P34" s="22"/>
    </row>
    <row r="35" spans="1:16" ht="39" customHeight="1">
      <c r="A35" s="22"/>
      <c r="B35" s="35"/>
      <c r="C35" s="1183" t="s">
        <v>527</v>
      </c>
      <c r="D35" s="1184"/>
      <c r="E35" s="1185"/>
      <c r="F35" s="36">
        <v>8.5500000000000007</v>
      </c>
      <c r="G35" s="37">
        <v>8.06</v>
      </c>
      <c r="H35" s="37">
        <v>6.59</v>
      </c>
      <c r="I35" s="37">
        <v>11.16</v>
      </c>
      <c r="J35" s="38">
        <v>12.2</v>
      </c>
      <c r="K35" s="22"/>
      <c r="L35" s="22"/>
      <c r="M35" s="22"/>
      <c r="N35" s="22"/>
      <c r="O35" s="22"/>
      <c r="P35" s="22"/>
    </row>
    <row r="36" spans="1:16" ht="39" customHeight="1">
      <c r="A36" s="22"/>
      <c r="B36" s="35"/>
      <c r="C36" s="1183" t="s">
        <v>528</v>
      </c>
      <c r="D36" s="1184"/>
      <c r="E36" s="1185"/>
      <c r="F36" s="36">
        <v>22.1</v>
      </c>
      <c r="G36" s="37">
        <v>18.559999999999999</v>
      </c>
      <c r="H36" s="37">
        <v>15.44</v>
      </c>
      <c r="I36" s="37">
        <v>14.66</v>
      </c>
      <c r="J36" s="38">
        <v>11.64</v>
      </c>
      <c r="K36" s="22"/>
      <c r="L36" s="22"/>
      <c r="M36" s="22"/>
      <c r="N36" s="22"/>
      <c r="O36" s="22"/>
      <c r="P36" s="22"/>
    </row>
    <row r="37" spans="1:16" ht="39" customHeight="1">
      <c r="A37" s="22"/>
      <c r="B37" s="35"/>
      <c r="C37" s="1183" t="s">
        <v>529</v>
      </c>
      <c r="D37" s="1184"/>
      <c r="E37" s="1185"/>
      <c r="F37" s="36">
        <v>5.05</v>
      </c>
      <c r="G37" s="37">
        <v>4.7</v>
      </c>
      <c r="H37" s="37">
        <v>3.84</v>
      </c>
      <c r="I37" s="37">
        <v>3.48</v>
      </c>
      <c r="J37" s="38">
        <v>3.44</v>
      </c>
      <c r="K37" s="22"/>
      <c r="L37" s="22"/>
      <c r="M37" s="22"/>
      <c r="N37" s="22"/>
      <c r="O37" s="22"/>
      <c r="P37" s="22"/>
    </row>
    <row r="38" spans="1:16" ht="39" customHeight="1">
      <c r="A38" s="22"/>
      <c r="B38" s="35"/>
      <c r="C38" s="1183" t="s">
        <v>530</v>
      </c>
      <c r="D38" s="1184"/>
      <c r="E38" s="1185"/>
      <c r="F38" s="36">
        <v>2.2000000000000002</v>
      </c>
      <c r="G38" s="37">
        <v>1.91</v>
      </c>
      <c r="H38" s="37">
        <v>1.82</v>
      </c>
      <c r="I38" s="37">
        <v>2.31</v>
      </c>
      <c r="J38" s="38">
        <v>2</v>
      </c>
      <c r="K38" s="22"/>
      <c r="L38" s="22"/>
      <c r="M38" s="22"/>
      <c r="N38" s="22"/>
      <c r="O38" s="22"/>
      <c r="P38" s="22"/>
    </row>
    <row r="39" spans="1:16" ht="39" customHeight="1">
      <c r="A39" s="22"/>
      <c r="B39" s="35"/>
      <c r="C39" s="1183" t="s">
        <v>531</v>
      </c>
      <c r="D39" s="1184"/>
      <c r="E39" s="1185"/>
      <c r="F39" s="36">
        <v>1.38</v>
      </c>
      <c r="G39" s="37">
        <v>1.9</v>
      </c>
      <c r="H39" s="37">
        <v>2.12</v>
      </c>
      <c r="I39" s="37">
        <v>1.4</v>
      </c>
      <c r="J39" s="38">
        <v>1.93</v>
      </c>
      <c r="K39" s="22"/>
      <c r="L39" s="22"/>
      <c r="M39" s="22"/>
      <c r="N39" s="22"/>
      <c r="O39" s="22"/>
      <c r="P39" s="22"/>
    </row>
    <row r="40" spans="1:16" ht="39" customHeight="1">
      <c r="A40" s="22"/>
      <c r="B40" s="35"/>
      <c r="C40" s="1183" t="s">
        <v>532</v>
      </c>
      <c r="D40" s="1184"/>
      <c r="E40" s="1185"/>
      <c r="F40" s="36">
        <v>0.79</v>
      </c>
      <c r="G40" s="37">
        <v>0.64</v>
      </c>
      <c r="H40" s="37">
        <v>0.74</v>
      </c>
      <c r="I40" s="37">
        <v>0.81</v>
      </c>
      <c r="J40" s="38">
        <v>0.84</v>
      </c>
      <c r="K40" s="22"/>
      <c r="L40" s="22"/>
      <c r="M40" s="22"/>
      <c r="N40" s="22"/>
      <c r="O40" s="22"/>
      <c r="P40" s="22"/>
    </row>
    <row r="41" spans="1:16" ht="39" customHeight="1">
      <c r="A41" s="22"/>
      <c r="B41" s="35"/>
      <c r="C41" s="1183" t="s">
        <v>533</v>
      </c>
      <c r="D41" s="1184"/>
      <c r="E41" s="1185"/>
      <c r="F41" s="36">
        <v>0.25</v>
      </c>
      <c r="G41" s="37">
        <v>0.32</v>
      </c>
      <c r="H41" s="37">
        <v>0.52</v>
      </c>
      <c r="I41" s="37">
        <v>0.53</v>
      </c>
      <c r="J41" s="38">
        <v>0.55000000000000004</v>
      </c>
      <c r="K41" s="22"/>
      <c r="L41" s="22"/>
      <c r="M41" s="22"/>
      <c r="N41" s="22"/>
      <c r="O41" s="22"/>
      <c r="P41" s="22"/>
    </row>
    <row r="42" spans="1:16" ht="39" customHeight="1">
      <c r="A42" s="22"/>
      <c r="B42" s="39"/>
      <c r="C42" s="1183" t="s">
        <v>534</v>
      </c>
      <c r="D42" s="1184"/>
      <c r="E42" s="1185"/>
      <c r="F42" s="36" t="s">
        <v>479</v>
      </c>
      <c r="G42" s="37" t="s">
        <v>479</v>
      </c>
      <c r="H42" s="37" t="s">
        <v>479</v>
      </c>
      <c r="I42" s="37" t="s">
        <v>479</v>
      </c>
      <c r="J42" s="38" t="s">
        <v>479</v>
      </c>
      <c r="K42" s="22"/>
      <c r="L42" s="22"/>
      <c r="M42" s="22"/>
      <c r="N42" s="22"/>
      <c r="O42" s="22"/>
      <c r="P42" s="22"/>
    </row>
    <row r="43" spans="1:16" ht="39" customHeight="1" thickBot="1">
      <c r="A43" s="22"/>
      <c r="B43" s="40"/>
      <c r="C43" s="1186" t="s">
        <v>535</v>
      </c>
      <c r="D43" s="1187"/>
      <c r="E43" s="1188"/>
      <c r="F43" s="41">
        <v>0.49</v>
      </c>
      <c r="G43" s="42">
        <v>0.35</v>
      </c>
      <c r="H43" s="42">
        <v>0.34</v>
      </c>
      <c r="I43" s="42">
        <v>0.45</v>
      </c>
      <c r="J43" s="43">
        <v>0.4</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topLeftCell="H44"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519</v>
      </c>
      <c r="L44" s="56" t="s">
        <v>520</v>
      </c>
      <c r="M44" s="56" t="s">
        <v>521</v>
      </c>
      <c r="N44" s="56" t="s">
        <v>522</v>
      </c>
      <c r="O44" s="57" t="s">
        <v>523</v>
      </c>
      <c r="P44" s="48"/>
      <c r="Q44" s="48"/>
      <c r="R44" s="48"/>
      <c r="S44" s="48"/>
      <c r="T44" s="48"/>
      <c r="U44" s="48"/>
    </row>
    <row r="45" spans="1:21" ht="30.75" customHeight="1">
      <c r="A45" s="48"/>
      <c r="B45" s="1199" t="s">
        <v>10</v>
      </c>
      <c r="C45" s="1200"/>
      <c r="D45" s="58"/>
      <c r="E45" s="1205" t="s">
        <v>11</v>
      </c>
      <c r="F45" s="1205"/>
      <c r="G45" s="1205"/>
      <c r="H45" s="1205"/>
      <c r="I45" s="1205"/>
      <c r="J45" s="1206"/>
      <c r="K45" s="59">
        <v>690</v>
      </c>
      <c r="L45" s="60">
        <v>677</v>
      </c>
      <c r="M45" s="60">
        <v>666</v>
      </c>
      <c r="N45" s="60">
        <v>629</v>
      </c>
      <c r="O45" s="61">
        <v>627</v>
      </c>
      <c r="P45" s="48"/>
      <c r="Q45" s="48"/>
      <c r="R45" s="48"/>
      <c r="S45" s="48"/>
      <c r="T45" s="48"/>
      <c r="U45" s="48"/>
    </row>
    <row r="46" spans="1:21" ht="30.75" customHeight="1">
      <c r="A46" s="48"/>
      <c r="B46" s="1201"/>
      <c r="C46" s="1202"/>
      <c r="D46" s="62"/>
      <c r="E46" s="1193" t="s">
        <v>12</v>
      </c>
      <c r="F46" s="1193"/>
      <c r="G46" s="1193"/>
      <c r="H46" s="1193"/>
      <c r="I46" s="1193"/>
      <c r="J46" s="1194"/>
      <c r="K46" s="63" t="s">
        <v>479</v>
      </c>
      <c r="L46" s="64" t="s">
        <v>479</v>
      </c>
      <c r="M46" s="64" t="s">
        <v>479</v>
      </c>
      <c r="N46" s="64" t="s">
        <v>479</v>
      </c>
      <c r="O46" s="65" t="s">
        <v>479</v>
      </c>
      <c r="P46" s="48"/>
      <c r="Q46" s="48"/>
      <c r="R46" s="48"/>
      <c r="S46" s="48"/>
      <c r="T46" s="48"/>
      <c r="U46" s="48"/>
    </row>
    <row r="47" spans="1:21" ht="30.75" customHeight="1">
      <c r="A47" s="48"/>
      <c r="B47" s="1201"/>
      <c r="C47" s="1202"/>
      <c r="D47" s="62"/>
      <c r="E47" s="1193" t="s">
        <v>13</v>
      </c>
      <c r="F47" s="1193"/>
      <c r="G47" s="1193"/>
      <c r="H47" s="1193"/>
      <c r="I47" s="1193"/>
      <c r="J47" s="1194"/>
      <c r="K47" s="63" t="s">
        <v>479</v>
      </c>
      <c r="L47" s="64" t="s">
        <v>479</v>
      </c>
      <c r="M47" s="64" t="s">
        <v>479</v>
      </c>
      <c r="N47" s="64" t="s">
        <v>479</v>
      </c>
      <c r="O47" s="65" t="s">
        <v>479</v>
      </c>
      <c r="P47" s="48"/>
      <c r="Q47" s="48"/>
      <c r="R47" s="48"/>
      <c r="S47" s="48"/>
      <c r="T47" s="48"/>
      <c r="U47" s="48"/>
    </row>
    <row r="48" spans="1:21" ht="30.75" customHeight="1">
      <c r="A48" s="48"/>
      <c r="B48" s="1201"/>
      <c r="C48" s="1202"/>
      <c r="D48" s="62"/>
      <c r="E48" s="1193" t="s">
        <v>14</v>
      </c>
      <c r="F48" s="1193"/>
      <c r="G48" s="1193"/>
      <c r="H48" s="1193"/>
      <c r="I48" s="1193"/>
      <c r="J48" s="1194"/>
      <c r="K48" s="63">
        <v>191</v>
      </c>
      <c r="L48" s="64">
        <v>214</v>
      </c>
      <c r="M48" s="64">
        <v>221</v>
      </c>
      <c r="N48" s="64">
        <v>232</v>
      </c>
      <c r="O48" s="65">
        <v>241</v>
      </c>
      <c r="P48" s="48"/>
      <c r="Q48" s="48"/>
      <c r="R48" s="48"/>
      <c r="S48" s="48"/>
      <c r="T48" s="48"/>
      <c r="U48" s="48"/>
    </row>
    <row r="49" spans="1:21" ht="30.75" customHeight="1">
      <c r="A49" s="48"/>
      <c r="B49" s="1201"/>
      <c r="C49" s="1202"/>
      <c r="D49" s="62"/>
      <c r="E49" s="1193" t="s">
        <v>15</v>
      </c>
      <c r="F49" s="1193"/>
      <c r="G49" s="1193"/>
      <c r="H49" s="1193"/>
      <c r="I49" s="1193"/>
      <c r="J49" s="1194"/>
      <c r="K49" s="63">
        <v>38</v>
      </c>
      <c r="L49" s="64">
        <v>26</v>
      </c>
      <c r="M49" s="64">
        <v>14</v>
      </c>
      <c r="N49" s="64">
        <v>8</v>
      </c>
      <c r="O49" s="65">
        <v>9</v>
      </c>
      <c r="P49" s="48"/>
      <c r="Q49" s="48"/>
      <c r="R49" s="48"/>
      <c r="S49" s="48"/>
      <c r="T49" s="48"/>
      <c r="U49" s="48"/>
    </row>
    <row r="50" spans="1:21" ht="30.75" customHeight="1">
      <c r="A50" s="48"/>
      <c r="B50" s="1201"/>
      <c r="C50" s="1202"/>
      <c r="D50" s="62"/>
      <c r="E50" s="1193" t="s">
        <v>16</v>
      </c>
      <c r="F50" s="1193"/>
      <c r="G50" s="1193"/>
      <c r="H50" s="1193"/>
      <c r="I50" s="1193"/>
      <c r="J50" s="1194"/>
      <c r="K50" s="63">
        <v>15</v>
      </c>
      <c r="L50" s="64">
        <v>12</v>
      </c>
      <c r="M50" s="64">
        <v>9</v>
      </c>
      <c r="N50" s="64">
        <v>0</v>
      </c>
      <c r="O50" s="65">
        <v>0</v>
      </c>
      <c r="P50" s="48"/>
      <c r="Q50" s="48"/>
      <c r="R50" s="48"/>
      <c r="S50" s="48"/>
      <c r="T50" s="48"/>
      <c r="U50" s="48"/>
    </row>
    <row r="51" spans="1:21" ht="30.75" customHeight="1">
      <c r="A51" s="48"/>
      <c r="B51" s="1203"/>
      <c r="C51" s="1204"/>
      <c r="D51" s="66"/>
      <c r="E51" s="1193" t="s">
        <v>17</v>
      </c>
      <c r="F51" s="1193"/>
      <c r="G51" s="1193"/>
      <c r="H51" s="1193"/>
      <c r="I51" s="1193"/>
      <c r="J51" s="1194"/>
      <c r="K51" s="63" t="s">
        <v>479</v>
      </c>
      <c r="L51" s="64" t="s">
        <v>479</v>
      </c>
      <c r="M51" s="64" t="s">
        <v>479</v>
      </c>
      <c r="N51" s="64" t="s">
        <v>479</v>
      </c>
      <c r="O51" s="65" t="s">
        <v>479</v>
      </c>
      <c r="P51" s="48"/>
      <c r="Q51" s="48"/>
      <c r="R51" s="48"/>
      <c r="S51" s="48"/>
      <c r="T51" s="48"/>
      <c r="U51" s="48"/>
    </row>
    <row r="52" spans="1:21" ht="30.75" customHeight="1">
      <c r="A52" s="48"/>
      <c r="B52" s="1191" t="s">
        <v>18</v>
      </c>
      <c r="C52" s="1192"/>
      <c r="D52" s="66"/>
      <c r="E52" s="1193" t="s">
        <v>19</v>
      </c>
      <c r="F52" s="1193"/>
      <c r="G52" s="1193"/>
      <c r="H52" s="1193"/>
      <c r="I52" s="1193"/>
      <c r="J52" s="1194"/>
      <c r="K52" s="63">
        <v>591</v>
      </c>
      <c r="L52" s="64">
        <v>592</v>
      </c>
      <c r="M52" s="64">
        <v>588</v>
      </c>
      <c r="N52" s="64">
        <v>592</v>
      </c>
      <c r="O52" s="65">
        <v>592</v>
      </c>
      <c r="P52" s="48"/>
      <c r="Q52" s="48"/>
      <c r="R52" s="48"/>
      <c r="S52" s="48"/>
      <c r="T52" s="48"/>
      <c r="U52" s="48"/>
    </row>
    <row r="53" spans="1:21" ht="30.75" customHeight="1" thickBot="1">
      <c r="A53" s="48"/>
      <c r="B53" s="1195" t="s">
        <v>20</v>
      </c>
      <c r="C53" s="1196"/>
      <c r="D53" s="67"/>
      <c r="E53" s="1197" t="s">
        <v>21</v>
      </c>
      <c r="F53" s="1197"/>
      <c r="G53" s="1197"/>
      <c r="H53" s="1197"/>
      <c r="I53" s="1197"/>
      <c r="J53" s="1198"/>
      <c r="K53" s="68">
        <v>343</v>
      </c>
      <c r="L53" s="69">
        <v>337</v>
      </c>
      <c r="M53" s="69">
        <v>322</v>
      </c>
      <c r="N53" s="69">
        <v>277</v>
      </c>
      <c r="O53" s="70">
        <v>285</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I36"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519</v>
      </c>
      <c r="J40" s="79" t="s">
        <v>520</v>
      </c>
      <c r="K40" s="79" t="s">
        <v>521</v>
      </c>
      <c r="L40" s="79" t="s">
        <v>522</v>
      </c>
      <c r="M40" s="80" t="s">
        <v>523</v>
      </c>
    </row>
    <row r="41" spans="2:13" ht="27.75" customHeight="1">
      <c r="B41" s="1219" t="s">
        <v>23</v>
      </c>
      <c r="C41" s="1220"/>
      <c r="D41" s="81"/>
      <c r="E41" s="1221" t="s">
        <v>24</v>
      </c>
      <c r="F41" s="1221"/>
      <c r="G41" s="1221"/>
      <c r="H41" s="1222"/>
      <c r="I41" s="82">
        <v>6170</v>
      </c>
      <c r="J41" s="83">
        <v>7810</v>
      </c>
      <c r="K41" s="83">
        <v>8726</v>
      </c>
      <c r="L41" s="83">
        <v>8822</v>
      </c>
      <c r="M41" s="84">
        <v>8830</v>
      </c>
    </row>
    <row r="42" spans="2:13" ht="27.75" customHeight="1">
      <c r="B42" s="1209"/>
      <c r="C42" s="1210"/>
      <c r="D42" s="85"/>
      <c r="E42" s="1213" t="s">
        <v>25</v>
      </c>
      <c r="F42" s="1213"/>
      <c r="G42" s="1213"/>
      <c r="H42" s="1214"/>
      <c r="I42" s="86">
        <v>20</v>
      </c>
      <c r="J42" s="87">
        <v>9</v>
      </c>
      <c r="K42" s="87" t="s">
        <v>479</v>
      </c>
      <c r="L42" s="87" t="s">
        <v>479</v>
      </c>
      <c r="M42" s="88" t="s">
        <v>479</v>
      </c>
    </row>
    <row r="43" spans="2:13" ht="27.75" customHeight="1">
      <c r="B43" s="1209"/>
      <c r="C43" s="1210"/>
      <c r="D43" s="85"/>
      <c r="E43" s="1213" t="s">
        <v>26</v>
      </c>
      <c r="F43" s="1213"/>
      <c r="G43" s="1213"/>
      <c r="H43" s="1214"/>
      <c r="I43" s="86">
        <v>3227</v>
      </c>
      <c r="J43" s="87">
        <v>3182</v>
      </c>
      <c r="K43" s="87">
        <v>3288</v>
      </c>
      <c r="L43" s="87">
        <v>3328</v>
      </c>
      <c r="M43" s="88">
        <v>3228</v>
      </c>
    </row>
    <row r="44" spans="2:13" ht="27.75" customHeight="1">
      <c r="B44" s="1209"/>
      <c r="C44" s="1210"/>
      <c r="D44" s="85"/>
      <c r="E44" s="1213" t="s">
        <v>27</v>
      </c>
      <c r="F44" s="1213"/>
      <c r="G44" s="1213"/>
      <c r="H44" s="1214"/>
      <c r="I44" s="86">
        <v>151</v>
      </c>
      <c r="J44" s="87">
        <v>134</v>
      </c>
      <c r="K44" s="87">
        <v>152</v>
      </c>
      <c r="L44" s="87">
        <v>122</v>
      </c>
      <c r="M44" s="88">
        <v>106</v>
      </c>
    </row>
    <row r="45" spans="2:13" ht="27.75" customHeight="1">
      <c r="B45" s="1209"/>
      <c r="C45" s="1210"/>
      <c r="D45" s="85"/>
      <c r="E45" s="1213" t="s">
        <v>28</v>
      </c>
      <c r="F45" s="1213"/>
      <c r="G45" s="1213"/>
      <c r="H45" s="1214"/>
      <c r="I45" s="86">
        <v>897</v>
      </c>
      <c r="J45" s="87">
        <v>910</v>
      </c>
      <c r="K45" s="87">
        <v>847</v>
      </c>
      <c r="L45" s="87">
        <v>754</v>
      </c>
      <c r="M45" s="88">
        <v>743</v>
      </c>
    </row>
    <row r="46" spans="2:13" ht="27.75" customHeight="1">
      <c r="B46" s="1209"/>
      <c r="C46" s="1210"/>
      <c r="D46" s="85"/>
      <c r="E46" s="1213" t="s">
        <v>29</v>
      </c>
      <c r="F46" s="1213"/>
      <c r="G46" s="1213"/>
      <c r="H46" s="1214"/>
      <c r="I46" s="86" t="s">
        <v>479</v>
      </c>
      <c r="J46" s="87" t="s">
        <v>479</v>
      </c>
      <c r="K46" s="87" t="s">
        <v>479</v>
      </c>
      <c r="L46" s="87" t="s">
        <v>479</v>
      </c>
      <c r="M46" s="88" t="s">
        <v>479</v>
      </c>
    </row>
    <row r="47" spans="2:13" ht="27.75" customHeight="1">
      <c r="B47" s="1209"/>
      <c r="C47" s="1210"/>
      <c r="D47" s="85"/>
      <c r="E47" s="1213" t="s">
        <v>30</v>
      </c>
      <c r="F47" s="1213"/>
      <c r="G47" s="1213"/>
      <c r="H47" s="1214"/>
      <c r="I47" s="86" t="s">
        <v>479</v>
      </c>
      <c r="J47" s="87" t="s">
        <v>479</v>
      </c>
      <c r="K47" s="87" t="s">
        <v>479</v>
      </c>
      <c r="L47" s="87" t="s">
        <v>479</v>
      </c>
      <c r="M47" s="88" t="s">
        <v>479</v>
      </c>
    </row>
    <row r="48" spans="2:13" ht="27.75" customHeight="1">
      <c r="B48" s="1211"/>
      <c r="C48" s="1212"/>
      <c r="D48" s="85"/>
      <c r="E48" s="1213" t="s">
        <v>31</v>
      </c>
      <c r="F48" s="1213"/>
      <c r="G48" s="1213"/>
      <c r="H48" s="1214"/>
      <c r="I48" s="86" t="s">
        <v>479</v>
      </c>
      <c r="J48" s="87" t="s">
        <v>479</v>
      </c>
      <c r="K48" s="87" t="s">
        <v>479</v>
      </c>
      <c r="L48" s="87" t="s">
        <v>479</v>
      </c>
      <c r="M48" s="88" t="s">
        <v>479</v>
      </c>
    </row>
    <row r="49" spans="2:13" ht="27.75" customHeight="1">
      <c r="B49" s="1207" t="s">
        <v>32</v>
      </c>
      <c r="C49" s="1208"/>
      <c r="D49" s="89"/>
      <c r="E49" s="1213" t="s">
        <v>33</v>
      </c>
      <c r="F49" s="1213"/>
      <c r="G49" s="1213"/>
      <c r="H49" s="1214"/>
      <c r="I49" s="86">
        <v>1744</v>
      </c>
      <c r="J49" s="87">
        <v>1915</v>
      </c>
      <c r="K49" s="87">
        <v>1953</v>
      </c>
      <c r="L49" s="87">
        <v>1863</v>
      </c>
      <c r="M49" s="88">
        <v>2018</v>
      </c>
    </row>
    <row r="50" spans="2:13" ht="27.75" customHeight="1">
      <c r="B50" s="1209"/>
      <c r="C50" s="1210"/>
      <c r="D50" s="85"/>
      <c r="E50" s="1213" t="s">
        <v>34</v>
      </c>
      <c r="F50" s="1213"/>
      <c r="G50" s="1213"/>
      <c r="H50" s="1214"/>
      <c r="I50" s="86">
        <v>75</v>
      </c>
      <c r="J50" s="87">
        <v>63</v>
      </c>
      <c r="K50" s="87">
        <v>53</v>
      </c>
      <c r="L50" s="87">
        <v>48</v>
      </c>
      <c r="M50" s="88">
        <v>43</v>
      </c>
    </row>
    <row r="51" spans="2:13" ht="27.75" customHeight="1">
      <c r="B51" s="1211"/>
      <c r="C51" s="1212"/>
      <c r="D51" s="85"/>
      <c r="E51" s="1213" t="s">
        <v>35</v>
      </c>
      <c r="F51" s="1213"/>
      <c r="G51" s="1213"/>
      <c r="H51" s="1214"/>
      <c r="I51" s="86">
        <v>6246</v>
      </c>
      <c r="J51" s="87">
        <v>6439</v>
      </c>
      <c r="K51" s="87">
        <v>7476</v>
      </c>
      <c r="L51" s="87">
        <v>7787</v>
      </c>
      <c r="M51" s="88">
        <v>7609</v>
      </c>
    </row>
    <row r="52" spans="2:13" ht="27.75" customHeight="1" thickBot="1">
      <c r="B52" s="1215" t="s">
        <v>20</v>
      </c>
      <c r="C52" s="1216"/>
      <c r="D52" s="90"/>
      <c r="E52" s="1217" t="s">
        <v>36</v>
      </c>
      <c r="F52" s="1217"/>
      <c r="G52" s="1217"/>
      <c r="H52" s="1218"/>
      <c r="I52" s="91">
        <v>2400</v>
      </c>
      <c r="J52" s="92">
        <v>3627</v>
      </c>
      <c r="K52" s="92">
        <v>3530</v>
      </c>
      <c r="L52" s="92">
        <v>3328</v>
      </c>
      <c r="M52" s="93">
        <v>3236</v>
      </c>
    </row>
    <row r="53" spans="2:13" ht="27.75" customHeight="1">
      <c r="B53" s="94" t="s">
        <v>37</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F55" zoomScaleNormal="100" zoomScaleSheetLayoutView="55" workbookViewId="0"/>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549</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549</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550</v>
      </c>
      <c r="C41" s="246"/>
      <c r="D41" s="246"/>
      <c r="E41" s="246"/>
      <c r="F41" s="246"/>
      <c r="G41" s="246"/>
      <c r="H41" s="246"/>
      <c r="I41" s="246"/>
      <c r="J41" s="246"/>
      <c r="K41" s="246"/>
      <c r="L41" s="246"/>
      <c r="M41" s="246"/>
      <c r="N41" s="246"/>
      <c r="O41" s="246"/>
      <c r="P41" s="247"/>
    </row>
    <row r="42" spans="2:17">
      <c r="B42" s="248"/>
      <c r="C42" s="244"/>
      <c r="D42" s="244"/>
      <c r="E42" s="244"/>
      <c r="F42" s="244"/>
      <c r="G42" s="351" t="s">
        <v>551</v>
      </c>
      <c r="I42" s="352"/>
      <c r="J42" s="352"/>
      <c r="K42" s="352"/>
      <c r="L42" s="244"/>
      <c r="M42" s="244"/>
      <c r="N42" s="244"/>
      <c r="O42" s="244"/>
    </row>
    <row r="43" spans="2:17">
      <c r="B43" s="248"/>
      <c r="C43" s="244"/>
      <c r="D43" s="244"/>
      <c r="E43" s="244"/>
      <c r="F43" s="244"/>
      <c r="G43" s="1259"/>
      <c r="H43" s="1236"/>
      <c r="I43" s="1236"/>
      <c r="J43" s="1236"/>
      <c r="K43" s="1236"/>
      <c r="L43" s="1236"/>
      <c r="M43" s="1236"/>
      <c r="N43" s="1236"/>
      <c r="O43" s="1237"/>
    </row>
    <row r="44" spans="2:17">
      <c r="B44" s="248"/>
      <c r="C44" s="244"/>
      <c r="D44" s="244"/>
      <c r="E44" s="244"/>
      <c r="F44" s="244"/>
      <c r="G44" s="1238"/>
      <c r="H44" s="1239"/>
      <c r="I44" s="1239"/>
      <c r="J44" s="1239"/>
      <c r="K44" s="1239"/>
      <c r="L44" s="1239"/>
      <c r="M44" s="1239"/>
      <c r="N44" s="1239"/>
      <c r="O44" s="1240"/>
    </row>
    <row r="45" spans="2:17">
      <c r="B45" s="248"/>
      <c r="C45" s="244"/>
      <c r="D45" s="244"/>
      <c r="E45" s="244"/>
      <c r="F45" s="244"/>
      <c r="G45" s="1238"/>
      <c r="H45" s="1239"/>
      <c r="I45" s="1239"/>
      <c r="J45" s="1239"/>
      <c r="K45" s="1239"/>
      <c r="L45" s="1239"/>
      <c r="M45" s="1239"/>
      <c r="N45" s="1239"/>
      <c r="O45" s="1240"/>
    </row>
    <row r="46" spans="2:17">
      <c r="B46" s="248"/>
      <c r="C46" s="244"/>
      <c r="D46" s="244"/>
      <c r="E46" s="244"/>
      <c r="F46" s="244"/>
      <c r="G46" s="1238"/>
      <c r="H46" s="1239"/>
      <c r="I46" s="1239"/>
      <c r="J46" s="1239"/>
      <c r="K46" s="1239"/>
      <c r="L46" s="1239"/>
      <c r="M46" s="1239"/>
      <c r="N46" s="1239"/>
      <c r="O46" s="1240"/>
    </row>
    <row r="47" spans="2:17">
      <c r="B47" s="248"/>
      <c r="C47" s="244"/>
      <c r="D47" s="244"/>
      <c r="E47" s="244"/>
      <c r="F47" s="244"/>
      <c r="G47" s="1241"/>
      <c r="H47" s="1242"/>
      <c r="I47" s="1242"/>
      <c r="J47" s="1242"/>
      <c r="K47" s="1242"/>
      <c r="L47" s="1242"/>
      <c r="M47" s="1242"/>
      <c r="N47" s="1242"/>
      <c r="O47" s="1243"/>
    </row>
    <row r="48" spans="2:17">
      <c r="B48" s="248"/>
      <c r="C48" s="244"/>
      <c r="D48" s="244"/>
      <c r="E48" s="244"/>
      <c r="F48" s="244"/>
      <c r="G48" s="244"/>
      <c r="H48" s="353"/>
      <c r="I48" s="353"/>
      <c r="J48" s="353"/>
    </row>
    <row r="49" spans="1:17">
      <c r="B49" s="248"/>
      <c r="C49" s="244"/>
      <c r="D49" s="244"/>
      <c r="E49" s="244"/>
      <c r="F49" s="244"/>
      <c r="G49" s="243" t="s">
        <v>552</v>
      </c>
    </row>
    <row r="50" spans="1:17">
      <c r="B50" s="248"/>
      <c r="C50" s="244"/>
      <c r="D50" s="244"/>
      <c r="E50" s="244"/>
      <c r="F50" s="244"/>
      <c r="G50" s="1244"/>
      <c r="H50" s="1245"/>
      <c r="I50" s="1245"/>
      <c r="J50" s="1246"/>
      <c r="K50" s="354" t="s">
        <v>519</v>
      </c>
      <c r="L50" s="354" t="s">
        <v>520</v>
      </c>
      <c r="M50" s="354" t="s">
        <v>521</v>
      </c>
      <c r="N50" s="354" t="s">
        <v>522</v>
      </c>
      <c r="O50" s="354" t="s">
        <v>523</v>
      </c>
    </row>
    <row r="51" spans="1:17">
      <c r="B51" s="248"/>
      <c r="C51" s="244"/>
      <c r="D51" s="244"/>
      <c r="E51" s="244"/>
      <c r="F51" s="244"/>
      <c r="G51" s="1247" t="s">
        <v>553</v>
      </c>
      <c r="H51" s="1248"/>
      <c r="I51" s="1253" t="s">
        <v>554</v>
      </c>
      <c r="J51" s="1253"/>
      <c r="K51" s="1257"/>
      <c r="L51" s="1257"/>
      <c r="M51" s="1257"/>
      <c r="N51" s="1257"/>
      <c r="O51" s="1257"/>
    </row>
    <row r="52" spans="1:17">
      <c r="B52" s="248"/>
      <c r="C52" s="244"/>
      <c r="D52" s="244"/>
      <c r="E52" s="244"/>
      <c r="F52" s="244"/>
      <c r="G52" s="1249"/>
      <c r="H52" s="1250"/>
      <c r="I52" s="1254"/>
      <c r="J52" s="1254"/>
      <c r="K52" s="1223"/>
      <c r="L52" s="1223"/>
      <c r="M52" s="1223"/>
      <c r="N52" s="1223"/>
      <c r="O52" s="1223"/>
    </row>
    <row r="53" spans="1:17">
      <c r="A53" s="355"/>
      <c r="B53" s="248"/>
      <c r="C53" s="244"/>
      <c r="D53" s="244"/>
      <c r="E53" s="244"/>
      <c r="F53" s="244"/>
      <c r="G53" s="1249"/>
      <c r="H53" s="1250"/>
      <c r="I53" s="1233" t="s">
        <v>555</v>
      </c>
      <c r="J53" s="1233"/>
      <c r="K53" s="1258"/>
      <c r="L53" s="1258"/>
      <c r="M53" s="1258"/>
      <c r="N53" s="1258"/>
      <c r="O53" s="1258"/>
    </row>
    <row r="54" spans="1:17">
      <c r="A54" s="355"/>
      <c r="B54" s="248"/>
      <c r="C54" s="244"/>
      <c r="D54" s="244"/>
      <c r="E54" s="244"/>
      <c r="F54" s="244"/>
      <c r="G54" s="1251"/>
      <c r="H54" s="1252"/>
      <c r="I54" s="1233"/>
      <c r="J54" s="1233"/>
      <c r="K54" s="1256"/>
      <c r="L54" s="1256"/>
      <c r="M54" s="1256"/>
      <c r="N54" s="1256"/>
      <c r="O54" s="1256"/>
    </row>
    <row r="55" spans="1:17">
      <c r="A55" s="355"/>
      <c r="B55" s="248"/>
      <c r="C55" s="244"/>
      <c r="D55" s="244"/>
      <c r="E55" s="244"/>
      <c r="F55" s="244"/>
      <c r="G55" s="1227" t="s">
        <v>556</v>
      </c>
      <c r="H55" s="1228"/>
      <c r="I55" s="1233" t="s">
        <v>554</v>
      </c>
      <c r="J55" s="1233"/>
      <c r="K55" s="1257"/>
      <c r="L55" s="1257"/>
      <c r="M55" s="1257"/>
      <c r="N55" s="1257"/>
      <c r="O55" s="1257"/>
    </row>
    <row r="56" spans="1:17">
      <c r="A56" s="355"/>
      <c r="B56" s="248"/>
      <c r="C56" s="244"/>
      <c r="D56" s="244"/>
      <c r="E56" s="244"/>
      <c r="F56" s="244"/>
      <c r="G56" s="1229"/>
      <c r="H56" s="1230"/>
      <c r="I56" s="1233"/>
      <c r="J56" s="1233"/>
      <c r="K56" s="1223"/>
      <c r="L56" s="1223"/>
      <c r="M56" s="1223"/>
      <c r="N56" s="1223"/>
      <c r="O56" s="1223"/>
    </row>
    <row r="57" spans="1:17" s="355" customFormat="1">
      <c r="B57" s="356"/>
      <c r="C57" s="352"/>
      <c r="D57" s="352"/>
      <c r="E57" s="352"/>
      <c r="F57" s="352"/>
      <c r="G57" s="1229"/>
      <c r="H57" s="1230"/>
      <c r="I57" s="1225" t="s">
        <v>555</v>
      </c>
      <c r="J57" s="1225"/>
      <c r="K57" s="1258"/>
      <c r="L57" s="1258"/>
      <c r="M57" s="1258"/>
      <c r="N57" s="1258"/>
      <c r="O57" s="1258"/>
      <c r="P57" s="357"/>
      <c r="Q57" s="356"/>
    </row>
    <row r="58" spans="1:17" s="355" customFormat="1">
      <c r="A58" s="243"/>
      <c r="B58" s="356"/>
      <c r="C58" s="352"/>
      <c r="D58" s="352"/>
      <c r="E58" s="352"/>
      <c r="F58" s="352"/>
      <c r="G58" s="1231"/>
      <c r="H58" s="1232"/>
      <c r="I58" s="1225"/>
      <c r="J58" s="1225"/>
      <c r="K58" s="1256"/>
      <c r="L58" s="1256"/>
      <c r="M58" s="1256"/>
      <c r="N58" s="1256"/>
      <c r="O58" s="1256"/>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557</v>
      </c>
      <c r="C63" s="244"/>
      <c r="D63" s="244"/>
      <c r="E63" s="244"/>
      <c r="F63" s="244"/>
      <c r="G63" s="244"/>
      <c r="H63" s="244"/>
      <c r="I63" s="244"/>
      <c r="J63" s="244"/>
      <c r="K63" s="244"/>
      <c r="L63" s="244"/>
      <c r="M63" s="244"/>
      <c r="N63" s="244"/>
      <c r="O63" s="244"/>
    </row>
    <row r="64" spans="1:17">
      <c r="B64" s="248"/>
      <c r="C64" s="244"/>
      <c r="D64" s="244"/>
      <c r="E64" s="244"/>
      <c r="F64" s="244"/>
      <c r="G64" s="351" t="s">
        <v>551</v>
      </c>
      <c r="I64" s="352"/>
      <c r="J64" s="352"/>
      <c r="K64" s="352"/>
      <c r="L64" s="244"/>
      <c r="M64" s="244"/>
      <c r="N64" s="244"/>
      <c r="O64" s="244"/>
    </row>
    <row r="65" spans="2:30">
      <c r="B65" s="248"/>
      <c r="C65" s="244"/>
      <c r="D65" s="244"/>
      <c r="E65" s="244"/>
      <c r="F65" s="244"/>
      <c r="G65" s="1235" t="s">
        <v>560</v>
      </c>
      <c r="H65" s="1236"/>
      <c r="I65" s="1236"/>
      <c r="J65" s="1236"/>
      <c r="K65" s="1236"/>
      <c r="L65" s="1236"/>
      <c r="M65" s="1236"/>
      <c r="N65" s="1236"/>
      <c r="O65" s="1237"/>
    </row>
    <row r="66" spans="2:30">
      <c r="B66" s="248"/>
      <c r="C66" s="244"/>
      <c r="D66" s="244"/>
      <c r="E66" s="244"/>
      <c r="F66" s="244"/>
      <c r="G66" s="1238"/>
      <c r="H66" s="1239"/>
      <c r="I66" s="1239"/>
      <c r="J66" s="1239"/>
      <c r="K66" s="1239"/>
      <c r="L66" s="1239"/>
      <c r="M66" s="1239"/>
      <c r="N66" s="1239"/>
      <c r="O66" s="1240"/>
    </row>
    <row r="67" spans="2:30">
      <c r="B67" s="248"/>
      <c r="C67" s="244"/>
      <c r="D67" s="244"/>
      <c r="E67" s="244"/>
      <c r="F67" s="244"/>
      <c r="G67" s="1238"/>
      <c r="H67" s="1239"/>
      <c r="I67" s="1239"/>
      <c r="J67" s="1239"/>
      <c r="K67" s="1239"/>
      <c r="L67" s="1239"/>
      <c r="M67" s="1239"/>
      <c r="N67" s="1239"/>
      <c r="O67" s="1240"/>
    </row>
    <row r="68" spans="2:30">
      <c r="B68" s="248"/>
      <c r="C68" s="244"/>
      <c r="D68" s="244"/>
      <c r="E68" s="244"/>
      <c r="F68" s="244"/>
      <c r="G68" s="1238"/>
      <c r="H68" s="1239"/>
      <c r="I68" s="1239"/>
      <c r="J68" s="1239"/>
      <c r="K68" s="1239"/>
      <c r="L68" s="1239"/>
      <c r="M68" s="1239"/>
      <c r="N68" s="1239"/>
      <c r="O68" s="1240"/>
    </row>
    <row r="69" spans="2:30">
      <c r="B69" s="248"/>
      <c r="C69" s="244"/>
      <c r="D69" s="244"/>
      <c r="E69" s="244"/>
      <c r="F69" s="244"/>
      <c r="G69" s="1241"/>
      <c r="H69" s="1242"/>
      <c r="I69" s="1242"/>
      <c r="J69" s="1242"/>
      <c r="K69" s="1242"/>
      <c r="L69" s="1242"/>
      <c r="M69" s="1242"/>
      <c r="N69" s="1242"/>
      <c r="O69" s="124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558</v>
      </c>
      <c r="I71" s="368"/>
      <c r="J71" s="364"/>
      <c r="K71" s="364"/>
      <c r="L71" s="365"/>
      <c r="M71" s="364"/>
      <c r="N71" s="365"/>
      <c r="O71" s="366"/>
    </row>
    <row r="72" spans="2:30">
      <c r="B72" s="248"/>
      <c r="C72" s="244"/>
      <c r="D72" s="244"/>
      <c r="E72" s="244"/>
      <c r="F72" s="244"/>
      <c r="G72" s="1244"/>
      <c r="H72" s="1245"/>
      <c r="I72" s="1245"/>
      <c r="J72" s="1246"/>
      <c r="K72" s="354" t="s">
        <v>519</v>
      </c>
      <c r="L72" s="354" t="s">
        <v>520</v>
      </c>
      <c r="M72" s="354" t="s">
        <v>521</v>
      </c>
      <c r="N72" s="354" t="s">
        <v>522</v>
      </c>
      <c r="O72" s="354" t="s">
        <v>523</v>
      </c>
    </row>
    <row r="73" spans="2:30">
      <c r="B73" s="248"/>
      <c r="C73" s="244"/>
      <c r="D73" s="244"/>
      <c r="E73" s="244"/>
      <c r="F73" s="244"/>
      <c r="G73" s="1247" t="s">
        <v>553</v>
      </c>
      <c r="H73" s="1248"/>
      <c r="I73" s="1253" t="s">
        <v>554</v>
      </c>
      <c r="J73" s="1253"/>
      <c r="K73" s="1234">
        <v>68.8</v>
      </c>
      <c r="L73" s="1234">
        <v>99.2</v>
      </c>
      <c r="M73" s="1223">
        <v>96.7</v>
      </c>
      <c r="N73" s="1223">
        <v>94.3</v>
      </c>
      <c r="O73" s="1223">
        <v>89.7</v>
      </c>
      <c r="S73" s="243">
        <v>9.9</v>
      </c>
    </row>
    <row r="74" spans="2:30">
      <c r="B74" s="248"/>
      <c r="C74" s="244"/>
      <c r="D74" s="244"/>
      <c r="E74" s="244"/>
      <c r="F74" s="244"/>
      <c r="G74" s="1249"/>
      <c r="H74" s="1250"/>
      <c r="I74" s="1254"/>
      <c r="J74" s="1254"/>
      <c r="K74" s="1234"/>
      <c r="L74" s="1234"/>
      <c r="M74" s="1223"/>
      <c r="N74" s="1223"/>
      <c r="O74" s="1223"/>
    </row>
    <row r="75" spans="2:30">
      <c r="B75" s="248"/>
      <c r="C75" s="244"/>
      <c r="D75" s="244"/>
      <c r="E75" s="244"/>
      <c r="F75" s="244"/>
      <c r="G75" s="1249"/>
      <c r="H75" s="1250"/>
      <c r="I75" s="1233" t="s">
        <v>559</v>
      </c>
      <c r="J75" s="1233"/>
      <c r="K75" s="1255">
        <v>11.9</v>
      </c>
      <c r="L75" s="1255">
        <v>10.1</v>
      </c>
      <c r="M75" s="1255">
        <v>9.3000000000000007</v>
      </c>
      <c r="N75" s="1255">
        <v>8.6</v>
      </c>
      <c r="O75" s="1255">
        <v>8.1999999999999993</v>
      </c>
      <c r="U75" s="243">
        <v>81.2</v>
      </c>
      <c r="W75" s="243">
        <v>87.2</v>
      </c>
      <c r="Y75" s="243">
        <v>99.8</v>
      </c>
      <c r="AA75" s="243">
        <v>109.5</v>
      </c>
      <c r="AC75" s="243">
        <v>115.2</v>
      </c>
    </row>
    <row r="76" spans="2:30">
      <c r="B76" s="248"/>
      <c r="C76" s="244"/>
      <c r="D76" s="244"/>
      <c r="E76" s="244"/>
      <c r="F76" s="244"/>
      <c r="G76" s="1251"/>
      <c r="H76" s="1252"/>
      <c r="I76" s="1233"/>
      <c r="J76" s="1233"/>
      <c r="K76" s="1256"/>
      <c r="L76" s="1256"/>
      <c r="M76" s="1256"/>
      <c r="N76" s="1256"/>
      <c r="O76" s="1256"/>
    </row>
    <row r="77" spans="2:30">
      <c r="B77" s="248"/>
      <c r="C77" s="244"/>
      <c r="D77" s="244"/>
      <c r="E77" s="244"/>
      <c r="F77" s="244"/>
      <c r="G77" s="1227" t="s">
        <v>556</v>
      </c>
      <c r="H77" s="1228"/>
      <c r="I77" s="1233" t="s">
        <v>554</v>
      </c>
      <c r="J77" s="1233"/>
      <c r="K77" s="1234">
        <v>27.1</v>
      </c>
      <c r="L77" s="1234">
        <v>18.7</v>
      </c>
      <c r="M77" s="1223">
        <v>12.9</v>
      </c>
      <c r="N77" s="1223">
        <v>22.6</v>
      </c>
      <c r="O77" s="1223">
        <v>0.8</v>
      </c>
      <c r="R77" s="243">
        <v>12.3</v>
      </c>
      <c r="T77" s="243">
        <v>11.1</v>
      </c>
    </row>
    <row r="78" spans="2:30">
      <c r="B78" s="248"/>
      <c r="C78" s="244"/>
      <c r="D78" s="244"/>
      <c r="E78" s="244"/>
      <c r="F78" s="244"/>
      <c r="G78" s="1229"/>
      <c r="H78" s="1230"/>
      <c r="I78" s="1233"/>
      <c r="J78" s="1233"/>
      <c r="K78" s="1234"/>
      <c r="L78" s="1234"/>
      <c r="M78" s="1223"/>
      <c r="N78" s="1223"/>
      <c r="O78" s="1223"/>
    </row>
    <row r="79" spans="2:30">
      <c r="B79" s="248"/>
      <c r="C79" s="244"/>
      <c r="D79" s="244"/>
      <c r="E79" s="244"/>
      <c r="F79" s="244"/>
      <c r="G79" s="1229"/>
      <c r="H79" s="1230"/>
      <c r="I79" s="1224" t="s">
        <v>559</v>
      </c>
      <c r="J79" s="1225"/>
      <c r="K79" s="1226">
        <v>11.9</v>
      </c>
      <c r="L79" s="1226">
        <v>10.7</v>
      </c>
      <c r="M79" s="1226">
        <v>10</v>
      </c>
      <c r="N79" s="1226">
        <v>9.5</v>
      </c>
      <c r="O79" s="1226">
        <v>8.1</v>
      </c>
      <c r="V79" s="243">
        <v>53.5</v>
      </c>
      <c r="X79" s="243">
        <v>48.2</v>
      </c>
      <c r="Z79" s="243">
        <v>34.200000000000003</v>
      </c>
      <c r="AB79" s="243">
        <v>30.3</v>
      </c>
      <c r="AD79" s="243">
        <v>28.9</v>
      </c>
    </row>
    <row r="80" spans="2:30">
      <c r="B80" s="248"/>
      <c r="C80" s="244"/>
      <c r="D80" s="244"/>
      <c r="E80" s="244"/>
      <c r="F80" s="244"/>
      <c r="G80" s="1231"/>
      <c r="H80" s="1232"/>
      <c r="I80" s="1225"/>
      <c r="J80" s="1225"/>
      <c r="K80" s="1226"/>
      <c r="L80" s="1226"/>
      <c r="M80" s="1226"/>
      <c r="N80" s="1226"/>
      <c r="O80" s="1226"/>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100" zoomScaleNormal="100" zoomScaleSheetLayoutView="70" workbookViewId="0">
      <selection activeCell="E112" sqref="E112"/>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106" zoomScaleNormal="100" zoomScaleSheetLayoutView="55" workbookViewId="0">
      <selection activeCell="E112" sqref="E112"/>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38</v>
      </c>
      <c r="E2" s="109"/>
      <c r="F2" s="110" t="s">
        <v>518</v>
      </c>
      <c r="G2" s="111"/>
      <c r="H2" s="112"/>
    </row>
    <row r="3" spans="1:8">
      <c r="A3" s="108" t="s">
        <v>511</v>
      </c>
      <c r="B3" s="113"/>
      <c r="C3" s="114"/>
      <c r="D3" s="115">
        <v>77571</v>
      </c>
      <c r="E3" s="116"/>
      <c r="F3" s="117">
        <v>96333</v>
      </c>
      <c r="G3" s="118"/>
      <c r="H3" s="119"/>
    </row>
    <row r="4" spans="1:8">
      <c r="A4" s="120"/>
      <c r="B4" s="121"/>
      <c r="C4" s="122"/>
      <c r="D4" s="123">
        <v>53182</v>
      </c>
      <c r="E4" s="124"/>
      <c r="F4" s="125">
        <v>57060</v>
      </c>
      <c r="G4" s="126"/>
      <c r="H4" s="127"/>
    </row>
    <row r="5" spans="1:8">
      <c r="A5" s="108" t="s">
        <v>513</v>
      </c>
      <c r="B5" s="113"/>
      <c r="C5" s="114"/>
      <c r="D5" s="115">
        <v>319726</v>
      </c>
      <c r="E5" s="116"/>
      <c r="F5" s="117">
        <v>117673</v>
      </c>
      <c r="G5" s="118"/>
      <c r="H5" s="119"/>
    </row>
    <row r="6" spans="1:8">
      <c r="A6" s="120"/>
      <c r="B6" s="121"/>
      <c r="C6" s="122"/>
      <c r="D6" s="123">
        <v>193258</v>
      </c>
      <c r="E6" s="124"/>
      <c r="F6" s="125">
        <v>62359</v>
      </c>
      <c r="G6" s="126"/>
      <c r="H6" s="127"/>
    </row>
    <row r="7" spans="1:8">
      <c r="A7" s="108" t="s">
        <v>514</v>
      </c>
      <c r="B7" s="113"/>
      <c r="C7" s="114"/>
      <c r="D7" s="115">
        <v>290401</v>
      </c>
      <c r="E7" s="116"/>
      <c r="F7" s="117">
        <v>118223</v>
      </c>
      <c r="G7" s="118"/>
      <c r="H7" s="119"/>
    </row>
    <row r="8" spans="1:8">
      <c r="A8" s="120"/>
      <c r="B8" s="121"/>
      <c r="C8" s="122"/>
      <c r="D8" s="123">
        <v>132330</v>
      </c>
      <c r="E8" s="124"/>
      <c r="F8" s="125">
        <v>57106</v>
      </c>
      <c r="G8" s="126"/>
      <c r="H8" s="127"/>
    </row>
    <row r="9" spans="1:8">
      <c r="A9" s="108" t="s">
        <v>515</v>
      </c>
      <c r="B9" s="113"/>
      <c r="C9" s="114"/>
      <c r="D9" s="115">
        <v>93847</v>
      </c>
      <c r="E9" s="116"/>
      <c r="F9" s="117">
        <v>128485</v>
      </c>
      <c r="G9" s="118"/>
      <c r="H9" s="119"/>
    </row>
    <row r="10" spans="1:8">
      <c r="A10" s="120"/>
      <c r="B10" s="121"/>
      <c r="C10" s="122"/>
      <c r="D10" s="123">
        <v>34880</v>
      </c>
      <c r="E10" s="124"/>
      <c r="F10" s="125">
        <v>62765</v>
      </c>
      <c r="G10" s="126"/>
      <c r="H10" s="127"/>
    </row>
    <row r="11" spans="1:8">
      <c r="A11" s="108" t="s">
        <v>516</v>
      </c>
      <c r="B11" s="113"/>
      <c r="C11" s="114"/>
      <c r="D11" s="115">
        <v>65130</v>
      </c>
      <c r="E11" s="116"/>
      <c r="F11" s="117">
        <v>128611</v>
      </c>
      <c r="G11" s="118"/>
      <c r="H11" s="119"/>
    </row>
    <row r="12" spans="1:8">
      <c r="A12" s="120"/>
      <c r="B12" s="121"/>
      <c r="C12" s="128"/>
      <c r="D12" s="123">
        <v>27096</v>
      </c>
      <c r="E12" s="124"/>
      <c r="F12" s="125">
        <v>61552</v>
      </c>
      <c r="G12" s="126"/>
      <c r="H12" s="127"/>
    </row>
    <row r="13" spans="1:8">
      <c r="A13" s="108"/>
      <c r="B13" s="113"/>
      <c r="C13" s="129"/>
      <c r="D13" s="130">
        <v>169335</v>
      </c>
      <c r="E13" s="131"/>
      <c r="F13" s="132">
        <v>117865</v>
      </c>
      <c r="G13" s="133"/>
      <c r="H13" s="119"/>
    </row>
    <row r="14" spans="1:8">
      <c r="A14" s="120"/>
      <c r="B14" s="121"/>
      <c r="C14" s="122"/>
      <c r="D14" s="123">
        <v>88149</v>
      </c>
      <c r="E14" s="124"/>
      <c r="F14" s="125">
        <v>60168</v>
      </c>
      <c r="G14" s="126"/>
      <c r="H14" s="127"/>
    </row>
    <row r="17" spans="1:11">
      <c r="A17" s="104" t="s">
        <v>39</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40</v>
      </c>
      <c r="B19" s="134">
        <f>ROUND(VALUE(SUBSTITUTE(実質収支比率等に係る経年分析!F$48,"▲","-")),2)</f>
        <v>8.56</v>
      </c>
      <c r="C19" s="134">
        <f>ROUND(VALUE(SUBSTITUTE(実質収支比率等に係る経年分析!G$48,"▲","-")),2)</f>
        <v>8.07</v>
      </c>
      <c r="D19" s="134">
        <f>ROUND(VALUE(SUBSTITUTE(実質収支比率等に係る経年分析!H$48,"▲","-")),2)</f>
        <v>6.6</v>
      </c>
      <c r="E19" s="134">
        <f>ROUND(VALUE(SUBSTITUTE(実質収支比率等に係る経年分析!I$48,"▲","-")),2)</f>
        <v>11.16</v>
      </c>
      <c r="F19" s="134">
        <f>ROUND(VALUE(SUBSTITUTE(実質収支比率等に係る経年分析!J$48,"▲","-")),2)</f>
        <v>12.2</v>
      </c>
    </row>
    <row r="20" spans="1:11">
      <c r="A20" s="134" t="s">
        <v>41</v>
      </c>
      <c r="B20" s="134">
        <f>ROUND(VALUE(SUBSTITUTE(実質収支比率等に係る経年分析!F$47,"▲","-")),2)</f>
        <v>14.11</v>
      </c>
      <c r="C20" s="134">
        <f>ROUND(VALUE(SUBSTITUTE(実質収支比率等に係る経年分析!G$47,"▲","-")),2)</f>
        <v>15.92</v>
      </c>
      <c r="D20" s="134">
        <f>ROUND(VALUE(SUBSTITUTE(実質収支比率等に係る経年分析!H$47,"▲","-")),2)</f>
        <v>17.13</v>
      </c>
      <c r="E20" s="134">
        <f>ROUND(VALUE(SUBSTITUTE(実質収支比率等に係る経年分析!I$47,"▲","-")),2)</f>
        <v>17.600000000000001</v>
      </c>
      <c r="F20" s="134">
        <f>ROUND(VALUE(SUBSTITUTE(実質収支比率等に係る経年分析!J$47,"▲","-")),2)</f>
        <v>19.809999999999999</v>
      </c>
    </row>
    <row r="21" spans="1:11">
      <c r="A21" s="134" t="s">
        <v>42</v>
      </c>
      <c r="B21" s="134">
        <f>IF(ISNUMBER(VALUE(SUBSTITUTE(実質収支比率等に係る経年分析!F$49,"▲","-"))),ROUND(VALUE(SUBSTITUTE(実質収支比率等に係る経年分析!F$49,"▲","-")),2),NA())</f>
        <v>-3.29</v>
      </c>
      <c r="C21" s="134">
        <f>IF(ISNUMBER(VALUE(SUBSTITUTE(実質収支比率等に係る経年分析!G$49,"▲","-"))),ROUND(VALUE(SUBSTITUTE(実質収支比率等に係る経年分析!G$49,"▲","-")),2),NA())</f>
        <v>2.2200000000000002</v>
      </c>
      <c r="D21" s="134">
        <f>IF(ISNUMBER(VALUE(SUBSTITUTE(実質収支比率等に係る経年分析!H$49,"▲","-"))),ROUND(VALUE(SUBSTITUTE(実質収支比率等に係る経年分析!H$49,"▲","-")),2),NA())</f>
        <v>-0.28999999999999998</v>
      </c>
      <c r="E21" s="134">
        <f>IF(ISNUMBER(VALUE(SUBSTITUTE(実質収支比率等に係る経年分析!I$49,"▲","-"))),ROUND(VALUE(SUBSTITUTE(実質収支比率等に係る経年分析!I$49,"▲","-")),2),NA())</f>
        <v>4.3899999999999997</v>
      </c>
      <c r="F21" s="134">
        <f>IF(ISNUMBER(VALUE(SUBSTITUTE(実質収支比率等に係る経年分析!J$49,"▲","-"))),ROUND(VALUE(SUBSTITUTE(実質収支比率等に係る経年分析!J$49,"▲","-")),2),NA())</f>
        <v>3.77</v>
      </c>
    </row>
    <row r="24" spans="1:11">
      <c r="A24" s="104" t="s">
        <v>43</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44</v>
      </c>
      <c r="C26" s="135" t="s">
        <v>45</v>
      </c>
      <c r="D26" s="135" t="s">
        <v>44</v>
      </c>
      <c r="E26" s="135" t="s">
        <v>45</v>
      </c>
      <c r="F26" s="135" t="s">
        <v>44</v>
      </c>
      <c r="G26" s="135" t="s">
        <v>45</v>
      </c>
      <c r="H26" s="135" t="s">
        <v>44</v>
      </c>
      <c r="I26" s="135" t="s">
        <v>45</v>
      </c>
      <c r="J26" s="135" t="s">
        <v>44</v>
      </c>
      <c r="K26" s="135" t="s">
        <v>45</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0.49</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0.35</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0.34</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0.45</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0.4</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介護保険特別会計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0.25</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0.32</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0.52</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0.53</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0.55000000000000004</v>
      </c>
    </row>
    <row r="30" spans="1:11">
      <c r="A30" s="135" t="str">
        <f>IF(連結実質赤字比率に係る赤字・黒字の構成分析!C$40="",NA(),連結実質赤字比率に係る赤字・黒字の構成分析!C$40)</f>
        <v>簡易水道事業特別会計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0.79</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0.64</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0.74</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0.81</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0.84</v>
      </c>
    </row>
    <row r="31" spans="1:11">
      <c r="A31" s="135" t="str">
        <f>IF(連結実質赤字比率に係る赤字・黒字の構成分析!C$39="",NA(),連結実質赤字比率に係る赤字・黒字の構成分析!C$39)</f>
        <v>国民健康保険事業特別会計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1.38</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1.9</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2.12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1.4</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1.93</v>
      </c>
    </row>
    <row r="32" spans="1:11">
      <c r="A32" s="135" t="str">
        <f>IF(連結実質赤字比率に係る赤字・黒字の構成分析!C$38="",NA(),連結実質赤字比率に係る赤字・黒字の構成分析!C$38)</f>
        <v>工業用水道事業会計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2.2000000000000002</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1.91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1.82</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2.31</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2</v>
      </c>
    </row>
    <row r="33" spans="1:16">
      <c r="A33" s="135" t="str">
        <f>IF(連結実質赤字比率に係る赤字・黒字の構成分析!C$37="",NA(),連結実質赤字比率に係る赤字・黒字の構成分析!C$37)</f>
        <v>老人保健施設事業会計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5.05</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4.7</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3.84</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3.48</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3.44</v>
      </c>
    </row>
    <row r="34" spans="1:16">
      <c r="A34" s="135" t="str">
        <f>IF(連結実質赤字比率に係る赤字・黒字の構成分析!C$36="",NA(),連結実質赤字比率に係る赤字・黒字の構成分析!C$36)</f>
        <v>病院事業会計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22.1</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18.559999999999999</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15.44</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14.66</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11.64</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8.5500000000000007</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8.06</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6.59</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11.16</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12.2</v>
      </c>
    </row>
    <row r="36" spans="1:16">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11.83</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12.43</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12.78</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14.04</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12.25</v>
      </c>
    </row>
    <row r="39" spans="1:16">
      <c r="A39" s="104" t="s">
        <v>46</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47</v>
      </c>
      <c r="C41" s="136"/>
      <c r="D41" s="136" t="s">
        <v>48</v>
      </c>
      <c r="E41" s="136" t="s">
        <v>47</v>
      </c>
      <c r="F41" s="136"/>
      <c r="G41" s="136" t="s">
        <v>48</v>
      </c>
      <c r="H41" s="136" t="s">
        <v>47</v>
      </c>
      <c r="I41" s="136"/>
      <c r="J41" s="136" t="s">
        <v>48</v>
      </c>
      <c r="K41" s="136" t="s">
        <v>47</v>
      </c>
      <c r="L41" s="136"/>
      <c r="M41" s="136" t="s">
        <v>48</v>
      </c>
      <c r="N41" s="136" t="s">
        <v>47</v>
      </c>
      <c r="O41" s="136"/>
      <c r="P41" s="136" t="s">
        <v>48</v>
      </c>
    </row>
    <row r="42" spans="1:16">
      <c r="A42" s="136" t="s">
        <v>49</v>
      </c>
      <c r="B42" s="136"/>
      <c r="C42" s="136"/>
      <c r="D42" s="136">
        <f>'実質公債費比率（分子）の構造'!K$52</f>
        <v>591</v>
      </c>
      <c r="E42" s="136"/>
      <c r="F42" s="136"/>
      <c r="G42" s="136">
        <f>'実質公債費比率（分子）の構造'!L$52</f>
        <v>592</v>
      </c>
      <c r="H42" s="136"/>
      <c r="I42" s="136"/>
      <c r="J42" s="136">
        <f>'実質公債費比率（分子）の構造'!M$52</f>
        <v>588</v>
      </c>
      <c r="K42" s="136"/>
      <c r="L42" s="136"/>
      <c r="M42" s="136">
        <f>'実質公債費比率（分子）の構造'!N$52</f>
        <v>592</v>
      </c>
      <c r="N42" s="136"/>
      <c r="O42" s="136"/>
      <c r="P42" s="136">
        <f>'実質公債費比率（分子）の構造'!O$52</f>
        <v>592</v>
      </c>
    </row>
    <row r="43" spans="1:16">
      <c r="A43" s="136" t="s">
        <v>50</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51</v>
      </c>
      <c r="B44" s="136">
        <f>'実質公債費比率（分子）の構造'!K$50</f>
        <v>15</v>
      </c>
      <c r="C44" s="136"/>
      <c r="D44" s="136"/>
      <c r="E44" s="136">
        <f>'実質公債費比率（分子）の構造'!L$50</f>
        <v>12</v>
      </c>
      <c r="F44" s="136"/>
      <c r="G44" s="136"/>
      <c r="H44" s="136">
        <f>'実質公債費比率（分子）の構造'!M$50</f>
        <v>9</v>
      </c>
      <c r="I44" s="136"/>
      <c r="J44" s="136"/>
      <c r="K44" s="136">
        <f>'実質公債費比率（分子）の構造'!N$50</f>
        <v>0</v>
      </c>
      <c r="L44" s="136"/>
      <c r="M44" s="136"/>
      <c r="N44" s="136">
        <f>'実質公債費比率（分子）の構造'!O$50</f>
        <v>0</v>
      </c>
      <c r="O44" s="136"/>
      <c r="P44" s="136"/>
    </row>
    <row r="45" spans="1:16">
      <c r="A45" s="136" t="s">
        <v>52</v>
      </c>
      <c r="B45" s="136">
        <f>'実質公債費比率（分子）の構造'!K$49</f>
        <v>38</v>
      </c>
      <c r="C45" s="136"/>
      <c r="D45" s="136"/>
      <c r="E45" s="136">
        <f>'実質公債費比率（分子）の構造'!L$49</f>
        <v>26</v>
      </c>
      <c r="F45" s="136"/>
      <c r="G45" s="136"/>
      <c r="H45" s="136">
        <f>'実質公債費比率（分子）の構造'!M$49</f>
        <v>14</v>
      </c>
      <c r="I45" s="136"/>
      <c r="J45" s="136"/>
      <c r="K45" s="136">
        <f>'実質公債費比率（分子）の構造'!N$49</f>
        <v>8</v>
      </c>
      <c r="L45" s="136"/>
      <c r="M45" s="136"/>
      <c r="N45" s="136">
        <f>'実質公債費比率（分子）の構造'!O$49</f>
        <v>9</v>
      </c>
      <c r="O45" s="136"/>
      <c r="P45" s="136"/>
    </row>
    <row r="46" spans="1:16">
      <c r="A46" s="136" t="s">
        <v>53</v>
      </c>
      <c r="B46" s="136">
        <f>'実質公債費比率（分子）の構造'!K$48</f>
        <v>191</v>
      </c>
      <c r="C46" s="136"/>
      <c r="D46" s="136"/>
      <c r="E46" s="136">
        <f>'実質公債費比率（分子）の構造'!L$48</f>
        <v>214</v>
      </c>
      <c r="F46" s="136"/>
      <c r="G46" s="136"/>
      <c r="H46" s="136">
        <f>'実質公債費比率（分子）の構造'!M$48</f>
        <v>221</v>
      </c>
      <c r="I46" s="136"/>
      <c r="J46" s="136"/>
      <c r="K46" s="136">
        <f>'実質公債費比率（分子）の構造'!N$48</f>
        <v>232</v>
      </c>
      <c r="L46" s="136"/>
      <c r="M46" s="136"/>
      <c r="N46" s="136">
        <f>'実質公債費比率（分子）の構造'!O$48</f>
        <v>241</v>
      </c>
      <c r="O46" s="136"/>
      <c r="P46" s="136"/>
    </row>
    <row r="47" spans="1:16">
      <c r="A47" s="136" t="s">
        <v>54</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55</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56</v>
      </c>
      <c r="B49" s="136">
        <f>'実質公債費比率（分子）の構造'!K$45</f>
        <v>690</v>
      </c>
      <c r="C49" s="136"/>
      <c r="D49" s="136"/>
      <c r="E49" s="136">
        <f>'実質公債費比率（分子）の構造'!L$45</f>
        <v>677</v>
      </c>
      <c r="F49" s="136"/>
      <c r="G49" s="136"/>
      <c r="H49" s="136">
        <f>'実質公債費比率（分子）の構造'!M$45</f>
        <v>666</v>
      </c>
      <c r="I49" s="136"/>
      <c r="J49" s="136"/>
      <c r="K49" s="136">
        <f>'実質公債費比率（分子）の構造'!N$45</f>
        <v>629</v>
      </c>
      <c r="L49" s="136"/>
      <c r="M49" s="136"/>
      <c r="N49" s="136">
        <f>'実質公債費比率（分子）の構造'!O$45</f>
        <v>627</v>
      </c>
      <c r="O49" s="136"/>
      <c r="P49" s="136"/>
    </row>
    <row r="50" spans="1:16">
      <c r="A50" s="136" t="s">
        <v>57</v>
      </c>
      <c r="B50" s="136" t="e">
        <f>NA()</f>
        <v>#N/A</v>
      </c>
      <c r="C50" s="136">
        <f>IF(ISNUMBER('実質公債費比率（分子）の構造'!K$53),'実質公債費比率（分子）の構造'!K$53,NA())</f>
        <v>343</v>
      </c>
      <c r="D50" s="136" t="e">
        <f>NA()</f>
        <v>#N/A</v>
      </c>
      <c r="E50" s="136" t="e">
        <f>NA()</f>
        <v>#N/A</v>
      </c>
      <c r="F50" s="136">
        <f>IF(ISNUMBER('実質公債費比率（分子）の構造'!L$53),'実質公債費比率（分子）の構造'!L$53,NA())</f>
        <v>337</v>
      </c>
      <c r="G50" s="136" t="e">
        <f>NA()</f>
        <v>#N/A</v>
      </c>
      <c r="H50" s="136" t="e">
        <f>NA()</f>
        <v>#N/A</v>
      </c>
      <c r="I50" s="136">
        <f>IF(ISNUMBER('実質公債費比率（分子）の構造'!M$53),'実質公債費比率（分子）の構造'!M$53,NA())</f>
        <v>322</v>
      </c>
      <c r="J50" s="136" t="e">
        <f>NA()</f>
        <v>#N/A</v>
      </c>
      <c r="K50" s="136" t="e">
        <f>NA()</f>
        <v>#N/A</v>
      </c>
      <c r="L50" s="136">
        <f>IF(ISNUMBER('実質公債費比率（分子）の構造'!N$53),'実質公債費比率（分子）の構造'!N$53,NA())</f>
        <v>277</v>
      </c>
      <c r="M50" s="136" t="e">
        <f>NA()</f>
        <v>#N/A</v>
      </c>
      <c r="N50" s="136" t="e">
        <f>NA()</f>
        <v>#N/A</v>
      </c>
      <c r="O50" s="136">
        <f>IF(ISNUMBER('実質公債費比率（分子）の構造'!O$53),'実質公債費比率（分子）の構造'!O$53,NA())</f>
        <v>285</v>
      </c>
      <c r="P50" s="136" t="e">
        <f>NA()</f>
        <v>#N/A</v>
      </c>
    </row>
    <row r="53" spans="1:16">
      <c r="A53" s="104" t="s">
        <v>58</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59</v>
      </c>
      <c r="C55" s="135"/>
      <c r="D55" s="135" t="s">
        <v>60</v>
      </c>
      <c r="E55" s="135" t="s">
        <v>59</v>
      </c>
      <c r="F55" s="135"/>
      <c r="G55" s="135" t="s">
        <v>60</v>
      </c>
      <c r="H55" s="135" t="s">
        <v>59</v>
      </c>
      <c r="I55" s="135"/>
      <c r="J55" s="135" t="s">
        <v>60</v>
      </c>
      <c r="K55" s="135" t="s">
        <v>59</v>
      </c>
      <c r="L55" s="135"/>
      <c r="M55" s="135" t="s">
        <v>60</v>
      </c>
      <c r="N55" s="135" t="s">
        <v>59</v>
      </c>
      <c r="O55" s="135"/>
      <c r="P55" s="135" t="s">
        <v>60</v>
      </c>
    </row>
    <row r="56" spans="1:16">
      <c r="A56" s="135" t="s">
        <v>35</v>
      </c>
      <c r="B56" s="135"/>
      <c r="C56" s="135"/>
      <c r="D56" s="135">
        <f>'将来負担比率（分子）の構造'!I$51</f>
        <v>6246</v>
      </c>
      <c r="E56" s="135"/>
      <c r="F56" s="135"/>
      <c r="G56" s="135">
        <f>'将来負担比率（分子）の構造'!J$51</f>
        <v>6439</v>
      </c>
      <c r="H56" s="135"/>
      <c r="I56" s="135"/>
      <c r="J56" s="135">
        <f>'将来負担比率（分子）の構造'!K$51</f>
        <v>7476</v>
      </c>
      <c r="K56" s="135"/>
      <c r="L56" s="135"/>
      <c r="M56" s="135">
        <f>'将来負担比率（分子）の構造'!L$51</f>
        <v>7787</v>
      </c>
      <c r="N56" s="135"/>
      <c r="O56" s="135"/>
      <c r="P56" s="135">
        <f>'将来負担比率（分子）の構造'!M$51</f>
        <v>7609</v>
      </c>
    </row>
    <row r="57" spans="1:16">
      <c r="A57" s="135" t="s">
        <v>34</v>
      </c>
      <c r="B57" s="135"/>
      <c r="C57" s="135"/>
      <c r="D57" s="135">
        <f>'将来負担比率（分子）の構造'!I$50</f>
        <v>75</v>
      </c>
      <c r="E57" s="135"/>
      <c r="F57" s="135"/>
      <c r="G57" s="135">
        <f>'将来負担比率（分子）の構造'!J$50</f>
        <v>63</v>
      </c>
      <c r="H57" s="135"/>
      <c r="I57" s="135"/>
      <c r="J57" s="135">
        <f>'将来負担比率（分子）の構造'!K$50</f>
        <v>53</v>
      </c>
      <c r="K57" s="135"/>
      <c r="L57" s="135"/>
      <c r="M57" s="135">
        <f>'将来負担比率（分子）の構造'!L$50</f>
        <v>48</v>
      </c>
      <c r="N57" s="135"/>
      <c r="O57" s="135"/>
      <c r="P57" s="135">
        <f>'将来負担比率（分子）の構造'!M$50</f>
        <v>43</v>
      </c>
    </row>
    <row r="58" spans="1:16">
      <c r="A58" s="135" t="s">
        <v>33</v>
      </c>
      <c r="B58" s="135"/>
      <c r="C58" s="135"/>
      <c r="D58" s="135">
        <f>'将来負担比率（分子）の構造'!I$49</f>
        <v>1744</v>
      </c>
      <c r="E58" s="135"/>
      <c r="F58" s="135"/>
      <c r="G58" s="135">
        <f>'将来負担比率（分子）の構造'!J$49</f>
        <v>1915</v>
      </c>
      <c r="H58" s="135"/>
      <c r="I58" s="135"/>
      <c r="J58" s="135">
        <f>'将来負担比率（分子）の構造'!K$49</f>
        <v>1953</v>
      </c>
      <c r="K58" s="135"/>
      <c r="L58" s="135"/>
      <c r="M58" s="135">
        <f>'将来負担比率（分子）の構造'!L$49</f>
        <v>1863</v>
      </c>
      <c r="N58" s="135"/>
      <c r="O58" s="135"/>
      <c r="P58" s="135">
        <f>'将来負担比率（分子）の構造'!M$49</f>
        <v>2018</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897</v>
      </c>
      <c r="C62" s="135"/>
      <c r="D62" s="135"/>
      <c r="E62" s="135">
        <f>'将来負担比率（分子）の構造'!J$45</f>
        <v>910</v>
      </c>
      <c r="F62" s="135"/>
      <c r="G62" s="135"/>
      <c r="H62" s="135">
        <f>'将来負担比率（分子）の構造'!K$45</f>
        <v>847</v>
      </c>
      <c r="I62" s="135"/>
      <c r="J62" s="135"/>
      <c r="K62" s="135">
        <f>'将来負担比率（分子）の構造'!L$45</f>
        <v>754</v>
      </c>
      <c r="L62" s="135"/>
      <c r="M62" s="135"/>
      <c r="N62" s="135">
        <f>'将来負担比率（分子）の構造'!M$45</f>
        <v>743</v>
      </c>
      <c r="O62" s="135"/>
      <c r="P62" s="135"/>
    </row>
    <row r="63" spans="1:16">
      <c r="A63" s="135" t="s">
        <v>27</v>
      </c>
      <c r="B63" s="135">
        <f>'将来負担比率（分子）の構造'!I$44</f>
        <v>151</v>
      </c>
      <c r="C63" s="135"/>
      <c r="D63" s="135"/>
      <c r="E63" s="135">
        <f>'将来負担比率（分子）の構造'!J$44</f>
        <v>134</v>
      </c>
      <c r="F63" s="135"/>
      <c r="G63" s="135"/>
      <c r="H63" s="135">
        <f>'将来負担比率（分子）の構造'!K$44</f>
        <v>152</v>
      </c>
      <c r="I63" s="135"/>
      <c r="J63" s="135"/>
      <c r="K63" s="135">
        <f>'将来負担比率（分子）の構造'!L$44</f>
        <v>122</v>
      </c>
      <c r="L63" s="135"/>
      <c r="M63" s="135"/>
      <c r="N63" s="135">
        <f>'将来負担比率（分子）の構造'!M$44</f>
        <v>106</v>
      </c>
      <c r="O63" s="135"/>
      <c r="P63" s="135"/>
    </row>
    <row r="64" spans="1:16">
      <c r="A64" s="135" t="s">
        <v>26</v>
      </c>
      <c r="B64" s="135">
        <f>'将来負担比率（分子）の構造'!I$43</f>
        <v>3227</v>
      </c>
      <c r="C64" s="135"/>
      <c r="D64" s="135"/>
      <c r="E64" s="135">
        <f>'将来負担比率（分子）の構造'!J$43</f>
        <v>3182</v>
      </c>
      <c r="F64" s="135"/>
      <c r="G64" s="135"/>
      <c r="H64" s="135">
        <f>'将来負担比率（分子）の構造'!K$43</f>
        <v>3288</v>
      </c>
      <c r="I64" s="135"/>
      <c r="J64" s="135"/>
      <c r="K64" s="135">
        <f>'将来負担比率（分子）の構造'!L$43</f>
        <v>3328</v>
      </c>
      <c r="L64" s="135"/>
      <c r="M64" s="135"/>
      <c r="N64" s="135">
        <f>'将来負担比率（分子）の構造'!M$43</f>
        <v>3228</v>
      </c>
      <c r="O64" s="135"/>
      <c r="P64" s="135"/>
    </row>
    <row r="65" spans="1:16">
      <c r="A65" s="135" t="s">
        <v>25</v>
      </c>
      <c r="B65" s="135">
        <f>'将来負担比率（分子）の構造'!I$42</f>
        <v>20</v>
      </c>
      <c r="C65" s="135"/>
      <c r="D65" s="135"/>
      <c r="E65" s="135">
        <f>'将来負担比率（分子）の構造'!J$42</f>
        <v>9</v>
      </c>
      <c r="F65" s="135"/>
      <c r="G65" s="135"/>
      <c r="H65" s="135" t="str">
        <f>'将来負担比率（分子）の構造'!K$42</f>
        <v>-</v>
      </c>
      <c r="I65" s="135"/>
      <c r="J65" s="135"/>
      <c r="K65" s="135" t="str">
        <f>'将来負担比率（分子）の構造'!L$42</f>
        <v>-</v>
      </c>
      <c r="L65" s="135"/>
      <c r="M65" s="135"/>
      <c r="N65" s="135" t="str">
        <f>'将来負担比率（分子）の構造'!M$42</f>
        <v>-</v>
      </c>
      <c r="O65" s="135"/>
      <c r="P65" s="135"/>
    </row>
    <row r="66" spans="1:16">
      <c r="A66" s="135" t="s">
        <v>24</v>
      </c>
      <c r="B66" s="135">
        <f>'将来負担比率（分子）の構造'!I$41</f>
        <v>6170</v>
      </c>
      <c r="C66" s="135"/>
      <c r="D66" s="135"/>
      <c r="E66" s="135">
        <f>'将来負担比率（分子）の構造'!J$41</f>
        <v>7810</v>
      </c>
      <c r="F66" s="135"/>
      <c r="G66" s="135"/>
      <c r="H66" s="135">
        <f>'将来負担比率（分子）の構造'!K$41</f>
        <v>8726</v>
      </c>
      <c r="I66" s="135"/>
      <c r="J66" s="135"/>
      <c r="K66" s="135">
        <f>'将来負担比率（分子）の構造'!L$41</f>
        <v>8822</v>
      </c>
      <c r="L66" s="135"/>
      <c r="M66" s="135"/>
      <c r="N66" s="135">
        <f>'将来負担比率（分子）の構造'!M$41</f>
        <v>8830</v>
      </c>
      <c r="O66" s="135"/>
      <c r="P66" s="135"/>
    </row>
    <row r="67" spans="1:16">
      <c r="A67" s="135" t="s">
        <v>61</v>
      </c>
      <c r="B67" s="135" t="e">
        <f>NA()</f>
        <v>#N/A</v>
      </c>
      <c r="C67" s="135">
        <f>IF(ISNUMBER('将来負担比率（分子）の構造'!I$52), IF('将来負担比率（分子）の構造'!I$52 &lt; 0, 0, '将来負担比率（分子）の構造'!I$52), NA())</f>
        <v>2400</v>
      </c>
      <c r="D67" s="135" t="e">
        <f>NA()</f>
        <v>#N/A</v>
      </c>
      <c r="E67" s="135" t="e">
        <f>NA()</f>
        <v>#N/A</v>
      </c>
      <c r="F67" s="135">
        <f>IF(ISNUMBER('将来負担比率（分子）の構造'!J$52), IF('将来負担比率（分子）の構造'!J$52 &lt; 0, 0, '将来負担比率（分子）の構造'!J$52), NA())</f>
        <v>3627</v>
      </c>
      <c r="G67" s="135" t="e">
        <f>NA()</f>
        <v>#N/A</v>
      </c>
      <c r="H67" s="135" t="e">
        <f>NA()</f>
        <v>#N/A</v>
      </c>
      <c r="I67" s="135">
        <f>IF(ISNUMBER('将来負担比率（分子）の構造'!K$52), IF('将来負担比率（分子）の構造'!K$52 &lt; 0, 0, '将来負担比率（分子）の構造'!K$52), NA())</f>
        <v>3530</v>
      </c>
      <c r="J67" s="135" t="e">
        <f>NA()</f>
        <v>#N/A</v>
      </c>
      <c r="K67" s="135" t="e">
        <f>NA()</f>
        <v>#N/A</v>
      </c>
      <c r="L67" s="135">
        <f>IF(ISNUMBER('将来負担比率（分子）の構造'!L$52), IF('将来負担比率（分子）の構造'!L$52 &lt; 0, 0, '将来負担比率（分子）の構造'!L$52), NA())</f>
        <v>3328</v>
      </c>
      <c r="M67" s="135" t="e">
        <f>NA()</f>
        <v>#N/A</v>
      </c>
      <c r="N67" s="135" t="e">
        <f>NA()</f>
        <v>#N/A</v>
      </c>
      <c r="O67" s="135">
        <f>IF(ISNUMBER('将来負担比率（分子）の構造'!M$52), IF('将来負担比率（分子）の構造'!M$52 &lt; 0, 0, '将来負担比率（分子）の構造'!M$52), NA())</f>
        <v>3236</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2017-04-24T07:56:58Z</cp:lastPrinted>
  <dcterms:created xsi:type="dcterms:W3CDTF">2017-01-25T01:53:00Z</dcterms:created>
  <dcterms:modified xsi:type="dcterms:W3CDTF">2017-05-18T05:36:04Z</dcterms:modified>
  <cp:category/>
</cp:coreProperties>
</file>